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495" windowHeight="10350" firstSheet="4" activeTab="7"/>
  </bookViews>
  <sheets>
    <sheet name="2018年1月台班" sheetId="1" r:id="rId1"/>
    <sheet name="2018年2月台班 " sheetId="2" r:id="rId2"/>
    <sheet name="2018年3月台班  " sheetId="3" r:id="rId3"/>
    <sheet name="2018年4月台班" sheetId="4" r:id="rId4"/>
    <sheet name="2018年5月台班 " sheetId="5" r:id="rId5"/>
    <sheet name="2018年6月台班" sheetId="6" r:id="rId6"/>
    <sheet name="2018年7月台班" sheetId="7" r:id="rId7"/>
    <sheet name="2018年8月台班 " sheetId="8" r:id="rId8"/>
    <sheet name="2018年8月机手出借记录" sheetId="9" r:id="rId9"/>
  </sheets>
  <definedNames>
    <definedName name="_xlnm._FilterDatabase" localSheetId="0" hidden="1">'2018年1月台班'!$A$2:$U$332</definedName>
    <definedName name="_xlnm._FilterDatabase" localSheetId="1" hidden="1">'2018年2月台班 '!$A$2:$U$45</definedName>
    <definedName name="_xlnm._FilterDatabase" localSheetId="2" hidden="1">'2018年3月台班  '!$A$2:$V$405</definedName>
    <definedName name="_xlnm._FilterDatabase" localSheetId="3" hidden="1">'2018年4月台班'!$A$2:$V$384</definedName>
    <definedName name="_xlnm._FilterDatabase" localSheetId="4" hidden="1">'2018年5月台班 '!$A$2:$IW$417</definedName>
    <definedName name="_xlnm._FilterDatabase" localSheetId="5" hidden="1">'2018年6月台班'!$A$2:$IW$386</definedName>
    <definedName name="_xlnm._FilterDatabase" localSheetId="6" hidden="1">'2018年7月台班'!$A$2:$IW$381</definedName>
    <definedName name="_xlnm._FilterDatabase" localSheetId="7" hidden="1">'2018年8月台班 '!$A$2:$IW$71</definedName>
    <definedName name="_xlnm._FilterDatabase" localSheetId="8" hidden="1">'2018年8月机手出借记录'!$A$2:$IW$8</definedName>
  </definedNames>
  <calcPr calcId="144525" concurrentCalc="0"/>
</workbook>
</file>

<file path=xl/comments1.xml><?xml version="1.0" encoding="utf-8"?>
<comments xmlns="http://schemas.openxmlformats.org/spreadsheetml/2006/main">
  <authors>
    <author>Administrator</author>
  </authors>
  <commentList>
    <comment ref="K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平均单价为6元/升</t>
        </r>
      </text>
    </comment>
    <comment ref="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2018.01.02</t>
        </r>
      </text>
    </comment>
    <comment ref="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本1300一台班  200元是介绍费</t>
        </r>
      </text>
    </comment>
    <comment ref="G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本1300一台班  200元是介绍费</t>
        </r>
      </text>
    </comment>
    <comment ref="P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2018.01.02管理群写的是珠江村65 25</t>
        </r>
      </text>
    </comment>
    <comment ref="K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加油半桶</t>
        </r>
      </text>
    </comment>
    <comment ref="G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本1300一台班  200元是介绍费</t>
        </r>
      </text>
    </comment>
    <comment ref="G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本1300一台班  200元是介绍费</t>
        </r>
      </text>
    </comment>
    <comment ref="G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本1300一台班  200元是介绍费</t>
        </r>
      </text>
    </comment>
    <comment ref="K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工地加油120升，120*6.46=775.2</t>
        </r>
      </text>
    </comment>
    <comment ref="G2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本1300一台班  200元是介绍费</t>
        </r>
      </text>
    </comment>
    <comment ref="P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2018.01.05</t>
        </r>
      </text>
    </comment>
    <comment ref="G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本1300一台班  200元是介绍费</t>
        </r>
      </text>
    </comment>
    <comment ref="P4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2018.01.29收</t>
        </r>
      </text>
    </comment>
    <comment ref="Q4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机手和机器在工地待工4天，扣伙食费</t>
        </r>
      </text>
    </comment>
    <comment ref="J5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机手报护林路路桥底，签单写石化桥底
</t>
        </r>
      </text>
    </comment>
    <comment ref="P5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2018.01.08</t>
        </r>
      </text>
    </comment>
    <comment ref="J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KN1-2安置区门口</t>
        </r>
      </text>
    </comment>
    <comment ref="D6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下雨停工</t>
        </r>
      </text>
    </comment>
    <comment ref="L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包活2500元 </t>
        </r>
      </text>
    </comment>
    <comment ref="J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机手报护林路路桥底，签单写石化桥底
</t>
        </r>
      </text>
    </comment>
    <comment ref="P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2018.01.29</t>
        </r>
      </text>
    </comment>
    <comment ref="D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上午下大雨不开工</t>
        </r>
      </text>
    </comment>
    <comment ref="J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老施的</t>
        </r>
      </text>
    </comment>
    <comment ref="L7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包活2500元 </t>
        </r>
      </text>
    </comment>
    <comment ref="P7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2018.01.11</t>
        </r>
      </text>
    </comment>
    <comment ref="K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工地加油800元，寇老板付款
</t>
        </r>
      </text>
    </comment>
    <comment ref="F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下雨停工</t>
        </r>
      </text>
    </comment>
    <comment ref="K7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液压油一桶</t>
        </r>
      </text>
    </comment>
    <comment ref="P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2018.01.11</t>
        </r>
      </text>
    </comment>
    <comment ref="D7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其中有3小时用炮头挖土</t>
        </r>
      </text>
    </comment>
    <comment ref="P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2018.01.16</t>
        </r>
      </text>
    </comment>
    <comment ref="D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用炮头挖土</t>
        </r>
      </text>
    </comment>
    <comment ref="P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2018.01.10</t>
        </r>
      </text>
    </comment>
    <comment ref="P9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2018.01.10</t>
        </r>
      </text>
    </comment>
    <comment ref="P9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2018.01.11</t>
        </r>
      </text>
    </comment>
    <comment ref="P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2018.01.13收</t>
        </r>
      </text>
    </comment>
    <comment ref="Q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减去拖车费300，机手伙食费300</t>
        </r>
      </text>
    </comment>
    <comment ref="J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KN1-2安置区门口</t>
        </r>
      </text>
    </comment>
    <comment ref="I1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顶班费350</t>
        </r>
      </text>
    </comment>
    <comment ref="P1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2018.01.10</t>
        </r>
      </text>
    </comment>
    <comment ref="I10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顶班费350</t>
        </r>
      </text>
    </comment>
    <comment ref="I10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顶班费350</t>
        </r>
      </text>
    </comment>
    <comment ref="P10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2018.02.25收</t>
        </r>
      </text>
    </comment>
    <comment ref="K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工地加油30升，30*6.46=193.8</t>
        </r>
      </text>
    </comment>
    <comment ref="P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2018.03.11收5万中的18231</t>
        </r>
      </text>
    </comment>
    <comment ref="P1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2018.01.17收</t>
        </r>
      </text>
    </comment>
    <comment ref="P1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2018.01.23</t>
        </r>
      </text>
    </comment>
    <comment ref="R1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2018.01.23</t>
        </r>
      </text>
    </comment>
    <comment ref="P1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2018.01.15</t>
        </r>
      </text>
    </comment>
    <comment ref="D1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5点进场，外租的拖车司机绕路开40公里路程耽误时间</t>
        </r>
      </text>
    </comment>
    <comment ref="P1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2018.01.15</t>
        </r>
      </text>
    </comment>
    <comment ref="E1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挖机去了没干活，要求补班</t>
        </r>
      </text>
    </comment>
    <comment ref="P1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2018.01.17收4100-300（工地走账虚增的）=3800</t>
        </r>
      </text>
    </comment>
    <comment ref="P1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2018.01.13</t>
        </r>
      </text>
    </comment>
    <comment ref="K1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加油半桶</t>
        </r>
      </text>
    </comment>
    <comment ref="P1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2018.01.17</t>
        </r>
      </text>
    </comment>
    <comment ref="Q1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优惠</t>
        </r>
      </text>
    </comment>
    <comment ref="P14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2018.01.17</t>
        </r>
      </text>
    </comment>
    <comment ref="I15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顶班费350</t>
        </r>
      </text>
    </comment>
    <comment ref="D1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赵哥说按4小时算。</t>
        </r>
      </text>
    </comment>
    <comment ref="I1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顶班费350</t>
        </r>
      </text>
    </comment>
    <comment ref="N16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2018.01.16拖车去收600（来回），16日中午中转一次收300</t>
        </r>
      </text>
    </comment>
    <comment ref="K1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备用油23升</t>
        </r>
      </text>
    </comment>
    <comment ref="I17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顶班费350汪广洋</t>
        </r>
      </text>
    </comment>
    <comment ref="N180" authorId="0">
      <text>
        <r>
          <rPr>
            <b/>
            <sz val="9"/>
            <rFont val="宋体"/>
            <charset val="134"/>
          </rPr>
          <t>17</t>
        </r>
        <r>
          <rPr>
            <sz val="9"/>
            <rFont val="宋体"/>
            <charset val="134"/>
          </rPr>
          <t>日中午中转一次收300</t>
        </r>
      </text>
    </comment>
    <comment ref="K18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备用油23升，剩9升</t>
        </r>
      </text>
    </comment>
    <comment ref="I1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顶班费350汪广洋</t>
        </r>
      </text>
    </comment>
    <comment ref="K19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I1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梁富</t>
        </r>
      </text>
    </comment>
    <comment ref="H1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手写费用单</t>
        </r>
      </text>
    </comment>
    <comment ref="J1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机手报隔田村
</t>
        </r>
      </text>
    </comment>
    <comment ref="P1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2018.03.11收5万中的5200
</t>
        </r>
      </text>
    </comment>
    <comment ref="I20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顶班费350汪广洋</t>
        </r>
      </text>
    </comment>
    <comment ref="S20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机手顶班费</t>
        </r>
      </text>
    </comment>
    <comment ref="I2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梁富</t>
        </r>
      </text>
    </comment>
    <comment ref="K2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备用油剩6升
</t>
        </r>
      </text>
    </comment>
    <comment ref="P2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2018.02.05收</t>
        </r>
      </text>
    </comment>
    <comment ref="N2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转去其他工地没干活，又转回，补半个台班。
后来签回的单是台班加300运费。</t>
        </r>
      </text>
    </comment>
    <comment ref="I2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顶班费350汪广洋</t>
        </r>
      </text>
    </comment>
    <comment ref="P21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2018.01.20</t>
        </r>
      </text>
    </comment>
    <comment ref="I2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梁富</t>
        </r>
      </text>
    </comment>
    <comment ref="P2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2018.01.22</t>
        </r>
      </text>
    </comment>
    <comment ref="I2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顶班费350汪广洋</t>
        </r>
      </text>
    </comment>
    <comment ref="I2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张玲忠</t>
        </r>
      </text>
    </comment>
    <comment ref="P2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2018.01.22收
</t>
        </r>
      </text>
    </comment>
    <comment ref="Q2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优惠</t>
        </r>
      </text>
    </comment>
    <comment ref="I2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张玲忠</t>
        </r>
      </text>
    </comment>
    <comment ref="P2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2018.02.11收</t>
        </r>
      </text>
    </comment>
    <comment ref="P2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2018.01.24</t>
        </r>
      </text>
    </comment>
    <comment ref="I24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顶班费350汪广洋</t>
        </r>
      </text>
    </comment>
    <comment ref="D24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因油管爆了下午才开工
</t>
        </r>
      </text>
    </comment>
    <comment ref="H24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手写纸张</t>
        </r>
      </text>
    </comment>
    <comment ref="I2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张玲忠</t>
        </r>
      </text>
    </comment>
    <comment ref="I25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梁富</t>
        </r>
      </text>
    </comment>
    <comment ref="H25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手写纸张</t>
        </r>
      </text>
    </comment>
    <comment ref="I2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顶班费350汪广洋</t>
        </r>
      </text>
    </comment>
    <comment ref="I2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陆新明8h，孙满邦4h</t>
        </r>
      </text>
    </comment>
    <comment ref="K2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备用油40升
</t>
        </r>
      </text>
    </comment>
    <comment ref="D2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机手下午四点临时调过来</t>
        </r>
      </text>
    </comment>
    <comment ref="N2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拖到公路对面。</t>
        </r>
      </text>
    </comment>
    <comment ref="E2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不开工补400元</t>
        </r>
      </text>
    </comment>
    <comment ref="P2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2018.01.25</t>
        </r>
      </text>
    </comment>
    <comment ref="S2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工作到23点左右，打的。</t>
        </r>
      </text>
    </comment>
    <comment ref="I2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汪广洋</t>
        </r>
      </text>
    </comment>
    <comment ref="P2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2018.01.25</t>
        </r>
      </text>
    </comment>
    <comment ref="Q2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</t>
        </r>
      </text>
    </comment>
    <comment ref="P27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2018.01.26收20000
2018.01.31收9631</t>
        </r>
      </text>
    </comment>
    <comment ref="Q27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优惠拖车费300</t>
        </r>
      </text>
    </comment>
    <comment ref="O27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2018.01.14-01.25</t>
        </r>
      </text>
    </comment>
    <comment ref="P27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2018.02.11收的15000中的13400。</t>
        </r>
      </text>
    </comment>
    <comment ref="I27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顶班费350汪广洋</t>
        </r>
      </text>
    </comment>
    <comment ref="P27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2018.02.01收20000
2018.02.05收15525</t>
        </r>
      </text>
    </comment>
    <comment ref="P28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2018.01.26</t>
        </r>
      </text>
    </comment>
    <comment ref="Q28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优惠100</t>
        </r>
      </text>
    </comment>
    <comment ref="I2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汪广洋</t>
        </r>
      </text>
    </comment>
    <comment ref="Q2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</t>
        </r>
      </text>
    </comment>
    <comment ref="D30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下午才开工</t>
        </r>
      </text>
    </comment>
    <comment ref="P3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2018.01.29</t>
        </r>
      </text>
    </comment>
    <comment ref="K30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备用油30升</t>
        </r>
      </text>
    </comment>
    <comment ref="I3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汪广洋</t>
        </r>
      </text>
    </comment>
    <comment ref="I3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梁富</t>
        </r>
      </text>
    </comment>
    <comment ref="I3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梁富</t>
        </r>
      </text>
    </comment>
    <comment ref="D3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因下雨下午无法开工</t>
        </r>
      </text>
    </comment>
    <comment ref="P3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2018.02.01</t>
        </r>
      </text>
    </comment>
    <comment ref="P3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2018.01.30
</t>
        </r>
      </text>
    </comment>
    <comment ref="S3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上晚班打的27元。</t>
        </r>
      </text>
    </comment>
    <comment ref="P3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2018.02.14收23350-工地提成3725.</t>
        </r>
      </text>
    </comment>
    <comment ref="P3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2018.02.03收</t>
        </r>
      </text>
    </comment>
    <comment ref="P3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2018.02.05收3900
2018.02.06收88（3463中的88）</t>
        </r>
      </text>
    </comment>
    <comment ref="O3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2018.01.17-31</t>
        </r>
      </text>
    </comment>
    <comment ref="P3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2018.02.09收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K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平均单价为6元/升</t>
        </r>
      </text>
    </comment>
    <comment ref="I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牟业鹏2h，唐茂松4h</t>
        </r>
      </text>
    </comment>
    <comment ref="E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管理区信息有</t>
        </r>
      </text>
    </comment>
    <comment ref="I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汪广洋
</t>
        </r>
      </text>
    </comment>
    <comment ref="P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2018.02.05收</t>
        </r>
      </text>
    </comment>
    <comment ref="P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2018.02.03收</t>
        </r>
      </text>
    </comment>
    <comment ref="E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管理区信息有</t>
        </r>
      </text>
    </comment>
    <comment ref="P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2018.02.03收</t>
        </r>
      </text>
    </comment>
    <comment ref="P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2018.02.06收的3663中的3375</t>
        </r>
      </text>
    </comment>
    <comment ref="I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汪广洋
</t>
        </r>
      </text>
    </comment>
    <comment ref="I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汪广洋
</t>
        </r>
      </text>
    </comment>
    <comment ref="D2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下午4点临时过去开工</t>
        </r>
      </text>
    </comment>
    <comment ref="O2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02.01-02.04</t>
        </r>
      </text>
    </comment>
    <comment ref="D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孙满邦3h,梁享贤4h
</t>
        </r>
      </text>
    </comment>
    <comment ref="I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孙满邦3h,梁享贤4h</t>
        </r>
      </text>
    </comment>
    <comment ref="P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2018.02.05收</t>
        </r>
      </text>
    </comment>
    <comment ref="O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2018.01.27-02.05</t>
        </r>
      </text>
    </comment>
    <comment ref="P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2018.02.11收的15000中的1600。
</t>
        </r>
      </text>
    </comment>
    <comment ref="P3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2018.02.07收</t>
        </r>
      </text>
    </comment>
    <comment ref="P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2018.02.07收现金</t>
        </r>
      </text>
    </comment>
    <comment ref="O4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（01.26-02.07）应收9575元</t>
        </r>
      </text>
    </comment>
    <comment ref="P4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2018.04.03收3700元</t>
        </r>
      </text>
    </comment>
    <comment ref="O4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02.03-02.07</t>
        </r>
      </text>
    </comment>
    <comment ref="N4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这300时收客户的。我们实际叫外部拖车花了500元。</t>
        </r>
      </text>
    </comment>
    <comment ref="P4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2018.02.23收</t>
        </r>
      </text>
    </comment>
    <comment ref="P4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2018.03.01收</t>
        </r>
      </text>
    </comment>
  </commentList>
</comments>
</file>

<file path=xl/comments3.xml><?xml version="1.0" encoding="utf-8"?>
<comments xmlns="http://schemas.openxmlformats.org/spreadsheetml/2006/main">
  <authors>
    <author>Administrator</author>
  </authors>
  <commentList>
    <comment ref="K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平均单价为6元/升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挖机去了干不成补800元。</t>
        </r>
      </text>
    </comment>
    <comment ref="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顶板机手</t>
        </r>
      </text>
    </comment>
    <comment ref="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2018.03.01收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机手顶班费</t>
        </r>
      </text>
    </comment>
    <comment ref="D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03.01未开工补一台班</t>
        </r>
      </text>
    </comment>
    <comment ref="I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顶板机手</t>
        </r>
      </text>
    </comment>
    <comment ref="S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机手顶班费</t>
        </r>
      </text>
    </comment>
    <comment ref="S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机手顶班费</t>
        </r>
      </text>
    </comment>
    <comment ref="D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03.02下午开工</t>
        </r>
      </text>
    </comment>
    <comment ref="I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顶班机手</t>
        </r>
      </text>
    </comment>
    <comment ref="S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机手顶班费</t>
        </r>
      </text>
    </comment>
    <comment ref="S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机手顶班费</t>
        </r>
      </text>
    </comment>
    <comment ref="I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顶班机手</t>
        </r>
      </text>
    </comment>
    <comment ref="S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机手顶班费</t>
        </r>
      </text>
    </comment>
    <comment ref="S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机手顶班费</t>
        </r>
      </text>
    </comment>
    <comment ref="I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顶班机手
</t>
        </r>
      </text>
    </comment>
    <comment ref="S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机手顶班费</t>
        </r>
      </text>
    </comment>
    <comment ref="F1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工时单是6h，对账时，工地老板说只干了4h，要不不结账。</t>
        </r>
      </text>
    </comment>
    <comment ref="S1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机手顶班费</t>
        </r>
      </text>
    </comment>
    <comment ref="I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顶班机手</t>
        </r>
      </text>
    </comment>
    <comment ref="S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机手顶班费</t>
        </r>
      </text>
    </comment>
    <comment ref="I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各3小时</t>
        </r>
      </text>
    </comment>
    <comment ref="D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其中有0.5是孙满加班</t>
        </r>
      </text>
    </comment>
    <comment ref="S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机手顶班费</t>
        </r>
      </text>
    </comment>
    <comment ref="I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顶班机手
</t>
        </r>
      </text>
    </comment>
    <comment ref="O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03.03-03.04</t>
        </r>
      </text>
    </comment>
    <comment ref="S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机手顶班费</t>
        </r>
      </text>
    </comment>
    <comment ref="O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原定3800包清运，后来不清运了，应收3000.</t>
        </r>
      </text>
    </comment>
    <comment ref="P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2018.03.07收</t>
        </r>
      </text>
    </comment>
    <comment ref="O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02.28-03.05</t>
        </r>
      </text>
    </comment>
    <comment ref="P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2018.03.06收</t>
        </r>
      </text>
    </comment>
    <comment ref="D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拆迁，实际干半天，补半天，共一台班。</t>
        </r>
      </text>
    </comment>
    <comment ref="I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录用后不合适辞退，只干一天，按顶班机手处理</t>
        </r>
      </text>
    </comment>
    <comment ref="O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03.01-03.05两天</t>
        </r>
      </text>
    </comment>
    <comment ref="P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2018.03.06收</t>
        </r>
      </text>
    </comment>
    <comment ref="S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录用后辞退机手的费用。200-50打碎一块玻璃=150</t>
        </r>
      </text>
    </comment>
    <comment ref="I3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顶班机手13678960813</t>
        </r>
      </text>
    </comment>
    <comment ref="J3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工时单名为九佛工地</t>
        </r>
      </text>
    </comment>
    <comment ref="S3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机手顶班费</t>
        </r>
      </text>
    </comment>
    <comment ref="O4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03.06-03.07</t>
        </r>
      </text>
    </comment>
    <comment ref="P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2018.03.09收</t>
        </r>
      </text>
    </comment>
    <comment ref="J5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派工单是广州油墨厂</t>
        </r>
      </text>
    </comment>
    <comment ref="P5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2018.03.14</t>
        </r>
      </text>
    </comment>
    <comment ref="K5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备用油25升</t>
        </r>
      </text>
    </comment>
    <comment ref="K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没报加油，只报备用油60升
</t>
        </r>
      </text>
    </comment>
    <comment ref="K5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备用油45升</t>
        </r>
      </text>
    </comment>
    <comment ref="D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下午工地不开工</t>
        </r>
      </text>
    </comment>
    <comment ref="P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2018.03.09</t>
        </r>
      </text>
    </comment>
    <comment ref="J6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和之前的华坑部队不是同一个老板。</t>
        </r>
      </text>
    </comment>
    <comment ref="S6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机手顶班费，2018.03.11已付。</t>
        </r>
      </text>
    </comment>
    <comment ref="K7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备用油25升</t>
        </r>
      </text>
    </comment>
    <comment ref="P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2018.03.12收</t>
        </r>
      </text>
    </comment>
    <comment ref="O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03.07-03.11</t>
        </r>
      </text>
    </comment>
    <comment ref="P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2018.03.12收</t>
        </r>
      </text>
    </comment>
    <comment ref="J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和之前的华坑部队不是同一个老板。</t>
        </r>
      </text>
    </comment>
    <comment ref="O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03.10-03.11</t>
        </r>
      </text>
    </comment>
    <comment ref="P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2018.03.22收现金</t>
        </r>
      </text>
    </comment>
    <comment ref="S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机手顶班费，2018.03.11已付。</t>
        </r>
      </text>
    </comment>
    <comment ref="T8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该做保养了。</t>
        </r>
      </text>
    </comment>
    <comment ref="D8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下午工地不开工</t>
        </r>
      </text>
    </comment>
    <comment ref="O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03.09-03.12</t>
        </r>
      </text>
    </comment>
    <comment ref="P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2018.03.17</t>
        </r>
      </text>
    </comment>
    <comment ref="Q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机手住宿，开四天房费。</t>
        </r>
      </text>
    </comment>
    <comment ref="D9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下午工地检查停工。</t>
        </r>
      </text>
    </comment>
    <comment ref="P9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2018.03.12收</t>
        </r>
      </text>
    </comment>
    <comment ref="D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上午工地检查停工
</t>
        </r>
      </text>
    </comment>
    <comment ref="K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备油90升，未加</t>
        </r>
      </text>
    </comment>
    <comment ref="J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工时单：车陂厂房</t>
        </r>
      </text>
    </comment>
    <comment ref="K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备油2桶40升，未加</t>
        </r>
      </text>
    </comment>
    <comment ref="E9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未开工补300元</t>
        </r>
      </text>
    </comment>
    <comment ref="P10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2018.03.14收</t>
        </r>
      </text>
    </comment>
    <comment ref="S10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顶班费，2018.03.15王姐已付</t>
        </r>
      </text>
    </comment>
    <comment ref="K10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加油20升并带20升备用油</t>
        </r>
      </text>
    </comment>
    <comment ref="I10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新机手，就干了一天，后来觉得不合适就走了，没要工资。</t>
        </r>
      </text>
    </comment>
    <comment ref="K1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备油90升，未加</t>
        </r>
      </text>
    </comment>
    <comment ref="P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2018.03.14收</t>
        </r>
      </text>
    </comment>
    <comment ref="J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工时单：车陂厂房</t>
        </r>
      </text>
    </comment>
    <comment ref="K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备油2桶40升，未加</t>
        </r>
      </text>
    </comment>
    <comment ref="K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带备用油40</t>
        </r>
      </text>
    </comment>
    <comment ref="O1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03.11-03.13</t>
        </r>
      </text>
    </comment>
    <comment ref="P1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2018.03.15</t>
        </r>
      </text>
    </comment>
    <comment ref="P1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2018.03.14收</t>
        </r>
      </text>
    </comment>
    <comment ref="D11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下午工地检查停工</t>
        </r>
      </text>
    </comment>
    <comment ref="K1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剩备用油70升</t>
        </r>
      </text>
    </comment>
    <comment ref="I1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陈俊林2h，周厚富6h</t>
        </r>
      </text>
    </comment>
    <comment ref="K12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备油剩20升</t>
        </r>
      </text>
    </comment>
    <comment ref="O1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03.02-03.14，对账单份两张，197，198</t>
        </r>
      </text>
    </comment>
    <comment ref="K1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剩备用油50升</t>
        </r>
      </text>
    </comment>
    <comment ref="K13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备油剩10升</t>
        </r>
      </text>
    </comment>
    <comment ref="J13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周老板</t>
        </r>
      </text>
    </comment>
    <comment ref="O13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03.15</t>
        </r>
      </text>
    </comment>
    <comment ref="P1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2018.03.16</t>
        </r>
      </text>
    </comment>
    <comment ref="I14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15521313210</t>
        </r>
      </text>
    </comment>
    <comment ref="S14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顶班费，2018.3.19小陈已付</t>
        </r>
      </text>
    </comment>
    <comment ref="S14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顶班费，2018.03.26已付
</t>
        </r>
      </text>
    </comment>
    <comment ref="K14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剩备用油50升</t>
        </r>
      </text>
    </comment>
    <comment ref="P15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2018.03.16</t>
        </r>
      </text>
    </comment>
    <comment ref="S1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顶班费，2018.03.26已付
</t>
        </r>
      </text>
    </comment>
    <comment ref="J15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工时单：黄埔发电厂
</t>
        </r>
      </text>
    </comment>
    <comment ref="P1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2018.03.19</t>
        </r>
      </text>
    </comment>
    <comment ref="K1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剩备用油25升</t>
        </r>
      </text>
    </comment>
    <comment ref="K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备用油18升，10 02加油4升，17 34加油14升。</t>
        </r>
      </text>
    </comment>
    <comment ref="S1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2018.04.13陈已付。结账时向工地收回。约定好工地付顶班费的
</t>
        </r>
      </text>
    </comment>
    <comment ref="O1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03.03-03.18</t>
        </r>
      </text>
    </comment>
    <comment ref="P1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2018.04.04收10000元</t>
        </r>
      </text>
    </comment>
    <comment ref="O17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03.12-03.18</t>
        </r>
      </text>
    </comment>
    <comment ref="S1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顶班费，2018.03.26已付
</t>
        </r>
      </text>
    </comment>
    <comment ref="J1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工时单：水电二局</t>
        </r>
      </text>
    </comment>
    <comment ref="O17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应收900元+54元发票税金</t>
        </r>
      </text>
    </comment>
    <comment ref="J1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工时单写的是坑头新村。</t>
        </r>
      </text>
    </comment>
    <comment ref="O18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03.15-03.18</t>
        </r>
      </text>
    </comment>
    <comment ref="P18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2018.03.29</t>
        </r>
      </text>
    </comment>
    <comment ref="P18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2018.03.19</t>
        </r>
      </text>
    </comment>
    <comment ref="I1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上夜班</t>
        </r>
      </text>
    </comment>
    <comment ref="S1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2018.04.13陈已付。结账时向工地收回。约定好工地付顶班费的
</t>
        </r>
      </text>
    </comment>
    <comment ref="P1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2018.03.19</t>
        </r>
      </text>
    </comment>
    <comment ref="S19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顶班费，2018.03.26已付
</t>
        </r>
      </text>
    </comment>
    <comment ref="P1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2018.03.21</t>
        </r>
      </text>
    </comment>
    <comment ref="D1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下午下雨没做</t>
        </r>
      </text>
    </comment>
    <comment ref="D1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下午下雨不开工</t>
        </r>
      </text>
    </comment>
    <comment ref="K19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备用油18升，已加完，今天又送备用油30升</t>
        </r>
      </text>
    </comment>
    <comment ref="K19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备用油18升，已加完，今天又送备用油18升</t>
        </r>
      </text>
    </comment>
    <comment ref="I2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上白班</t>
        </r>
      </text>
    </comment>
    <comment ref="B20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19日凌晨至20日</t>
        </r>
      </text>
    </comment>
    <comment ref="I20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19日凌晨到20日</t>
        </r>
      </text>
    </comment>
    <comment ref="I20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上夜班</t>
        </r>
      </text>
    </comment>
    <comment ref="I2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15902054515</t>
        </r>
      </text>
    </comment>
    <comment ref="P2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2018.03.20</t>
        </r>
      </text>
    </comment>
    <comment ref="S2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机手顶班费，2018.03.21陈已付</t>
        </r>
      </text>
    </comment>
    <comment ref="P2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2018.03.20</t>
        </r>
      </text>
    </comment>
    <comment ref="S2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顶班费，2018.03.26已付
</t>
        </r>
      </text>
    </comment>
    <comment ref="K2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P2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2018.03.20</t>
        </r>
      </text>
    </comment>
    <comment ref="I2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只干了半天，觉得不合适就离开了，没要工资。</t>
        </r>
      </text>
    </comment>
    <comment ref="J2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工时单：坑头新村</t>
        </r>
      </text>
    </comment>
    <comment ref="K2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加备用油18升剩12升</t>
        </r>
      </text>
    </comment>
    <comment ref="K2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剩备用油9升</t>
        </r>
      </text>
    </comment>
    <comment ref="F2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挖机坏了</t>
        </r>
      </text>
    </comment>
    <comment ref="S2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机手顶班费，2018.03.21陈已付</t>
        </r>
      </text>
    </comment>
    <comment ref="I22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上白班</t>
        </r>
      </text>
    </comment>
    <comment ref="D2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白天</t>
        </r>
      </text>
    </comment>
    <comment ref="D22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晚上</t>
        </r>
      </text>
    </comment>
    <comment ref="S2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顶班费，2018.03.26已付
</t>
        </r>
      </text>
    </comment>
    <comment ref="O2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03.17-03.21</t>
        </r>
      </text>
    </comment>
    <comment ref="P2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2018.04.26</t>
        </r>
      </text>
    </comment>
    <comment ref="O23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03.20-03.21</t>
        </r>
      </text>
    </comment>
    <comment ref="P23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2018.03.21</t>
        </r>
      </text>
    </comment>
    <comment ref="Q233" authorId="0">
      <text>
        <r>
          <rPr>
            <b/>
            <sz val="9"/>
            <rFont val="宋体"/>
            <charset val="134"/>
          </rPr>
          <t xml:space="preserve">Administrator:
</t>
        </r>
        <r>
          <rPr>
            <sz val="9"/>
            <rFont val="宋体"/>
            <charset val="134"/>
          </rPr>
          <t>对方多支付了93元，有可能是对方计算错误导致的。</t>
        </r>
      </text>
    </comment>
    <comment ref="K2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J23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工时单：坑头新村</t>
        </r>
      </text>
    </comment>
    <comment ref="K23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加备用油10升剩2升</t>
        </r>
      </text>
    </comment>
    <comment ref="K2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备油1桶</t>
        </r>
      </text>
    </comment>
    <comment ref="I24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13538864594</t>
        </r>
      </text>
    </comment>
    <comment ref="S24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2018.03.26已付。</t>
        </r>
      </text>
    </comment>
    <comment ref="K24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加油20升，还备20升</t>
        </r>
      </text>
    </comment>
    <comment ref="D2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晚上</t>
        </r>
      </text>
    </comment>
    <comment ref="K2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备油20升</t>
        </r>
      </text>
    </comment>
    <comment ref="P24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2018.03.22收现金</t>
        </r>
      </text>
    </comment>
    <comment ref="S24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顶班费，2018.03.26已付
</t>
        </r>
      </text>
    </comment>
    <comment ref="I25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李志鹏3h，郭新召5h</t>
        </r>
      </text>
    </comment>
    <comment ref="O25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03.21-03.22</t>
        </r>
      </text>
    </comment>
    <comment ref="K25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备油95升。</t>
        </r>
      </text>
    </comment>
    <comment ref="J25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工时单：坑头新村</t>
        </r>
      </text>
    </comment>
    <comment ref="O25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03.14-03.22</t>
        </r>
      </text>
    </comment>
    <comment ref="P25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2018.04.05</t>
        </r>
      </text>
    </comment>
    <comment ref="I26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13538864594</t>
        </r>
      </text>
    </comment>
    <comment ref="S26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2018.03.26已付。</t>
        </r>
      </text>
    </comment>
    <comment ref="D2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6h按一台班算</t>
        </r>
      </text>
    </comment>
    <comment ref="J2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工时单：越秀区洪桥街道</t>
        </r>
      </text>
    </comment>
    <comment ref="P2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2018.03.25</t>
        </r>
      </text>
    </comment>
    <comment ref="S27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顶班费，2018.03.26已付
</t>
        </r>
      </text>
    </comment>
    <comment ref="O2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03.10-03.23</t>
        </r>
      </text>
    </comment>
    <comment ref="K2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加20备75</t>
        </r>
      </text>
    </comment>
    <comment ref="K27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加油50，备30</t>
        </r>
      </text>
    </comment>
    <comment ref="K2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加油50，备30</t>
        </r>
      </text>
    </comment>
    <comment ref="O2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03.10-03.23</t>
        </r>
      </text>
    </comment>
    <comment ref="P2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2018.04.20收1500</t>
        </r>
      </text>
    </comment>
    <comment ref="O27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03.12-03.23</t>
        </r>
      </text>
    </comment>
    <comment ref="I28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13538864594</t>
        </r>
      </text>
    </comment>
    <comment ref="S28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2018.03.26已付。</t>
        </r>
      </text>
    </comment>
    <comment ref="O2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03.22-03.23</t>
        </r>
      </text>
    </comment>
    <comment ref="P2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2018.04.01</t>
        </r>
      </text>
    </comment>
    <comment ref="S2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Administrator:
2018.04.13陈已付。结账时向工地收回。约定好工地付顶班费的</t>
        </r>
      </text>
    </comment>
    <comment ref="J2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工时单：越秀区洪兴街道</t>
        </r>
      </text>
    </comment>
    <comment ref="K29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加20备55</t>
        </r>
      </text>
    </comment>
    <comment ref="P2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2018.03.25收</t>
        </r>
      </text>
    </comment>
    <comment ref="O30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03.17-03.24  17 21机</t>
        </r>
      </text>
    </comment>
    <comment ref="J3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工时单：越秀区洪兴街道</t>
        </r>
      </text>
    </comment>
    <comment ref="K3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加10备45</t>
        </r>
      </text>
    </comment>
    <comment ref="D3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下午没开工</t>
        </r>
      </text>
    </comment>
    <comment ref="P3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2018.03.25收现金</t>
        </r>
      </text>
    </comment>
    <comment ref="P31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2018.03.25</t>
        </r>
      </text>
    </comment>
    <comment ref="J3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工时单：越秀区洪兴街道</t>
        </r>
      </text>
    </comment>
    <comment ref="D3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实际只做班台班，签一台班回来，不收拖车费了。</t>
        </r>
      </text>
    </comment>
    <comment ref="O3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03.25-03.26</t>
        </r>
      </text>
    </comment>
    <comment ref="P3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2018.03.28</t>
        </r>
      </text>
    </comment>
    <comment ref="K3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加20备25</t>
        </r>
      </text>
    </comment>
    <comment ref="J3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工时单：越秀区洪兴街道</t>
        </r>
      </text>
    </comment>
    <comment ref="K3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加20备20</t>
        </r>
      </text>
    </comment>
    <comment ref="K33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备25</t>
        </r>
      </text>
    </comment>
    <comment ref="P3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2018.04.15</t>
        </r>
      </text>
    </comment>
    <comment ref="B3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27日晚上-28号早上的夜班。</t>
        </r>
      </text>
    </comment>
    <comment ref="O34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03.28</t>
        </r>
      </text>
    </comment>
    <comment ref="D34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下午不开工</t>
        </r>
      </text>
    </comment>
    <comment ref="O34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03.06-03.28</t>
        </r>
      </text>
    </comment>
    <comment ref="K35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加20备15</t>
        </r>
      </text>
    </comment>
    <comment ref="O3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03.23-03.28</t>
        </r>
      </text>
    </comment>
    <comment ref="J35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工时单：中铁四局苏元站右线接收</t>
        </r>
      </text>
    </comment>
    <comment ref="O35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03.22-03.28  17 34机和卡特60应收4594</t>
        </r>
      </text>
    </comment>
    <comment ref="I3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郭磊去补签的。
</t>
        </r>
      </text>
    </comment>
    <comment ref="O3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03.19-03.28  30 36机30 27机。</t>
        </r>
      </text>
    </comment>
    <comment ref="O3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03.22-03.29</t>
        </r>
      </text>
    </comment>
    <comment ref="P3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2018.03.30</t>
        </r>
      </text>
    </comment>
    <comment ref="O3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03.27-03.29</t>
        </r>
      </text>
    </comment>
    <comment ref="K3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备油90升</t>
        </r>
      </text>
    </comment>
    <comment ref="O3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03.14-03.29</t>
        </r>
      </text>
    </comment>
    <comment ref="O36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03.27-03.29</t>
        </r>
      </text>
    </comment>
    <comment ref="P36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2018.03.30</t>
        </r>
      </text>
    </comment>
    <comment ref="O3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03.18-03.29</t>
        </r>
      </text>
    </comment>
    <comment ref="P37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2018.03.30</t>
        </r>
      </text>
    </comment>
    <comment ref="P3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2018.03.30</t>
        </r>
      </text>
    </comment>
    <comment ref="K38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备油90升</t>
        </r>
      </text>
    </comment>
    <comment ref="O3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03.07-03.30</t>
        </r>
      </text>
    </comment>
    <comment ref="O38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03.27-03.30</t>
        </r>
      </text>
    </comment>
    <comment ref="O38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03.27-03.30</t>
        </r>
      </text>
    </comment>
    <comment ref="K3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加25备25</t>
        </r>
      </text>
    </comment>
    <comment ref="E3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没干活补一台班</t>
        </r>
      </text>
    </comment>
    <comment ref="O3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03.12-03.30</t>
        </r>
      </text>
    </comment>
    <comment ref="P39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2018.03.31</t>
        </r>
      </text>
    </comment>
    <comment ref="P39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2018.03.31</t>
        </r>
      </text>
    </comment>
    <comment ref="O3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03.30-03.31</t>
        </r>
      </text>
    </comment>
    <comment ref="O3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03.13-03.31</t>
        </r>
      </text>
    </comment>
    <comment ref="K39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加20，备油60升</t>
        </r>
      </text>
    </comment>
    <comment ref="O39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03.07-03.31
</t>
        </r>
      </text>
    </comment>
    <comment ref="O39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03.05-03.31</t>
        </r>
      </text>
    </comment>
    <comment ref="K4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加28备30</t>
        </r>
      </text>
    </comment>
    <comment ref="O4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03.13-03.31
</t>
        </r>
      </text>
    </comment>
    <comment ref="P4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2018.04.14收的26000中的25000元，另外1000是工地回扣。</t>
        </r>
      </text>
    </comment>
    <comment ref="P40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2018.03.31</t>
        </r>
      </text>
    </comment>
    <comment ref="K40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备25</t>
        </r>
      </text>
    </comment>
    <comment ref="O4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03.30-03.31
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L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平均单价为6元/升</t>
        </r>
      </text>
    </comment>
    <comment ref="O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04.07-04.09</t>
        </r>
      </text>
    </comment>
    <comment ref="P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2018.04.10</t>
        </r>
      </text>
    </comment>
    <comment ref="P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2018.04.06</t>
        </r>
      </text>
    </comment>
    <comment ref="P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2018.04.06</t>
        </r>
      </text>
    </comment>
    <comment ref="O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04.14-04.17</t>
        </r>
      </text>
    </comment>
    <comment ref="P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2018.04.18</t>
        </r>
      </text>
    </comment>
    <comment ref="O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03.28-04.16
</t>
        </r>
      </text>
    </comment>
    <comment ref="O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04.05-04.08</t>
        </r>
      </text>
    </comment>
    <comment ref="P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2018.04.12</t>
        </r>
      </text>
    </comment>
    <comment ref="P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2018.04.24</t>
        </r>
      </text>
    </comment>
    <comment ref="O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03.29-04.10</t>
        </r>
      </text>
    </comment>
    <comment ref="O3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03.29-04.10</t>
        </r>
      </text>
    </comment>
    <comment ref="C3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上午用24号机，下午坏了改用33号，故机手报30 33机。</t>
        </r>
      </text>
    </comment>
    <comment ref="O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04.19-04.25</t>
        </r>
      </text>
    </comment>
    <comment ref="P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2018.04.26</t>
        </r>
      </text>
    </comment>
    <comment ref="O3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04.21-04.22</t>
        </r>
      </text>
    </comment>
    <comment ref="P3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2018.04.24</t>
        </r>
      </text>
    </comment>
    <comment ref="O4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04.13-04.17</t>
        </r>
      </text>
    </comment>
    <comment ref="P4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2018.04.26抵修理厂房租</t>
        </r>
      </text>
    </comment>
    <comment ref="P4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2018.04.13</t>
        </r>
      </text>
    </comment>
    <comment ref="O5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04.06-04.14</t>
        </r>
      </text>
    </comment>
    <comment ref="P5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2018.04.05</t>
        </r>
      </text>
    </comment>
    <comment ref="O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04.25-04.30</t>
        </r>
      </text>
    </comment>
    <comment ref="L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备用油60升</t>
        </r>
      </text>
    </comment>
    <comment ref="L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备用油60升</t>
        </r>
      </text>
    </comment>
    <comment ref="L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剩备用油30升</t>
        </r>
      </text>
    </comment>
    <comment ref="L6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剩备用油30升</t>
        </r>
      </text>
    </comment>
    <comment ref="O7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04.16-04.30</t>
        </r>
      </text>
    </comment>
    <comment ref="P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2018.04.23</t>
        </r>
      </text>
    </comment>
    <comment ref="O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04.15-04.17</t>
        </r>
      </text>
    </comment>
    <comment ref="P7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2018.04.13</t>
        </r>
      </text>
    </comment>
    <comment ref="P7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2018.04.23</t>
        </r>
      </text>
    </comment>
    <comment ref="O8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04.09-04.14</t>
        </r>
      </text>
    </comment>
    <comment ref="P8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2018.04.16留义微信收8500，王姐付施工员回扣500元。
2018.04.20留义微信收10000+5800元。</t>
        </r>
      </text>
    </comment>
    <comment ref="Q8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施工员拿回扣500元，搞坏工地一个配电箱的门子，扣200元。</t>
        </r>
      </text>
    </comment>
    <comment ref="L9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加油20升，备用23升</t>
        </r>
      </text>
    </comment>
    <comment ref="L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备用油25升</t>
        </r>
      </text>
    </comment>
    <comment ref="O9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04.14-04.22</t>
        </r>
      </text>
    </comment>
    <comment ref="P9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2018.05.02</t>
        </r>
      </text>
    </comment>
    <comment ref="P1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2018.04.05</t>
        </r>
      </text>
    </comment>
    <comment ref="P10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2018.04.19</t>
        </r>
      </text>
    </comment>
    <comment ref="P10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2018.04.23</t>
        </r>
      </text>
    </comment>
    <comment ref="P10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2018.04.30</t>
        </r>
      </text>
    </comment>
    <comment ref="O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04.20-04.28</t>
        </r>
      </text>
    </comment>
    <comment ref="P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2018.04.28收5000
2018.04.30收6600</t>
        </r>
      </text>
    </comment>
    <comment ref="Q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扣减中转费300元，该工地中转了一次，工地垫付了300元拖车费，故从中扣回。</t>
        </r>
      </text>
    </comment>
    <comment ref="O1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04.11-04.17</t>
        </r>
      </text>
    </comment>
    <comment ref="P1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2018.04.12</t>
        </r>
      </text>
    </comment>
    <comment ref="P1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2018.04.28</t>
        </r>
      </text>
    </comment>
    <comment ref="P1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2018.04.10收现金</t>
        </r>
      </text>
    </comment>
    <comment ref="O1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04.10-04.11</t>
        </r>
      </text>
    </comment>
    <comment ref="P1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2018.04.13</t>
        </r>
      </text>
    </comment>
    <comment ref="P1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2018.04.22</t>
        </r>
      </text>
    </comment>
    <comment ref="O1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04.05-04.06</t>
        </r>
      </text>
    </comment>
    <comment ref="P1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2018.04.07收1000</t>
        </r>
      </text>
    </comment>
    <comment ref="O1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04.06-04.07</t>
        </r>
      </text>
    </comment>
    <comment ref="P1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2018.04.10</t>
        </r>
      </text>
    </comment>
    <comment ref="Q1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优惠</t>
        </r>
      </text>
    </comment>
    <comment ref="O1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03.31-04.05</t>
        </r>
      </text>
    </comment>
    <comment ref="O14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04.01-04.25</t>
        </r>
      </text>
    </comment>
    <comment ref="K14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对应派工单；龙湖首开，天宸原著</t>
        </r>
      </text>
    </comment>
    <comment ref="P14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2018.04.24</t>
        </r>
      </text>
    </comment>
    <comment ref="P1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2018.04.12</t>
        </r>
      </text>
    </comment>
    <comment ref="J1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陈俊林2h，辛旺文6h</t>
        </r>
      </text>
    </comment>
    <comment ref="P1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2018.04.11</t>
        </r>
      </text>
    </comment>
    <comment ref="O15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04.28-04.30</t>
        </r>
      </text>
    </comment>
    <comment ref="E15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加木器（夹机）1500元/台班</t>
        </r>
      </text>
    </comment>
    <comment ref="E15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加木器（夹机）1500元/台班</t>
        </r>
      </text>
    </comment>
    <comment ref="E15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加木器（夹机）1500元/台班</t>
        </r>
      </text>
    </comment>
    <comment ref="E15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加木器（夹机）1500元/台班</t>
        </r>
      </text>
    </comment>
    <comment ref="E15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加木器（夹机）1500元/台班</t>
        </r>
      </text>
    </comment>
    <comment ref="E1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加木器（夹机）1500元/台班</t>
        </r>
      </text>
    </comment>
    <comment ref="E1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加木器（夹机）1500元/台班</t>
        </r>
      </text>
    </comment>
    <comment ref="O1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04.16-04.23</t>
        </r>
      </text>
    </comment>
    <comment ref="P1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2018.04.19郭留义微信收3000元。
2018.04.23郭留义微信7500元。</t>
        </r>
      </text>
    </comment>
    <comment ref="O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04.14-04.18</t>
        </r>
      </text>
    </comment>
    <comment ref="P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2018.04.19</t>
        </r>
      </text>
    </comment>
    <comment ref="L16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备80</t>
        </r>
      </text>
    </comment>
    <comment ref="L1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备80</t>
        </r>
      </text>
    </comment>
    <comment ref="O1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04.04-04.05</t>
        </r>
      </text>
    </comment>
    <comment ref="P1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2018.04.13</t>
        </r>
      </text>
    </comment>
    <comment ref="L1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加10，备油50升</t>
        </r>
      </text>
    </comment>
    <comment ref="L17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加20，备油30升</t>
        </r>
      </text>
    </comment>
    <comment ref="L1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剩下的备油30升以转给辛旺文</t>
        </r>
      </text>
    </comment>
    <comment ref="O1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04.01-04.03
</t>
        </r>
      </text>
    </comment>
    <comment ref="L1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备油50升</t>
        </r>
      </text>
    </comment>
    <comment ref="L1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加20升，备油30升</t>
        </r>
      </text>
    </comment>
    <comment ref="O1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04.10-04.11</t>
        </r>
      </text>
    </comment>
    <comment ref="P1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2018.04.11</t>
        </r>
      </text>
    </comment>
    <comment ref="Q1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多收12元</t>
        </r>
      </text>
    </comment>
    <comment ref="P1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2018.04.10收现金</t>
        </r>
      </text>
    </comment>
    <comment ref="P17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2018.04.20</t>
        </r>
      </text>
    </comment>
    <comment ref="O1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04.07-04.11</t>
        </r>
      </text>
    </comment>
    <comment ref="P18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2018.04.15</t>
        </r>
      </text>
    </comment>
    <comment ref="P18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2018.04.02</t>
        </r>
      </text>
    </comment>
    <comment ref="K1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工时单：佳大一期</t>
        </r>
      </text>
    </comment>
    <comment ref="P1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2018.04.02</t>
        </r>
      </text>
    </comment>
    <comment ref="P1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2018.04.25</t>
        </r>
      </text>
    </comment>
    <comment ref="O1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04.18-04.20</t>
        </r>
      </text>
    </comment>
    <comment ref="P19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2018.04.26</t>
        </r>
      </text>
    </comment>
    <comment ref="E19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营救135</t>
        </r>
      </text>
    </comment>
    <comment ref="P19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2018.04.12</t>
        </r>
      </text>
    </comment>
    <comment ref="O1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04.01-04.06</t>
        </r>
      </text>
    </comment>
    <comment ref="O2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04.11-04.13</t>
        </r>
      </text>
    </comment>
    <comment ref="P2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2018.04.11赵哥收现金1500元
2018.04.13齐小刚微信收2100元</t>
        </r>
      </text>
    </comment>
    <comment ref="Q2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优惠</t>
        </r>
      </text>
    </comment>
    <comment ref="O2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04.19-04.20</t>
        </r>
      </text>
    </comment>
    <comment ref="O20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04.21-04.22</t>
        </r>
      </text>
    </comment>
    <comment ref="P20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2018.04.22</t>
        </r>
      </text>
    </comment>
    <comment ref="P2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2018.04.19</t>
        </r>
      </text>
    </comment>
    <comment ref="D2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下午工地检查不开工</t>
        </r>
      </text>
    </comment>
    <comment ref="K2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工时单：车陂61号井</t>
        </r>
      </text>
    </comment>
    <comment ref="K2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工时单：科韵路61号井</t>
        </r>
      </text>
    </comment>
    <comment ref="K2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工时单：科韵路61号井</t>
        </r>
      </text>
    </comment>
    <comment ref="O2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04.10-04.16</t>
        </r>
      </text>
    </comment>
    <comment ref="P2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2018.04.30</t>
        </r>
      </text>
    </comment>
    <comment ref="K2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工时单和日报：大岗</t>
        </r>
      </text>
    </comment>
    <comment ref="O2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04.02-04.02</t>
        </r>
      </text>
    </comment>
    <comment ref="O2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04.14-04.18</t>
        </r>
      </text>
    </comment>
    <comment ref="P2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2018.04.12</t>
        </r>
      </text>
    </comment>
    <comment ref="O22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04.19-04.22</t>
        </r>
      </text>
    </comment>
    <comment ref="P2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2018.04.11收现金</t>
        </r>
      </text>
    </comment>
    <comment ref="O23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04.08-04.20</t>
        </r>
      </text>
    </comment>
    <comment ref="O24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04.21-04.29</t>
        </r>
      </text>
    </comment>
    <comment ref="O24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04.01-04.04</t>
        </r>
      </text>
    </comment>
    <comment ref="J25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外商大酒店 孙满邦，赵佳坤各4小时
</t>
        </r>
      </text>
    </comment>
    <comment ref="O26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04.01-04.16</t>
        </r>
      </text>
    </comment>
    <comment ref="K2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和石化大院同一个老板</t>
        </r>
      </text>
    </comment>
    <comment ref="J2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齐小刚3h，李佳亮4h</t>
        </r>
      </text>
    </comment>
    <comment ref="O2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04.03-04.06</t>
        </r>
      </text>
    </comment>
    <comment ref="P2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2018.04.13</t>
        </r>
      </text>
    </comment>
    <comment ref="P2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2018.04.30</t>
        </r>
      </text>
    </comment>
    <comment ref="O27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04.01-04.06</t>
        </r>
      </text>
    </comment>
    <comment ref="P2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2018.04.15收现金</t>
        </r>
      </text>
    </comment>
    <comment ref="O2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04.02-04.30</t>
        </r>
      </text>
    </comment>
    <comment ref="O3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04.11-04.29</t>
        </r>
      </text>
    </comment>
    <comment ref="P3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2018.04.30</t>
        </r>
      </text>
    </comment>
    <comment ref="L3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备25</t>
        </r>
      </text>
    </comment>
    <comment ref="L3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备25</t>
        </r>
      </text>
    </comment>
    <comment ref="L3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备25</t>
        </r>
      </text>
    </comment>
    <comment ref="L3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加20备40</t>
        </r>
      </text>
    </comment>
    <comment ref="L3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备40</t>
        </r>
      </text>
    </comment>
    <comment ref="L3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加20备20</t>
        </r>
      </text>
    </comment>
    <comment ref="L31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备20</t>
        </r>
      </text>
    </comment>
    <comment ref="O3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03.29-04.21</t>
        </r>
      </text>
    </comment>
    <comment ref="O3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04.18-04.20</t>
        </r>
      </text>
    </comment>
    <comment ref="O3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03.29-04.17</t>
        </r>
      </text>
    </comment>
    <comment ref="P34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2018.04.30</t>
        </r>
      </text>
    </comment>
    <comment ref="O3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04.02-04.08</t>
        </r>
      </text>
    </comment>
    <comment ref="P3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2018.04.10</t>
        </r>
      </text>
    </comment>
    <comment ref="L35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加20备20</t>
        </r>
      </text>
    </comment>
    <comment ref="L35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备20</t>
        </r>
      </text>
    </comment>
    <comment ref="O35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04.01-04.02</t>
        </r>
      </text>
    </comment>
    <comment ref="P35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2018.04.09</t>
        </r>
      </text>
    </comment>
    <comment ref="O3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04.08-04.09
</t>
        </r>
      </text>
    </comment>
    <comment ref="P3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2018.04.10收现金</t>
        </r>
      </text>
    </comment>
    <comment ref="F35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打炮12小时，签单8小时</t>
        </r>
      </text>
    </comment>
    <comment ref="O3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04.13-04.20</t>
        </r>
      </text>
    </comment>
    <comment ref="O3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04.21-04.22</t>
        </r>
      </text>
    </comment>
    <comment ref="P3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2018.04.24</t>
        </r>
      </text>
    </comment>
    <comment ref="Q3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因机器工作原因</t>
        </r>
      </text>
    </comment>
    <comment ref="K3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中铁二局 萝岗跟河田是同一个老板</t>
        </r>
      </text>
    </comment>
    <comment ref="K3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中铁二局 萝岗跟河田是同一个老板</t>
        </r>
      </text>
    </comment>
    <comment ref="K37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中铁二局 萝岗跟河田是同一个老板</t>
        </r>
      </text>
    </comment>
    <comment ref="K3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中铁二局 萝岗跟河田是同一个老板</t>
        </r>
      </text>
    </comment>
    <comment ref="K3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中铁二局 萝岗跟河田是同一个老板</t>
        </r>
      </text>
    </comment>
    <comment ref="P3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</t>
        </r>
      </text>
    </comment>
    <comment ref="P3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2018.04.19</t>
        </r>
      </text>
    </comment>
    <comment ref="P37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2018.04.19</t>
        </r>
      </text>
    </comment>
    <comment ref="L3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备用1桶</t>
        </r>
      </text>
    </comment>
  </commentList>
</comments>
</file>

<file path=xl/comments5.xml><?xml version="1.0" encoding="utf-8"?>
<comments xmlns="http://schemas.openxmlformats.org/spreadsheetml/2006/main">
  <authors>
    <author>Administrator</author>
  </authors>
  <commentList>
    <comment ref="L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平均单价为6元/升</t>
        </r>
      </text>
    </comment>
    <comment ref="L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K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日报和工时单：吉山</t>
        </r>
      </text>
    </comment>
    <comment ref="L5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L5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P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2018.05.06</t>
        </r>
      </text>
    </comment>
    <comment ref="E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按天算，每天1400元，超过8小时另算</t>
        </r>
      </text>
    </comment>
    <comment ref="E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按天算，每天1400元，超过8小时另算
</t>
        </r>
      </text>
    </comment>
    <comment ref="E8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按天算，每天1400元，超过8小时另算</t>
        </r>
      </text>
    </comment>
    <comment ref="E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按天算，每天1400元，超过8小时另算</t>
        </r>
      </text>
    </comment>
    <comment ref="E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按天算，每天1400元，超过8小时另算</t>
        </r>
      </text>
    </comment>
    <comment ref="E9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按天算，每天1400元，超过8小时另算</t>
        </r>
      </text>
    </comment>
    <comment ref="E9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按天算，每天1400元，超过8小时另算</t>
        </r>
      </text>
    </comment>
    <comment ref="E9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按天算，每天1400元，超过8小时另算</t>
        </r>
      </text>
    </comment>
    <comment ref="E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按天算，每天1400元，超过8小时另算</t>
        </r>
      </text>
    </comment>
    <comment ref="E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按天算，每天1400元，超过8小时另算</t>
        </r>
      </text>
    </comment>
    <comment ref="E9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按天算，每天1400元，超过8小时另算</t>
        </r>
      </text>
    </comment>
    <comment ref="E9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按天算，每天1400元，超过8小时另算</t>
        </r>
      </text>
    </comment>
    <comment ref="E9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按天算，每天1400元，超过8小时另算</t>
        </r>
      </text>
    </comment>
    <comment ref="E1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按天算，每天1400元，超过8小时另算</t>
        </r>
      </text>
    </comment>
    <comment ref="O10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04.24-05.01</t>
        </r>
      </text>
    </comment>
    <comment ref="P10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2018.05.02</t>
        </r>
      </text>
    </comment>
    <comment ref="Q10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有几天工时不够，扣250元。</t>
        </r>
      </text>
    </comment>
    <comment ref="S10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2018.05.05小陈已微信支付。</t>
        </r>
      </text>
    </comment>
    <comment ref="L10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备用40升</t>
        </r>
      </text>
    </comment>
    <comment ref="L1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备用40升</t>
        </r>
      </text>
    </comment>
    <comment ref="L1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备用40升</t>
        </r>
      </text>
    </comment>
    <comment ref="L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备用油40升</t>
        </r>
      </text>
    </comment>
    <comment ref="L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备用油10升</t>
        </r>
      </text>
    </comment>
    <comment ref="L11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P1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2018.05.05留义收1200，支付顶班费350元，转850给王姐。</t>
        </r>
      </text>
    </comment>
    <comment ref="S1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2018.05.05留义已用工程款支付。</t>
        </r>
      </text>
    </comment>
    <comment ref="K1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工时单：华安酒店</t>
        </r>
      </text>
    </comment>
    <comment ref="L1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J1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只工作了一天就离职了</t>
        </r>
      </text>
    </comment>
    <comment ref="J15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施工员开的机，老赵签的单</t>
        </r>
      </text>
    </comment>
    <comment ref="J1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施工员开的机，程福军签的单</t>
        </r>
      </text>
    </comment>
    <comment ref="J1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施工员开的机，程福军签的单
</t>
        </r>
      </text>
    </comment>
    <comment ref="K1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工时单：万科金山梦想，和加庄同一个老板</t>
        </r>
      </text>
    </comment>
    <comment ref="L1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备用油60升</t>
        </r>
      </text>
    </comment>
    <comment ref="L1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备用油40升</t>
        </r>
      </text>
    </comment>
    <comment ref="I20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还没签名</t>
        </r>
      </text>
    </comment>
    <comment ref="K20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工时单：江彩路</t>
        </r>
      </text>
    </comment>
    <comment ref="K2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工时单：江彩路</t>
        </r>
      </text>
    </comment>
    <comment ref="O2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05.03-05.08</t>
        </r>
      </text>
    </comment>
    <comment ref="J2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顶班机手7h,潘新萌2h</t>
        </r>
      </text>
    </comment>
    <comment ref="O2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04.30-05.03</t>
        </r>
      </text>
    </comment>
    <comment ref="L23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L2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</t>
        </r>
      </text>
    </comment>
    <comment ref="L25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</t>
        </r>
      </text>
    </comment>
    <comment ref="O2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04.25-05.04</t>
        </r>
      </text>
    </comment>
    <comment ref="E2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夹机</t>
        </r>
      </text>
    </comment>
    <comment ref="E27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夹机</t>
        </r>
      </text>
    </comment>
    <comment ref="C28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日报报错10 08，</t>
        </r>
      </text>
    </comment>
    <comment ref="C3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日报报错10 33</t>
        </r>
      </text>
    </comment>
    <comment ref="L3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备用油40升</t>
        </r>
      </text>
    </comment>
    <comment ref="L36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L3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备用油5升</t>
        </r>
      </text>
    </comment>
    <comment ref="L36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E3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夹机</t>
        </r>
      </text>
    </comment>
    <comment ref="T3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时间表是不是坏了？</t>
        </r>
      </text>
    </comment>
    <comment ref="K40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中铁二局 萝岗跟河田是同一个老板</t>
        </r>
      </text>
    </comment>
    <comment ref="K4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中铁二局 萝岗跟河田是同一个老板</t>
        </r>
      </text>
    </comment>
    <comment ref="L4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备用油40升</t>
        </r>
      </text>
    </comment>
    <comment ref="L40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备用油40升</t>
        </r>
      </text>
    </comment>
    <comment ref="L40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备用油40升</t>
        </r>
      </text>
    </comment>
    <comment ref="L4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L4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备用油40升</t>
        </r>
      </text>
    </comment>
    <comment ref="L4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备用油40升</t>
        </r>
      </text>
    </comment>
    <comment ref="L4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O41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04.23-05.01</t>
        </r>
      </text>
    </comment>
  </commentList>
</comments>
</file>

<file path=xl/comments6.xml><?xml version="1.0" encoding="utf-8"?>
<comments xmlns="http://schemas.openxmlformats.org/spreadsheetml/2006/main">
  <authors>
    <author>Administrator</author>
  </authors>
  <commentList>
    <comment ref="L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平均单价为6元/升</t>
        </r>
      </text>
    </comment>
    <comment ref="L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备用12升</t>
        </r>
      </text>
    </comment>
    <comment ref="K1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报的是富华东路（番禺区）</t>
        </r>
      </text>
    </comment>
    <comment ref="K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报的是富华东路（番禺区）</t>
        </r>
      </text>
    </comment>
    <comment ref="L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K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报的是富华东路（番禺区）</t>
        </r>
      </text>
    </comment>
    <comment ref="L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备用油40升</t>
        </r>
      </text>
    </comment>
    <comment ref="L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备用油40升</t>
        </r>
      </text>
    </comment>
    <comment ref="L7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</t>
        </r>
      </text>
    </comment>
    <comment ref="L7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L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L9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D10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日报报的4小时，但王涛去补签了4小时</t>
        </r>
      </text>
    </comment>
    <comment ref="K1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报的是富华东路（番禺区）</t>
        </r>
      </text>
    </comment>
    <comment ref="L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备用油10升</t>
        </r>
      </text>
    </comment>
    <comment ref="L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</t>
        </r>
      </text>
    </comment>
    <comment ref="L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备用油40升</t>
        </r>
      </text>
    </comment>
    <comment ref="D1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工地补的，不算工时</t>
        </r>
      </text>
    </comment>
    <comment ref="K1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报的是中山附属第一医院</t>
        </r>
      </text>
    </comment>
    <comment ref="D1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补半台班</t>
        </r>
      </text>
    </comment>
    <comment ref="I13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原来是5791，签单5.8小时，后来重签单</t>
        </r>
      </text>
    </comment>
    <comment ref="K14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报的是中山附属第一医院</t>
        </r>
      </text>
    </comment>
    <comment ref="L14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K15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签名看不清，不确定哪个老板</t>
        </r>
      </text>
    </comment>
    <comment ref="L15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备用油40升</t>
        </r>
      </text>
    </comment>
    <comment ref="M15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Administrator:
这个工地去做了两次（06.20-06.23）、（06.28-07.01）。原来给我们做23一平方的，后来给别人（15118731512）做了，那个人又找的我们，给我们13不包清运，这个郭总学员刘斌13928688759负责现场施工的知道
</t>
        </r>
      </text>
    </comment>
    <comment ref="L1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J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干活是高忠尧，签单是梁享贤</t>
        </r>
      </text>
    </comment>
    <comment ref="L1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L1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K1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报的是富华东路（番禺区）</t>
        </r>
      </text>
    </comment>
    <comment ref="L18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D1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补台班</t>
        </r>
      </text>
    </comment>
    <comment ref="K19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报的是中山附属第一医院</t>
        </r>
      </text>
    </comment>
    <comment ref="K1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报的是富华东路（番禺区）</t>
        </r>
      </text>
    </comment>
    <comment ref="K2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报的是中山附属第一医院</t>
        </r>
      </text>
    </comment>
    <comment ref="L2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J2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潘新萌早上4H</t>
        </r>
      </text>
    </comment>
    <comment ref="D2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不开工，补半台班</t>
        </r>
      </text>
    </comment>
    <comment ref="I24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签单两份，一份没写日期，以这份为准</t>
        </r>
      </text>
    </comment>
    <comment ref="I2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签单日期写错
</t>
        </r>
      </text>
    </comment>
    <comment ref="L2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M2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Administrator:
这个工地去做了两次（06.20-06.23）、（06.28-07.01）。原来给我们做23一平方的，后来给别人（15118731512）做了，那个人又找的我们，给我们13不包清运，这个郭总学员刘斌13928688759负责现场施工的知道
</t>
        </r>
      </text>
    </comment>
    <comment ref="L2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</t>
        </r>
      </text>
    </comment>
    <comment ref="L25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L25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</t>
        </r>
      </text>
    </comment>
    <comment ref="D25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不开工，补半台班</t>
        </r>
      </text>
    </comment>
    <comment ref="L25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</t>
        </r>
      </text>
    </comment>
    <comment ref="K2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报的是佳鹏宾馆</t>
        </r>
      </text>
    </comment>
    <comment ref="L2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M2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Administrator:
这个工地去做了两次（06.20-06.23）、（06.28-07.01）。原来给我们做23一平方的，后来给别人（15118731512）做了，那个人又找的我们，给我们13不包清运，这个郭总学员刘斌13928688759负责现场施工的知道
</t>
        </r>
      </text>
    </comment>
    <comment ref="I2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签单日期写错</t>
        </r>
      </text>
    </comment>
    <comment ref="L2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M2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Administrator:
这个工地去做了两次（06.20-06.23）、（06.28-07.01）。原来给我们做23一平方的，后来给别人（15118731512）做了，那个人又找的我们，给我们13不包清运，这个郭总学员刘斌13928688759负责现场施工的知道
</t>
        </r>
      </text>
    </comment>
    <comment ref="L2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</t>
        </r>
      </text>
    </comment>
    <comment ref="L2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</t>
        </r>
      </text>
    </comment>
    <comment ref="D2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报的是12小时，但只款8小时。留义说按8小时计</t>
        </r>
      </text>
    </comment>
    <comment ref="M27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Administrator:
这个工地去做了两次（06.20-06.23）、（06.28-07.01）。原来给我们做23一平方的，后来给别人（15118731512）做了，那个人又找的我们，给我们13不包清运，这个郭总学员刘斌13928688759负责现场施工的知道
</t>
        </r>
      </text>
    </comment>
    <comment ref="D28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不开工，补半台班</t>
        </r>
      </text>
    </comment>
    <comment ref="L28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</t>
        </r>
      </text>
    </comment>
    <comment ref="M28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Administrator:
这个工地去做了两次（06.20-06.23）、（06.28-07.01）。原来给我们做23一平方的，后来给别人（15118731512）做了，那个人又找的我们，给我们13不包清运，这个郭总学员刘斌13928688759负责现场施工的知道
</t>
        </r>
      </text>
    </comment>
    <comment ref="L3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</t>
        </r>
      </text>
    </comment>
    <comment ref="K30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报的是中山附属第一医院</t>
        </r>
      </text>
    </comment>
    <comment ref="L3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备用22升</t>
        </r>
      </text>
    </comment>
    <comment ref="L3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</t>
        </r>
      </text>
    </comment>
    <comment ref="L3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L3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备用22升</t>
        </r>
      </text>
    </comment>
    <comment ref="L32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</t>
        </r>
      </text>
    </comment>
    <comment ref="L3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</t>
        </r>
      </text>
    </comment>
    <comment ref="L33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备用22升</t>
        </r>
      </text>
    </comment>
    <comment ref="L3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</t>
        </r>
      </text>
    </comment>
    <comment ref="M35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Administrator:
这个工地去做了两次（06.20-06.23）、（06.28-07.01）。原来给我们做23一平方的，后来给别人（15118731512）做了，那个人又找的我们，给我们13不包清运，这个郭总学员刘斌13928688759负责现场施工的知道
</t>
        </r>
      </text>
    </comment>
    <comment ref="L35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L35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备用22升</t>
        </r>
      </text>
    </comment>
    <comment ref="L35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</t>
        </r>
      </text>
    </comment>
    <comment ref="L3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备用40升</t>
        </r>
      </text>
    </comment>
    <comment ref="L3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</t>
        </r>
      </text>
    </comment>
    <comment ref="M3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Administrator:
这个工地去做了两次（06.20-06.23）、（06.28-07.01）。原来给我们做23一平方的，后来给别人（15118731512）做了，那个人又找的我们，给我们13不包清运，这个郭总学员刘斌13928688759负责现场施工的知道
</t>
        </r>
      </text>
    </comment>
    <comment ref="K36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派工单：唯品会全球总部大厦
日报工时单：海珠区琶洲</t>
        </r>
      </text>
    </comment>
    <comment ref="K3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工时单：侨益信华仓</t>
        </r>
      </text>
    </comment>
    <comment ref="L3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</t>
        </r>
      </text>
    </comment>
    <comment ref="M37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Administrator:
这个工地去做了两次（06.20-06.23）、（06.28-07.01）。原来给我们做23一平方的，后来给别人（15118731512）做了，那个人又找的我们，给我们13不包清运，这个郭总学员刘斌13928688759负责现场施工的知道
</t>
        </r>
      </text>
    </comment>
    <comment ref="K3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派工单：唯品会全球总部大厦
日报工时单：海珠区琶洲</t>
        </r>
      </text>
    </comment>
    <comment ref="L38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</t>
        </r>
      </text>
    </comment>
  </commentList>
</comments>
</file>

<file path=xl/comments7.xml><?xml version="1.0" encoding="utf-8"?>
<comments xmlns="http://schemas.openxmlformats.org/spreadsheetml/2006/main">
  <authors>
    <author>Administrator</author>
  </authors>
  <commentList>
    <comment ref="L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平均单价为6元/升</t>
        </r>
      </text>
    </comment>
    <comment ref="L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</t>
        </r>
      </text>
    </comment>
    <comment ref="M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Administrator:
这个工地去做了两次（06.20-06.23）、（06.28-07.01）。原来给我们做23一平方的，后来给别人（15118731512）做了，那个人又找的我们，给我们13不包清运，这个郭总学员刘斌13928688759负责现场施工的知道
</t>
        </r>
      </text>
    </comment>
    <comment ref="L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</t>
        </r>
      </text>
    </comment>
    <comment ref="K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派工单：唯品会全球总部大厦
日报工时单：海珠区琶洲</t>
        </r>
      </text>
    </comment>
    <comment ref="K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派工单：唯品会全球总部大厦
日报工时单：海珠区琶洲</t>
        </r>
      </text>
    </comment>
    <comment ref="I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日期写错了，写了6月3了</t>
        </r>
      </text>
    </comment>
    <comment ref="L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
</t>
        </r>
      </text>
    </comment>
    <comment ref="O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07.03-07.04</t>
        </r>
      </text>
    </comment>
    <comment ref="P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2018.07.04</t>
        </r>
      </text>
    </comment>
    <comment ref="K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派工单：唯品会全球总部大厦
日报工时单：海珠区琶洲</t>
        </r>
      </text>
    </comment>
    <comment ref="P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2018.07.05</t>
        </r>
      </text>
    </comment>
    <comment ref="L3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
</t>
        </r>
      </text>
    </comment>
    <comment ref="K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派工单：唯品会全球总部大厦
日报工时单：海珠区琶洲</t>
        </r>
      </text>
    </comment>
    <comment ref="L4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
</t>
        </r>
      </text>
    </comment>
    <comment ref="L4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
</t>
        </r>
      </text>
    </comment>
    <comment ref="L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
</t>
        </r>
      </text>
    </comment>
    <comment ref="L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
</t>
        </r>
      </text>
    </comment>
    <comment ref="L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
</t>
        </r>
      </text>
    </comment>
    <comment ref="L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备用40</t>
        </r>
      </text>
    </comment>
    <comment ref="L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L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</t>
        </r>
      </text>
    </comment>
    <comment ref="L7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
</t>
        </r>
      </text>
    </comment>
    <comment ref="I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没签单</t>
        </r>
      </text>
    </comment>
    <comment ref="L8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</t>
        </r>
      </text>
    </comment>
    <comment ref="L8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
</t>
        </r>
      </text>
    </comment>
    <comment ref="L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
</t>
        </r>
      </text>
    </comment>
    <comment ref="I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没签单</t>
        </r>
      </text>
    </comment>
    <comment ref="M8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Administrator:
这个工地去做了两次（06.20-06.23）、（06.28-07.01）。原来给我们做23一平方的，后来给别人（15118731512）做了，那个人又找的我们，给我们13不包清运，这个郭总学员刘斌13928688759负责现场施工的知道
</t>
        </r>
      </text>
    </comment>
    <comment ref="F9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实际干3小时，要按4小时收费，给机手记3小时</t>
        </r>
      </text>
    </comment>
    <comment ref="L9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备用油30升</t>
        </r>
      </text>
    </comment>
    <comment ref="D1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停工补半台班</t>
        </r>
      </text>
    </comment>
    <comment ref="L10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
</t>
        </r>
      </text>
    </comment>
    <comment ref="L10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
</t>
        </r>
      </text>
    </comment>
    <comment ref="L1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
</t>
        </r>
      </text>
    </comment>
    <comment ref="D1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停工补半台班</t>
        </r>
      </text>
    </comment>
    <comment ref="L11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
</t>
        </r>
      </text>
    </comment>
    <comment ref="L11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
</t>
        </r>
      </text>
    </comment>
    <comment ref="D1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停工补半台班</t>
        </r>
      </text>
    </comment>
    <comment ref="D12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陆新明，郭新召各4小时</t>
        </r>
      </text>
    </comment>
    <comment ref="K1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原中石化楼</t>
        </r>
      </text>
    </comment>
    <comment ref="L12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
</t>
        </r>
      </text>
    </comment>
    <comment ref="L1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</t>
        </r>
      </text>
    </comment>
    <comment ref="I13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工时单签单15号</t>
        </r>
      </text>
    </comment>
    <comment ref="B1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晚上开工，签单是15号</t>
        </r>
      </text>
    </comment>
    <comment ref="L1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
</t>
        </r>
      </text>
    </comment>
    <comment ref="L1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</t>
        </r>
      </text>
    </comment>
    <comment ref="K1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和之前的海珠广场泰康路是同一个工地</t>
        </r>
      </text>
    </comment>
    <comment ref="L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备用40升</t>
        </r>
      </text>
    </comment>
    <comment ref="B1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晚上开工，签单是18号</t>
        </r>
      </text>
    </comment>
    <comment ref="K1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留义说重新整个表，所以工时单我也重新建文件夹了</t>
        </r>
      </text>
    </comment>
    <comment ref="K1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留义说重新整个表，所以工时单我也重新建文件夹了</t>
        </r>
      </text>
    </comment>
    <comment ref="L1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
</t>
        </r>
      </text>
    </comment>
    <comment ref="D1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工地不肯签单8小时，给钱是4小时，涛哥说机手是上夜班的，给机手算8小时</t>
        </r>
      </text>
    </comment>
    <comment ref="I1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工地没签单，王涛负责收钱</t>
        </r>
      </text>
    </comment>
    <comment ref="K1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日报填的是：中建三局茅岗改迁工地</t>
        </r>
      </text>
    </comment>
    <comment ref="J18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是广建开的机，签单是陆新明</t>
        </r>
      </text>
    </comment>
    <comment ref="K18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留义说重新整个表，所以工时单我也重新建文件夹了</t>
        </r>
      </text>
    </comment>
    <comment ref="K1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留义说重新整个表，所以工时单我也重新建文件夹了</t>
        </r>
      </text>
    </comment>
    <comment ref="I19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没签单</t>
        </r>
      </text>
    </comment>
    <comment ref="K1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原安友物流</t>
        </r>
      </text>
    </comment>
    <comment ref="K2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留义说重新整个表，所以工时单我也重新建文件夹了</t>
        </r>
      </text>
    </comment>
    <comment ref="K20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留义说重新整个表，所以工时单我也重新建文件夹了</t>
        </r>
      </text>
    </comment>
    <comment ref="I2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完工收钱没签单</t>
        </r>
      </text>
    </comment>
    <comment ref="K2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留义说重新整个表，所以工时单我也重新建文件夹了</t>
        </r>
      </text>
    </comment>
    <comment ref="K2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原安友物流</t>
        </r>
      </text>
    </comment>
    <comment ref="K2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留义说重新整个表，所以工时单我也重新建文件夹了</t>
        </r>
      </text>
    </comment>
    <comment ref="L2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备用40升</t>
        </r>
      </text>
    </comment>
    <comment ref="D23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白天8小时，晚上加班4小时</t>
        </r>
      </text>
    </comment>
    <comment ref="K2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留义说重新整个表，所以工时单我也重新建文件夹了</t>
        </r>
      </text>
    </comment>
    <comment ref="K23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留义说重新整个表，所以工时单我也重新建文件夹了</t>
        </r>
      </text>
    </comment>
    <comment ref="I2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签单日期写的是23号</t>
        </r>
      </text>
    </comment>
    <comment ref="B24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夜班</t>
        </r>
      </text>
    </comment>
    <comment ref="K24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留义说重新整个表，所以工时单我也重新建文件夹了</t>
        </r>
      </text>
    </comment>
    <comment ref="K2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留义说重新整个表，所以工时单我也重新建文件夹了</t>
        </r>
      </text>
    </comment>
    <comment ref="J25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是机手李祥干的活，但签单7小时，王涛后面改签单</t>
        </r>
      </text>
    </comment>
    <comment ref="I25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之前签单是5717，后来改了拖车费，就更了编号</t>
        </r>
      </text>
    </comment>
    <comment ref="L2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备用油20升</t>
        </r>
      </text>
    </comment>
    <comment ref="B25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夜班</t>
        </r>
      </text>
    </comment>
    <comment ref="K2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留义说重新整个表，所以工时单我也重新建文件夹了</t>
        </r>
      </text>
    </comment>
    <comment ref="K2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留义说重新整个表，所以工时单我也重新建文件夹了</t>
        </r>
      </text>
    </comment>
    <comment ref="B27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夜班</t>
        </r>
      </text>
    </comment>
    <comment ref="I27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没签单</t>
        </r>
      </text>
    </comment>
    <comment ref="I2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已收钱</t>
        </r>
      </text>
    </comment>
    <comment ref="K2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老赵的作业写的是海珠怡秀楼</t>
        </r>
      </text>
    </comment>
    <comment ref="C2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当天使用了两台机，一台17机，一台60机，收的价钱是按60机收的，所以工时打在一起</t>
        </r>
      </text>
    </comment>
    <comment ref="I2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在一个工地干活需要用到60跟17机，签单同一张
</t>
        </r>
      </text>
    </comment>
    <comment ref="C2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当天使用了两台机，一台17机，一台60机，收的价钱是按60机收的，所以工时打在一起</t>
        </r>
      </text>
    </comment>
    <comment ref="I27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在一个工地干活需要用到60跟17机，签单同一张
</t>
        </r>
      </text>
    </comment>
    <comment ref="K27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原安友物流</t>
        </r>
      </text>
    </comment>
    <comment ref="B2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24晚夜班，签单25号</t>
        </r>
      </text>
    </comment>
    <comment ref="L28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备用油50升</t>
        </r>
      </text>
    </comment>
    <comment ref="B28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夜班</t>
        </r>
      </text>
    </comment>
    <comment ref="L28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备用20升</t>
        </r>
      </text>
    </comment>
    <comment ref="J2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试用3天不合格</t>
        </r>
      </text>
    </comment>
    <comment ref="K2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原是黄埔庙头村旭日街 更改为庙头，因为机手全是这样报</t>
        </r>
      </text>
    </comment>
    <comment ref="I29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在一个工地干活需要用到60跟17机，签单同一张</t>
        </r>
      </text>
    </comment>
    <comment ref="I29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在一个工地干活需要用到60跟17机，签单同一张</t>
        </r>
      </text>
    </comment>
    <comment ref="B29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夜班</t>
        </r>
      </text>
    </comment>
    <comment ref="K3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原是黄埔庙头村旭日街 更改为庙头，因为机手全是这样报</t>
        </r>
      </text>
    </comment>
    <comment ref="I3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已收钱</t>
        </r>
      </text>
    </comment>
    <comment ref="K3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原是黄埔庙头村旭日街 更改为庙头，因为机手全是这样报</t>
        </r>
      </text>
    </comment>
    <comment ref="B3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夜班</t>
        </r>
      </text>
    </comment>
    <comment ref="K32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原是黄埔庙头村旭日街 更改为庙头，因为机手全是这样报</t>
        </r>
      </text>
    </comment>
    <comment ref="L32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</t>
        </r>
      </text>
    </comment>
    <comment ref="D3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没开工补的台班</t>
        </r>
      </text>
    </comment>
    <comment ref="B3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夜班</t>
        </r>
      </text>
    </comment>
    <comment ref="B33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夜班</t>
        </r>
      </text>
    </comment>
    <comment ref="L3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备用10</t>
        </r>
      </text>
    </comment>
    <comment ref="J3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王涛让付顶班费，这个不确定</t>
        </r>
      </text>
    </comment>
    <comment ref="K3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原是黄埔庙头村旭日街 更改为庙头，因为机手全是这样报</t>
        </r>
      </text>
    </comment>
    <comment ref="J34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机手名字电话：金18126221596，试用一天就离职，没要工资</t>
        </r>
      </text>
    </comment>
    <comment ref="B3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夜班</t>
        </r>
      </text>
    </comment>
    <comment ref="I35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新来机手还没有签单，王涛说留义跟的</t>
        </r>
      </text>
    </comment>
    <comment ref="K35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机手报科美电子材料有限公司</t>
        </r>
      </text>
    </comment>
    <comment ref="K35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机手报科美电子材料有限公司</t>
        </r>
      </text>
    </comment>
    <comment ref="B36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夜班</t>
        </r>
      </text>
    </comment>
    <comment ref="K37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机手报科美电子材料有限公司</t>
        </r>
      </text>
    </comment>
    <comment ref="K372" authorId="0">
      <text>
        <r>
          <rPr>
            <b/>
            <sz val="9"/>
            <rFont val="宋体"/>
            <charset val="134"/>
          </rPr>
          <t xml:space="preserve">Administrator:
</t>
        </r>
        <r>
          <rPr>
            <sz val="9"/>
            <rFont val="宋体"/>
            <charset val="134"/>
          </rPr>
          <t>报的是庙头龙山，跟涛哥确认了</t>
        </r>
      </text>
    </comment>
    <comment ref="K3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日报报护林路中建三局</t>
        </r>
      </text>
    </comment>
    <comment ref="B37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夜班</t>
        </r>
      </text>
    </comment>
  </commentList>
</comments>
</file>

<file path=xl/comments8.xml><?xml version="1.0" encoding="utf-8"?>
<comments xmlns="http://schemas.openxmlformats.org/spreadsheetml/2006/main">
  <authors>
    <author>Administrator</author>
  </authors>
  <commentList>
    <comment ref="L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平均单价为6元/升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备用40升</t>
        </r>
      </text>
    </comment>
    <comment ref="K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日报：华南理工大学</t>
        </r>
      </text>
    </comment>
    <comment ref="K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日报报护林路中建三局</t>
        </r>
      </text>
    </comment>
    <comment ref="B1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夜班</t>
        </r>
      </text>
    </comment>
    <comment ref="B1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夜班</t>
        </r>
      </text>
    </comment>
    <comment ref="K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日报：华南理工大学</t>
        </r>
      </text>
    </comment>
    <comment ref="K2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日报报护林路中建三局</t>
        </r>
      </text>
    </comment>
    <comment ref="L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</t>
        </r>
      </text>
    </comment>
    <comment ref="B33" authorId="0">
      <text>
        <r>
          <rPr>
            <b/>
            <sz val="9"/>
            <rFont val="宋体"/>
            <charset val="134"/>
          </rPr>
          <t>Administrator:
2号上的夜班，但日报签单都写了3号</t>
        </r>
      </text>
    </comment>
    <comment ref="J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各工作4小时</t>
        </r>
      </text>
    </comment>
    <comment ref="C3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日报报24号机，做工时表写33号机</t>
        </r>
      </text>
    </comment>
    <comment ref="J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各工作4小时</t>
        </r>
      </text>
    </comment>
    <comment ref="L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备用20</t>
        </r>
      </text>
    </comment>
    <comment ref="K5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日报报护林路中建三局</t>
        </r>
      </text>
    </comment>
    <comment ref="L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备用油20</t>
        </r>
      </text>
    </comment>
    <comment ref="K6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日报报护林路中建三局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L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平均单价为6元/升</t>
        </r>
      </text>
    </comment>
    <comment ref="D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补半台班</t>
        </r>
      </text>
    </comment>
  </commentList>
</comments>
</file>

<file path=xl/sharedStrings.xml><?xml version="1.0" encoding="utf-8"?>
<sst xmlns="http://schemas.openxmlformats.org/spreadsheetml/2006/main" count="1324">
  <si>
    <t>时间</t>
  </si>
  <si>
    <t>日期</t>
  </si>
  <si>
    <t>机号机型</t>
  </si>
  <si>
    <t>土方
时间</t>
  </si>
  <si>
    <t>土方
金额</t>
  </si>
  <si>
    <t>打炮
时间</t>
  </si>
  <si>
    <t>打炮
金额</t>
  </si>
  <si>
    <t>凭证
号码</t>
  </si>
  <si>
    <t>机手</t>
  </si>
  <si>
    <t>工作地</t>
  </si>
  <si>
    <t>加油/升</t>
  </si>
  <si>
    <t>状态</t>
  </si>
  <si>
    <t>已交
单据</t>
  </si>
  <si>
    <t>运费
/进</t>
  </si>
  <si>
    <t>应收款
/元</t>
  </si>
  <si>
    <t>已收</t>
  </si>
  <si>
    <t>差额</t>
  </si>
  <si>
    <t>收款人</t>
  </si>
  <si>
    <t>杂费</t>
  </si>
  <si>
    <t>机器时间</t>
  </si>
  <si>
    <t>工地老板、手机</t>
  </si>
  <si>
    <t>2018.01.01</t>
  </si>
  <si>
    <t>50 22</t>
  </si>
  <si>
    <t>陆新明</t>
  </si>
  <si>
    <t>广州石化</t>
  </si>
  <si>
    <t>包活完工</t>
  </si>
  <si>
    <t>郭留义</t>
  </si>
  <si>
    <t>17 18</t>
  </si>
  <si>
    <t>邹悦东</t>
  </si>
  <si>
    <t>南沙区委党校</t>
  </si>
  <si>
    <t>姚13533939717</t>
  </si>
  <si>
    <t>17 20</t>
  </si>
  <si>
    <t>游亚运</t>
  </si>
  <si>
    <t>65 25</t>
  </si>
  <si>
    <t>孙满邦</t>
  </si>
  <si>
    <t>德兴仓库</t>
  </si>
  <si>
    <t>李广建</t>
  </si>
  <si>
    <t>65 14</t>
  </si>
  <si>
    <t>齐小刚</t>
  </si>
  <si>
    <t>佛山水电二局</t>
  </si>
  <si>
    <t>有</t>
  </si>
  <si>
    <t>寇含贵</t>
  </si>
  <si>
    <t>50 09</t>
  </si>
  <si>
    <t>马伟</t>
  </si>
  <si>
    <t>状元谷电子商务产业园</t>
  </si>
  <si>
    <t>祝13096035153</t>
  </si>
  <si>
    <t>25 06</t>
  </si>
  <si>
    <t>覃总义</t>
  </si>
  <si>
    <t>广州新塘污水工程</t>
  </si>
  <si>
    <t>曹壮彪13660907586</t>
  </si>
  <si>
    <t>60 11</t>
  </si>
  <si>
    <t>李玉杰</t>
  </si>
  <si>
    <t>阳永红13980333127</t>
  </si>
  <si>
    <t>2018.01.02</t>
  </si>
  <si>
    <t>郭新召</t>
  </si>
  <si>
    <t>海珠区尚东峰景</t>
  </si>
  <si>
    <t>35 23</t>
  </si>
  <si>
    <t>唐茂松</t>
  </si>
  <si>
    <t>青凤大街</t>
  </si>
  <si>
    <t>65 13</t>
  </si>
  <si>
    <t>高忠尧</t>
  </si>
  <si>
    <t>龙溪大道293工地</t>
  </si>
  <si>
    <t>邱15626473880</t>
  </si>
  <si>
    <t>30 28</t>
  </si>
  <si>
    <t>陈雨福</t>
  </si>
  <si>
    <t>九龙大道1</t>
  </si>
  <si>
    <t>2018.01.03</t>
  </si>
  <si>
    <t>30 37</t>
  </si>
  <si>
    <t>赵团辉</t>
  </si>
  <si>
    <t>中山大学</t>
  </si>
  <si>
    <t xml:space="preserve">广棠工业科技园 </t>
  </si>
  <si>
    <t>陈华为13711245203</t>
  </si>
  <si>
    <t>农行818</t>
  </si>
  <si>
    <t>17 34</t>
  </si>
  <si>
    <t>风行牛奶厂</t>
  </si>
  <si>
    <t>陈？华</t>
  </si>
  <si>
    <t>2018.01.04</t>
  </si>
  <si>
    <t>完工</t>
  </si>
  <si>
    <t>杨志文13826423858</t>
  </si>
  <si>
    <t>海珠区</t>
  </si>
  <si>
    <t>30 36</t>
  </si>
  <si>
    <t>135 16</t>
  </si>
  <si>
    <t>李佳亮</t>
  </si>
  <si>
    <t>南翔三路9路</t>
  </si>
  <si>
    <t>王15876995328</t>
  </si>
  <si>
    <t>30 29</t>
  </si>
  <si>
    <t>张凯</t>
  </si>
  <si>
    <t>九龙大道</t>
  </si>
  <si>
    <t>覃13450256836</t>
  </si>
  <si>
    <t>叶13538055846</t>
  </si>
  <si>
    <t>30 27</t>
  </si>
  <si>
    <t>沐陂村</t>
  </si>
  <si>
    <t>蒋勇军17628645581</t>
  </si>
  <si>
    <t>广州石化化工区</t>
  </si>
  <si>
    <t>2018.01.05</t>
  </si>
  <si>
    <t xml:space="preserve">白云区坑尾消防部队 </t>
  </si>
  <si>
    <t>做一天活，待4天工</t>
  </si>
  <si>
    <t>林泽鹏15914154636</t>
  </si>
  <si>
    <t>阮光友18760864260</t>
  </si>
  <si>
    <t>班乃任</t>
  </si>
  <si>
    <t>天河区华润天合</t>
  </si>
  <si>
    <t>包活2000完工</t>
  </si>
  <si>
    <t>30 08</t>
  </si>
  <si>
    <t>郑招和13809244020</t>
  </si>
  <si>
    <t>顶班机手</t>
  </si>
  <si>
    <t>万科云城米库</t>
  </si>
  <si>
    <t>包活 顶班费350</t>
  </si>
  <si>
    <t>化龙碧桂园</t>
  </si>
  <si>
    <t>吴杨康18457980779</t>
  </si>
  <si>
    <t>2018.01.06</t>
  </si>
  <si>
    <t>石化街</t>
  </si>
  <si>
    <t>代云15820223426</t>
  </si>
  <si>
    <t>507创意园</t>
  </si>
  <si>
    <t>包活2500元</t>
  </si>
  <si>
    <t>赵林通</t>
  </si>
  <si>
    <t>岳13728184827</t>
  </si>
  <si>
    <t>2018.01.07</t>
  </si>
  <si>
    <t>大淋岗</t>
  </si>
  <si>
    <t>李亿生</t>
  </si>
  <si>
    <t>包活2500元完工</t>
  </si>
  <si>
    <t>林17666095860</t>
  </si>
  <si>
    <t>2018.01.08</t>
  </si>
  <si>
    <t>沐陂村13号院</t>
  </si>
  <si>
    <t>包活</t>
  </si>
  <si>
    <t>郭磊</t>
  </si>
  <si>
    <t>冼村海涛酒店</t>
  </si>
  <si>
    <t>施少？</t>
  </si>
  <si>
    <t>沐坡路</t>
  </si>
  <si>
    <t>熊？？</t>
  </si>
  <si>
    <t>2018.01.09</t>
  </si>
  <si>
    <t>施鹏13922308604</t>
  </si>
  <si>
    <t>千车汇</t>
  </si>
  <si>
    <t>南边村</t>
  </si>
  <si>
    <t>孙杰</t>
  </si>
  <si>
    <t>从化</t>
  </si>
  <si>
    <t>包活2400</t>
  </si>
  <si>
    <t>2018.01.10</t>
  </si>
  <si>
    <t>20 18</t>
  </si>
  <si>
    <t>元贝大街</t>
  </si>
  <si>
    <t>君兰国际高尔夫生活村</t>
  </si>
  <si>
    <t>天河区科韵路18号</t>
  </si>
  <si>
    <t>孙18503201543</t>
  </si>
  <si>
    <t>白云人民医院</t>
  </si>
  <si>
    <t>35 37</t>
  </si>
  <si>
    <t>2018.01.11</t>
  </si>
  <si>
    <t>陆？？</t>
  </si>
  <si>
    <t>55 11</t>
  </si>
  <si>
    <t>车陂南</t>
  </si>
  <si>
    <t xml:space="preserve">包活完工 </t>
  </si>
  <si>
    <t>玫瑰园</t>
  </si>
  <si>
    <t>郭总工行</t>
  </si>
  <si>
    <t>金沙洲</t>
  </si>
  <si>
    <t>熊正威</t>
  </si>
  <si>
    <t>2018.01.12</t>
  </si>
  <si>
    <t>广雅中学</t>
  </si>
  <si>
    <t>白新街171</t>
  </si>
  <si>
    <t>20 20</t>
  </si>
  <si>
    <t>新造地铁站附近</t>
  </si>
  <si>
    <t>洪燕周13662385177</t>
  </si>
  <si>
    <t>洪燕周</t>
  </si>
  <si>
    <t>2018.01.13</t>
  </si>
  <si>
    <t>马场路</t>
  </si>
  <si>
    <t>挖机去了没干活，补班</t>
  </si>
  <si>
    <t>朱吉路</t>
  </si>
  <si>
    <t>海珠湿地公园</t>
  </si>
  <si>
    <t>海珠客运站</t>
  </si>
  <si>
    <t>王涛</t>
  </si>
  <si>
    <t>2018.01.14</t>
  </si>
  <si>
    <t>17 35</t>
  </si>
  <si>
    <t>石基村</t>
  </si>
  <si>
    <t>陈13923441677</t>
  </si>
  <si>
    <t>华林农科院</t>
  </si>
  <si>
    <t>开泰大道</t>
  </si>
  <si>
    <t>郭13143369178</t>
  </si>
  <si>
    <t>青松园</t>
  </si>
  <si>
    <t>郑进荣</t>
  </si>
  <si>
    <t>2018.01.15</t>
  </si>
  <si>
    <t>合景路</t>
  </si>
  <si>
    <t>林17666095866</t>
  </si>
  <si>
    <t>2018.01.16</t>
  </si>
  <si>
    <t>30 06</t>
  </si>
  <si>
    <t>科学城体育公园</t>
  </si>
  <si>
    <t>付13533145755</t>
  </si>
  <si>
    <t>广棠路河南农家园</t>
  </si>
  <si>
    <t>粤秀宫</t>
  </si>
  <si>
    <t>杨建勇</t>
  </si>
  <si>
    <t>韦祖荣</t>
  </si>
  <si>
    <t>状元谷</t>
  </si>
  <si>
    <t>17 38</t>
  </si>
  <si>
    <t>刘针</t>
  </si>
  <si>
    <t>陈15916328198</t>
  </si>
  <si>
    <t>2018.01.17</t>
  </si>
  <si>
    <t>笔岗新村</t>
  </si>
  <si>
    <t>蒋聪军</t>
  </si>
  <si>
    <t>天河区政府对面</t>
  </si>
  <si>
    <t>2018.01.18</t>
  </si>
  <si>
    <t>220 17</t>
  </si>
  <si>
    <t>租方机手</t>
  </si>
  <si>
    <t>佛山寇总</t>
  </si>
  <si>
    <t xml:space="preserve">寇含贵17781857593</t>
  </si>
  <si>
    <t>徐13682244084</t>
  </si>
  <si>
    <t>18 05</t>
  </si>
  <si>
    <t>2018.01.19</t>
  </si>
  <si>
    <t>郑进荣13422036655</t>
  </si>
  <si>
    <t>合景誉山国际</t>
  </si>
  <si>
    <t>石棉金13590860888</t>
  </si>
  <si>
    <t>邢海涛</t>
  </si>
  <si>
    <t>贺永春13934359667</t>
  </si>
  <si>
    <t>65 11</t>
  </si>
  <si>
    <t>华德工业有限公司</t>
  </si>
  <si>
    <t>2018.01.20</t>
  </si>
  <si>
    <t>周15096960487</t>
  </si>
  <si>
    <t>2018.01.21</t>
  </si>
  <si>
    <t>体育东路北校区</t>
  </si>
  <si>
    <t>18 03</t>
  </si>
  <si>
    <t>广州第二中学</t>
  </si>
  <si>
    <t>邓13650739778</t>
  </si>
  <si>
    <t>2018.01.22</t>
  </si>
  <si>
    <t>花景兴18937858507</t>
  </si>
  <si>
    <t>祝15388490105</t>
  </si>
  <si>
    <t>牟业鹏</t>
  </si>
  <si>
    <t>将勇军17628645581</t>
  </si>
  <si>
    <t>长洲岛黄埔船厂</t>
  </si>
  <si>
    <t>2018.01.23</t>
  </si>
  <si>
    <t>华润天合</t>
  </si>
  <si>
    <t>卢勇辉15926456979</t>
  </si>
  <si>
    <t>陆新明/孙满邦</t>
  </si>
  <si>
    <t>2018.01.24</t>
  </si>
  <si>
    <t>广州石化化工区1</t>
  </si>
  <si>
    <t>生物岛</t>
  </si>
  <si>
    <t>吴玉会</t>
  </si>
  <si>
    <t>4905
4908</t>
  </si>
  <si>
    <t>不开工补400元</t>
  </si>
  <si>
    <t>琶洲大桥</t>
  </si>
  <si>
    <t>赵佳坤</t>
  </si>
  <si>
    <t>环翠小学</t>
  </si>
  <si>
    <t>2018.01.25</t>
  </si>
  <si>
    <t>4906
4909</t>
  </si>
  <si>
    <t>会展中心</t>
  </si>
  <si>
    <t>包活4000</t>
  </si>
  <si>
    <t>李斌13650868579</t>
  </si>
  <si>
    <t>陈？华15113856877</t>
  </si>
  <si>
    <t>2018.01.26</t>
  </si>
  <si>
    <t>华坑山上</t>
  </si>
  <si>
    <t>周新华</t>
  </si>
  <si>
    <t>天河北路</t>
  </si>
  <si>
    <t>覃德南13822136410</t>
  </si>
  <si>
    <t>宏明路</t>
  </si>
  <si>
    <t>2018.01.27</t>
  </si>
  <si>
    <t>覃汉鹏13822136410</t>
  </si>
  <si>
    <t>4911
4910</t>
  </si>
  <si>
    <t>2018.01.28</t>
  </si>
  <si>
    <t>丰乐北路</t>
  </si>
  <si>
    <t>杨13826005521</t>
  </si>
  <si>
    <t>漫广场</t>
  </si>
  <si>
    <t>刘军18102515506</t>
  </si>
  <si>
    <t>2018.01.29</t>
  </si>
  <si>
    <t>果园路1号</t>
  </si>
  <si>
    <t>耿18051904908</t>
  </si>
  <si>
    <t>2018.01.30</t>
  </si>
  <si>
    <t>科韵路</t>
  </si>
  <si>
    <t>张冬良18733187612</t>
  </si>
  <si>
    <t>华润天合1</t>
  </si>
  <si>
    <t>刘鹏186974703060</t>
  </si>
  <si>
    <t>2018.01.31</t>
  </si>
  <si>
    <t>2018.02.08-22过年没干活</t>
  </si>
  <si>
    <t>2018.02.01</t>
  </si>
  <si>
    <t>牟业鹏/唐茂松</t>
  </si>
  <si>
    <t>大淋岗（日立电梯）</t>
  </si>
  <si>
    <t>周</t>
  </si>
  <si>
    <t>文冲小学</t>
  </si>
  <si>
    <t>赵13650795558</t>
  </si>
  <si>
    <t>何康</t>
  </si>
  <si>
    <t>65 12</t>
  </si>
  <si>
    <t>蔡俊杰18520200395</t>
  </si>
  <si>
    <t>2018.02.02</t>
  </si>
  <si>
    <t>2018.02.03</t>
  </si>
  <si>
    <t>杨新均13996669871</t>
  </si>
  <si>
    <t>2018.02.04</t>
  </si>
  <si>
    <t>李13924062926</t>
  </si>
  <si>
    <t>装备队</t>
  </si>
  <si>
    <t>孙满邦/梁享贤</t>
  </si>
  <si>
    <t>广汽本田厂</t>
  </si>
  <si>
    <t>2018.02.05</t>
  </si>
  <si>
    <t>梁享贤</t>
  </si>
  <si>
    <t>何康15820285860</t>
  </si>
  <si>
    <t>2018.02.06</t>
  </si>
  <si>
    <t>荔湾区环翠园小学</t>
  </si>
  <si>
    <t>黄鑫17665406931</t>
  </si>
  <si>
    <t>2018.02.07</t>
  </si>
  <si>
    <t>2018.02.23</t>
  </si>
  <si>
    <t>民航广州子弟学校</t>
  </si>
  <si>
    <t>郭进成</t>
  </si>
  <si>
    <t>2018.02.27</t>
  </si>
  <si>
    <t>庙头工业区</t>
  </si>
  <si>
    <t>顾五香13049640637</t>
  </si>
  <si>
    <t>2018.02.28</t>
  </si>
  <si>
    <t>新世界花园别墅</t>
  </si>
  <si>
    <t>看不清</t>
  </si>
  <si>
    <t>剩油数</t>
  </si>
  <si>
    <t>2018.03.01</t>
  </si>
  <si>
    <t>27 37</t>
  </si>
  <si>
    <t>高红光顶</t>
  </si>
  <si>
    <t>联威大厦</t>
  </si>
  <si>
    <t>没干成补800元</t>
  </si>
  <si>
    <t>豪仔 顶</t>
  </si>
  <si>
    <t>员村石东农贸市场</t>
  </si>
  <si>
    <t>钟先生13802799581</t>
  </si>
  <si>
    <t>2018.03.02</t>
  </si>
  <si>
    <t>思成路南方测绘</t>
  </si>
  <si>
    <t>吴15800250912</t>
  </si>
  <si>
    <t>新港东路</t>
  </si>
  <si>
    <t>王志佛18623849779</t>
  </si>
  <si>
    <t>2018.03.03</t>
  </si>
  <si>
    <t>60债权机</t>
  </si>
  <si>
    <t>杨建生顶</t>
  </si>
  <si>
    <t>一天包活</t>
  </si>
  <si>
    <t>陈爱华15138566877</t>
  </si>
  <si>
    <t>小陆 顶</t>
  </si>
  <si>
    <t>广棠路</t>
  </si>
  <si>
    <t>60 25</t>
  </si>
  <si>
    <t>小闫 顶</t>
  </si>
  <si>
    <t>17 21</t>
  </si>
  <si>
    <t>广州供电计量中心</t>
  </si>
  <si>
    <t>小张 顶</t>
  </si>
  <si>
    <t>27 33</t>
  </si>
  <si>
    <t>六记 顶</t>
  </si>
  <si>
    <t>万科云城</t>
  </si>
  <si>
    <t>王正勇18664266689</t>
  </si>
  <si>
    <t>唐茂松顶</t>
  </si>
  <si>
    <t>2018.03.04</t>
  </si>
  <si>
    <t>岑村</t>
  </si>
  <si>
    <t>3800包活</t>
  </si>
  <si>
    <t>孙满邦/甘远华</t>
  </si>
  <si>
    <t>温13622970519</t>
  </si>
  <si>
    <t>2018.03.05</t>
  </si>
  <si>
    <t>3800包活完工</t>
  </si>
  <si>
    <t>甘远华</t>
  </si>
  <si>
    <t>潘新萌</t>
  </si>
  <si>
    <t>贺纲华顶</t>
  </si>
  <si>
    <t>2018.03.06</t>
  </si>
  <si>
    <t>吉山珠江花城</t>
  </si>
  <si>
    <t>黄友荣15119670625</t>
  </si>
  <si>
    <t>橡树园广州风行乳业</t>
  </si>
  <si>
    <t>2018.03.07</t>
  </si>
  <si>
    <t>30 33</t>
  </si>
  <si>
    <t>小万 顶</t>
  </si>
  <si>
    <t>广州绿地城</t>
  </si>
  <si>
    <t>九龙工地</t>
  </si>
  <si>
    <t>苏13570360250</t>
  </si>
  <si>
    <t>岭南新世界</t>
  </si>
  <si>
    <t>刘红建</t>
  </si>
  <si>
    <t>2018.03.08</t>
  </si>
  <si>
    <t>29 30</t>
  </si>
  <si>
    <t>车陂路</t>
  </si>
  <si>
    <t>周18664520521</t>
  </si>
  <si>
    <t>李奎</t>
  </si>
  <si>
    <t>棠德花苑</t>
  </si>
  <si>
    <t>郑13570313618</t>
  </si>
  <si>
    <t>2018.03.09</t>
  </si>
  <si>
    <t>陈俊林</t>
  </si>
  <si>
    <t>花都花悦台</t>
  </si>
  <si>
    <t>黄文展13556113922</t>
  </si>
  <si>
    <t>开源大道</t>
  </si>
  <si>
    <t>吴玉会13938329905</t>
  </si>
  <si>
    <t>棠东</t>
  </si>
  <si>
    <t>焦文峰</t>
  </si>
  <si>
    <t>2018.03.10</t>
  </si>
  <si>
    <t>阿庆 顶</t>
  </si>
  <si>
    <t>华坑部队工地</t>
  </si>
  <si>
    <t>华南农业大学</t>
  </si>
  <si>
    <t>谢树林</t>
  </si>
  <si>
    <t>南京建工</t>
  </si>
  <si>
    <t>高？友</t>
  </si>
  <si>
    <t>李志鹏</t>
  </si>
  <si>
    <t>天寿路</t>
  </si>
  <si>
    <t>2018.03.11</t>
  </si>
  <si>
    <t>西村地铁</t>
  </si>
  <si>
    <t>胡18022878618</t>
  </si>
  <si>
    <t>2018.03.12</t>
  </si>
  <si>
    <t>华观路北</t>
  </si>
  <si>
    <t>华南农大</t>
  </si>
  <si>
    <t>金竹山路</t>
  </si>
  <si>
    <t>何建军</t>
  </si>
  <si>
    <t>10 02</t>
  </si>
  <si>
    <t xml:space="preserve">棠东横领二路</t>
  </si>
  <si>
    <t>凌15902050127</t>
  </si>
  <si>
    <t>未开工补300元</t>
  </si>
  <si>
    <t>2018.03.13</t>
  </si>
  <si>
    <t>25 28</t>
  </si>
  <si>
    <t>番禺市桥</t>
  </si>
  <si>
    <t>海珠区电器设备厂</t>
  </si>
  <si>
    <t>李宗勇18802007005</t>
  </si>
  <si>
    <t>漫游13719219863</t>
  </si>
  <si>
    <t>冼苠树</t>
  </si>
  <si>
    <t>南课医院大学</t>
  </si>
  <si>
    <t>万佳服装广场</t>
  </si>
  <si>
    <t>陈13763004963</t>
  </si>
  <si>
    <t>2018.03.14</t>
  </si>
  <si>
    <t>漫文宏18312848161</t>
  </si>
  <si>
    <t>30 26</t>
  </si>
  <si>
    <t>陈俊林/周厚富</t>
  </si>
  <si>
    <t>凯德文化广场</t>
  </si>
  <si>
    <t>黄俊良、蔡健铭</t>
  </si>
  <si>
    <t>茅岗新村</t>
  </si>
  <si>
    <t>2018.03.15</t>
  </si>
  <si>
    <t>剩5格</t>
  </si>
  <si>
    <t>5格</t>
  </si>
  <si>
    <t>4格</t>
  </si>
  <si>
    <t>3格</t>
  </si>
  <si>
    <t>2格</t>
  </si>
  <si>
    <t>4645/4647</t>
  </si>
  <si>
    <t>瑞宝村</t>
  </si>
  <si>
    <t>王光明13929583301</t>
  </si>
  <si>
    <t>辛旺文</t>
  </si>
  <si>
    <t>中铁隧道21号7标</t>
  </si>
  <si>
    <t>徐孟园17665132685</t>
  </si>
  <si>
    <t>2018.03.16</t>
  </si>
  <si>
    <t>10 30</t>
  </si>
  <si>
    <t>光亚办公楼</t>
  </si>
  <si>
    <t>潘冬？</t>
  </si>
  <si>
    <t>周老板一个季度结一次</t>
  </si>
  <si>
    <t>廖</t>
  </si>
  <si>
    <t>邓红军</t>
  </si>
  <si>
    <t>5升</t>
  </si>
  <si>
    <t>私立华联学院东</t>
  </si>
  <si>
    <t>油不足</t>
  </si>
  <si>
    <t>10升</t>
  </si>
  <si>
    <t>明天加油</t>
  </si>
  <si>
    <t>赖18927645106</t>
  </si>
  <si>
    <t>2018.03.17</t>
  </si>
  <si>
    <t>6格</t>
  </si>
  <si>
    <t>肖金山</t>
  </si>
  <si>
    <t>黄埔电厂</t>
  </si>
  <si>
    <t>张家董15017586148</t>
  </si>
  <si>
    <t>吉利汽车4S店</t>
  </si>
  <si>
    <t>曹爱彬</t>
  </si>
  <si>
    <t>报警</t>
  </si>
  <si>
    <t>备18升</t>
  </si>
  <si>
    <t>2018.03.17晚</t>
  </si>
  <si>
    <t>中铁隧道4局8标</t>
  </si>
  <si>
    <t>段？锦</t>
  </si>
  <si>
    <t>2018.03.18</t>
  </si>
  <si>
    <t>科学大道</t>
  </si>
  <si>
    <t>曾？？</t>
  </si>
  <si>
    <t>1格</t>
  </si>
  <si>
    <t>要加油</t>
  </si>
  <si>
    <t>马太旺</t>
  </si>
  <si>
    <t>珠村</t>
  </si>
  <si>
    <t>2018.03.18晚</t>
  </si>
  <si>
    <t>2018.03.19</t>
  </si>
  <si>
    <t>姬堂</t>
  </si>
  <si>
    <t>有18升</t>
  </si>
  <si>
    <t>2018.03.19晚</t>
  </si>
  <si>
    <t>吴邦稷13426624677</t>
  </si>
  <si>
    <t>2018.03.20</t>
  </si>
  <si>
    <t>广州大学兰苑3</t>
  </si>
  <si>
    <t>30 24</t>
  </si>
  <si>
    <t>海悦大厦停车场</t>
  </si>
  <si>
    <t>郭13312898883</t>
  </si>
  <si>
    <t>张怀彬</t>
  </si>
  <si>
    <t>九洲海誉居</t>
  </si>
  <si>
    <t>备25升</t>
  </si>
  <si>
    <t>李炎明</t>
  </si>
  <si>
    <t>备12升</t>
  </si>
  <si>
    <t>备9升</t>
  </si>
  <si>
    <t>六仔 顶</t>
  </si>
  <si>
    <t>樊17620107745</t>
  </si>
  <si>
    <t>2018.03.20晚</t>
  </si>
  <si>
    <t>2018.03.21</t>
  </si>
  <si>
    <t>周沛</t>
  </si>
  <si>
    <t>捷世通物流</t>
  </si>
  <si>
    <t>江文鹏18910807573</t>
  </si>
  <si>
    <t>备2升</t>
  </si>
  <si>
    <t>备1桶</t>
  </si>
  <si>
    <t>2018.03.21晚</t>
  </si>
  <si>
    <t>工地付顶班费</t>
  </si>
  <si>
    <t>2018.03.22</t>
  </si>
  <si>
    <t>广东大厦</t>
  </si>
  <si>
    <t>李13104923589</t>
  </si>
  <si>
    <t>华坑路</t>
  </si>
  <si>
    <t>满格</t>
  </si>
  <si>
    <t>郭新召/李志鹏</t>
  </si>
  <si>
    <t>九龙工地（填水管）</t>
  </si>
  <si>
    <t>无油</t>
  </si>
  <si>
    <t>15360445142</t>
  </si>
  <si>
    <t>用完</t>
  </si>
  <si>
    <t>万科欧泊</t>
  </si>
  <si>
    <t>2018.03.23</t>
  </si>
  <si>
    <t>护林路</t>
  </si>
  <si>
    <t>钟圣雄18620044298</t>
  </si>
  <si>
    <t>备30升</t>
  </si>
  <si>
    <t>志成大道</t>
  </si>
  <si>
    <t>林松涛</t>
  </si>
  <si>
    <t>2018.03.23晚</t>
  </si>
  <si>
    <t>7格</t>
  </si>
  <si>
    <t>2018.03.24</t>
  </si>
  <si>
    <t>8格</t>
  </si>
  <si>
    <t>南村</t>
  </si>
  <si>
    <t>张13826463517</t>
  </si>
  <si>
    <t>2018.03.25</t>
  </si>
  <si>
    <t>停工补半台班</t>
  </si>
  <si>
    <t>广佛环线2标二工区</t>
  </si>
  <si>
    <t>王连科15038977199</t>
  </si>
  <si>
    <t>修理厂附近</t>
  </si>
  <si>
    <t>鱼木小区</t>
  </si>
  <si>
    <t>2018.03.26</t>
  </si>
  <si>
    <t>2018.03.27</t>
  </si>
  <si>
    <t>9格</t>
  </si>
  <si>
    <t>广州新新厨具对面</t>
  </si>
  <si>
    <t>李13929586601</t>
  </si>
  <si>
    <t>南方电网</t>
  </si>
  <si>
    <t>08 31</t>
  </si>
  <si>
    <t>私立华联学院</t>
  </si>
  <si>
    <t>天河华润</t>
  </si>
  <si>
    <t>10格</t>
  </si>
  <si>
    <t>张志兵13407072876</t>
  </si>
  <si>
    <t>小州村</t>
  </si>
  <si>
    <t>2018.03.28</t>
  </si>
  <si>
    <t>岑村松岗大街8号</t>
  </si>
  <si>
    <t>张胜权</t>
  </si>
  <si>
    <t>华南农大15号井</t>
  </si>
  <si>
    <t>卡特60</t>
  </si>
  <si>
    <t>不开工补一台班</t>
  </si>
  <si>
    <t>2018.03.29</t>
  </si>
  <si>
    <t>陈全保</t>
  </si>
  <si>
    <t>永泰元下田村</t>
  </si>
  <si>
    <t>刘13786745887</t>
  </si>
  <si>
    <t>鱼珠</t>
  </si>
  <si>
    <t>杨建国13417568516</t>
  </si>
  <si>
    <t>2018.03.29晚</t>
  </si>
  <si>
    <t>2018.03.30</t>
  </si>
  <si>
    <t>大城气体</t>
  </si>
  <si>
    <t>王明伟18322013965</t>
  </si>
  <si>
    <t>大沙东</t>
  </si>
  <si>
    <t>谢宗财</t>
  </si>
  <si>
    <t>中国电建</t>
  </si>
  <si>
    <t>福13910234582</t>
  </si>
  <si>
    <t>2018.03.30晚</t>
  </si>
  <si>
    <t>李18578780607</t>
  </si>
  <si>
    <t>2018.03.31</t>
  </si>
  <si>
    <t>广州石马桃花公园</t>
  </si>
  <si>
    <t>广州幼儿师范学校</t>
  </si>
  <si>
    <t>丘辉成</t>
  </si>
  <si>
    <t>华农大电建四局</t>
  </si>
  <si>
    <t>西洲大道</t>
  </si>
  <si>
    <t>运费</t>
  </si>
  <si>
    <t>应收款</t>
  </si>
  <si>
    <t>2018.04.07</t>
  </si>
  <si>
    <t>白云山制药厂</t>
  </si>
  <si>
    <t>陈森雄13433315554</t>
  </si>
  <si>
    <t>2018.04.08</t>
  </si>
  <si>
    <t>2018.04.08晚</t>
  </si>
  <si>
    <t>2018.04.09</t>
  </si>
  <si>
    <t>2018.04.05</t>
  </si>
  <si>
    <t>本田厂</t>
  </si>
  <si>
    <t>2018.04.06</t>
  </si>
  <si>
    <t>2018.04.14</t>
  </si>
  <si>
    <t>5300包活</t>
  </si>
  <si>
    <t>付工13710331578</t>
  </si>
  <si>
    <t>2018.04.15</t>
  </si>
  <si>
    <t>2018.04.16</t>
  </si>
  <si>
    <t>2018.04.17</t>
  </si>
  <si>
    <t>5300包活完工</t>
  </si>
  <si>
    <t>2018.04.03</t>
  </si>
  <si>
    <t>2018.04.04</t>
  </si>
  <si>
    <t>2018.04.10</t>
  </si>
  <si>
    <t>2018.04.11</t>
  </si>
  <si>
    <t>2018.04.13</t>
  </si>
  <si>
    <t>槎龙工地</t>
  </si>
  <si>
    <t>2018.04.24</t>
  </si>
  <si>
    <t>打铁基工业区</t>
  </si>
  <si>
    <t>2018.04.19</t>
  </si>
  <si>
    <t>王明伟18322013765</t>
  </si>
  <si>
    <t>2018.04.20</t>
  </si>
  <si>
    <t>2018.04.21</t>
  </si>
  <si>
    <t>2018.04.22</t>
  </si>
  <si>
    <t>2018.04.23</t>
  </si>
  <si>
    <t>25 24</t>
  </si>
  <si>
    <t>2018.04.25</t>
  </si>
  <si>
    <t>大沙地</t>
  </si>
  <si>
    <t>4400包活</t>
  </si>
  <si>
    <t>4400包活完工</t>
  </si>
  <si>
    <t>大田路厂房</t>
  </si>
  <si>
    <t>廖晓峰18688853839</t>
  </si>
  <si>
    <t>王倩</t>
  </si>
  <si>
    <t>德浩科视</t>
  </si>
  <si>
    <t>顶岗市场旁边</t>
  </si>
  <si>
    <t>唐健13773452838</t>
  </si>
  <si>
    <t>2018.04.12</t>
  </si>
  <si>
    <t>半箱</t>
  </si>
  <si>
    <t>肖亮15815685131</t>
  </si>
  <si>
    <t>东山宾馆</t>
  </si>
  <si>
    <t>广博丰田厂</t>
  </si>
  <si>
    <t>汤建雄</t>
  </si>
  <si>
    <t>2018.04.26</t>
  </si>
  <si>
    <t>2018.04.27</t>
  </si>
  <si>
    <t>2018.04.28</t>
  </si>
  <si>
    <t>2018.04.29</t>
  </si>
  <si>
    <t>2018.04.30</t>
  </si>
  <si>
    <t>广东南方建设集团花都赤坭</t>
  </si>
  <si>
    <t>2018.04.18</t>
  </si>
  <si>
    <t>216
217</t>
  </si>
  <si>
    <t>杜场</t>
  </si>
  <si>
    <t>广州大学城</t>
  </si>
  <si>
    <t>潘岸锋</t>
  </si>
  <si>
    <t>广州第八十六中学桥底</t>
  </si>
  <si>
    <t>刘17722871937</t>
  </si>
  <si>
    <t>陈志文18312061256</t>
  </si>
  <si>
    <t>广州火车站</t>
  </si>
  <si>
    <t>广州金升阳科技有限公司</t>
  </si>
  <si>
    <t>24500包活</t>
  </si>
  <si>
    <t>24500包活完工</t>
  </si>
  <si>
    <t>周厚福</t>
  </si>
  <si>
    <t>广州南沙中铁港航局</t>
  </si>
  <si>
    <t>田兵兵15890811381</t>
  </si>
  <si>
    <t>海珠广场泰康路</t>
  </si>
  <si>
    <t>何业文15989106898</t>
  </si>
  <si>
    <t>海珠区怡乐路</t>
  </si>
  <si>
    <t>豪汇大厦</t>
  </si>
  <si>
    <t>袁勇明</t>
  </si>
  <si>
    <t>苏</t>
  </si>
  <si>
    <t>何棠下</t>
  </si>
  <si>
    <t>陈宇15927914289</t>
  </si>
  <si>
    <t>红山国医馆</t>
  </si>
  <si>
    <t>魏茂义</t>
  </si>
  <si>
    <t>葫芦岭</t>
  </si>
  <si>
    <t>护林路立交</t>
  </si>
  <si>
    <t>华安酒店</t>
  </si>
  <si>
    <t>徐来昌138829753231</t>
  </si>
  <si>
    <t>华观路</t>
  </si>
  <si>
    <t>文13719181400</t>
  </si>
  <si>
    <t>华坑部队</t>
  </si>
  <si>
    <t>侯爱军13751899926</t>
  </si>
  <si>
    <t>华南理工大学</t>
  </si>
  <si>
    <t>2018.04.01</t>
  </si>
  <si>
    <t>2018.04.01晚</t>
  </si>
  <si>
    <t>2018.04.02</t>
  </si>
  <si>
    <t>王13136024726</t>
  </si>
  <si>
    <t>幸好政</t>
  </si>
  <si>
    <t>余天友</t>
  </si>
  <si>
    <t>华润天合（龙湖首开）</t>
  </si>
  <si>
    <t>黄村西路黄卫站</t>
  </si>
  <si>
    <t>姚坚鑫15914722435</t>
  </si>
  <si>
    <t>辛旺文/陈俊林</t>
  </si>
  <si>
    <t>黄埔东路太古冷链物流公司</t>
  </si>
  <si>
    <t>1351
1352</t>
  </si>
  <si>
    <t>黄埔区人民法院</t>
  </si>
  <si>
    <t xml:space="preserve">1353 1354 </t>
  </si>
  <si>
    <t>张正东13631251815</t>
  </si>
  <si>
    <t>黄埔新港</t>
  </si>
  <si>
    <t>嘉东广场</t>
  </si>
  <si>
    <t>于田奎18272924228</t>
  </si>
  <si>
    <t>九龙KN1-2号路工地</t>
  </si>
  <si>
    <t>贺爱萍13502735802</t>
  </si>
  <si>
    <t>九龙电白2建</t>
  </si>
  <si>
    <t>九龙移动数据中心</t>
  </si>
  <si>
    <t>陈大伟15903242247</t>
  </si>
  <si>
    <t>骏丰路</t>
  </si>
  <si>
    <t>郑学文</t>
  </si>
  <si>
    <t>骏景花园旁</t>
  </si>
  <si>
    <t>王勇</t>
  </si>
  <si>
    <t>骏业客 上下九</t>
  </si>
  <si>
    <t>开创大道联强国际</t>
  </si>
  <si>
    <t>陈伟18102869596</t>
  </si>
  <si>
    <t>开创大道中铁七局</t>
  </si>
  <si>
    <t>汪宗炳</t>
  </si>
  <si>
    <t>开达路</t>
  </si>
  <si>
    <t>钱学军18680532607</t>
  </si>
  <si>
    <t>科林路中</t>
  </si>
  <si>
    <t>科翔路</t>
  </si>
  <si>
    <t>去了没干成补500元</t>
  </si>
  <si>
    <t>科学城</t>
  </si>
  <si>
    <t>科学大道中铁二局</t>
  </si>
  <si>
    <t>陈宇</t>
  </si>
  <si>
    <t>榄核镇政府</t>
  </si>
  <si>
    <t>乐苑小区</t>
  </si>
  <si>
    <t>2018.04.11晚</t>
  </si>
  <si>
    <t>临江大道营救135</t>
  </si>
  <si>
    <t>何建军13902406908</t>
  </si>
  <si>
    <t>茅岗新村1</t>
  </si>
  <si>
    <t>郭旺松</t>
  </si>
  <si>
    <t>吴世昌</t>
  </si>
  <si>
    <t>木强水库</t>
  </si>
  <si>
    <t>不开工补半台班</t>
  </si>
  <si>
    <t>伏运云</t>
  </si>
  <si>
    <t>伏运云18811953048</t>
  </si>
  <si>
    <t>南天国际商务中心</t>
  </si>
  <si>
    <t>郭文律13250582029</t>
  </si>
  <si>
    <t>南天珠宝世界</t>
  </si>
  <si>
    <t>何1353064941</t>
  </si>
  <si>
    <t>瑞宝第八工业区</t>
  </si>
  <si>
    <t>王翠英18975422065</t>
  </si>
  <si>
    <t>李志军13929586601</t>
  </si>
  <si>
    <t>沙井新村东七巷</t>
  </si>
  <si>
    <t>上下九广场</t>
  </si>
  <si>
    <t>石化大院</t>
  </si>
  <si>
    <t>刘小文13798155728</t>
  </si>
  <si>
    <t>水西村</t>
  </si>
  <si>
    <t>天河区东圃广东基础</t>
  </si>
  <si>
    <t>曾13533352292</t>
  </si>
  <si>
    <t>外商大酒店</t>
  </si>
  <si>
    <t>向华13928818285</t>
  </si>
  <si>
    <t>赵佳坤 孙满邦</t>
  </si>
  <si>
    <t>文元庙边街</t>
  </si>
  <si>
    <t>一天</t>
  </si>
  <si>
    <t>543
544</t>
  </si>
  <si>
    <t>齐小刚/李佳亮</t>
  </si>
  <si>
    <t>乌冲</t>
  </si>
  <si>
    <t>小北</t>
  </si>
  <si>
    <t>小新塘</t>
  </si>
  <si>
    <t>小新塘1</t>
  </si>
  <si>
    <t>李13760829708</t>
  </si>
  <si>
    <t>新港东路王总</t>
  </si>
  <si>
    <t>李镇伟</t>
  </si>
  <si>
    <t>修理厂旁</t>
  </si>
  <si>
    <t>永泰元下田四路四巷</t>
  </si>
  <si>
    <t>张胜利18973718823</t>
  </si>
  <si>
    <t>孙引见18691074896</t>
  </si>
  <si>
    <t>2018.04.04晚</t>
  </si>
  <si>
    <t>杨建国13145840598</t>
  </si>
  <si>
    <t>鱼珠湾酒店</t>
  </si>
  <si>
    <t>黎生13802518922</t>
  </si>
  <si>
    <t>远洋天骄</t>
  </si>
  <si>
    <t>门强13066345111</t>
  </si>
  <si>
    <t>云埔工业区</t>
  </si>
  <si>
    <t>政通路18</t>
  </si>
  <si>
    <t>邓均</t>
  </si>
  <si>
    <t>政职业学校</t>
  </si>
  <si>
    <t>何13719015961</t>
  </si>
  <si>
    <t>4641
4646</t>
  </si>
  <si>
    <t>中国铁建大桥工程有限公司（西村地铁站）</t>
  </si>
  <si>
    <t>吴沛府</t>
  </si>
  <si>
    <t>洪18975506199</t>
  </si>
  <si>
    <t>梁胜司</t>
  </si>
  <si>
    <t>中山鸽皇</t>
  </si>
  <si>
    <t>苏13318751484</t>
  </si>
  <si>
    <t>60 09</t>
  </si>
  <si>
    <t>中铁二局 河田</t>
  </si>
  <si>
    <t>中冶置业工地</t>
  </si>
  <si>
    <t>中颐海伦堡</t>
  </si>
  <si>
    <t>去了没干成补600元</t>
  </si>
  <si>
    <t>珠村东横三路</t>
  </si>
  <si>
    <t>紫云汇</t>
  </si>
  <si>
    <t>2018.05.11</t>
  </si>
  <si>
    <t>LG 萝岗</t>
  </si>
  <si>
    <t>2018.05.12</t>
  </si>
  <si>
    <t>2018.05.13</t>
  </si>
  <si>
    <t>已完工</t>
  </si>
  <si>
    <t>2018.05.16</t>
  </si>
  <si>
    <t>2018.05.17</t>
  </si>
  <si>
    <t>2018.05.18</t>
  </si>
  <si>
    <t>2018.05.19</t>
  </si>
  <si>
    <t>2018.05.23</t>
  </si>
  <si>
    <t>2018.05.25</t>
  </si>
  <si>
    <t>2018.05.06</t>
  </si>
  <si>
    <t>TGL产业园</t>
  </si>
  <si>
    <t>2018.05.29</t>
  </si>
  <si>
    <t>安厦花园旁铁路</t>
  </si>
  <si>
    <t>焦文锋13608629026</t>
  </si>
  <si>
    <t>2018.05.30</t>
  </si>
  <si>
    <t>2018.05.31</t>
  </si>
  <si>
    <t>2018.05.14</t>
  </si>
  <si>
    <t>白云区中药厂</t>
  </si>
  <si>
    <t>博展A区京东物流</t>
  </si>
  <si>
    <t>颜敏15973444895</t>
  </si>
  <si>
    <t>2018.05.07</t>
  </si>
  <si>
    <t>曾清？</t>
  </si>
  <si>
    <t>2018.05.26</t>
  </si>
  <si>
    <t>车陂南路（动车所）</t>
  </si>
  <si>
    <t>周佳亮</t>
  </si>
  <si>
    <t>2018.05.27</t>
  </si>
  <si>
    <t>2018.05.28</t>
  </si>
  <si>
    <t>2018.05.05</t>
  </si>
  <si>
    <t>大成气体</t>
  </si>
  <si>
    <t>何华13928818285</t>
  </si>
  <si>
    <t>2018.05.15</t>
  </si>
  <si>
    <t>2018.05.20</t>
  </si>
  <si>
    <t>黎田生</t>
  </si>
  <si>
    <t>2018.05.21</t>
  </si>
  <si>
    <t>2018.05.22</t>
  </si>
  <si>
    <t>2018.05.24</t>
  </si>
  <si>
    <t>黄13922436689</t>
  </si>
  <si>
    <t>2018.05.08</t>
  </si>
  <si>
    <t>顶岗菜市场</t>
  </si>
  <si>
    <t>覃13998931167</t>
  </si>
  <si>
    <t>60 12</t>
  </si>
  <si>
    <t>东风东路（越秀区）</t>
  </si>
  <si>
    <t>张志芳18126876878</t>
  </si>
  <si>
    <t>钟13808867928</t>
  </si>
  <si>
    <t>番安商贸城</t>
  </si>
  <si>
    <t>李？？</t>
  </si>
  <si>
    <t>30 30</t>
  </si>
  <si>
    <t>番禺奥园广场</t>
  </si>
  <si>
    <t>没干活补助500元</t>
  </si>
  <si>
    <t>2018.05.04</t>
  </si>
  <si>
    <t>风凰五路</t>
  </si>
  <si>
    <t>凤凰路</t>
  </si>
  <si>
    <t>短包活</t>
  </si>
  <si>
    <t>佛山南海</t>
  </si>
  <si>
    <t>谭德？</t>
  </si>
  <si>
    <t>30 09</t>
  </si>
  <si>
    <t>聂文科</t>
  </si>
  <si>
    <t>汤建雄13728012106</t>
  </si>
  <si>
    <t>广东电力工程局</t>
  </si>
  <si>
    <t>广东力丰医保定点</t>
  </si>
  <si>
    <t>2018.05.01</t>
  </si>
  <si>
    <t>2018.05.02</t>
  </si>
  <si>
    <t>2018.05.03</t>
  </si>
  <si>
    <t>2018.05.10</t>
  </si>
  <si>
    <t>刘星</t>
  </si>
  <si>
    <t>广州保税区</t>
  </si>
  <si>
    <t>广州第一二三中学</t>
  </si>
  <si>
    <t>张俊杰13232951195</t>
  </si>
  <si>
    <t>广州东站（中铁十二局）</t>
  </si>
  <si>
    <t>第1天</t>
  </si>
  <si>
    <t>何登昌15334567429</t>
  </si>
  <si>
    <t>第2天</t>
  </si>
  <si>
    <t>张石久15334567433</t>
  </si>
  <si>
    <t>第3天</t>
  </si>
  <si>
    <t>第4天</t>
  </si>
  <si>
    <t>第5天</t>
  </si>
  <si>
    <t>第6天</t>
  </si>
  <si>
    <t>第7天</t>
  </si>
  <si>
    <t>第8天</t>
  </si>
  <si>
    <t>第9天</t>
  </si>
  <si>
    <t>第10天</t>
  </si>
  <si>
    <t>第11天</t>
  </si>
  <si>
    <t>第12天</t>
  </si>
  <si>
    <t>第13天</t>
  </si>
  <si>
    <t>广州石化路</t>
  </si>
  <si>
    <t>张悠然顶</t>
  </si>
  <si>
    <t>广州石化路电线塔</t>
  </si>
  <si>
    <t>刘湘霜</t>
  </si>
  <si>
    <t>广州市第八十六中学桥底</t>
  </si>
  <si>
    <t>陈日和</t>
  </si>
  <si>
    <t>2018.05.09</t>
  </si>
  <si>
    <t>黄？18934278691</t>
  </si>
  <si>
    <t>海珠区乐峰广场</t>
  </si>
  <si>
    <t>明工18772205212</t>
  </si>
  <si>
    <t>海珠区中国移动大厦</t>
  </si>
  <si>
    <t>红专厂创意园</t>
  </si>
  <si>
    <t>张光辉</t>
  </si>
  <si>
    <t>护林路石化桥底</t>
  </si>
  <si>
    <t>梁？辉13642618833</t>
  </si>
  <si>
    <t>程福军</t>
  </si>
  <si>
    <t>华成理工职业学校</t>
  </si>
  <si>
    <t>余立</t>
  </si>
  <si>
    <t>梁？</t>
  </si>
  <si>
    <t>华坑</t>
  </si>
  <si>
    <t>张晓？15011859998</t>
  </si>
  <si>
    <t>陈生</t>
  </si>
  <si>
    <t>卢勇辉15926456929</t>
  </si>
  <si>
    <t>卢？安</t>
  </si>
  <si>
    <t>刘火？</t>
  </si>
  <si>
    <t>彭天运顶</t>
  </si>
  <si>
    <t>27 06</t>
  </si>
  <si>
    <t>环市中路口站</t>
  </si>
  <si>
    <t>黄埔大道东988号</t>
  </si>
  <si>
    <t>刘</t>
  </si>
  <si>
    <t>黄埔区耀华西街5号</t>
  </si>
  <si>
    <t>汇景新城</t>
  </si>
  <si>
    <t>王利平</t>
  </si>
  <si>
    <t>加庄</t>
  </si>
  <si>
    <t>唐军明18276382470</t>
  </si>
  <si>
    <t>唐永水15295827948</t>
  </si>
  <si>
    <t>陆卫贤13570250398</t>
  </si>
  <si>
    <t>金发科技有限公司</t>
  </si>
  <si>
    <t>董富强18148881803</t>
  </si>
  <si>
    <t>九龙大道西万科幸福誉</t>
  </si>
  <si>
    <t>劳程兴13556133583</t>
  </si>
  <si>
    <t>科学大道中铁四局</t>
  </si>
  <si>
    <t>葵逢南约</t>
  </si>
  <si>
    <t>工地补贴300元</t>
  </si>
  <si>
    <t>李国军13924620122</t>
  </si>
  <si>
    <t>孙慧18576535178</t>
  </si>
  <si>
    <t>李国军</t>
  </si>
  <si>
    <t>莲溪横马路</t>
  </si>
  <si>
    <t>鹭江西街</t>
  </si>
  <si>
    <t>萝岗孖涌路通（笔村）</t>
  </si>
  <si>
    <t>7023  7025</t>
  </si>
  <si>
    <t>顶班机手/潘新萌</t>
  </si>
  <si>
    <t>茅岗坑田村</t>
  </si>
  <si>
    <t>？龙13824407226</t>
  </si>
  <si>
    <t>曾？喜</t>
  </si>
  <si>
    <t>茅岗幸福村</t>
  </si>
  <si>
    <t>没干活补助300元</t>
  </si>
  <si>
    <t>南方侧绘项目</t>
  </si>
  <si>
    <t>张15807393988</t>
  </si>
  <si>
    <t>侨城花园</t>
  </si>
  <si>
    <t>沙东新村</t>
  </si>
  <si>
    <t>陈锦壁</t>
  </si>
  <si>
    <t>陈锦壁18826269058</t>
  </si>
  <si>
    <t>60 14</t>
  </si>
  <si>
    <t>石化路221号</t>
  </si>
  <si>
    <t>棠下</t>
  </si>
  <si>
    <t>苏安明</t>
  </si>
  <si>
    <t>天河区岑村红花岗</t>
  </si>
  <si>
    <t>陈清福</t>
  </si>
  <si>
    <t>曾权标</t>
  </si>
  <si>
    <t>天寿路公交车站</t>
  </si>
  <si>
    <t>挖机修理厂附近</t>
  </si>
  <si>
    <t>陈13728026550</t>
  </si>
  <si>
    <t>外商大酒店1</t>
  </si>
  <si>
    <t>万丰百货</t>
  </si>
  <si>
    <t>陈建新13763004903</t>
  </si>
  <si>
    <t>？光</t>
  </si>
  <si>
    <t>??生</t>
  </si>
  <si>
    <t>万科城市花园</t>
  </si>
  <si>
    <t>刘小？13798155728</t>
  </si>
  <si>
    <t>望岗村</t>
  </si>
  <si>
    <t>李月18898601259</t>
  </si>
  <si>
    <t>李？希</t>
  </si>
  <si>
    <t>李13602555593</t>
  </si>
  <si>
    <t>13437608449/18959929217</t>
  </si>
  <si>
    <t>陈升泽</t>
  </si>
  <si>
    <t>唐正刚</t>
  </si>
  <si>
    <t>陈清福18959929717</t>
  </si>
  <si>
    <t>文船红山三路</t>
  </si>
  <si>
    <t>李13435808104</t>
  </si>
  <si>
    <t>文船生活区</t>
  </si>
  <si>
    <t>魏茂又</t>
  </si>
  <si>
    <t>文13925185408</t>
  </si>
  <si>
    <t>新港东路焦总</t>
  </si>
  <si>
    <t>王正勇1866426689</t>
  </si>
  <si>
    <t xml:space="preserve">代李？伟 </t>
  </si>
  <si>
    <t>新港码头</t>
  </si>
  <si>
    <t>植物园</t>
  </si>
  <si>
    <t>中国电信一队</t>
  </si>
  <si>
    <t>中国铁建</t>
  </si>
  <si>
    <t>中铁二局 九龙镇均和村</t>
  </si>
  <si>
    <t>冯？文</t>
  </si>
  <si>
    <t>中铁二局 均和村</t>
  </si>
  <si>
    <t>中铁二局 龙门埔</t>
  </si>
  <si>
    <t>中铁四局苏元路</t>
  </si>
  <si>
    <t>徐凯</t>
  </si>
  <si>
    <t>仲恺</t>
  </si>
  <si>
    <t>珠江村</t>
  </si>
  <si>
    <t>2018.06.01</t>
  </si>
  <si>
    <t>周厚富</t>
  </si>
  <si>
    <t>李正义</t>
  </si>
  <si>
    <t>王志伟</t>
  </si>
  <si>
    <t>2018.06.02</t>
  </si>
  <si>
    <t>白云德邦物流</t>
  </si>
  <si>
    <t>谭15361262876</t>
  </si>
  <si>
    <t>李建红</t>
  </si>
  <si>
    <t>广州泛亚聚酯有限公司</t>
  </si>
  <si>
    <t>海珠区沥滘路</t>
  </si>
  <si>
    <t>生物岛榄胜园</t>
  </si>
  <si>
    <t>天河冼村</t>
  </si>
  <si>
    <t>2018.06.03</t>
  </si>
  <si>
    <t>王明伟</t>
  </si>
  <si>
    <t>2018.06.04</t>
  </si>
  <si>
    <t>东山口</t>
  </si>
  <si>
    <t>马蹄岗村</t>
  </si>
  <si>
    <t>2018.06.05</t>
  </si>
  <si>
    <t>佛山 乐从路口</t>
  </si>
  <si>
    <t>户海南</t>
  </si>
  <si>
    <t>广州南站中国邮政</t>
  </si>
  <si>
    <t>江昌家13828556869</t>
  </si>
  <si>
    <t>棠东横岭二路</t>
  </si>
  <si>
    <t>凌达财15902050127</t>
  </si>
  <si>
    <t>65 09</t>
  </si>
  <si>
    <t>2018.06.06</t>
  </si>
  <si>
    <t>黄埔公园西门口附近</t>
  </si>
  <si>
    <t>彭淋强</t>
  </si>
  <si>
    <t>珠村1</t>
  </si>
  <si>
    <t>珠村2</t>
  </si>
  <si>
    <t>2018.06.07</t>
  </si>
  <si>
    <t>南湖半岛花园白云区</t>
  </si>
  <si>
    <t>14元/平方</t>
  </si>
  <si>
    <t>越秀东华东路</t>
  </si>
  <si>
    <t>珠宝产业园</t>
  </si>
  <si>
    <t>2018.06.08</t>
  </si>
  <si>
    <t>东山口嘉洪宾馆</t>
  </si>
  <si>
    <t>2018.06.09</t>
  </si>
  <si>
    <t>广州固威</t>
  </si>
  <si>
    <t>李小兵13703016285</t>
  </si>
  <si>
    <t>17 03</t>
  </si>
  <si>
    <t>华坑路地质抢险</t>
  </si>
  <si>
    <t>李？</t>
  </si>
  <si>
    <t>2018.06.10</t>
  </si>
  <si>
    <t>白云山药厂</t>
  </si>
  <si>
    <t>陈？发</t>
  </si>
  <si>
    <t>曹</t>
  </si>
  <si>
    <t>2018.06.11</t>
  </si>
  <si>
    <t>殷强哲</t>
  </si>
  <si>
    <t>李华星</t>
  </si>
  <si>
    <t>荔湾区中国中铁</t>
  </si>
  <si>
    <t>陈奉伟</t>
  </si>
  <si>
    <t>2018.06.12</t>
  </si>
  <si>
    <t>车陂路动车所</t>
  </si>
  <si>
    <t>谭铁刚15084716769</t>
  </si>
  <si>
    <t>陈</t>
  </si>
  <si>
    <t>坑田村</t>
  </si>
  <si>
    <t>2018.06.13</t>
  </si>
  <si>
    <t>佛山万象灯饰城</t>
  </si>
  <si>
    <t>13元/平方包活</t>
  </si>
  <si>
    <t>2018.06.14</t>
  </si>
  <si>
    <t>丰乐小区</t>
  </si>
  <si>
    <t>茅岗铁路旁</t>
  </si>
  <si>
    <t>水萌路</t>
  </si>
  <si>
    <t>2018.06.15</t>
  </si>
  <si>
    <t>同泰路</t>
  </si>
  <si>
    <t>陈贵</t>
  </si>
  <si>
    <t>65 40</t>
  </si>
  <si>
    <t>贺洪喜</t>
  </si>
  <si>
    <t>焦文锋</t>
  </si>
  <si>
    <t>2018.06.16</t>
  </si>
  <si>
    <t>安利公司北门</t>
  </si>
  <si>
    <t>原彬16620069968</t>
  </si>
  <si>
    <t>白云松北村</t>
  </si>
  <si>
    <t>仓头加油站</t>
  </si>
  <si>
    <t>陈？？</t>
  </si>
  <si>
    <t>双岗宝城</t>
  </si>
  <si>
    <t>中铁五局 鱼珠</t>
  </si>
  <si>
    <t>梁亚军代13005146259</t>
  </si>
  <si>
    <t>2018.06.17</t>
  </si>
  <si>
    <t xml:space="preserve"> 已完工</t>
  </si>
  <si>
    <t>佛山市禅城区庄镇竹圃</t>
  </si>
  <si>
    <t>袁伟</t>
  </si>
  <si>
    <t>杨箕地铁站</t>
  </si>
  <si>
    <t>991 992</t>
  </si>
  <si>
    <t>高忠尧    潘新萌</t>
  </si>
  <si>
    <t>2018.06.18</t>
  </si>
  <si>
    <t>丰乐北路广州市政维护</t>
  </si>
  <si>
    <t xml:space="preserve">高忠尧    </t>
  </si>
  <si>
    <t>2018.06.19</t>
  </si>
  <si>
    <t>东圃中山大道中</t>
  </si>
  <si>
    <t>张细华13610031213</t>
  </si>
  <si>
    <t>袁伟18883735392</t>
  </si>
  <si>
    <t>刘春元</t>
  </si>
  <si>
    <t>茅岗坑田</t>
  </si>
  <si>
    <t>望岗新世界云逸</t>
  </si>
  <si>
    <t>何建军1390246908</t>
  </si>
  <si>
    <t>2018.06.20</t>
  </si>
  <si>
    <t>芳村长堤路1号</t>
  </si>
  <si>
    <t>华安酒店 海珠广场</t>
  </si>
  <si>
    <t>30 20</t>
  </si>
  <si>
    <t>中山纪念堂</t>
  </si>
  <si>
    <t>杜国成13826449758</t>
  </si>
  <si>
    <t>2018.06.21</t>
  </si>
  <si>
    <t>东山口嘉洪宾馆1</t>
  </si>
  <si>
    <t>李广健</t>
  </si>
  <si>
    <t>护林路旁</t>
  </si>
  <si>
    <t>黄埔东路</t>
  </si>
  <si>
    <t>张？</t>
  </si>
  <si>
    <t>体育西路</t>
  </si>
  <si>
    <t>沿江中路</t>
  </si>
  <si>
    <t>郑三弟</t>
  </si>
  <si>
    <t>2018.06.22</t>
  </si>
  <si>
    <t>江河慕墙系统工程公司</t>
  </si>
  <si>
    <t>石化厂 文冲</t>
  </si>
  <si>
    <t>2018.06.23</t>
  </si>
  <si>
    <t>宋泽辉13642618833</t>
  </si>
  <si>
    <t>2018.06.24</t>
  </si>
  <si>
    <t>新塘村（凌塘村）</t>
  </si>
  <si>
    <t>珠江投资大厦</t>
  </si>
  <si>
    <t>2018.06.25</t>
  </si>
  <si>
    <t>广氮加油站</t>
  </si>
  <si>
    <t>中建三局海珠区</t>
  </si>
  <si>
    <t>2018.06.26</t>
  </si>
  <si>
    <t>丰乐南路平安银行</t>
  </si>
  <si>
    <t>起义路公交车站</t>
  </si>
  <si>
    <t>珠江北路</t>
  </si>
  <si>
    <t>谭善土</t>
  </si>
  <si>
    <t>2018.06.27</t>
  </si>
  <si>
    <t>李海文</t>
  </si>
  <si>
    <t>南岗新城</t>
  </si>
  <si>
    <t>陈13424136748</t>
  </si>
  <si>
    <t>彭祖金</t>
  </si>
  <si>
    <t>2018.06.28</t>
  </si>
  <si>
    <t>大墉公交车总站</t>
  </si>
  <si>
    <t>唐？</t>
  </si>
  <si>
    <t>番禺 钟村</t>
  </si>
  <si>
    <t>金沙洲南园区</t>
  </si>
  <si>
    <t>陈越军138090283814</t>
  </si>
  <si>
    <t>柏林</t>
  </si>
  <si>
    <t>侨益信华</t>
  </si>
  <si>
    <t>陈？勇</t>
  </si>
  <si>
    <t>太佳时代广场</t>
  </si>
  <si>
    <t>高成</t>
  </si>
  <si>
    <t>2018.06.29</t>
  </si>
  <si>
    <t>唐奎</t>
  </si>
  <si>
    <t>陈金？13688866940</t>
  </si>
  <si>
    <t>2018.06.30</t>
  </si>
  <si>
    <t>坑头大街</t>
  </si>
  <si>
    <t>石化桥底</t>
  </si>
  <si>
    <t>2018.07.01</t>
  </si>
  <si>
    <t>天誉半岛 芳村</t>
  </si>
  <si>
    <t>谭善土13533247879</t>
  </si>
  <si>
    <t>军供站</t>
  </si>
  <si>
    <t>2018.07.02</t>
  </si>
  <si>
    <t>黎福东</t>
  </si>
  <si>
    <t>张涂</t>
  </si>
  <si>
    <t>汇彩路骏龙店广汽丰田</t>
  </si>
  <si>
    <t>2018.07.03</t>
  </si>
  <si>
    <t>博展物流园A区</t>
  </si>
  <si>
    <t>颜敏</t>
  </si>
  <si>
    <t>夏园地铁站附近</t>
  </si>
  <si>
    <t>黄埔区和丰中心村</t>
  </si>
  <si>
    <t>市政上塬大厦</t>
  </si>
  <si>
    <t>杨？？13430959835</t>
  </si>
  <si>
    <t>2018.07.04</t>
  </si>
  <si>
    <t>博展物流园A区1</t>
  </si>
  <si>
    <t>一天完工</t>
  </si>
  <si>
    <t>2018.07.05</t>
  </si>
  <si>
    <t>郭海京</t>
  </si>
  <si>
    <t>白云区南松商务大厦</t>
  </si>
  <si>
    <t>天河区建华路</t>
  </si>
  <si>
    <t>2018.07.06</t>
  </si>
  <si>
    <t>金融城项目</t>
  </si>
  <si>
    <t>广州石化桥底</t>
  </si>
  <si>
    <t>陈绘17742822276</t>
  </si>
  <si>
    <t>2018.07.07</t>
  </si>
  <si>
    <t>鱼珠雨污维护</t>
  </si>
  <si>
    <t>杜国成</t>
  </si>
  <si>
    <t>车陂北街</t>
  </si>
  <si>
    <t>番禺兴南大道26号</t>
  </si>
  <si>
    <t>河沙</t>
  </si>
  <si>
    <t>区庄</t>
  </si>
  <si>
    <t>2018.07.08</t>
  </si>
  <si>
    <t>文冲船厂</t>
  </si>
  <si>
    <t>2018.07.09</t>
  </si>
  <si>
    <t>黄埔庙头大院路</t>
  </si>
  <si>
    <t>黄永钊</t>
  </si>
  <si>
    <t>禾丰村</t>
  </si>
  <si>
    <t>西门田LG江国苏启安</t>
  </si>
  <si>
    <t>海珠区琶洲华润建筑有限公司</t>
  </si>
  <si>
    <t>茅岗立交桥</t>
  </si>
  <si>
    <t>27 28</t>
  </si>
  <si>
    <t>欧菲影相技师有限公司</t>
  </si>
  <si>
    <t>越秀区文福大厦</t>
  </si>
  <si>
    <t>2018.07.10</t>
  </si>
  <si>
    <t>白云区张村风度小区</t>
  </si>
  <si>
    <t>赵？华</t>
  </si>
  <si>
    <t>增城区香荔路</t>
  </si>
  <si>
    <t>王文强</t>
  </si>
  <si>
    <t>广源文化商业广场</t>
  </si>
  <si>
    <t>向华</t>
  </si>
  <si>
    <t>曾庆喜13959034258</t>
  </si>
  <si>
    <t>广州体育学院</t>
  </si>
  <si>
    <t>2018.07.11</t>
  </si>
  <si>
    <t>荔湾区冲口站</t>
  </si>
  <si>
    <t>顶李庆茂</t>
  </si>
  <si>
    <t>黄埔公园</t>
  </si>
  <si>
    <t>彭工18320024916</t>
  </si>
  <si>
    <t>嘉裕酒店F区项目</t>
  </si>
  <si>
    <t>李？林</t>
  </si>
  <si>
    <t>林元格15768331398</t>
  </si>
  <si>
    <t>丰乐路</t>
  </si>
  <si>
    <t>佳福阁</t>
  </si>
  <si>
    <t>2018.07.12</t>
  </si>
  <si>
    <t>陈杰</t>
  </si>
  <si>
    <t>北岸9号码头水电工程</t>
  </si>
  <si>
    <t>谢？华13556195163</t>
  </si>
  <si>
    <t>2018.07.13</t>
  </si>
  <si>
    <t>40 37</t>
  </si>
  <si>
    <t>林元裕</t>
  </si>
  <si>
    <t>LG萝岗</t>
  </si>
  <si>
    <t>马强15046067838</t>
  </si>
  <si>
    <t>何兴？</t>
  </si>
  <si>
    <t>陆新明 郭新召</t>
  </si>
  <si>
    <t>体育西路中石化大厦</t>
  </si>
  <si>
    <t>廖？奇13660397829</t>
  </si>
  <si>
    <t>1490</t>
  </si>
  <si>
    <t>中铁22局</t>
  </si>
  <si>
    <t>2018.07.14</t>
  </si>
  <si>
    <t>玉树南路</t>
  </si>
  <si>
    <t>甘建雄</t>
  </si>
  <si>
    <t>2018.07.15</t>
  </si>
  <si>
    <t>黄埔大沙污水处理工程</t>
  </si>
  <si>
    <t>2018.07.16</t>
  </si>
  <si>
    <t>护林路苏宁工地</t>
  </si>
  <si>
    <t>陈钦利13728026550</t>
  </si>
  <si>
    <t>王欢</t>
  </si>
  <si>
    <t>2018.07.17</t>
  </si>
  <si>
    <t>东圃镇</t>
  </si>
  <si>
    <t>盈溪路</t>
  </si>
  <si>
    <t>王正勇</t>
  </si>
  <si>
    <t>昌岗</t>
  </si>
  <si>
    <t>珠江东境</t>
  </si>
  <si>
    <t>2018.07.18</t>
  </si>
  <si>
    <t>茅岗中铁三局</t>
  </si>
  <si>
    <t>丁？15070593312</t>
  </si>
  <si>
    <t>火车站站前路</t>
  </si>
  <si>
    <t>宁顺国13640303139</t>
  </si>
  <si>
    <t>雅居乐春山居</t>
  </si>
  <si>
    <t>黄晚延</t>
  </si>
  <si>
    <t>蔡生</t>
  </si>
  <si>
    <t>郑泽杰18870123530</t>
  </si>
  <si>
    <t>于磊</t>
  </si>
  <si>
    <t>广东演艺中心剧院</t>
  </si>
  <si>
    <t>2018.07.19</t>
  </si>
  <si>
    <t>侨海物流</t>
  </si>
  <si>
    <t>欧国洋13610367287</t>
  </si>
  <si>
    <t>大王</t>
  </si>
  <si>
    <t>2018.07.20</t>
  </si>
  <si>
    <t>王建军13168849563</t>
  </si>
  <si>
    <t>五局驻地</t>
  </si>
  <si>
    <t>保利天悦</t>
  </si>
  <si>
    <t>林泽？13719944752</t>
  </si>
  <si>
    <t>2018.07.21</t>
  </si>
  <si>
    <t>威创生活园</t>
  </si>
  <si>
    <t>柯凯18802097110</t>
  </si>
  <si>
    <t>张友成18820768139</t>
  </si>
  <si>
    <t>北岸9号码头广东水电</t>
  </si>
  <si>
    <t>广州东华职业学院</t>
  </si>
  <si>
    <t>？运国</t>
  </si>
  <si>
    <t>4995   4996</t>
  </si>
  <si>
    <t>2018.07.22</t>
  </si>
  <si>
    <t>翠湖幼儿园</t>
  </si>
  <si>
    <t>白云永泰武警支队</t>
  </si>
  <si>
    <t xml:space="preserve">郭高尚 </t>
  </si>
  <si>
    <t>2018.07.23</t>
  </si>
  <si>
    <t>郑？？</t>
  </si>
  <si>
    <t>李祥 顶</t>
  </si>
  <si>
    <t>杜国成13826449218</t>
  </si>
  <si>
    <t>黄埔区联和街道沙角排</t>
  </si>
  <si>
    <t>蔡剑辉13534853947</t>
  </si>
  <si>
    <t>猎德污水处理厂</t>
  </si>
  <si>
    <t>郑棉识15916660673</t>
  </si>
  <si>
    <t>华怡花园</t>
  </si>
  <si>
    <t>顶班张明</t>
  </si>
  <si>
    <t>吴心明</t>
  </si>
  <si>
    <t>2018.07.24</t>
  </si>
  <si>
    <t>罗得明</t>
  </si>
  <si>
    <t>陈广亿18620983220</t>
  </si>
  <si>
    <t>2018.07.25</t>
  </si>
  <si>
    <t>蒋锡军13570389182</t>
  </si>
  <si>
    <t>龙洞步行街</t>
  </si>
  <si>
    <t>刘军</t>
  </si>
  <si>
    <t>10 21</t>
  </si>
  <si>
    <t>庙头</t>
  </si>
  <si>
    <t>2018.07.26</t>
  </si>
  <si>
    <t>广源文化商业广场（二）</t>
  </si>
  <si>
    <t>李？？13710584528</t>
  </si>
  <si>
    <t>周东波</t>
  </si>
  <si>
    <t>60 22</t>
  </si>
  <si>
    <t>565  563</t>
  </si>
  <si>
    <t>刘大毛</t>
  </si>
  <si>
    <t>车陂荔园村</t>
  </si>
  <si>
    <t>大沙东社区公共服务站</t>
  </si>
  <si>
    <t>王二维码</t>
  </si>
  <si>
    <t>罗15622269268</t>
  </si>
  <si>
    <t>2018.07.27</t>
  </si>
  <si>
    <t>吴？？</t>
  </si>
  <si>
    <t>中铁5局</t>
  </si>
  <si>
    <t>丁？华</t>
  </si>
  <si>
    <t>华润万家天河东店</t>
  </si>
  <si>
    <t>廖独文13719159608</t>
  </si>
  <si>
    <t>广州东华职业学院1</t>
  </si>
  <si>
    <t>曾</t>
  </si>
  <si>
    <t>567    566</t>
  </si>
  <si>
    <t>2018.07.28</t>
  </si>
  <si>
    <t>华城商贸</t>
  </si>
  <si>
    <t>广州新海医院</t>
  </si>
  <si>
    <t>杨高杰</t>
  </si>
  <si>
    <t>李万喜</t>
  </si>
  <si>
    <t>郑泽杰</t>
  </si>
  <si>
    <t>568   569</t>
  </si>
  <si>
    <t>木棉居</t>
  </si>
  <si>
    <t>禺东西路</t>
  </si>
  <si>
    <t>2018.07.29</t>
  </si>
  <si>
    <t>王洪强15761635575</t>
  </si>
  <si>
    <t>新机手</t>
  </si>
  <si>
    <t>状元谷对面</t>
  </si>
  <si>
    <t>冯宪路</t>
  </si>
  <si>
    <t>广东火电黄埔生活小区</t>
  </si>
  <si>
    <t>2018.07.30</t>
  </si>
  <si>
    <t>LG大成气体</t>
  </si>
  <si>
    <t>4143      4144</t>
  </si>
  <si>
    <t>羊城村</t>
  </si>
  <si>
    <t>2018.07.31</t>
  </si>
  <si>
    <t>白云区信息职业学校</t>
  </si>
  <si>
    <t>小新塘D1地块</t>
  </si>
  <si>
    <t>蔡明光13138744524</t>
  </si>
  <si>
    <t>钱？？</t>
  </si>
  <si>
    <t>董？</t>
  </si>
  <si>
    <t>珠江北路中海驾校旁边停车场</t>
  </si>
  <si>
    <t>杨应成13711645548</t>
  </si>
  <si>
    <t>4145      4146</t>
  </si>
  <si>
    <t>沙东服装批发城</t>
  </si>
  <si>
    <t>2018.08.01</t>
  </si>
  <si>
    <t>玉树公园</t>
  </si>
  <si>
    <t>纪柯成</t>
  </si>
  <si>
    <t>华南理工大学交通大楼</t>
  </si>
  <si>
    <t>郑茂潮</t>
  </si>
  <si>
    <t>太古汇</t>
  </si>
  <si>
    <t>平沙培英学校</t>
  </si>
  <si>
    <t>2018.08.02</t>
  </si>
  <si>
    <t>广州本田厂</t>
  </si>
  <si>
    <t>龙洞上社市场</t>
  </si>
  <si>
    <t>2018.08.03</t>
  </si>
  <si>
    <t>50 44</t>
  </si>
  <si>
    <t>华快桥下</t>
  </si>
  <si>
    <t>田18837721916</t>
  </si>
  <si>
    <t>周厚富  冯宪路</t>
  </si>
  <si>
    <t>天河区中山大道东方都会广场</t>
  </si>
  <si>
    <t>平安</t>
  </si>
  <si>
    <t>50 11</t>
  </si>
  <si>
    <t>文冲</t>
  </si>
  <si>
    <t>沥滘路</t>
  </si>
  <si>
    <t>2018.08.04</t>
  </si>
  <si>
    <t>陆新明   齐小刚</t>
  </si>
  <si>
    <t>2018.08.05</t>
  </si>
  <si>
    <t>越秀</t>
  </si>
  <si>
    <t>熊18681142988</t>
  </si>
  <si>
    <t>天惠路16号</t>
  </si>
  <si>
    <t>50 46</t>
  </si>
  <si>
    <t>广州航海学院红山三路</t>
  </si>
  <si>
    <t>白云大道南586号</t>
  </si>
  <si>
    <t>30 07</t>
  </si>
  <si>
    <t>大凼村</t>
  </si>
  <si>
    <t>没干活补拖车费</t>
  </si>
  <si>
    <t>2018.08.06</t>
  </si>
  <si>
    <t>信华路</t>
  </si>
  <si>
    <t>周18207417979</t>
  </si>
  <si>
    <t>海珠区琶醒站</t>
  </si>
  <si>
    <t>刘剑明</t>
  </si>
  <si>
    <t>粤安驾校旁边</t>
  </si>
  <si>
    <t>吴文清</t>
  </si>
  <si>
    <t>补半台班</t>
  </si>
  <si>
    <t>3685     3686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</si>
</sst>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_ ;[Red]\-0\ "/>
    <numFmt numFmtId="177" formatCode="0_ "/>
  </numFmts>
  <fonts count="28">
    <font>
      <sz val="12"/>
      <name val="宋体"/>
      <charset val="134"/>
    </font>
    <font>
      <b/>
      <sz val="12"/>
      <color theme="0"/>
      <name val="宋体"/>
      <charset val="134"/>
    </font>
    <font>
      <b/>
      <sz val="12"/>
      <name val="宋体"/>
      <charset val="134"/>
    </font>
    <font>
      <b/>
      <sz val="12"/>
      <color theme="1"/>
      <name val="宋体"/>
      <charset val="134"/>
    </font>
    <font>
      <sz val="11"/>
      <name val="宋体"/>
      <charset val="134"/>
    </font>
    <font>
      <sz val="20"/>
      <name val="宋体"/>
      <charset val="134"/>
    </font>
    <font>
      <b/>
      <sz val="12"/>
      <color rgb="FF000000"/>
      <name val="宋体"/>
      <charset val="134"/>
    </font>
    <font>
      <b/>
      <sz val="12"/>
      <color indexed="8"/>
      <name val="宋体"/>
      <charset val="134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8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4" fillId="17" borderId="7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22" borderId="9" applyNumberFormat="0" applyFont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2" fillId="26" borderId="10" applyNumberFormat="0" applyAlignment="0" applyProtection="0">
      <alignment vertical="center"/>
    </xf>
    <xf numFmtId="0" fontId="23" fillId="26" borderId="7" applyNumberFormat="0" applyAlignment="0" applyProtection="0">
      <alignment vertical="center"/>
    </xf>
    <xf numFmtId="0" fontId="24" fillId="29" borderId="11" applyNumberFormat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6" fillId="0" borderId="13" applyNumberFormat="0" applyFill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39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</cellStyleXfs>
  <cellXfs count="11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4" fontId="2" fillId="0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77" fontId="5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shrinkToFit="1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177" fontId="7" fillId="0" borderId="1" xfId="0" applyNumberFormat="1" applyFont="1" applyFill="1" applyBorder="1" applyAlignment="1">
      <alignment horizontal="center" vertical="center" wrapText="1"/>
    </xf>
    <xf numFmtId="0" fontId="0" fillId="3" borderId="1" xfId="0" applyNumberFormat="1" applyFill="1" applyBorder="1" applyAlignment="1">
      <alignment horizontal="center" vertical="center"/>
    </xf>
    <xf numFmtId="0" fontId="0" fillId="3" borderId="1" xfId="0" applyNumberFormat="1" applyFill="1" applyBorder="1" applyAlignment="1">
      <alignment horizontal="center" vertical="center" wrapText="1"/>
    </xf>
    <xf numFmtId="0" fontId="0" fillId="0" borderId="1" xfId="0" applyNumberForma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/>
    <xf numFmtId="0" fontId="0" fillId="3" borderId="1" xfId="0" applyFill="1" applyBorder="1"/>
    <xf numFmtId="0" fontId="0" fillId="5" borderId="1" xfId="0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5" borderId="1" xfId="0" applyFill="1" applyBorder="1"/>
    <xf numFmtId="0" fontId="0" fillId="4" borderId="1" xfId="0" applyNumberFormat="1" applyFont="1" applyFill="1" applyBorder="1" applyAlignment="1">
      <alignment horizontal="center" vertical="center"/>
    </xf>
    <xf numFmtId="0" fontId="0" fillId="3" borderId="1" xfId="0" applyNumberFormat="1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/>
    </xf>
    <xf numFmtId="0" fontId="0" fillId="5" borderId="1" xfId="0" applyNumberFormat="1" applyFill="1" applyBorder="1" applyAlignment="1">
      <alignment horizontal="center" vertical="center"/>
    </xf>
    <xf numFmtId="0" fontId="0" fillId="5" borderId="1" xfId="0" applyNumberFormat="1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0" fontId="0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 wrapText="1"/>
    </xf>
    <xf numFmtId="177" fontId="0" fillId="5" borderId="1" xfId="0" applyNumberFormat="1" applyFill="1" applyBorder="1" applyAlignment="1">
      <alignment horizontal="center" vertical="center"/>
    </xf>
    <xf numFmtId="0" fontId="0" fillId="0" borderId="1" xfId="0" applyFill="1" applyBorder="1"/>
    <xf numFmtId="0" fontId="4" fillId="7" borderId="1" xfId="0" applyFont="1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4" borderId="1" xfId="0" applyNumberFormat="1" applyFill="1" applyBorder="1" applyAlignment="1">
      <alignment horizontal="center" vertical="center" wrapText="1"/>
    </xf>
    <xf numFmtId="0" fontId="0" fillId="6" borderId="1" xfId="0" applyNumberFormat="1" applyFill="1" applyBorder="1" applyAlignment="1">
      <alignment horizontal="center" vertical="center"/>
    </xf>
    <xf numFmtId="0" fontId="0" fillId="8" borderId="1" xfId="0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49" fontId="0" fillId="3" borderId="1" xfId="0" applyNumberFormat="1" applyFill="1" applyBorder="1" applyAlignment="1">
      <alignment horizontal="center" vertical="center"/>
    </xf>
    <xf numFmtId="0" fontId="0" fillId="3" borderId="1" xfId="0" applyNumberFormat="1" applyFont="1" applyFill="1" applyBorder="1" applyAlignment="1">
      <alignment horizontal="center" vertical="center" wrapText="1"/>
    </xf>
    <xf numFmtId="0" fontId="0" fillId="0" borderId="0" xfId="0" applyBorder="1"/>
    <xf numFmtId="0" fontId="0" fillId="3" borderId="0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3" borderId="2" xfId="0" applyNumberForma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0" borderId="1" xfId="0" applyBorder="1"/>
    <xf numFmtId="0" fontId="0" fillId="3" borderId="0" xfId="0" applyFill="1" applyBorder="1"/>
    <xf numFmtId="0" fontId="0" fillId="3" borderId="0" xfId="0" applyFont="1" applyFill="1" applyBorder="1"/>
    <xf numFmtId="0" fontId="0" fillId="7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vertical="center"/>
    </xf>
    <xf numFmtId="0" fontId="0" fillId="3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3" borderId="1" xfId="0" applyFont="1" applyFill="1" applyBorder="1"/>
    <xf numFmtId="0" fontId="0" fillId="3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0" borderId="0" xfId="0" applyFill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2" borderId="4" xfId="0" applyFont="1" applyFill="1" applyBorder="1" applyAlignment="1">
      <alignment vertical="center"/>
    </xf>
    <xf numFmtId="0" fontId="4" fillId="5" borderId="1" xfId="0" applyFont="1" applyFill="1" applyBorder="1" applyAlignment="1">
      <alignment horizontal="center" vertical="center"/>
    </xf>
    <xf numFmtId="177" fontId="5" fillId="0" borderId="4" xfId="0" applyNumberFormat="1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177" fontId="0" fillId="3" borderId="1" xfId="0" applyNumberFormat="1" applyFill="1" applyBorder="1" applyAlignment="1">
      <alignment horizontal="center" vertical="center"/>
    </xf>
    <xf numFmtId="0" fontId="1" fillId="2" borderId="5" xfId="0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4" fillId="10" borderId="1" xfId="0" applyFont="1" applyFill="1" applyBorder="1" applyAlignment="1">
      <alignment horizontal="center" vertical="center"/>
    </xf>
    <xf numFmtId="177" fontId="0" fillId="6" borderId="1" xfId="0" applyNumberFormat="1" applyFill="1" applyBorder="1" applyAlignment="1">
      <alignment horizontal="center" vertical="center"/>
    </xf>
    <xf numFmtId="0" fontId="0" fillId="6" borderId="1" xfId="0" applyNumberFormat="1" applyFont="1" applyFill="1" applyBorder="1" applyAlignment="1">
      <alignment horizontal="center" vertical="center"/>
    </xf>
    <xf numFmtId="177" fontId="0" fillId="6" borderId="1" xfId="0" applyNumberFormat="1" applyFont="1" applyFill="1" applyBorder="1" applyAlignment="1">
      <alignment horizontal="center" vertical="center"/>
    </xf>
    <xf numFmtId="177" fontId="0" fillId="3" borderId="1" xfId="0" applyNumberFormat="1" applyFill="1" applyBorder="1" applyAlignment="1">
      <alignment vertical="center"/>
    </xf>
    <xf numFmtId="177" fontId="0" fillId="0" borderId="1" xfId="0" applyNumberFormat="1" applyFill="1" applyBorder="1" applyAlignment="1">
      <alignment horizontal="center" vertical="center"/>
    </xf>
    <xf numFmtId="176" fontId="0" fillId="6" borderId="1" xfId="0" applyNumberFormat="1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/>
    </xf>
    <xf numFmtId="0" fontId="0" fillId="6" borderId="1" xfId="0" applyNumberForma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5" fillId="10" borderId="4" xfId="0" applyFont="1" applyFill="1" applyBorder="1" applyAlignment="1">
      <alignment horizontal="center" vertical="center"/>
    </xf>
    <xf numFmtId="0" fontId="2" fillId="10" borderId="4" xfId="0" applyFont="1" applyFill="1" applyBorder="1" applyAlignment="1">
      <alignment horizontal="center" vertical="center"/>
    </xf>
    <xf numFmtId="176" fontId="0" fillId="6" borderId="1" xfId="0" applyNumberFormat="1" applyFont="1" applyFill="1" applyBorder="1" applyAlignment="1">
      <alignment horizontal="center" vertical="center"/>
    </xf>
    <xf numFmtId="176" fontId="0" fillId="3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ill="1" applyAlignment="1">
      <alignment horizontal="center" vertical="center"/>
    </xf>
    <xf numFmtId="0" fontId="0" fillId="6" borderId="1" xfId="0" applyFill="1" applyBorder="1" applyAlignment="1">
      <alignment horizontal="right" vertical="center"/>
    </xf>
    <xf numFmtId="0" fontId="0" fillId="6" borderId="0" xfId="0" applyFill="1" applyAlignment="1">
      <alignment vertical="center"/>
    </xf>
    <xf numFmtId="0" fontId="0" fillId="6" borderId="0" xfId="0" applyFill="1" applyAlignment="1">
      <alignment horizontal="center" vertical="center"/>
    </xf>
    <xf numFmtId="0" fontId="0" fillId="3" borderId="1" xfId="0" applyFill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C00000"/>
      <color rgb="0092D050"/>
      <color rgb="00FF0000"/>
      <color rgb="0000B050"/>
      <color rgb="0000B0F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442595</xdr:colOff>
      <xdr:row>0</xdr:row>
      <xdr:rowOff>9525</xdr:rowOff>
    </xdr:from>
    <xdr:ext cx="8868410" cy="486410"/>
    <xdr:sp>
      <xdr:nvSpPr>
        <xdr:cNvPr id="2" name="矩形 1"/>
        <xdr:cNvSpPr/>
      </xdr:nvSpPr>
      <xdr:spPr>
        <a:xfrm>
          <a:off x="1897380" y="9525"/>
          <a:ext cx="8868410" cy="486410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cene3d>
            <a:camera prst="orthographicFront"/>
            <a:lightRig rig="threePt" dir="t"/>
          </a:scene3d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短绿色为已打对账收款单，全绿为已结清账款</a:t>
          </a:r>
          <a:endParaRPr lang="zh-CN" altLang="en-US" sz="26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262255</xdr:colOff>
      <xdr:row>0</xdr:row>
      <xdr:rowOff>20320</xdr:rowOff>
    </xdr:from>
    <xdr:ext cx="8868410" cy="486410"/>
    <xdr:sp>
      <xdr:nvSpPr>
        <xdr:cNvPr id="2" name="矩形 1"/>
        <xdr:cNvSpPr/>
      </xdr:nvSpPr>
      <xdr:spPr>
        <a:xfrm>
          <a:off x="716915" y="20320"/>
          <a:ext cx="8868410" cy="486410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cene3d>
            <a:camera prst="orthographicFront"/>
            <a:lightRig rig="threePt" dir="t"/>
          </a:scene3d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短绿色为已打对账收款单，全绿为已结清账款</a:t>
          </a:r>
          <a:endParaRPr lang="zh-CN" altLang="en-US" sz="26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13970</xdr:colOff>
      <xdr:row>0</xdr:row>
      <xdr:rowOff>20320</xdr:rowOff>
    </xdr:from>
    <xdr:ext cx="8868410" cy="486410"/>
    <xdr:sp>
      <xdr:nvSpPr>
        <xdr:cNvPr id="2" name="矩形 1"/>
        <xdr:cNvSpPr/>
      </xdr:nvSpPr>
      <xdr:spPr>
        <a:xfrm>
          <a:off x="1405255" y="20320"/>
          <a:ext cx="8868410" cy="486410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cene3d>
            <a:camera prst="orthographicFront"/>
            <a:lightRig rig="threePt" dir="t"/>
          </a:scene3d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短绿色为已打对账收款单，全绿为已结清账款</a:t>
          </a:r>
          <a:endParaRPr lang="zh-CN" altLang="en-US" sz="26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13970</xdr:colOff>
      <xdr:row>0</xdr:row>
      <xdr:rowOff>20320</xdr:rowOff>
    </xdr:from>
    <xdr:ext cx="8868410" cy="486410"/>
    <xdr:sp>
      <xdr:nvSpPr>
        <xdr:cNvPr id="2" name="矩形 1"/>
        <xdr:cNvSpPr/>
      </xdr:nvSpPr>
      <xdr:spPr>
        <a:xfrm>
          <a:off x="1405255" y="20320"/>
          <a:ext cx="8868410" cy="486410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cene3d>
            <a:camera prst="orthographicFront"/>
            <a:lightRig rig="threePt" dir="t"/>
          </a:scene3d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短绿色为已打对账收款单，全绿为已结清账款</a:t>
          </a:r>
          <a:endParaRPr lang="zh-CN" altLang="en-US" sz="26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13970</xdr:colOff>
      <xdr:row>0</xdr:row>
      <xdr:rowOff>20320</xdr:rowOff>
    </xdr:from>
    <xdr:ext cx="8868410" cy="486410"/>
    <xdr:sp>
      <xdr:nvSpPr>
        <xdr:cNvPr id="2" name="矩形 1"/>
        <xdr:cNvSpPr/>
      </xdr:nvSpPr>
      <xdr:spPr>
        <a:xfrm>
          <a:off x="1405255" y="20320"/>
          <a:ext cx="8868410" cy="486410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cene3d>
            <a:camera prst="orthographicFront"/>
            <a:lightRig rig="threePt" dir="t"/>
          </a:scene3d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短绿色为已打对账收款单，全绿为已结清账款</a:t>
          </a:r>
          <a:endParaRPr lang="zh-CN" altLang="en-US" sz="26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13970</xdr:colOff>
      <xdr:row>0</xdr:row>
      <xdr:rowOff>20320</xdr:rowOff>
    </xdr:from>
    <xdr:ext cx="8868410" cy="486410"/>
    <xdr:sp>
      <xdr:nvSpPr>
        <xdr:cNvPr id="2" name="矩形 1"/>
        <xdr:cNvSpPr/>
      </xdr:nvSpPr>
      <xdr:spPr>
        <a:xfrm>
          <a:off x="1405255" y="20320"/>
          <a:ext cx="8868410" cy="486410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cene3d>
            <a:camera prst="orthographicFront"/>
            <a:lightRig rig="threePt" dir="t"/>
          </a:scene3d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短绿色为已打对账收款单，全绿为已结清账款</a:t>
          </a:r>
          <a:endParaRPr lang="zh-CN" altLang="en-US" sz="26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13970</xdr:colOff>
      <xdr:row>0</xdr:row>
      <xdr:rowOff>20320</xdr:rowOff>
    </xdr:from>
    <xdr:ext cx="8868410" cy="486410"/>
    <xdr:sp>
      <xdr:nvSpPr>
        <xdr:cNvPr id="2" name="矩形 1"/>
        <xdr:cNvSpPr/>
      </xdr:nvSpPr>
      <xdr:spPr>
        <a:xfrm>
          <a:off x="1405255" y="20320"/>
          <a:ext cx="8868410" cy="486410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cene3d>
            <a:camera prst="orthographicFront"/>
            <a:lightRig rig="threePt" dir="t"/>
          </a:scene3d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短绿色为已打对账收款单，全绿为已结清账款</a:t>
          </a:r>
          <a:endParaRPr lang="zh-CN" altLang="en-US" sz="26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13970</xdr:colOff>
      <xdr:row>0</xdr:row>
      <xdr:rowOff>20320</xdr:rowOff>
    </xdr:from>
    <xdr:ext cx="8868410" cy="486410"/>
    <xdr:sp>
      <xdr:nvSpPr>
        <xdr:cNvPr id="2" name="矩形 1"/>
        <xdr:cNvSpPr/>
      </xdr:nvSpPr>
      <xdr:spPr>
        <a:xfrm>
          <a:off x="1156970" y="20320"/>
          <a:ext cx="8868410" cy="486410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cene3d>
            <a:camera prst="orthographicFront"/>
            <a:lightRig rig="threePt" dir="t"/>
          </a:scene3d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短绿色为已打对账收款单，全绿为已结清账款</a:t>
          </a:r>
          <a:endParaRPr lang="zh-CN" altLang="en-US" sz="26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13970</xdr:colOff>
      <xdr:row>0</xdr:row>
      <xdr:rowOff>20320</xdr:rowOff>
    </xdr:from>
    <xdr:ext cx="8868410" cy="486410"/>
    <xdr:sp>
      <xdr:nvSpPr>
        <xdr:cNvPr id="2" name="矩形 1"/>
        <xdr:cNvSpPr/>
      </xdr:nvSpPr>
      <xdr:spPr>
        <a:xfrm>
          <a:off x="1405255" y="20320"/>
          <a:ext cx="8868410" cy="486410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t">
          <a:scene3d>
            <a:camera prst="orthographicFront"/>
            <a:lightRig rig="threePt" dir="t"/>
          </a:scene3d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600" b="1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短绿色为已打对账收款单，全绿为已结清账款</a:t>
          </a:r>
          <a:endParaRPr lang="zh-CN" altLang="en-US" sz="2600" b="1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comments" Target="../comments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V332"/>
  <sheetViews>
    <sheetView zoomScale="90" zoomScaleNormal="90" workbookViewId="0">
      <pane ySplit="2" topLeftCell="A285" activePane="bottomLeft" state="frozen"/>
      <selection/>
      <selection pane="bottomLeft" activeCell="L340" sqref="L340"/>
    </sheetView>
  </sheetViews>
  <sheetFormatPr defaultColWidth="9" defaultRowHeight="14.25"/>
  <cols>
    <col min="1" max="1" width="5.96666666666667" style="3" customWidth="1"/>
    <col min="2" max="2" width="13.125" style="4" customWidth="1"/>
    <col min="3" max="3" width="9" style="4"/>
    <col min="4" max="4" width="6.24166666666667" style="4" customWidth="1"/>
    <col min="5" max="5" width="6.525" style="4" customWidth="1"/>
    <col min="6" max="6" width="6.31666666666667" style="4" customWidth="1"/>
    <col min="7" max="7" width="6.81666666666667" style="4" customWidth="1"/>
    <col min="8" max="8" width="6.525" style="5" customWidth="1"/>
    <col min="9" max="9" width="8.58333333333333" style="4" customWidth="1"/>
    <col min="10" max="10" width="21.8083333333333" style="4" customWidth="1"/>
    <col min="11" max="11" width="7.91666666666667" style="4" customWidth="1"/>
    <col min="12" max="12" width="17.2166666666667" style="4" customWidth="1"/>
    <col min="13" max="13" width="5.975" style="4" customWidth="1"/>
    <col min="14" max="14" width="6.38333333333333" style="4" customWidth="1"/>
    <col min="15" max="15" width="7.225" style="4" customWidth="1"/>
    <col min="16" max="16" width="6.525" style="4" customWidth="1"/>
    <col min="17" max="17" width="5.275" style="4" customWidth="1"/>
    <col min="18" max="18" width="8.19166666666667" style="4" customWidth="1"/>
    <col min="19" max="19" width="6.66666666666667" style="4" customWidth="1"/>
    <col min="20" max="20" width="7.5" style="4" customWidth="1"/>
    <col min="21" max="21" width="17.9083333333333" style="4" customWidth="1"/>
    <col min="22" max="22" width="23.15" style="4" customWidth="1"/>
    <col min="23" max="16384" width="9" style="4"/>
  </cols>
  <sheetData>
    <row r="1" s="1" customFormat="1" ht="42" customHeight="1" spans="1:252">
      <c r="A1" s="7"/>
      <c r="B1" s="82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  <c r="CL1" s="83"/>
      <c r="CM1" s="83"/>
      <c r="CN1" s="83"/>
      <c r="CO1" s="83"/>
      <c r="CP1" s="83"/>
      <c r="CQ1" s="83"/>
      <c r="CR1" s="83"/>
      <c r="CS1" s="83"/>
      <c r="CT1" s="83"/>
      <c r="CU1" s="83"/>
      <c r="CV1" s="83"/>
      <c r="CW1" s="83"/>
      <c r="CX1" s="83"/>
      <c r="CY1" s="83"/>
      <c r="CZ1" s="83"/>
      <c r="DA1" s="83"/>
      <c r="DB1" s="83"/>
      <c r="DC1" s="83"/>
      <c r="DD1" s="83"/>
      <c r="DE1" s="83"/>
      <c r="DF1" s="83"/>
      <c r="DG1" s="83"/>
      <c r="DH1" s="83"/>
      <c r="DI1" s="83"/>
      <c r="DJ1" s="83"/>
      <c r="DK1" s="83"/>
      <c r="DL1" s="83"/>
      <c r="DM1" s="83"/>
      <c r="DN1" s="83"/>
      <c r="DO1" s="83"/>
      <c r="DP1" s="83"/>
      <c r="DQ1" s="83"/>
      <c r="DR1" s="83"/>
      <c r="DS1" s="83"/>
      <c r="DT1" s="83"/>
      <c r="DU1" s="83"/>
      <c r="DV1" s="83"/>
      <c r="DW1" s="83"/>
      <c r="DX1" s="83"/>
      <c r="DY1" s="83"/>
      <c r="DZ1" s="83"/>
      <c r="EA1" s="83"/>
      <c r="EB1" s="83"/>
      <c r="EC1" s="83"/>
      <c r="ED1" s="83"/>
      <c r="EE1" s="83"/>
      <c r="EF1" s="83"/>
      <c r="EG1" s="83"/>
      <c r="EH1" s="83"/>
      <c r="EI1" s="83"/>
      <c r="EJ1" s="83"/>
      <c r="EK1" s="83"/>
      <c r="EL1" s="83"/>
      <c r="EM1" s="83"/>
      <c r="EN1" s="83"/>
      <c r="EO1" s="83"/>
      <c r="EP1" s="83"/>
      <c r="EQ1" s="83"/>
      <c r="ER1" s="83"/>
      <c r="ES1" s="83"/>
      <c r="ET1" s="83"/>
      <c r="EU1" s="83"/>
      <c r="EV1" s="83"/>
      <c r="EW1" s="83"/>
      <c r="EX1" s="83"/>
      <c r="EY1" s="83"/>
      <c r="EZ1" s="83"/>
      <c r="FA1" s="83"/>
      <c r="FB1" s="83"/>
      <c r="FC1" s="83"/>
      <c r="FD1" s="83"/>
      <c r="FE1" s="83"/>
      <c r="FF1" s="83"/>
      <c r="FG1" s="83"/>
      <c r="FH1" s="83"/>
      <c r="FI1" s="83"/>
      <c r="FJ1" s="83"/>
      <c r="FK1" s="83"/>
      <c r="FL1" s="83"/>
      <c r="FM1" s="83"/>
      <c r="FN1" s="83"/>
      <c r="FO1" s="83"/>
      <c r="FP1" s="83"/>
      <c r="FQ1" s="83"/>
      <c r="FR1" s="83"/>
      <c r="FS1" s="83"/>
      <c r="FT1" s="83"/>
      <c r="FU1" s="83"/>
      <c r="FV1" s="83"/>
      <c r="FW1" s="83"/>
      <c r="FX1" s="83"/>
      <c r="FY1" s="83"/>
      <c r="FZ1" s="83"/>
      <c r="GA1" s="83"/>
      <c r="GB1" s="83"/>
      <c r="GC1" s="83"/>
      <c r="GD1" s="83"/>
      <c r="GE1" s="83"/>
      <c r="GF1" s="83"/>
      <c r="GG1" s="83"/>
      <c r="GH1" s="83"/>
      <c r="GI1" s="83"/>
      <c r="GJ1" s="83"/>
      <c r="GK1" s="83"/>
      <c r="GL1" s="83"/>
      <c r="GM1" s="83"/>
      <c r="GN1" s="83"/>
      <c r="GO1" s="83"/>
      <c r="GP1" s="89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</row>
    <row r="2" s="2" customFormat="1" ht="29.5" customHeight="1" spans="1:252">
      <c r="A2" s="8" t="s">
        <v>0</v>
      </c>
      <c r="B2" s="9" t="s">
        <v>1</v>
      </c>
      <c r="C2" s="10" t="s">
        <v>2</v>
      </c>
      <c r="D2" s="11" t="s">
        <v>3</v>
      </c>
      <c r="E2" s="12" t="s">
        <v>4</v>
      </c>
      <c r="F2" s="11" t="s">
        <v>5</v>
      </c>
      <c r="G2" s="12" t="s">
        <v>6</v>
      </c>
      <c r="H2" s="18" t="s">
        <v>7</v>
      </c>
      <c r="I2" s="19" t="s">
        <v>8</v>
      </c>
      <c r="J2" s="8" t="s">
        <v>9</v>
      </c>
      <c r="K2" s="8" t="s">
        <v>10</v>
      </c>
      <c r="L2" s="20" t="s">
        <v>11</v>
      </c>
      <c r="M2" s="21" t="s">
        <v>12</v>
      </c>
      <c r="N2" s="11" t="s">
        <v>13</v>
      </c>
      <c r="O2" s="21" t="s">
        <v>14</v>
      </c>
      <c r="P2" s="11" t="s">
        <v>15</v>
      </c>
      <c r="Q2" s="11" t="s">
        <v>16</v>
      </c>
      <c r="R2" s="21" t="s">
        <v>17</v>
      </c>
      <c r="S2" s="26" t="s">
        <v>18</v>
      </c>
      <c r="T2" s="26" t="s">
        <v>19</v>
      </c>
      <c r="U2" s="27" t="s">
        <v>20</v>
      </c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</row>
    <row r="3" s="106" customFormat="1" ht="20" hidden="1" customHeight="1" spans="1:21">
      <c r="A3" s="84">
        <f t="shared" ref="A3:A66" si="0">D3+F3</f>
        <v>8</v>
      </c>
      <c r="B3" s="37" t="s">
        <v>21</v>
      </c>
      <c r="C3" s="37" t="s">
        <v>22</v>
      </c>
      <c r="D3" s="37">
        <v>8</v>
      </c>
      <c r="E3" s="37">
        <v>1300</v>
      </c>
      <c r="F3" s="37"/>
      <c r="G3" s="37">
        <f>1500/8*F3</f>
        <v>0</v>
      </c>
      <c r="H3" s="54"/>
      <c r="I3" s="37" t="s">
        <v>23</v>
      </c>
      <c r="J3" s="37" t="s">
        <v>24</v>
      </c>
      <c r="K3" s="37"/>
      <c r="L3" s="37" t="s">
        <v>25</v>
      </c>
      <c r="M3" s="37"/>
      <c r="N3" s="37"/>
      <c r="O3" s="37"/>
      <c r="P3" s="37">
        <v>1300</v>
      </c>
      <c r="Q3" s="37"/>
      <c r="R3" s="37" t="s">
        <v>26</v>
      </c>
      <c r="S3" s="37"/>
      <c r="T3" s="37"/>
      <c r="U3" s="37"/>
    </row>
    <row r="4" s="3" customFormat="1" ht="20" hidden="1" customHeight="1" spans="1:21">
      <c r="A4" s="13">
        <f t="shared" si="0"/>
        <v>8</v>
      </c>
      <c r="B4" s="57" t="s">
        <v>21</v>
      </c>
      <c r="C4" s="37" t="s">
        <v>27</v>
      </c>
      <c r="D4" s="37"/>
      <c r="E4" s="37">
        <f>1000/8*D4</f>
        <v>0</v>
      </c>
      <c r="F4" s="37">
        <v>8</v>
      </c>
      <c r="G4" s="37">
        <f>1500/8*F4</f>
        <v>1500</v>
      </c>
      <c r="H4" s="37">
        <v>1462</v>
      </c>
      <c r="I4" s="37" t="s">
        <v>28</v>
      </c>
      <c r="J4" s="37" t="s">
        <v>29</v>
      </c>
      <c r="K4" s="37">
        <v>20</v>
      </c>
      <c r="L4" s="37"/>
      <c r="M4" s="37"/>
      <c r="N4" s="37"/>
      <c r="O4" s="37"/>
      <c r="P4" s="37"/>
      <c r="Q4" s="37"/>
      <c r="R4" s="37"/>
      <c r="S4" s="37"/>
      <c r="T4" s="37"/>
      <c r="U4" s="37" t="s">
        <v>30</v>
      </c>
    </row>
    <row r="5" s="3" customFormat="1" ht="20" hidden="1" customHeight="1" spans="1:21">
      <c r="A5" s="13">
        <f t="shared" si="0"/>
        <v>8</v>
      </c>
      <c r="B5" s="57" t="s">
        <v>21</v>
      </c>
      <c r="C5" s="37" t="s">
        <v>31</v>
      </c>
      <c r="D5" s="37">
        <v>3</v>
      </c>
      <c r="E5" s="37">
        <f>1000/8*D5</f>
        <v>375</v>
      </c>
      <c r="F5" s="37">
        <v>5</v>
      </c>
      <c r="G5" s="37">
        <f>1500/8*F5</f>
        <v>937.5</v>
      </c>
      <c r="H5" s="37">
        <v>1927</v>
      </c>
      <c r="I5" s="37" t="s">
        <v>32</v>
      </c>
      <c r="J5" s="37" t="s">
        <v>29</v>
      </c>
      <c r="K5" s="37">
        <v>20</v>
      </c>
      <c r="L5" s="37"/>
      <c r="M5" s="37"/>
      <c r="N5" s="37"/>
      <c r="O5" s="37"/>
      <c r="P5" s="37"/>
      <c r="Q5" s="37"/>
      <c r="R5" s="37"/>
      <c r="S5" s="37"/>
      <c r="T5" s="37"/>
      <c r="U5" s="37" t="s">
        <v>30</v>
      </c>
    </row>
    <row r="6" s="106" customFormat="1" ht="20" hidden="1" customHeight="1" spans="1:21">
      <c r="A6" s="84">
        <f t="shared" si="0"/>
        <v>8</v>
      </c>
      <c r="B6" s="37" t="s">
        <v>21</v>
      </c>
      <c r="C6" s="37" t="s">
        <v>33</v>
      </c>
      <c r="D6" s="37"/>
      <c r="E6" s="37"/>
      <c r="F6" s="37">
        <v>8</v>
      </c>
      <c r="G6" s="37">
        <f>1500/8*F6</f>
        <v>1500</v>
      </c>
      <c r="H6" s="54"/>
      <c r="I6" s="37" t="s">
        <v>34</v>
      </c>
      <c r="J6" s="37" t="s">
        <v>35</v>
      </c>
      <c r="K6" s="37"/>
      <c r="L6" s="37" t="s">
        <v>25</v>
      </c>
      <c r="M6" s="37"/>
      <c r="N6" s="37">
        <v>300</v>
      </c>
      <c r="O6" s="37"/>
      <c r="P6" s="37">
        <v>1800</v>
      </c>
      <c r="Q6" s="37"/>
      <c r="R6" s="37" t="s">
        <v>36</v>
      </c>
      <c r="S6" s="37"/>
      <c r="T6" s="37"/>
      <c r="U6" s="37"/>
    </row>
    <row r="7" ht="20" hidden="1" customHeight="1" spans="1:21">
      <c r="A7" s="13">
        <f t="shared" si="0"/>
        <v>8</v>
      </c>
      <c r="B7" s="37" t="s">
        <v>21</v>
      </c>
      <c r="C7" s="37" t="s">
        <v>37</v>
      </c>
      <c r="D7" s="37"/>
      <c r="E7" s="37">
        <v>0</v>
      </c>
      <c r="F7" s="37">
        <v>8</v>
      </c>
      <c r="G7" s="37">
        <f>1600/8*F7</f>
        <v>1600</v>
      </c>
      <c r="H7" s="37">
        <v>3183</v>
      </c>
      <c r="I7" s="37" t="s">
        <v>38</v>
      </c>
      <c r="J7" s="37" t="s">
        <v>39</v>
      </c>
      <c r="K7" s="37"/>
      <c r="L7" s="37"/>
      <c r="M7" s="37" t="s">
        <v>40</v>
      </c>
      <c r="N7" s="37"/>
      <c r="O7" s="37"/>
      <c r="P7" s="37"/>
      <c r="Q7" s="37"/>
      <c r="R7" s="37"/>
      <c r="S7" s="37"/>
      <c r="T7" s="37"/>
      <c r="U7" s="37" t="s">
        <v>41</v>
      </c>
    </row>
    <row r="8" s="3" customFormat="1" ht="20" hidden="1" customHeight="1" spans="1:21">
      <c r="A8" s="13">
        <f t="shared" si="0"/>
        <v>8</v>
      </c>
      <c r="B8" s="37" t="s">
        <v>21</v>
      </c>
      <c r="C8" s="37" t="s">
        <v>42</v>
      </c>
      <c r="D8" s="37">
        <v>8</v>
      </c>
      <c r="E8" s="37">
        <f>1000/8*D8</f>
        <v>1000</v>
      </c>
      <c r="F8" s="37"/>
      <c r="G8" s="37"/>
      <c r="H8" s="37">
        <v>1728</v>
      </c>
      <c r="I8" s="37" t="s">
        <v>43</v>
      </c>
      <c r="J8" s="37" t="s">
        <v>44</v>
      </c>
      <c r="K8" s="37"/>
      <c r="L8" s="37"/>
      <c r="M8" s="37" t="s">
        <v>40</v>
      </c>
      <c r="N8" s="37"/>
      <c r="O8" s="37"/>
      <c r="P8" s="37"/>
      <c r="Q8" s="37"/>
      <c r="R8" s="37"/>
      <c r="S8" s="37"/>
      <c r="T8" s="37"/>
      <c r="U8" s="37" t="s">
        <v>45</v>
      </c>
    </row>
    <row r="9" s="4" customFormat="1" ht="20" hidden="1" customHeight="1" spans="1:21">
      <c r="A9" s="13">
        <f t="shared" si="0"/>
        <v>8</v>
      </c>
      <c r="B9" s="14" t="s">
        <v>21</v>
      </c>
      <c r="C9" s="14" t="s">
        <v>46</v>
      </c>
      <c r="D9" s="14">
        <v>8</v>
      </c>
      <c r="E9" s="14">
        <f>1000/8*D9</f>
        <v>1000</v>
      </c>
      <c r="F9" s="14"/>
      <c r="G9" s="14">
        <f>1500/8*F9</f>
        <v>0</v>
      </c>
      <c r="H9" s="23">
        <v>2346</v>
      </c>
      <c r="I9" s="14" t="s">
        <v>47</v>
      </c>
      <c r="J9" s="37" t="s">
        <v>48</v>
      </c>
      <c r="K9" s="14">
        <v>10</v>
      </c>
      <c r="L9" s="14"/>
      <c r="M9" s="14" t="s">
        <v>40</v>
      </c>
      <c r="N9" s="14"/>
      <c r="O9" s="14"/>
      <c r="P9" s="14"/>
      <c r="Q9" s="14"/>
      <c r="R9" s="14"/>
      <c r="S9" s="14"/>
      <c r="T9" s="14">
        <v>1540</v>
      </c>
      <c r="U9" s="14" t="s">
        <v>49</v>
      </c>
    </row>
    <row r="10" ht="20" hidden="1" customHeight="1" spans="1:256">
      <c r="A10" s="13">
        <f t="shared" si="0"/>
        <v>8</v>
      </c>
      <c r="B10" s="37" t="s">
        <v>21</v>
      </c>
      <c r="C10" s="37" t="s">
        <v>50</v>
      </c>
      <c r="D10" s="37">
        <v>8</v>
      </c>
      <c r="E10" s="37">
        <f>1000/8*D10</f>
        <v>1000</v>
      </c>
      <c r="F10" s="37"/>
      <c r="G10" s="37">
        <f>1500/8*F10</f>
        <v>0</v>
      </c>
      <c r="H10" s="54">
        <v>1880</v>
      </c>
      <c r="I10" s="37" t="s">
        <v>51</v>
      </c>
      <c r="J10" s="37" t="s">
        <v>44</v>
      </c>
      <c r="K10" s="37"/>
      <c r="L10" s="37"/>
      <c r="M10" s="37" t="s">
        <v>40</v>
      </c>
      <c r="N10" s="37"/>
      <c r="O10" s="37"/>
      <c r="P10" s="37"/>
      <c r="Q10" s="37"/>
      <c r="R10" s="37"/>
      <c r="S10" s="37"/>
      <c r="T10" s="37"/>
      <c r="U10" s="37" t="s">
        <v>52</v>
      </c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06"/>
      <c r="BP10" s="106"/>
      <c r="BQ10" s="106"/>
      <c r="BR10" s="106"/>
      <c r="BS10" s="106"/>
      <c r="BT10" s="106"/>
      <c r="BU10" s="106"/>
      <c r="BV10" s="106"/>
      <c r="BW10" s="106"/>
      <c r="BX10" s="106"/>
      <c r="BY10" s="106"/>
      <c r="BZ10" s="106"/>
      <c r="CA10" s="106"/>
      <c r="CB10" s="106"/>
      <c r="CC10" s="106"/>
      <c r="CD10" s="106"/>
      <c r="CE10" s="106"/>
      <c r="CF10" s="106"/>
      <c r="CG10" s="106"/>
      <c r="CH10" s="106"/>
      <c r="CI10" s="106"/>
      <c r="CJ10" s="106"/>
      <c r="CK10" s="106"/>
      <c r="CL10" s="106"/>
      <c r="CM10" s="106"/>
      <c r="CN10" s="106"/>
      <c r="CO10" s="106"/>
      <c r="CP10" s="106"/>
      <c r="CQ10" s="106"/>
      <c r="CR10" s="106"/>
      <c r="CS10" s="106"/>
      <c r="CT10" s="106"/>
      <c r="CU10" s="106"/>
      <c r="CV10" s="106"/>
      <c r="CW10" s="106"/>
      <c r="CX10" s="106"/>
      <c r="CY10" s="106"/>
      <c r="CZ10" s="106"/>
      <c r="DA10" s="106"/>
      <c r="DB10" s="106"/>
      <c r="DC10" s="106"/>
      <c r="DD10" s="106"/>
      <c r="DE10" s="106"/>
      <c r="DF10" s="106"/>
      <c r="DG10" s="106"/>
      <c r="DH10" s="106"/>
      <c r="DI10" s="106"/>
      <c r="DJ10" s="106"/>
      <c r="DK10" s="106"/>
      <c r="DL10" s="106"/>
      <c r="DM10" s="106"/>
      <c r="DN10" s="106"/>
      <c r="DO10" s="106"/>
      <c r="DP10" s="106"/>
      <c r="DQ10" s="106"/>
      <c r="DR10" s="106"/>
      <c r="DS10" s="106"/>
      <c r="DT10" s="106"/>
      <c r="DU10" s="106"/>
      <c r="DV10" s="106"/>
      <c r="DW10" s="106"/>
      <c r="DX10" s="106"/>
      <c r="DY10" s="106"/>
      <c r="DZ10" s="106"/>
      <c r="EA10" s="106"/>
      <c r="EB10" s="106"/>
      <c r="EC10" s="106"/>
      <c r="ED10" s="106"/>
      <c r="EE10" s="106"/>
      <c r="EF10" s="106"/>
      <c r="EG10" s="106"/>
      <c r="EH10" s="106"/>
      <c r="EI10" s="106"/>
      <c r="EJ10" s="106"/>
      <c r="EK10" s="106"/>
      <c r="EL10" s="106"/>
      <c r="EM10" s="106"/>
      <c r="EN10" s="106"/>
      <c r="EO10" s="106"/>
      <c r="EP10" s="106"/>
      <c r="EQ10" s="106"/>
      <c r="ER10" s="106"/>
      <c r="ES10" s="106"/>
      <c r="ET10" s="106"/>
      <c r="EU10" s="106"/>
      <c r="EV10" s="106"/>
      <c r="EW10" s="106"/>
      <c r="EX10" s="106"/>
      <c r="EY10" s="106"/>
      <c r="EZ10" s="106"/>
      <c r="FA10" s="106"/>
      <c r="FB10" s="106"/>
      <c r="FC10" s="106"/>
      <c r="FD10" s="106"/>
      <c r="FE10" s="106"/>
      <c r="FF10" s="106"/>
      <c r="FG10" s="106"/>
      <c r="FH10" s="106"/>
      <c r="FI10" s="106"/>
      <c r="FJ10" s="106"/>
      <c r="FK10" s="106"/>
      <c r="FL10" s="106"/>
      <c r="FM10" s="106"/>
      <c r="FN10" s="106"/>
      <c r="FO10" s="106"/>
      <c r="FP10" s="106"/>
      <c r="FQ10" s="106"/>
      <c r="FR10" s="106"/>
      <c r="FS10" s="106"/>
      <c r="FT10" s="106"/>
      <c r="FU10" s="106"/>
      <c r="FV10" s="106"/>
      <c r="FW10" s="106"/>
      <c r="FX10" s="106"/>
      <c r="FY10" s="106"/>
      <c r="FZ10" s="106"/>
      <c r="GA10" s="106"/>
      <c r="GB10" s="106"/>
      <c r="GC10" s="106"/>
      <c r="GD10" s="106"/>
      <c r="GE10" s="106"/>
      <c r="GF10" s="106"/>
      <c r="GG10" s="106"/>
      <c r="GH10" s="106"/>
      <c r="GI10" s="106"/>
      <c r="GJ10" s="106"/>
      <c r="GK10" s="106"/>
      <c r="GL10" s="106"/>
      <c r="GM10" s="106"/>
      <c r="GN10" s="106"/>
      <c r="GO10" s="106"/>
      <c r="GP10" s="106"/>
      <c r="GQ10" s="106"/>
      <c r="GR10" s="106"/>
      <c r="GS10" s="106"/>
      <c r="GT10" s="106"/>
      <c r="GU10" s="106"/>
      <c r="GV10" s="106"/>
      <c r="GW10" s="106"/>
      <c r="GX10" s="106"/>
      <c r="GY10" s="106"/>
      <c r="GZ10" s="106"/>
      <c r="HA10" s="106"/>
      <c r="HB10" s="106"/>
      <c r="HC10" s="106"/>
      <c r="HD10" s="106"/>
      <c r="HE10" s="106"/>
      <c r="HF10" s="106"/>
      <c r="HG10" s="106"/>
      <c r="HH10" s="106"/>
      <c r="HI10" s="106"/>
      <c r="HJ10" s="106"/>
      <c r="HK10" s="106"/>
      <c r="HL10" s="106"/>
      <c r="HM10" s="106"/>
      <c r="HN10" s="106"/>
      <c r="HO10" s="106"/>
      <c r="HP10" s="106"/>
      <c r="HQ10" s="106"/>
      <c r="HR10" s="106"/>
      <c r="HS10" s="106"/>
      <c r="HT10" s="106"/>
      <c r="HU10" s="106"/>
      <c r="HV10" s="106"/>
      <c r="HW10" s="106"/>
      <c r="HX10" s="106"/>
      <c r="HY10" s="106"/>
      <c r="HZ10" s="106"/>
      <c r="IA10" s="106"/>
      <c r="IB10" s="106"/>
      <c r="IC10" s="106"/>
      <c r="ID10" s="106"/>
      <c r="IE10" s="106"/>
      <c r="IF10" s="106"/>
      <c r="IG10" s="106"/>
      <c r="IH10" s="106"/>
      <c r="II10" s="106"/>
      <c r="IJ10" s="106"/>
      <c r="IK10" s="106"/>
      <c r="IL10" s="106"/>
      <c r="IM10" s="106"/>
      <c r="IN10" s="106"/>
      <c r="IO10" s="106"/>
      <c r="IP10" s="106"/>
      <c r="IQ10" s="106"/>
      <c r="IR10" s="106"/>
      <c r="IS10" s="106"/>
      <c r="IT10" s="106"/>
      <c r="IU10" s="106"/>
      <c r="IV10" s="106"/>
    </row>
    <row r="11" s="106" customFormat="1" ht="20" hidden="1" customHeight="1" spans="1:21">
      <c r="A11" s="84">
        <f t="shared" si="0"/>
        <v>8</v>
      </c>
      <c r="B11" s="37" t="s">
        <v>53</v>
      </c>
      <c r="C11" s="37" t="s">
        <v>33</v>
      </c>
      <c r="D11" s="37">
        <v>8</v>
      </c>
      <c r="E11" s="37">
        <v>1300</v>
      </c>
      <c r="F11" s="37"/>
      <c r="G11" s="37"/>
      <c r="H11" s="54">
        <v>4005</v>
      </c>
      <c r="I11" s="37" t="s">
        <v>54</v>
      </c>
      <c r="J11" s="37" t="s">
        <v>55</v>
      </c>
      <c r="K11" s="37"/>
      <c r="L11" s="37" t="s">
        <v>25</v>
      </c>
      <c r="M11" s="37" t="s">
        <v>40</v>
      </c>
      <c r="N11" s="37"/>
      <c r="O11" s="37"/>
      <c r="P11" s="37">
        <v>1300</v>
      </c>
      <c r="Q11" s="37"/>
      <c r="R11" s="37">
        <v>818</v>
      </c>
      <c r="S11" s="37"/>
      <c r="T11" s="37"/>
      <c r="U11" s="37"/>
    </row>
    <row r="12" s="106" customFormat="1" ht="20" hidden="1" customHeight="1" spans="1:21">
      <c r="A12" s="84">
        <f t="shared" si="0"/>
        <v>8</v>
      </c>
      <c r="B12" s="37" t="s">
        <v>53</v>
      </c>
      <c r="C12" s="37" t="s">
        <v>56</v>
      </c>
      <c r="D12" s="37">
        <v>8</v>
      </c>
      <c r="E12" s="37">
        <v>1600</v>
      </c>
      <c r="F12" s="37"/>
      <c r="G12" s="37"/>
      <c r="H12" s="54"/>
      <c r="I12" s="37" t="s">
        <v>57</v>
      </c>
      <c r="J12" s="37" t="s">
        <v>58</v>
      </c>
      <c r="K12" s="37"/>
      <c r="L12" s="37" t="s">
        <v>25</v>
      </c>
      <c r="M12" s="37"/>
      <c r="N12" s="37"/>
      <c r="O12" s="37"/>
      <c r="P12" s="37">
        <v>1600</v>
      </c>
      <c r="Q12" s="37"/>
      <c r="R12" s="37" t="s">
        <v>26</v>
      </c>
      <c r="S12" s="37"/>
      <c r="T12" s="37"/>
      <c r="U12" s="37"/>
    </row>
    <row r="13" s="4" customFormat="1" ht="20" hidden="1" customHeight="1" spans="1:21">
      <c r="A13" s="13">
        <f t="shared" si="0"/>
        <v>5</v>
      </c>
      <c r="B13" s="37" t="s">
        <v>53</v>
      </c>
      <c r="C13" s="37" t="s">
        <v>59</v>
      </c>
      <c r="D13" s="37">
        <v>5</v>
      </c>
      <c r="E13" s="37">
        <f>1000/8*D13</f>
        <v>625</v>
      </c>
      <c r="F13" s="37"/>
      <c r="G13" s="37">
        <f>1500/8*F13</f>
        <v>0</v>
      </c>
      <c r="H13" s="37">
        <v>1958</v>
      </c>
      <c r="I13" s="37" t="s">
        <v>60</v>
      </c>
      <c r="J13" s="37" t="s">
        <v>61</v>
      </c>
      <c r="K13" s="37"/>
      <c r="L13" s="37"/>
      <c r="M13" s="37" t="s">
        <v>40</v>
      </c>
      <c r="N13" s="37"/>
      <c r="O13" s="37"/>
      <c r="P13" s="37"/>
      <c r="Q13" s="37"/>
      <c r="R13" s="37"/>
      <c r="S13" s="37"/>
      <c r="T13" s="37"/>
      <c r="U13" s="37" t="s">
        <v>62</v>
      </c>
    </row>
    <row r="14" s="3" customFormat="1" ht="20" hidden="1" customHeight="1" spans="1:21">
      <c r="A14" s="13">
        <f t="shared" si="0"/>
        <v>5</v>
      </c>
      <c r="B14" s="37" t="s">
        <v>53</v>
      </c>
      <c r="C14" s="37" t="s">
        <v>27</v>
      </c>
      <c r="D14" s="37"/>
      <c r="E14" s="37">
        <f>1000/8*D14</f>
        <v>0</v>
      </c>
      <c r="F14" s="37">
        <v>5</v>
      </c>
      <c r="G14" s="37">
        <f>1500/8*F14</f>
        <v>937.5</v>
      </c>
      <c r="H14" s="37">
        <v>1463</v>
      </c>
      <c r="I14" s="37" t="s">
        <v>28</v>
      </c>
      <c r="J14" s="37" t="s">
        <v>29</v>
      </c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 t="s">
        <v>30</v>
      </c>
    </row>
    <row r="15" s="3" customFormat="1" ht="20" hidden="1" customHeight="1" spans="1:21">
      <c r="A15" s="13">
        <f t="shared" si="0"/>
        <v>5</v>
      </c>
      <c r="B15" s="57" t="s">
        <v>53</v>
      </c>
      <c r="C15" s="37" t="s">
        <v>31</v>
      </c>
      <c r="D15" s="37">
        <v>2</v>
      </c>
      <c r="E15" s="37">
        <f>1000/8*D15</f>
        <v>250</v>
      </c>
      <c r="F15" s="37">
        <v>3</v>
      </c>
      <c r="G15" s="37">
        <f>1500/8*F15</f>
        <v>562.5</v>
      </c>
      <c r="H15" s="37">
        <v>1928</v>
      </c>
      <c r="I15" s="37" t="s">
        <v>32</v>
      </c>
      <c r="J15" s="37" t="s">
        <v>29</v>
      </c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 t="s">
        <v>30</v>
      </c>
    </row>
    <row r="16" s="4" customFormat="1" ht="20" hidden="1" customHeight="1" spans="1:21">
      <c r="A16" s="13">
        <f t="shared" si="0"/>
        <v>8</v>
      </c>
      <c r="B16" s="37" t="s">
        <v>53</v>
      </c>
      <c r="C16" s="37" t="s">
        <v>37</v>
      </c>
      <c r="D16" s="37"/>
      <c r="E16" s="37">
        <v>0</v>
      </c>
      <c r="F16" s="37">
        <v>8</v>
      </c>
      <c r="G16" s="37">
        <f>1600/8*F16</f>
        <v>1600</v>
      </c>
      <c r="H16" s="37">
        <v>3184</v>
      </c>
      <c r="I16" s="37" t="s">
        <v>38</v>
      </c>
      <c r="J16" s="37" t="s">
        <v>39</v>
      </c>
      <c r="K16" s="37"/>
      <c r="L16" s="37"/>
      <c r="M16" s="37" t="s">
        <v>40</v>
      </c>
      <c r="N16" s="37"/>
      <c r="O16" s="37"/>
      <c r="P16" s="37"/>
      <c r="Q16" s="37"/>
      <c r="R16" s="37"/>
      <c r="S16" s="37"/>
      <c r="T16" s="37"/>
      <c r="U16" s="37" t="s">
        <v>41</v>
      </c>
    </row>
    <row r="17" s="3" customFormat="1" ht="20" hidden="1" customHeight="1" spans="1:21">
      <c r="A17" s="13">
        <f t="shared" si="0"/>
        <v>4</v>
      </c>
      <c r="B17" s="37" t="s">
        <v>53</v>
      </c>
      <c r="C17" s="37" t="s">
        <v>63</v>
      </c>
      <c r="D17" s="37">
        <v>4</v>
      </c>
      <c r="E17" s="37">
        <f>900/8*D17</f>
        <v>450</v>
      </c>
      <c r="F17" s="37"/>
      <c r="G17" s="37">
        <f>1300/8*F17</f>
        <v>0</v>
      </c>
      <c r="H17" s="37">
        <v>3211</v>
      </c>
      <c r="I17" s="37" t="s">
        <v>64</v>
      </c>
      <c r="J17" s="37" t="s">
        <v>65</v>
      </c>
      <c r="K17" s="37"/>
      <c r="L17" s="37"/>
      <c r="M17" s="37" t="s">
        <v>40</v>
      </c>
      <c r="N17" s="37">
        <v>300</v>
      </c>
      <c r="O17" s="37"/>
      <c r="P17" s="37"/>
      <c r="Q17" s="37"/>
      <c r="R17" s="37"/>
      <c r="S17" s="37"/>
      <c r="T17" s="37"/>
      <c r="U17" s="37"/>
    </row>
    <row r="18" s="3" customFormat="1" ht="20" hidden="1" customHeight="1" spans="1:21">
      <c r="A18" s="13">
        <f t="shared" si="0"/>
        <v>8</v>
      </c>
      <c r="B18" s="37" t="s">
        <v>53</v>
      </c>
      <c r="C18" s="37" t="s">
        <v>42</v>
      </c>
      <c r="D18" s="37">
        <v>8</v>
      </c>
      <c r="E18" s="37">
        <f>1000/8*D18</f>
        <v>1000</v>
      </c>
      <c r="F18" s="37"/>
      <c r="G18" s="37"/>
      <c r="H18" s="37">
        <v>1729</v>
      </c>
      <c r="I18" s="37" t="s">
        <v>43</v>
      </c>
      <c r="J18" s="37" t="s">
        <v>44</v>
      </c>
      <c r="K18" s="37">
        <v>37</v>
      </c>
      <c r="L18" s="37"/>
      <c r="M18" s="37" t="s">
        <v>40</v>
      </c>
      <c r="N18" s="37"/>
      <c r="O18" s="37"/>
      <c r="P18" s="37"/>
      <c r="Q18" s="37"/>
      <c r="R18" s="37"/>
      <c r="S18" s="37"/>
      <c r="T18" s="37"/>
      <c r="U18" s="37" t="s">
        <v>52</v>
      </c>
    </row>
    <row r="19" s="4" customFormat="1" ht="20" hidden="1" customHeight="1" spans="1:21">
      <c r="A19" s="13">
        <f t="shared" si="0"/>
        <v>4</v>
      </c>
      <c r="B19" s="14" t="s">
        <v>53</v>
      </c>
      <c r="C19" s="14" t="s">
        <v>46</v>
      </c>
      <c r="D19" s="14">
        <v>4</v>
      </c>
      <c r="E19" s="14">
        <f>1000/8*D19</f>
        <v>500</v>
      </c>
      <c r="F19" s="14"/>
      <c r="G19" s="14">
        <f>1500/8*F19</f>
        <v>0</v>
      </c>
      <c r="H19" s="23">
        <v>2347</v>
      </c>
      <c r="I19" s="14" t="s">
        <v>47</v>
      </c>
      <c r="J19" s="37" t="s">
        <v>48</v>
      </c>
      <c r="K19" s="14"/>
      <c r="L19" s="14"/>
      <c r="M19" s="14" t="s">
        <v>40</v>
      </c>
      <c r="N19" s="14"/>
      <c r="O19" s="14"/>
      <c r="P19" s="14"/>
      <c r="Q19" s="14"/>
      <c r="R19" s="14"/>
      <c r="S19" s="14"/>
      <c r="T19" s="14">
        <v>1542.5</v>
      </c>
      <c r="U19" s="14" t="s">
        <v>49</v>
      </c>
    </row>
    <row r="20" ht="20" hidden="1" customHeight="1" spans="1:256">
      <c r="A20" s="13">
        <f t="shared" si="0"/>
        <v>8</v>
      </c>
      <c r="B20" s="37" t="s">
        <v>53</v>
      </c>
      <c r="C20" s="37" t="s">
        <v>50</v>
      </c>
      <c r="D20" s="37">
        <v>8</v>
      </c>
      <c r="E20" s="37">
        <f>1000/8*D20</f>
        <v>1000</v>
      </c>
      <c r="F20" s="37"/>
      <c r="G20" s="37">
        <f>1500/8*F20</f>
        <v>0</v>
      </c>
      <c r="H20" s="54">
        <v>1881</v>
      </c>
      <c r="I20" s="37" t="s">
        <v>51</v>
      </c>
      <c r="J20" s="37" t="s">
        <v>44</v>
      </c>
      <c r="K20" s="37"/>
      <c r="L20" s="37"/>
      <c r="M20" s="37" t="s">
        <v>40</v>
      </c>
      <c r="N20" s="37"/>
      <c r="O20" s="37"/>
      <c r="P20" s="37"/>
      <c r="Q20" s="37"/>
      <c r="R20" s="37"/>
      <c r="S20" s="37"/>
      <c r="T20" s="37"/>
      <c r="U20" s="37" t="s">
        <v>52</v>
      </c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106"/>
      <c r="AM20" s="106"/>
      <c r="AN20" s="106"/>
      <c r="AO20" s="106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6"/>
      <c r="BG20" s="106"/>
      <c r="BH20" s="106"/>
      <c r="BI20" s="106"/>
      <c r="BJ20" s="106"/>
      <c r="BK20" s="106"/>
      <c r="BL20" s="106"/>
      <c r="BM20" s="106"/>
      <c r="BN20" s="106"/>
      <c r="BO20" s="106"/>
      <c r="BP20" s="106"/>
      <c r="BQ20" s="106"/>
      <c r="BR20" s="106"/>
      <c r="BS20" s="106"/>
      <c r="BT20" s="106"/>
      <c r="BU20" s="106"/>
      <c r="BV20" s="106"/>
      <c r="BW20" s="106"/>
      <c r="BX20" s="106"/>
      <c r="BY20" s="106"/>
      <c r="BZ20" s="106"/>
      <c r="CA20" s="106"/>
      <c r="CB20" s="106"/>
      <c r="CC20" s="106"/>
      <c r="CD20" s="106"/>
      <c r="CE20" s="106"/>
      <c r="CF20" s="106"/>
      <c r="CG20" s="106"/>
      <c r="CH20" s="106"/>
      <c r="CI20" s="106"/>
      <c r="CJ20" s="106"/>
      <c r="CK20" s="106"/>
      <c r="CL20" s="106"/>
      <c r="CM20" s="106"/>
      <c r="CN20" s="106"/>
      <c r="CO20" s="106"/>
      <c r="CP20" s="106"/>
      <c r="CQ20" s="106"/>
      <c r="CR20" s="106"/>
      <c r="CS20" s="106"/>
      <c r="CT20" s="106"/>
      <c r="CU20" s="106"/>
      <c r="CV20" s="106"/>
      <c r="CW20" s="106"/>
      <c r="CX20" s="106"/>
      <c r="CY20" s="106"/>
      <c r="CZ20" s="106"/>
      <c r="DA20" s="106"/>
      <c r="DB20" s="106"/>
      <c r="DC20" s="106"/>
      <c r="DD20" s="106"/>
      <c r="DE20" s="106"/>
      <c r="DF20" s="106"/>
      <c r="DG20" s="106"/>
      <c r="DH20" s="106"/>
      <c r="DI20" s="106"/>
      <c r="DJ20" s="106"/>
      <c r="DK20" s="106"/>
      <c r="DL20" s="106"/>
      <c r="DM20" s="106"/>
      <c r="DN20" s="106"/>
      <c r="DO20" s="106"/>
      <c r="DP20" s="106"/>
      <c r="DQ20" s="106"/>
      <c r="DR20" s="106"/>
      <c r="DS20" s="106"/>
      <c r="DT20" s="106"/>
      <c r="DU20" s="106"/>
      <c r="DV20" s="106"/>
      <c r="DW20" s="106"/>
      <c r="DX20" s="106"/>
      <c r="DY20" s="106"/>
      <c r="DZ20" s="106"/>
      <c r="EA20" s="106"/>
      <c r="EB20" s="106"/>
      <c r="EC20" s="106"/>
      <c r="ED20" s="106"/>
      <c r="EE20" s="106"/>
      <c r="EF20" s="106"/>
      <c r="EG20" s="106"/>
      <c r="EH20" s="106"/>
      <c r="EI20" s="106"/>
      <c r="EJ20" s="106"/>
      <c r="EK20" s="106"/>
      <c r="EL20" s="106"/>
      <c r="EM20" s="106"/>
      <c r="EN20" s="106"/>
      <c r="EO20" s="106"/>
      <c r="EP20" s="106"/>
      <c r="EQ20" s="106"/>
      <c r="ER20" s="106"/>
      <c r="ES20" s="106"/>
      <c r="ET20" s="106"/>
      <c r="EU20" s="106"/>
      <c r="EV20" s="106"/>
      <c r="EW20" s="106"/>
      <c r="EX20" s="106"/>
      <c r="EY20" s="106"/>
      <c r="EZ20" s="106"/>
      <c r="FA20" s="106"/>
      <c r="FB20" s="106"/>
      <c r="FC20" s="106"/>
      <c r="FD20" s="106"/>
      <c r="FE20" s="106"/>
      <c r="FF20" s="106"/>
      <c r="FG20" s="106"/>
      <c r="FH20" s="106"/>
      <c r="FI20" s="106"/>
      <c r="FJ20" s="106"/>
      <c r="FK20" s="106"/>
      <c r="FL20" s="106"/>
      <c r="FM20" s="106"/>
      <c r="FN20" s="106"/>
      <c r="FO20" s="106"/>
      <c r="FP20" s="106"/>
      <c r="FQ20" s="106"/>
      <c r="FR20" s="106"/>
      <c r="FS20" s="106"/>
      <c r="FT20" s="106"/>
      <c r="FU20" s="106"/>
      <c r="FV20" s="106"/>
      <c r="FW20" s="106"/>
      <c r="FX20" s="106"/>
      <c r="FY20" s="106"/>
      <c r="FZ20" s="106"/>
      <c r="GA20" s="106"/>
      <c r="GB20" s="106"/>
      <c r="GC20" s="106"/>
      <c r="GD20" s="106"/>
      <c r="GE20" s="106"/>
      <c r="GF20" s="106"/>
      <c r="GG20" s="106"/>
      <c r="GH20" s="106"/>
      <c r="GI20" s="106"/>
      <c r="GJ20" s="106"/>
      <c r="GK20" s="106"/>
      <c r="GL20" s="106"/>
      <c r="GM20" s="106"/>
      <c r="GN20" s="106"/>
      <c r="GO20" s="106"/>
      <c r="GP20" s="106"/>
      <c r="GQ20" s="106"/>
      <c r="GR20" s="106"/>
      <c r="GS20" s="106"/>
      <c r="GT20" s="106"/>
      <c r="GU20" s="106"/>
      <c r="GV20" s="106"/>
      <c r="GW20" s="106"/>
      <c r="GX20" s="106"/>
      <c r="GY20" s="106"/>
      <c r="GZ20" s="106"/>
      <c r="HA20" s="106"/>
      <c r="HB20" s="106"/>
      <c r="HC20" s="106"/>
      <c r="HD20" s="106"/>
      <c r="HE20" s="106"/>
      <c r="HF20" s="106"/>
      <c r="HG20" s="106"/>
      <c r="HH20" s="106"/>
      <c r="HI20" s="106"/>
      <c r="HJ20" s="106"/>
      <c r="HK20" s="106"/>
      <c r="HL20" s="106"/>
      <c r="HM20" s="106"/>
      <c r="HN20" s="106"/>
      <c r="HO20" s="106"/>
      <c r="HP20" s="106"/>
      <c r="HQ20" s="106"/>
      <c r="HR20" s="106"/>
      <c r="HS20" s="106"/>
      <c r="HT20" s="106"/>
      <c r="HU20" s="106"/>
      <c r="HV20" s="106"/>
      <c r="HW20" s="106"/>
      <c r="HX20" s="106"/>
      <c r="HY20" s="106"/>
      <c r="HZ20" s="106"/>
      <c r="IA20" s="106"/>
      <c r="IB20" s="106"/>
      <c r="IC20" s="106"/>
      <c r="ID20" s="106"/>
      <c r="IE20" s="106"/>
      <c r="IF20" s="106"/>
      <c r="IG20" s="106"/>
      <c r="IH20" s="106"/>
      <c r="II20" s="106"/>
      <c r="IJ20" s="106"/>
      <c r="IK20" s="106"/>
      <c r="IL20" s="106"/>
      <c r="IM20" s="106"/>
      <c r="IN20" s="106"/>
      <c r="IO20" s="106"/>
      <c r="IP20" s="106"/>
      <c r="IQ20" s="106"/>
      <c r="IR20" s="106"/>
      <c r="IS20" s="106"/>
      <c r="IT20" s="106"/>
      <c r="IU20" s="106"/>
      <c r="IV20" s="106"/>
    </row>
    <row r="21" ht="20" hidden="1" customHeight="1" spans="1:256">
      <c r="A21" s="13">
        <f t="shared" si="0"/>
        <v>7</v>
      </c>
      <c r="B21" s="37" t="s">
        <v>66</v>
      </c>
      <c r="C21" s="37" t="s">
        <v>67</v>
      </c>
      <c r="D21" s="37">
        <v>7</v>
      </c>
      <c r="E21" s="37">
        <f>900/8*D21</f>
        <v>787.5</v>
      </c>
      <c r="F21" s="37"/>
      <c r="G21" s="37"/>
      <c r="H21" s="54">
        <v>3129</v>
      </c>
      <c r="I21" s="37" t="s">
        <v>68</v>
      </c>
      <c r="J21" s="37" t="s">
        <v>69</v>
      </c>
      <c r="K21" s="37">
        <v>25</v>
      </c>
      <c r="L21" s="37"/>
      <c r="M21" s="37" t="s">
        <v>40</v>
      </c>
      <c r="N21" s="37">
        <v>300</v>
      </c>
      <c r="O21" s="37"/>
      <c r="P21" s="37"/>
      <c r="Q21" s="37"/>
      <c r="R21" s="37"/>
      <c r="S21" s="37"/>
      <c r="T21" s="37"/>
      <c r="U21" s="37">
        <v>13826423858</v>
      </c>
      <c r="V21" s="106"/>
      <c r="W21" s="106"/>
      <c r="X21" s="106"/>
      <c r="Y21" s="106"/>
      <c r="Z21" s="106"/>
      <c r="AA21" s="106"/>
      <c r="AB21" s="106"/>
      <c r="AC21" s="106"/>
      <c r="AD21" s="106"/>
      <c r="AE21" s="106"/>
      <c r="AF21" s="106"/>
      <c r="AG21" s="106"/>
      <c r="AH21" s="106"/>
      <c r="AI21" s="106"/>
      <c r="AJ21" s="106"/>
      <c r="AK21" s="106"/>
      <c r="AL21" s="106"/>
      <c r="AM21" s="106"/>
      <c r="AN21" s="106"/>
      <c r="AO21" s="106"/>
      <c r="AP21" s="106"/>
      <c r="AQ21" s="106"/>
      <c r="AR21" s="106"/>
      <c r="AS21" s="106"/>
      <c r="AT21" s="106"/>
      <c r="AU21" s="106"/>
      <c r="AV21" s="106"/>
      <c r="AW21" s="106"/>
      <c r="AX21" s="106"/>
      <c r="AY21" s="106"/>
      <c r="AZ21" s="106"/>
      <c r="BA21" s="106"/>
      <c r="BB21" s="106"/>
      <c r="BC21" s="106"/>
      <c r="BD21" s="106"/>
      <c r="BE21" s="106"/>
      <c r="BF21" s="106"/>
      <c r="BG21" s="106"/>
      <c r="BH21" s="106"/>
      <c r="BI21" s="106"/>
      <c r="BJ21" s="106"/>
      <c r="BK21" s="106"/>
      <c r="BL21" s="106"/>
      <c r="BM21" s="106"/>
      <c r="BN21" s="106"/>
      <c r="BO21" s="106"/>
      <c r="BP21" s="106"/>
      <c r="BQ21" s="106"/>
      <c r="BR21" s="106"/>
      <c r="BS21" s="106"/>
      <c r="BT21" s="106"/>
      <c r="BU21" s="106"/>
      <c r="BV21" s="106"/>
      <c r="BW21" s="106"/>
      <c r="BX21" s="106"/>
      <c r="BY21" s="106"/>
      <c r="BZ21" s="106"/>
      <c r="CA21" s="106"/>
      <c r="CB21" s="106"/>
      <c r="CC21" s="106"/>
      <c r="CD21" s="106"/>
      <c r="CE21" s="106"/>
      <c r="CF21" s="106"/>
      <c r="CG21" s="106"/>
      <c r="CH21" s="106"/>
      <c r="CI21" s="106"/>
      <c r="CJ21" s="106"/>
      <c r="CK21" s="106"/>
      <c r="CL21" s="106"/>
      <c r="CM21" s="106"/>
      <c r="CN21" s="106"/>
      <c r="CO21" s="106"/>
      <c r="CP21" s="106"/>
      <c r="CQ21" s="106"/>
      <c r="CR21" s="106"/>
      <c r="CS21" s="106"/>
      <c r="CT21" s="106"/>
      <c r="CU21" s="106"/>
      <c r="CV21" s="106"/>
      <c r="CW21" s="106"/>
      <c r="CX21" s="106"/>
      <c r="CY21" s="106"/>
      <c r="CZ21" s="106"/>
      <c r="DA21" s="106"/>
      <c r="DB21" s="106"/>
      <c r="DC21" s="106"/>
      <c r="DD21" s="106"/>
      <c r="DE21" s="106"/>
      <c r="DF21" s="106"/>
      <c r="DG21" s="106"/>
      <c r="DH21" s="106"/>
      <c r="DI21" s="106"/>
      <c r="DJ21" s="106"/>
      <c r="DK21" s="106"/>
      <c r="DL21" s="106"/>
      <c r="DM21" s="106"/>
      <c r="DN21" s="106"/>
      <c r="DO21" s="106"/>
      <c r="DP21" s="106"/>
      <c r="DQ21" s="106"/>
      <c r="DR21" s="106"/>
      <c r="DS21" s="106"/>
      <c r="DT21" s="106"/>
      <c r="DU21" s="106"/>
      <c r="DV21" s="106"/>
      <c r="DW21" s="106"/>
      <c r="DX21" s="106"/>
      <c r="DY21" s="106"/>
      <c r="DZ21" s="106"/>
      <c r="EA21" s="106"/>
      <c r="EB21" s="106"/>
      <c r="EC21" s="106"/>
      <c r="ED21" s="106"/>
      <c r="EE21" s="106"/>
      <c r="EF21" s="106"/>
      <c r="EG21" s="106"/>
      <c r="EH21" s="106"/>
      <c r="EI21" s="106"/>
      <c r="EJ21" s="106"/>
      <c r="EK21" s="106"/>
      <c r="EL21" s="106"/>
      <c r="EM21" s="106"/>
      <c r="EN21" s="106"/>
      <c r="EO21" s="106"/>
      <c r="EP21" s="106"/>
      <c r="EQ21" s="106"/>
      <c r="ER21" s="106"/>
      <c r="ES21" s="106"/>
      <c r="ET21" s="106"/>
      <c r="EU21" s="106"/>
      <c r="EV21" s="106"/>
      <c r="EW21" s="106"/>
      <c r="EX21" s="106"/>
      <c r="EY21" s="106"/>
      <c r="EZ21" s="106"/>
      <c r="FA21" s="106"/>
      <c r="FB21" s="106"/>
      <c r="FC21" s="106"/>
      <c r="FD21" s="106"/>
      <c r="FE21" s="106"/>
      <c r="FF21" s="106"/>
      <c r="FG21" s="106"/>
      <c r="FH21" s="106"/>
      <c r="FI21" s="106"/>
      <c r="FJ21" s="106"/>
      <c r="FK21" s="106"/>
      <c r="FL21" s="106"/>
      <c r="FM21" s="106"/>
      <c r="FN21" s="106"/>
      <c r="FO21" s="106"/>
      <c r="FP21" s="106"/>
      <c r="FQ21" s="106"/>
      <c r="FR21" s="106"/>
      <c r="FS21" s="106"/>
      <c r="FT21" s="106"/>
      <c r="FU21" s="106"/>
      <c r="FV21" s="106"/>
      <c r="FW21" s="106"/>
      <c r="FX21" s="106"/>
      <c r="FY21" s="106"/>
      <c r="FZ21" s="106"/>
      <c r="GA21" s="106"/>
      <c r="GB21" s="106"/>
      <c r="GC21" s="106"/>
      <c r="GD21" s="106"/>
      <c r="GE21" s="106"/>
      <c r="GF21" s="106"/>
      <c r="GG21" s="106"/>
      <c r="GH21" s="106"/>
      <c r="GI21" s="106"/>
      <c r="GJ21" s="106"/>
      <c r="GK21" s="106"/>
      <c r="GL21" s="106"/>
      <c r="GM21" s="106"/>
      <c r="GN21" s="106"/>
      <c r="GO21" s="106"/>
      <c r="GP21" s="106"/>
      <c r="GQ21" s="106"/>
      <c r="GR21" s="106"/>
      <c r="GS21" s="106"/>
      <c r="GT21" s="106"/>
      <c r="GU21" s="106"/>
      <c r="GV21" s="106"/>
      <c r="GW21" s="106"/>
      <c r="GX21" s="106"/>
      <c r="GY21" s="106"/>
      <c r="GZ21" s="106"/>
      <c r="HA21" s="106"/>
      <c r="HB21" s="106"/>
      <c r="HC21" s="106"/>
      <c r="HD21" s="106"/>
      <c r="HE21" s="106"/>
      <c r="HF21" s="106"/>
      <c r="HG21" s="106"/>
      <c r="HH21" s="106"/>
      <c r="HI21" s="106"/>
      <c r="HJ21" s="106"/>
      <c r="HK21" s="106"/>
      <c r="HL21" s="106"/>
      <c r="HM21" s="106"/>
      <c r="HN21" s="106"/>
      <c r="HO21" s="106"/>
      <c r="HP21" s="106"/>
      <c r="HQ21" s="106"/>
      <c r="HR21" s="106"/>
      <c r="HS21" s="106"/>
      <c r="HT21" s="106"/>
      <c r="HU21" s="106"/>
      <c r="HV21" s="106"/>
      <c r="HW21" s="106"/>
      <c r="HX21" s="106"/>
      <c r="HY21" s="106"/>
      <c r="HZ21" s="106"/>
      <c r="IA21" s="106"/>
      <c r="IB21" s="106"/>
      <c r="IC21" s="106"/>
      <c r="ID21" s="106"/>
      <c r="IE21" s="106"/>
      <c r="IF21" s="106"/>
      <c r="IG21" s="106"/>
      <c r="IH21" s="106"/>
      <c r="II21" s="106"/>
      <c r="IJ21" s="106"/>
      <c r="IK21" s="106"/>
      <c r="IL21" s="106"/>
      <c r="IM21" s="106"/>
      <c r="IN21" s="106"/>
      <c r="IO21" s="106"/>
      <c r="IP21" s="106"/>
      <c r="IQ21" s="106"/>
      <c r="IR21" s="106"/>
      <c r="IS21" s="106"/>
      <c r="IT21" s="106"/>
      <c r="IU21" s="106"/>
      <c r="IV21" s="106"/>
    </row>
    <row r="22" ht="20" hidden="1" customHeight="1" spans="1:256">
      <c r="A22" s="13">
        <f t="shared" si="0"/>
        <v>2</v>
      </c>
      <c r="B22" s="37" t="s">
        <v>66</v>
      </c>
      <c r="C22" s="37" t="s">
        <v>42</v>
      </c>
      <c r="D22" s="37">
        <v>2</v>
      </c>
      <c r="E22" s="37">
        <f>1000/8*D22</f>
        <v>250</v>
      </c>
      <c r="F22" s="37"/>
      <c r="G22" s="37">
        <f>1500/8*F22</f>
        <v>0</v>
      </c>
      <c r="H22" s="54">
        <v>3104</v>
      </c>
      <c r="I22" s="37" t="s">
        <v>57</v>
      </c>
      <c r="J22" s="37" t="s">
        <v>70</v>
      </c>
      <c r="K22" s="37"/>
      <c r="L22" s="37"/>
      <c r="M22" s="37" t="s">
        <v>40</v>
      </c>
      <c r="N22" s="37"/>
      <c r="O22" s="37"/>
      <c r="P22" s="37"/>
      <c r="Q22" s="37"/>
      <c r="R22" s="37"/>
      <c r="S22" s="37"/>
      <c r="T22" s="37"/>
      <c r="U22" s="37" t="s">
        <v>71</v>
      </c>
      <c r="V22" s="106"/>
      <c r="W22" s="106"/>
      <c r="X22" s="106"/>
      <c r="Y22" s="106"/>
      <c r="Z22" s="106"/>
      <c r="AA22" s="106"/>
      <c r="AB22" s="106"/>
      <c r="AC22" s="106"/>
      <c r="AD22" s="106"/>
      <c r="AE22" s="106"/>
      <c r="AF22" s="106"/>
      <c r="AG22" s="106"/>
      <c r="AH22" s="106"/>
      <c r="AI22" s="106"/>
      <c r="AJ22" s="106"/>
      <c r="AK22" s="106"/>
      <c r="AL22" s="106"/>
      <c r="AM22" s="106"/>
      <c r="AN22" s="106"/>
      <c r="AO22" s="106"/>
      <c r="AP22" s="106"/>
      <c r="AQ22" s="106"/>
      <c r="AR22" s="106"/>
      <c r="AS22" s="106"/>
      <c r="AT22" s="106"/>
      <c r="AU22" s="106"/>
      <c r="AV22" s="106"/>
      <c r="AW22" s="106"/>
      <c r="AX22" s="106"/>
      <c r="AY22" s="106"/>
      <c r="AZ22" s="106"/>
      <c r="BA22" s="106"/>
      <c r="BB22" s="106"/>
      <c r="BC22" s="106"/>
      <c r="BD22" s="106"/>
      <c r="BE22" s="106"/>
      <c r="BF22" s="106"/>
      <c r="BG22" s="106"/>
      <c r="BH22" s="106"/>
      <c r="BI22" s="106"/>
      <c r="BJ22" s="106"/>
      <c r="BK22" s="106"/>
      <c r="BL22" s="106"/>
      <c r="BM22" s="106"/>
      <c r="BN22" s="106"/>
      <c r="BO22" s="106"/>
      <c r="BP22" s="106"/>
      <c r="BQ22" s="106"/>
      <c r="BR22" s="106"/>
      <c r="BS22" s="106"/>
      <c r="BT22" s="106"/>
      <c r="BU22" s="106"/>
      <c r="BV22" s="106"/>
      <c r="BW22" s="106"/>
      <c r="BX22" s="106"/>
      <c r="BY22" s="106"/>
      <c r="BZ22" s="106"/>
      <c r="CA22" s="106"/>
      <c r="CB22" s="106"/>
      <c r="CC22" s="106"/>
      <c r="CD22" s="106"/>
      <c r="CE22" s="106"/>
      <c r="CF22" s="106"/>
      <c r="CG22" s="106"/>
      <c r="CH22" s="106"/>
      <c r="CI22" s="106"/>
      <c r="CJ22" s="106"/>
      <c r="CK22" s="106"/>
      <c r="CL22" s="106"/>
      <c r="CM22" s="106"/>
      <c r="CN22" s="106"/>
      <c r="CO22" s="106"/>
      <c r="CP22" s="106"/>
      <c r="CQ22" s="106"/>
      <c r="CR22" s="106"/>
      <c r="CS22" s="106"/>
      <c r="CT22" s="106"/>
      <c r="CU22" s="106"/>
      <c r="CV22" s="106"/>
      <c r="CW22" s="106"/>
      <c r="CX22" s="106"/>
      <c r="CY22" s="106"/>
      <c r="CZ22" s="106"/>
      <c r="DA22" s="106"/>
      <c r="DB22" s="106"/>
      <c r="DC22" s="106"/>
      <c r="DD22" s="106"/>
      <c r="DE22" s="106"/>
      <c r="DF22" s="106"/>
      <c r="DG22" s="106"/>
      <c r="DH22" s="106"/>
      <c r="DI22" s="106"/>
      <c r="DJ22" s="106"/>
      <c r="DK22" s="106"/>
      <c r="DL22" s="106"/>
      <c r="DM22" s="106"/>
      <c r="DN22" s="106"/>
      <c r="DO22" s="106"/>
      <c r="DP22" s="106"/>
      <c r="DQ22" s="106"/>
      <c r="DR22" s="106"/>
      <c r="DS22" s="106"/>
      <c r="DT22" s="106"/>
      <c r="DU22" s="106"/>
      <c r="DV22" s="106"/>
      <c r="DW22" s="106"/>
      <c r="DX22" s="106"/>
      <c r="DY22" s="106"/>
      <c r="DZ22" s="106"/>
      <c r="EA22" s="106"/>
      <c r="EB22" s="106"/>
      <c r="EC22" s="106"/>
      <c r="ED22" s="106"/>
      <c r="EE22" s="106"/>
      <c r="EF22" s="106"/>
      <c r="EG22" s="106"/>
      <c r="EH22" s="106"/>
      <c r="EI22" s="106"/>
      <c r="EJ22" s="106"/>
      <c r="EK22" s="106"/>
      <c r="EL22" s="106"/>
      <c r="EM22" s="106"/>
      <c r="EN22" s="106"/>
      <c r="EO22" s="106"/>
      <c r="EP22" s="106"/>
      <c r="EQ22" s="106"/>
      <c r="ER22" s="106"/>
      <c r="ES22" s="106"/>
      <c r="ET22" s="106"/>
      <c r="EU22" s="106"/>
      <c r="EV22" s="106"/>
      <c r="EW22" s="106"/>
      <c r="EX22" s="106"/>
      <c r="EY22" s="106"/>
      <c r="EZ22" s="106"/>
      <c r="FA22" s="106"/>
      <c r="FB22" s="106"/>
      <c r="FC22" s="106"/>
      <c r="FD22" s="106"/>
      <c r="FE22" s="106"/>
      <c r="FF22" s="106"/>
      <c r="FG22" s="106"/>
      <c r="FH22" s="106"/>
      <c r="FI22" s="106"/>
      <c r="FJ22" s="106"/>
      <c r="FK22" s="106"/>
      <c r="FL22" s="106"/>
      <c r="FM22" s="106"/>
      <c r="FN22" s="106"/>
      <c r="FO22" s="106"/>
      <c r="FP22" s="106"/>
      <c r="FQ22" s="106"/>
      <c r="FR22" s="106"/>
      <c r="FS22" s="106"/>
      <c r="FT22" s="106"/>
      <c r="FU22" s="106"/>
      <c r="FV22" s="106"/>
      <c r="FW22" s="106"/>
      <c r="FX22" s="106"/>
      <c r="FY22" s="106"/>
      <c r="FZ22" s="106"/>
      <c r="GA22" s="106"/>
      <c r="GB22" s="106"/>
      <c r="GC22" s="106"/>
      <c r="GD22" s="106"/>
      <c r="GE22" s="106"/>
      <c r="GF22" s="106"/>
      <c r="GG22" s="106"/>
      <c r="GH22" s="106"/>
      <c r="GI22" s="106"/>
      <c r="GJ22" s="106"/>
      <c r="GK22" s="106"/>
      <c r="GL22" s="106"/>
      <c r="GM22" s="106"/>
      <c r="GN22" s="106"/>
      <c r="GO22" s="106"/>
      <c r="GP22" s="106"/>
      <c r="GQ22" s="106"/>
      <c r="GR22" s="106"/>
      <c r="GS22" s="106"/>
      <c r="GT22" s="106"/>
      <c r="GU22" s="106"/>
      <c r="GV22" s="106"/>
      <c r="GW22" s="106"/>
      <c r="GX22" s="106"/>
      <c r="GY22" s="106"/>
      <c r="GZ22" s="106"/>
      <c r="HA22" s="106"/>
      <c r="HB22" s="106"/>
      <c r="HC22" s="106"/>
      <c r="HD22" s="106"/>
      <c r="HE22" s="106"/>
      <c r="HF22" s="106"/>
      <c r="HG22" s="106"/>
      <c r="HH22" s="106"/>
      <c r="HI22" s="106"/>
      <c r="HJ22" s="106"/>
      <c r="HK22" s="106"/>
      <c r="HL22" s="106"/>
      <c r="HM22" s="106"/>
      <c r="HN22" s="106"/>
      <c r="HO22" s="106"/>
      <c r="HP22" s="106"/>
      <c r="HQ22" s="106"/>
      <c r="HR22" s="106"/>
      <c r="HS22" s="106"/>
      <c r="HT22" s="106"/>
      <c r="HU22" s="106"/>
      <c r="HV22" s="106"/>
      <c r="HW22" s="106"/>
      <c r="HX22" s="106"/>
      <c r="HY22" s="106"/>
      <c r="HZ22" s="106"/>
      <c r="IA22" s="106"/>
      <c r="IB22" s="106"/>
      <c r="IC22" s="106"/>
      <c r="ID22" s="106"/>
      <c r="IE22" s="106"/>
      <c r="IF22" s="106"/>
      <c r="IG22" s="106"/>
      <c r="IH22" s="106"/>
      <c r="II22" s="106"/>
      <c r="IJ22" s="106"/>
      <c r="IK22" s="106"/>
      <c r="IL22" s="106"/>
      <c r="IM22" s="106"/>
      <c r="IN22" s="106"/>
      <c r="IO22" s="106"/>
      <c r="IP22" s="106"/>
      <c r="IQ22" s="106"/>
      <c r="IR22" s="106"/>
      <c r="IS22" s="106"/>
      <c r="IT22" s="106"/>
      <c r="IU22" s="106"/>
      <c r="IV22" s="106"/>
    </row>
    <row r="23" s="3" customFormat="1" ht="20" hidden="1" customHeight="1" spans="1:21">
      <c r="A23" s="13">
        <f t="shared" si="0"/>
        <v>6</v>
      </c>
      <c r="B23" s="37" t="s">
        <v>66</v>
      </c>
      <c r="C23" s="37" t="s">
        <v>27</v>
      </c>
      <c r="D23" s="37">
        <v>5</v>
      </c>
      <c r="E23" s="37">
        <f>1000/8*D23</f>
        <v>625</v>
      </c>
      <c r="F23" s="37">
        <v>1</v>
      </c>
      <c r="G23" s="37">
        <f>1500/8*F23</f>
        <v>187.5</v>
      </c>
      <c r="H23" s="37">
        <v>1465</v>
      </c>
      <c r="I23" s="37" t="s">
        <v>28</v>
      </c>
      <c r="J23" s="37" t="s">
        <v>29</v>
      </c>
      <c r="K23" s="37">
        <v>20</v>
      </c>
      <c r="L23" s="37"/>
      <c r="M23" s="37"/>
      <c r="N23" s="37"/>
      <c r="O23" s="37"/>
      <c r="P23" s="37"/>
      <c r="Q23" s="37"/>
      <c r="R23" s="37"/>
      <c r="S23" s="37"/>
      <c r="T23" s="37"/>
      <c r="U23" s="37" t="s">
        <v>30</v>
      </c>
    </row>
    <row r="24" ht="20" hidden="1" customHeight="1" spans="1:256">
      <c r="A24" s="13">
        <f t="shared" si="0"/>
        <v>6</v>
      </c>
      <c r="B24" s="37" t="s">
        <v>66</v>
      </c>
      <c r="C24" s="37" t="s">
        <v>22</v>
      </c>
      <c r="D24" s="37">
        <v>5</v>
      </c>
      <c r="E24" s="37">
        <f>1000/8*D24</f>
        <v>625</v>
      </c>
      <c r="F24" s="37">
        <v>1</v>
      </c>
      <c r="G24" s="37">
        <f>1500/8*F24</f>
        <v>187.5</v>
      </c>
      <c r="H24" s="54">
        <v>2107</v>
      </c>
      <c r="I24" s="37" t="s">
        <v>34</v>
      </c>
      <c r="J24" s="37" t="s">
        <v>70</v>
      </c>
      <c r="K24" s="37"/>
      <c r="L24" s="37"/>
      <c r="M24" s="37" t="s">
        <v>40</v>
      </c>
      <c r="N24" s="37"/>
      <c r="O24" s="37"/>
      <c r="P24" s="37"/>
      <c r="Q24" s="37"/>
      <c r="R24" s="37"/>
      <c r="S24" s="37"/>
      <c r="T24" s="37"/>
      <c r="U24" s="37" t="s">
        <v>71</v>
      </c>
      <c r="V24" s="106"/>
      <c r="W24" s="106"/>
      <c r="X24" s="106"/>
      <c r="Y24" s="106"/>
      <c r="Z24" s="106"/>
      <c r="AA24" s="106"/>
      <c r="AB24" s="106"/>
      <c r="AC24" s="106"/>
      <c r="AD24" s="106"/>
      <c r="AE24" s="106"/>
      <c r="AF24" s="106"/>
      <c r="AG24" s="106"/>
      <c r="AH24" s="106"/>
      <c r="AI24" s="106"/>
      <c r="AJ24" s="106"/>
      <c r="AK24" s="106"/>
      <c r="AL24" s="106"/>
      <c r="AM24" s="106"/>
      <c r="AN24" s="106"/>
      <c r="AO24" s="106"/>
      <c r="AP24" s="106"/>
      <c r="AQ24" s="106"/>
      <c r="AR24" s="106"/>
      <c r="AS24" s="106"/>
      <c r="AT24" s="106"/>
      <c r="AU24" s="106"/>
      <c r="AV24" s="106"/>
      <c r="AW24" s="106"/>
      <c r="AX24" s="106"/>
      <c r="AY24" s="106"/>
      <c r="AZ24" s="106"/>
      <c r="BA24" s="106"/>
      <c r="BB24" s="106"/>
      <c r="BC24" s="106"/>
      <c r="BD24" s="106"/>
      <c r="BE24" s="106"/>
      <c r="BF24" s="106"/>
      <c r="BG24" s="106"/>
      <c r="BH24" s="106"/>
      <c r="BI24" s="106"/>
      <c r="BJ24" s="106"/>
      <c r="BK24" s="106"/>
      <c r="BL24" s="106"/>
      <c r="BM24" s="106"/>
      <c r="BN24" s="106"/>
      <c r="BO24" s="106"/>
      <c r="BP24" s="106"/>
      <c r="BQ24" s="106"/>
      <c r="BR24" s="106"/>
      <c r="BS24" s="106"/>
      <c r="BT24" s="106"/>
      <c r="BU24" s="106"/>
      <c r="BV24" s="106"/>
      <c r="BW24" s="106"/>
      <c r="BX24" s="106"/>
      <c r="BY24" s="106"/>
      <c r="BZ24" s="106"/>
      <c r="CA24" s="106"/>
      <c r="CB24" s="106"/>
      <c r="CC24" s="106"/>
      <c r="CD24" s="106"/>
      <c r="CE24" s="106"/>
      <c r="CF24" s="106"/>
      <c r="CG24" s="106"/>
      <c r="CH24" s="106"/>
      <c r="CI24" s="106"/>
      <c r="CJ24" s="106"/>
      <c r="CK24" s="106"/>
      <c r="CL24" s="106"/>
      <c r="CM24" s="106"/>
      <c r="CN24" s="106"/>
      <c r="CO24" s="106"/>
      <c r="CP24" s="106"/>
      <c r="CQ24" s="106"/>
      <c r="CR24" s="106"/>
      <c r="CS24" s="106"/>
      <c r="CT24" s="106"/>
      <c r="CU24" s="106"/>
      <c r="CV24" s="106"/>
      <c r="CW24" s="106"/>
      <c r="CX24" s="106"/>
      <c r="CY24" s="106"/>
      <c r="CZ24" s="106"/>
      <c r="DA24" s="106"/>
      <c r="DB24" s="106"/>
      <c r="DC24" s="106"/>
      <c r="DD24" s="106"/>
      <c r="DE24" s="106"/>
      <c r="DF24" s="106"/>
      <c r="DG24" s="106"/>
      <c r="DH24" s="106"/>
      <c r="DI24" s="106"/>
      <c r="DJ24" s="106"/>
      <c r="DK24" s="106"/>
      <c r="DL24" s="106"/>
      <c r="DM24" s="106"/>
      <c r="DN24" s="106"/>
      <c r="DO24" s="106"/>
      <c r="DP24" s="106"/>
      <c r="DQ24" s="106"/>
      <c r="DR24" s="106"/>
      <c r="DS24" s="106"/>
      <c r="DT24" s="106"/>
      <c r="DU24" s="106"/>
      <c r="DV24" s="106"/>
      <c r="DW24" s="106"/>
      <c r="DX24" s="106"/>
      <c r="DY24" s="106"/>
      <c r="DZ24" s="106"/>
      <c r="EA24" s="106"/>
      <c r="EB24" s="106"/>
      <c r="EC24" s="106"/>
      <c r="ED24" s="106"/>
      <c r="EE24" s="106"/>
      <c r="EF24" s="106"/>
      <c r="EG24" s="106"/>
      <c r="EH24" s="106"/>
      <c r="EI24" s="106"/>
      <c r="EJ24" s="106"/>
      <c r="EK24" s="106"/>
      <c r="EL24" s="106"/>
      <c r="EM24" s="106"/>
      <c r="EN24" s="106"/>
      <c r="EO24" s="106"/>
      <c r="EP24" s="106"/>
      <c r="EQ24" s="106"/>
      <c r="ER24" s="106"/>
      <c r="ES24" s="106"/>
      <c r="ET24" s="106"/>
      <c r="EU24" s="106"/>
      <c r="EV24" s="106"/>
      <c r="EW24" s="106"/>
      <c r="EX24" s="106"/>
      <c r="EY24" s="106"/>
      <c r="EZ24" s="106"/>
      <c r="FA24" s="106"/>
      <c r="FB24" s="106"/>
      <c r="FC24" s="106"/>
      <c r="FD24" s="106"/>
      <c r="FE24" s="106"/>
      <c r="FF24" s="106"/>
      <c r="FG24" s="106"/>
      <c r="FH24" s="106"/>
      <c r="FI24" s="106"/>
      <c r="FJ24" s="106"/>
      <c r="FK24" s="106"/>
      <c r="FL24" s="106"/>
      <c r="FM24" s="106"/>
      <c r="FN24" s="106"/>
      <c r="FO24" s="106"/>
      <c r="FP24" s="106"/>
      <c r="FQ24" s="106"/>
      <c r="FR24" s="106"/>
      <c r="FS24" s="106"/>
      <c r="FT24" s="106"/>
      <c r="FU24" s="106"/>
      <c r="FV24" s="106"/>
      <c r="FW24" s="106"/>
      <c r="FX24" s="106"/>
      <c r="FY24" s="106"/>
      <c r="FZ24" s="106"/>
      <c r="GA24" s="106"/>
      <c r="GB24" s="106"/>
      <c r="GC24" s="106"/>
      <c r="GD24" s="106"/>
      <c r="GE24" s="106"/>
      <c r="GF24" s="106"/>
      <c r="GG24" s="106"/>
      <c r="GH24" s="106"/>
      <c r="GI24" s="106"/>
      <c r="GJ24" s="106"/>
      <c r="GK24" s="106"/>
      <c r="GL24" s="106"/>
      <c r="GM24" s="106"/>
      <c r="GN24" s="106"/>
      <c r="GO24" s="106"/>
      <c r="GP24" s="106"/>
      <c r="GQ24" s="106"/>
      <c r="GR24" s="106"/>
      <c r="GS24" s="106"/>
      <c r="GT24" s="106"/>
      <c r="GU24" s="106"/>
      <c r="GV24" s="106"/>
      <c r="GW24" s="106"/>
      <c r="GX24" s="106"/>
      <c r="GY24" s="106"/>
      <c r="GZ24" s="106"/>
      <c r="HA24" s="106"/>
      <c r="HB24" s="106"/>
      <c r="HC24" s="106"/>
      <c r="HD24" s="106"/>
      <c r="HE24" s="106"/>
      <c r="HF24" s="106"/>
      <c r="HG24" s="106"/>
      <c r="HH24" s="106"/>
      <c r="HI24" s="106"/>
      <c r="HJ24" s="106"/>
      <c r="HK24" s="106"/>
      <c r="HL24" s="106"/>
      <c r="HM24" s="106"/>
      <c r="HN24" s="106"/>
      <c r="HO24" s="106"/>
      <c r="HP24" s="106"/>
      <c r="HQ24" s="106"/>
      <c r="HR24" s="106"/>
      <c r="HS24" s="106"/>
      <c r="HT24" s="106"/>
      <c r="HU24" s="106"/>
      <c r="HV24" s="106"/>
      <c r="HW24" s="106"/>
      <c r="HX24" s="106"/>
      <c r="HY24" s="106"/>
      <c r="HZ24" s="106"/>
      <c r="IA24" s="106"/>
      <c r="IB24" s="106"/>
      <c r="IC24" s="106"/>
      <c r="ID24" s="106"/>
      <c r="IE24" s="106"/>
      <c r="IF24" s="106"/>
      <c r="IG24" s="106"/>
      <c r="IH24" s="106"/>
      <c r="II24" s="106"/>
      <c r="IJ24" s="106"/>
      <c r="IK24" s="106"/>
      <c r="IL24" s="106"/>
      <c r="IM24" s="106"/>
      <c r="IN24" s="106"/>
      <c r="IO24" s="106"/>
      <c r="IP24" s="106"/>
      <c r="IQ24" s="106"/>
      <c r="IR24" s="106"/>
      <c r="IS24" s="106"/>
      <c r="IT24" s="106"/>
      <c r="IU24" s="106"/>
      <c r="IV24" s="106"/>
    </row>
    <row r="25" s="4" customFormat="1" ht="20" hidden="1" customHeight="1" spans="1:21">
      <c r="A25" s="13">
        <f t="shared" si="0"/>
        <v>4</v>
      </c>
      <c r="B25" s="37" t="s">
        <v>66</v>
      </c>
      <c r="C25" s="37" t="s">
        <v>37</v>
      </c>
      <c r="D25" s="37"/>
      <c r="E25" s="37">
        <v>0</v>
      </c>
      <c r="F25" s="37">
        <v>4</v>
      </c>
      <c r="G25" s="37">
        <f>1600/8*F25</f>
        <v>800</v>
      </c>
      <c r="H25" s="37">
        <v>3185</v>
      </c>
      <c r="I25" s="37" t="s">
        <v>38</v>
      </c>
      <c r="J25" s="37" t="s">
        <v>39</v>
      </c>
      <c r="K25" s="37">
        <f>120*6.46</f>
        <v>775.2</v>
      </c>
      <c r="L25" s="37"/>
      <c r="M25" s="37" t="s">
        <v>40</v>
      </c>
      <c r="N25" s="37"/>
      <c r="O25" s="37"/>
      <c r="P25" s="37"/>
      <c r="Q25" s="37"/>
      <c r="R25" s="37"/>
      <c r="S25" s="37"/>
      <c r="T25" s="37"/>
      <c r="U25" s="37" t="s">
        <v>41</v>
      </c>
    </row>
    <row r="26" s="3" customFormat="1" ht="20" hidden="1" customHeight="1" spans="1:21">
      <c r="A26" s="13">
        <f t="shared" si="0"/>
        <v>4</v>
      </c>
      <c r="B26" s="57" t="s">
        <v>66</v>
      </c>
      <c r="C26" s="37" t="s">
        <v>31</v>
      </c>
      <c r="D26" s="37"/>
      <c r="E26" s="37">
        <f>1000/8*D26</f>
        <v>0</v>
      </c>
      <c r="F26" s="37">
        <v>4</v>
      </c>
      <c r="G26" s="37">
        <f>1500/8*F26</f>
        <v>750</v>
      </c>
      <c r="H26" s="37">
        <v>1929</v>
      </c>
      <c r="I26" s="37" t="s">
        <v>32</v>
      </c>
      <c r="J26" s="37" t="s">
        <v>29</v>
      </c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 t="s">
        <v>30</v>
      </c>
    </row>
    <row r="27" s="3" customFormat="1" ht="20" hidden="1" customHeight="1" spans="1:21">
      <c r="A27" s="13">
        <f t="shared" si="0"/>
        <v>8</v>
      </c>
      <c r="B27" s="37" t="s">
        <v>66</v>
      </c>
      <c r="C27" s="37" t="s">
        <v>63</v>
      </c>
      <c r="D27" s="37">
        <v>8</v>
      </c>
      <c r="E27" s="37">
        <f>900/8*D27</f>
        <v>900</v>
      </c>
      <c r="F27" s="37"/>
      <c r="G27" s="37">
        <f>1300/8*F27</f>
        <v>0</v>
      </c>
      <c r="H27" s="37">
        <v>3212</v>
      </c>
      <c r="I27" s="37" t="s">
        <v>64</v>
      </c>
      <c r="J27" s="37" t="s">
        <v>65</v>
      </c>
      <c r="K27" s="37"/>
      <c r="L27" s="37"/>
      <c r="M27" s="37" t="s">
        <v>40</v>
      </c>
      <c r="N27" s="37"/>
      <c r="O27" s="37"/>
      <c r="P27" s="37"/>
      <c r="Q27" s="37"/>
      <c r="R27" s="37"/>
      <c r="S27" s="37"/>
      <c r="T27" s="37"/>
      <c r="U27" s="37"/>
    </row>
    <row r="28" s="4" customFormat="1" ht="20" hidden="1" customHeight="1" spans="1:21">
      <c r="A28" s="13">
        <f t="shared" si="0"/>
        <v>4</v>
      </c>
      <c r="B28" s="37" t="s">
        <v>66</v>
      </c>
      <c r="C28" s="37" t="s">
        <v>59</v>
      </c>
      <c r="D28" s="37">
        <v>4</v>
      </c>
      <c r="E28" s="37">
        <f>1000/8*D28</f>
        <v>500</v>
      </c>
      <c r="F28" s="37"/>
      <c r="G28" s="37">
        <f>1500/8*F28</f>
        <v>0</v>
      </c>
      <c r="H28" s="37">
        <v>1730</v>
      </c>
      <c r="I28" s="37" t="s">
        <v>43</v>
      </c>
      <c r="J28" s="37" t="s">
        <v>61</v>
      </c>
      <c r="K28" s="37"/>
      <c r="L28" s="37"/>
      <c r="M28" s="37" t="s">
        <v>40</v>
      </c>
      <c r="N28" s="37"/>
      <c r="O28" s="37"/>
      <c r="P28" s="37">
        <v>18875</v>
      </c>
      <c r="Q28" s="37"/>
      <c r="R28" s="37" t="s">
        <v>72</v>
      </c>
      <c r="S28" s="37"/>
      <c r="T28" s="37"/>
      <c r="U28" s="37" t="s">
        <v>62</v>
      </c>
    </row>
    <row r="29" ht="20" hidden="1" customHeight="1" spans="1:256">
      <c r="A29" s="13">
        <f t="shared" si="0"/>
        <v>8</v>
      </c>
      <c r="B29" s="37" t="s">
        <v>66</v>
      </c>
      <c r="C29" s="37" t="s">
        <v>50</v>
      </c>
      <c r="D29" s="37">
        <v>6</v>
      </c>
      <c r="E29" s="37">
        <f>1000/8*D29</f>
        <v>750</v>
      </c>
      <c r="F29" s="37">
        <v>2</v>
      </c>
      <c r="G29" s="37">
        <f>1500/8*F29</f>
        <v>375</v>
      </c>
      <c r="H29" s="54">
        <v>1884</v>
      </c>
      <c r="I29" s="37" t="s">
        <v>51</v>
      </c>
      <c r="J29" s="37" t="s">
        <v>44</v>
      </c>
      <c r="K29" s="37"/>
      <c r="L29" s="37"/>
      <c r="M29" s="37" t="s">
        <v>40</v>
      </c>
      <c r="N29" s="37"/>
      <c r="O29" s="37"/>
      <c r="P29" s="37"/>
      <c r="Q29" s="37"/>
      <c r="R29" s="37"/>
      <c r="S29" s="37"/>
      <c r="T29" s="37"/>
      <c r="U29" s="37" t="s">
        <v>52</v>
      </c>
      <c r="V29" s="106"/>
      <c r="W29" s="106"/>
      <c r="X29" s="106"/>
      <c r="Y29" s="106"/>
      <c r="Z29" s="106"/>
      <c r="AA29" s="106"/>
      <c r="AB29" s="106"/>
      <c r="AC29" s="106"/>
      <c r="AD29" s="106"/>
      <c r="AE29" s="106"/>
      <c r="AF29" s="106"/>
      <c r="AG29" s="106"/>
      <c r="AH29" s="106"/>
      <c r="AI29" s="106"/>
      <c r="AJ29" s="106"/>
      <c r="AK29" s="106"/>
      <c r="AL29" s="106"/>
      <c r="AM29" s="106"/>
      <c r="AN29" s="106"/>
      <c r="AO29" s="106"/>
      <c r="AP29" s="106"/>
      <c r="AQ29" s="106"/>
      <c r="AR29" s="106"/>
      <c r="AS29" s="106"/>
      <c r="AT29" s="106"/>
      <c r="AU29" s="106"/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106"/>
      <c r="BG29" s="106"/>
      <c r="BH29" s="106"/>
      <c r="BI29" s="106"/>
      <c r="BJ29" s="106"/>
      <c r="BK29" s="106"/>
      <c r="BL29" s="106"/>
      <c r="BM29" s="106"/>
      <c r="BN29" s="106"/>
      <c r="BO29" s="106"/>
      <c r="BP29" s="106"/>
      <c r="BQ29" s="106"/>
      <c r="BR29" s="106"/>
      <c r="BS29" s="106"/>
      <c r="BT29" s="106"/>
      <c r="BU29" s="106"/>
      <c r="BV29" s="106"/>
      <c r="BW29" s="106"/>
      <c r="BX29" s="106"/>
      <c r="BY29" s="106"/>
      <c r="BZ29" s="106"/>
      <c r="CA29" s="106"/>
      <c r="CB29" s="106"/>
      <c r="CC29" s="106"/>
      <c r="CD29" s="106"/>
      <c r="CE29" s="106"/>
      <c r="CF29" s="106"/>
      <c r="CG29" s="106"/>
      <c r="CH29" s="106"/>
      <c r="CI29" s="106"/>
      <c r="CJ29" s="106"/>
      <c r="CK29" s="106"/>
      <c r="CL29" s="106"/>
      <c r="CM29" s="106"/>
      <c r="CN29" s="106"/>
      <c r="CO29" s="106"/>
      <c r="CP29" s="106"/>
      <c r="CQ29" s="106"/>
      <c r="CR29" s="106"/>
      <c r="CS29" s="106"/>
      <c r="CT29" s="106"/>
      <c r="CU29" s="106"/>
      <c r="CV29" s="106"/>
      <c r="CW29" s="106"/>
      <c r="CX29" s="106"/>
      <c r="CY29" s="106"/>
      <c r="CZ29" s="106"/>
      <c r="DA29" s="106"/>
      <c r="DB29" s="106"/>
      <c r="DC29" s="106"/>
      <c r="DD29" s="106"/>
      <c r="DE29" s="106"/>
      <c r="DF29" s="106"/>
      <c r="DG29" s="106"/>
      <c r="DH29" s="106"/>
      <c r="DI29" s="106"/>
      <c r="DJ29" s="106"/>
      <c r="DK29" s="106"/>
      <c r="DL29" s="106"/>
      <c r="DM29" s="106"/>
      <c r="DN29" s="106"/>
      <c r="DO29" s="106"/>
      <c r="DP29" s="106"/>
      <c r="DQ29" s="106"/>
      <c r="DR29" s="106"/>
      <c r="DS29" s="106"/>
      <c r="DT29" s="106"/>
      <c r="DU29" s="106"/>
      <c r="DV29" s="106"/>
      <c r="DW29" s="106"/>
      <c r="DX29" s="106"/>
      <c r="DY29" s="106"/>
      <c r="DZ29" s="106"/>
      <c r="EA29" s="106"/>
      <c r="EB29" s="106"/>
      <c r="EC29" s="106"/>
      <c r="ED29" s="106"/>
      <c r="EE29" s="106"/>
      <c r="EF29" s="106"/>
      <c r="EG29" s="106"/>
      <c r="EH29" s="106"/>
      <c r="EI29" s="106"/>
      <c r="EJ29" s="106"/>
      <c r="EK29" s="106"/>
      <c r="EL29" s="106"/>
      <c r="EM29" s="106"/>
      <c r="EN29" s="106"/>
      <c r="EO29" s="106"/>
      <c r="EP29" s="106"/>
      <c r="EQ29" s="106"/>
      <c r="ER29" s="106"/>
      <c r="ES29" s="106"/>
      <c r="ET29" s="106"/>
      <c r="EU29" s="106"/>
      <c r="EV29" s="106"/>
      <c r="EW29" s="106"/>
      <c r="EX29" s="106"/>
      <c r="EY29" s="106"/>
      <c r="EZ29" s="106"/>
      <c r="FA29" s="106"/>
      <c r="FB29" s="106"/>
      <c r="FC29" s="106"/>
      <c r="FD29" s="106"/>
      <c r="FE29" s="106"/>
      <c r="FF29" s="106"/>
      <c r="FG29" s="106"/>
      <c r="FH29" s="106"/>
      <c r="FI29" s="106"/>
      <c r="FJ29" s="106"/>
      <c r="FK29" s="106"/>
      <c r="FL29" s="106"/>
      <c r="FM29" s="106"/>
      <c r="FN29" s="106"/>
      <c r="FO29" s="106"/>
      <c r="FP29" s="106"/>
      <c r="FQ29" s="106"/>
      <c r="FR29" s="106"/>
      <c r="FS29" s="106"/>
      <c r="FT29" s="106"/>
      <c r="FU29" s="106"/>
      <c r="FV29" s="106"/>
      <c r="FW29" s="106"/>
      <c r="FX29" s="106"/>
      <c r="FY29" s="106"/>
      <c r="FZ29" s="106"/>
      <c r="GA29" s="106"/>
      <c r="GB29" s="106"/>
      <c r="GC29" s="106"/>
      <c r="GD29" s="106"/>
      <c r="GE29" s="106"/>
      <c r="GF29" s="106"/>
      <c r="GG29" s="106"/>
      <c r="GH29" s="106"/>
      <c r="GI29" s="106"/>
      <c r="GJ29" s="106"/>
      <c r="GK29" s="106"/>
      <c r="GL29" s="106"/>
      <c r="GM29" s="106"/>
      <c r="GN29" s="106"/>
      <c r="GO29" s="106"/>
      <c r="GP29" s="106"/>
      <c r="GQ29" s="106"/>
      <c r="GR29" s="106"/>
      <c r="GS29" s="106"/>
      <c r="GT29" s="106"/>
      <c r="GU29" s="106"/>
      <c r="GV29" s="106"/>
      <c r="GW29" s="106"/>
      <c r="GX29" s="106"/>
      <c r="GY29" s="106"/>
      <c r="GZ29" s="106"/>
      <c r="HA29" s="106"/>
      <c r="HB29" s="106"/>
      <c r="HC29" s="106"/>
      <c r="HD29" s="106"/>
      <c r="HE29" s="106"/>
      <c r="HF29" s="106"/>
      <c r="HG29" s="106"/>
      <c r="HH29" s="106"/>
      <c r="HI29" s="106"/>
      <c r="HJ29" s="106"/>
      <c r="HK29" s="106"/>
      <c r="HL29" s="106"/>
      <c r="HM29" s="106"/>
      <c r="HN29" s="106"/>
      <c r="HO29" s="106"/>
      <c r="HP29" s="106"/>
      <c r="HQ29" s="106"/>
      <c r="HR29" s="106"/>
      <c r="HS29" s="106"/>
      <c r="HT29" s="106"/>
      <c r="HU29" s="106"/>
      <c r="HV29" s="106"/>
      <c r="HW29" s="106"/>
      <c r="HX29" s="106"/>
      <c r="HY29" s="106"/>
      <c r="HZ29" s="106"/>
      <c r="IA29" s="106"/>
      <c r="IB29" s="106"/>
      <c r="IC29" s="106"/>
      <c r="ID29" s="106"/>
      <c r="IE29" s="106"/>
      <c r="IF29" s="106"/>
      <c r="IG29" s="106"/>
      <c r="IH29" s="106"/>
      <c r="II29" s="106"/>
      <c r="IJ29" s="106"/>
      <c r="IK29" s="106"/>
      <c r="IL29" s="106"/>
      <c r="IM29" s="106"/>
      <c r="IN29" s="106"/>
      <c r="IO29" s="106"/>
      <c r="IP29" s="106"/>
      <c r="IQ29" s="106"/>
      <c r="IR29" s="106"/>
      <c r="IS29" s="106"/>
      <c r="IT29" s="106"/>
      <c r="IU29" s="106"/>
      <c r="IV29" s="106"/>
    </row>
    <row r="30" s="107" customFormat="1" ht="20" hidden="1" customHeight="1" spans="1:256">
      <c r="A30" s="84">
        <f t="shared" si="0"/>
        <v>8</v>
      </c>
      <c r="B30" s="37" t="s">
        <v>66</v>
      </c>
      <c r="C30" s="37" t="s">
        <v>73</v>
      </c>
      <c r="D30" s="37">
        <v>8</v>
      </c>
      <c r="E30" s="37">
        <v>900</v>
      </c>
      <c r="F30" s="37"/>
      <c r="G30" s="37">
        <f>1500/8*F30</f>
        <v>0</v>
      </c>
      <c r="H30" s="54">
        <v>3242</v>
      </c>
      <c r="I30" s="37" t="s">
        <v>60</v>
      </c>
      <c r="J30" s="37" t="s">
        <v>74</v>
      </c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 t="s">
        <v>75</v>
      </c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6"/>
      <c r="AK30" s="106"/>
      <c r="AL30" s="106"/>
      <c r="AM30" s="106"/>
      <c r="AN30" s="106"/>
      <c r="AO30" s="106"/>
      <c r="AP30" s="106"/>
      <c r="AQ30" s="106"/>
      <c r="AR30" s="106"/>
      <c r="AS30" s="106"/>
      <c r="AT30" s="106"/>
      <c r="AU30" s="106"/>
      <c r="AV30" s="106"/>
      <c r="AW30" s="106"/>
      <c r="AX30" s="106"/>
      <c r="AY30" s="106"/>
      <c r="AZ30" s="106"/>
      <c r="BA30" s="106"/>
      <c r="BB30" s="106"/>
      <c r="BC30" s="106"/>
      <c r="BD30" s="106"/>
      <c r="BE30" s="106"/>
      <c r="BF30" s="106"/>
      <c r="BG30" s="106"/>
      <c r="BH30" s="106"/>
      <c r="BI30" s="106"/>
      <c r="BJ30" s="106"/>
      <c r="BK30" s="106"/>
      <c r="BL30" s="106"/>
      <c r="BM30" s="106"/>
      <c r="BN30" s="106"/>
      <c r="BO30" s="106"/>
      <c r="BP30" s="106"/>
      <c r="BQ30" s="106"/>
      <c r="BR30" s="106"/>
      <c r="BS30" s="106"/>
      <c r="BT30" s="106"/>
      <c r="BU30" s="106"/>
      <c r="BV30" s="106"/>
      <c r="BW30" s="106"/>
      <c r="BX30" s="106"/>
      <c r="BY30" s="106"/>
      <c r="BZ30" s="106"/>
      <c r="CA30" s="106"/>
      <c r="CB30" s="106"/>
      <c r="CC30" s="106"/>
      <c r="CD30" s="106"/>
      <c r="CE30" s="106"/>
      <c r="CF30" s="106"/>
      <c r="CG30" s="106"/>
      <c r="CH30" s="106"/>
      <c r="CI30" s="106"/>
      <c r="CJ30" s="106"/>
      <c r="CK30" s="106"/>
      <c r="CL30" s="106"/>
      <c r="CM30" s="106"/>
      <c r="CN30" s="106"/>
      <c r="CO30" s="106"/>
      <c r="CP30" s="106"/>
      <c r="CQ30" s="106"/>
      <c r="CR30" s="106"/>
      <c r="CS30" s="106"/>
      <c r="CT30" s="106"/>
      <c r="CU30" s="106"/>
      <c r="CV30" s="106"/>
      <c r="CW30" s="106"/>
      <c r="CX30" s="106"/>
      <c r="CY30" s="106"/>
      <c r="CZ30" s="106"/>
      <c r="DA30" s="106"/>
      <c r="DB30" s="106"/>
      <c r="DC30" s="106"/>
      <c r="DD30" s="106"/>
      <c r="DE30" s="106"/>
      <c r="DF30" s="106"/>
      <c r="DG30" s="106"/>
      <c r="DH30" s="106"/>
      <c r="DI30" s="106"/>
      <c r="DJ30" s="106"/>
      <c r="DK30" s="106"/>
      <c r="DL30" s="106"/>
      <c r="DM30" s="106"/>
      <c r="DN30" s="106"/>
      <c r="DO30" s="106"/>
      <c r="DP30" s="106"/>
      <c r="DQ30" s="106"/>
      <c r="DR30" s="106"/>
      <c r="DS30" s="106"/>
      <c r="DT30" s="106"/>
      <c r="DU30" s="106"/>
      <c r="DV30" s="106"/>
      <c r="DW30" s="106"/>
      <c r="DX30" s="106"/>
      <c r="DY30" s="106"/>
      <c r="DZ30" s="106"/>
      <c r="EA30" s="106"/>
      <c r="EB30" s="106"/>
      <c r="EC30" s="106"/>
      <c r="ED30" s="106"/>
      <c r="EE30" s="106"/>
      <c r="EF30" s="106"/>
      <c r="EG30" s="106"/>
      <c r="EH30" s="106"/>
      <c r="EI30" s="106"/>
      <c r="EJ30" s="106"/>
      <c r="EK30" s="106"/>
      <c r="EL30" s="106"/>
      <c r="EM30" s="106"/>
      <c r="EN30" s="106"/>
      <c r="EO30" s="106"/>
      <c r="EP30" s="106"/>
      <c r="EQ30" s="106"/>
      <c r="ER30" s="106"/>
      <c r="ES30" s="106"/>
      <c r="ET30" s="106"/>
      <c r="EU30" s="106"/>
      <c r="EV30" s="106"/>
      <c r="EW30" s="106"/>
      <c r="EX30" s="106"/>
      <c r="EY30" s="106"/>
      <c r="EZ30" s="106"/>
      <c r="FA30" s="106"/>
      <c r="FB30" s="106"/>
      <c r="FC30" s="106"/>
      <c r="FD30" s="106"/>
      <c r="FE30" s="106"/>
      <c r="FF30" s="106"/>
      <c r="FG30" s="106"/>
      <c r="FH30" s="106"/>
      <c r="FI30" s="106"/>
      <c r="FJ30" s="106"/>
      <c r="FK30" s="106"/>
      <c r="FL30" s="106"/>
      <c r="FM30" s="106"/>
      <c r="FN30" s="106"/>
      <c r="FO30" s="106"/>
      <c r="FP30" s="106"/>
      <c r="FQ30" s="106"/>
      <c r="FR30" s="106"/>
      <c r="FS30" s="106"/>
      <c r="FT30" s="106"/>
      <c r="FU30" s="106"/>
      <c r="FV30" s="106"/>
      <c r="FW30" s="106"/>
      <c r="FX30" s="106"/>
      <c r="FY30" s="106"/>
      <c r="FZ30" s="106"/>
      <c r="GA30" s="106"/>
      <c r="GB30" s="106"/>
      <c r="GC30" s="106"/>
      <c r="GD30" s="106"/>
      <c r="GE30" s="106"/>
      <c r="GF30" s="106"/>
      <c r="GG30" s="106"/>
      <c r="GH30" s="106"/>
      <c r="GI30" s="106"/>
      <c r="GJ30" s="106"/>
      <c r="GK30" s="106"/>
      <c r="GL30" s="106"/>
      <c r="GM30" s="106"/>
      <c r="GN30" s="106"/>
      <c r="GO30" s="106"/>
      <c r="GP30" s="106"/>
      <c r="GQ30" s="106"/>
      <c r="GR30" s="106"/>
      <c r="GS30" s="106"/>
      <c r="GT30" s="106"/>
      <c r="GU30" s="106"/>
      <c r="GV30" s="106"/>
      <c r="GW30" s="106"/>
      <c r="GX30" s="106"/>
      <c r="GY30" s="106"/>
      <c r="GZ30" s="106"/>
      <c r="HA30" s="106"/>
      <c r="HB30" s="106"/>
      <c r="HC30" s="106"/>
      <c r="HD30" s="106"/>
      <c r="HE30" s="106"/>
      <c r="HF30" s="106"/>
      <c r="HG30" s="106"/>
      <c r="HH30" s="106"/>
      <c r="HI30" s="106"/>
      <c r="HJ30" s="106"/>
      <c r="HK30" s="106"/>
      <c r="HL30" s="106"/>
      <c r="HM30" s="106"/>
      <c r="HN30" s="106"/>
      <c r="HO30" s="106"/>
      <c r="HP30" s="106"/>
      <c r="HQ30" s="106"/>
      <c r="HR30" s="106"/>
      <c r="HS30" s="106"/>
      <c r="HT30" s="106"/>
      <c r="HU30" s="106"/>
      <c r="HV30" s="106"/>
      <c r="HW30" s="106"/>
      <c r="HX30" s="106"/>
      <c r="HY30" s="106"/>
      <c r="HZ30" s="106"/>
      <c r="IA30" s="106"/>
      <c r="IB30" s="106"/>
      <c r="IC30" s="106"/>
      <c r="ID30" s="106"/>
      <c r="IE30" s="106"/>
      <c r="IF30" s="106"/>
      <c r="IG30" s="106"/>
      <c r="IH30" s="106"/>
      <c r="II30" s="106"/>
      <c r="IJ30" s="106"/>
      <c r="IK30" s="106"/>
      <c r="IL30" s="106"/>
      <c r="IM30" s="106"/>
      <c r="IN30" s="106"/>
      <c r="IO30" s="106"/>
      <c r="IP30" s="106"/>
      <c r="IQ30" s="106"/>
      <c r="IR30" s="106"/>
      <c r="IS30" s="106"/>
      <c r="IT30" s="106"/>
      <c r="IU30" s="106"/>
      <c r="IV30" s="106"/>
    </row>
    <row r="31" s="3" customFormat="1" ht="20" hidden="1" customHeight="1" spans="1:21">
      <c r="A31" s="13">
        <f t="shared" si="0"/>
        <v>4</v>
      </c>
      <c r="B31" s="57" t="s">
        <v>76</v>
      </c>
      <c r="C31" s="37" t="s">
        <v>31</v>
      </c>
      <c r="D31" s="37">
        <v>2</v>
      </c>
      <c r="E31" s="37">
        <f>1000/8*D31</f>
        <v>250</v>
      </c>
      <c r="F31" s="37">
        <v>2</v>
      </c>
      <c r="G31" s="37">
        <f>1500/8*F31</f>
        <v>375</v>
      </c>
      <c r="H31" s="37">
        <v>1930</v>
      </c>
      <c r="I31" s="37" t="s">
        <v>32</v>
      </c>
      <c r="J31" s="37" t="s">
        <v>29</v>
      </c>
      <c r="K31" s="37"/>
      <c r="L31" s="37" t="s">
        <v>77</v>
      </c>
      <c r="M31" s="37"/>
      <c r="N31" s="37"/>
      <c r="O31" s="37"/>
      <c r="P31" s="37">
        <v>15812</v>
      </c>
      <c r="Q31" s="37"/>
      <c r="R31" s="37" t="s">
        <v>26</v>
      </c>
      <c r="S31" s="37"/>
      <c r="T31" s="37"/>
      <c r="U31" s="37" t="s">
        <v>30</v>
      </c>
    </row>
    <row r="32" s="107" customFormat="1" ht="20" hidden="1" customHeight="1" spans="1:256">
      <c r="A32" s="13">
        <f t="shared" si="0"/>
        <v>5</v>
      </c>
      <c r="B32" s="37" t="s">
        <v>76</v>
      </c>
      <c r="C32" s="37" t="s">
        <v>67</v>
      </c>
      <c r="D32" s="37">
        <v>5</v>
      </c>
      <c r="E32" s="37">
        <f>900/8*D32</f>
        <v>562.5</v>
      </c>
      <c r="F32" s="37"/>
      <c r="G32" s="37"/>
      <c r="H32" s="54">
        <v>3130</v>
      </c>
      <c r="I32" s="37" t="s">
        <v>68</v>
      </c>
      <c r="J32" s="37" t="s">
        <v>69</v>
      </c>
      <c r="K32" s="37"/>
      <c r="L32" s="37"/>
      <c r="M32" s="37" t="s">
        <v>40</v>
      </c>
      <c r="N32" s="37"/>
      <c r="O32" s="37"/>
      <c r="P32" s="37"/>
      <c r="Q32" s="37"/>
      <c r="R32" s="37"/>
      <c r="S32" s="37"/>
      <c r="T32" s="37"/>
      <c r="U32" s="37" t="s">
        <v>78</v>
      </c>
      <c r="V32" s="106"/>
      <c r="W32" s="106"/>
      <c r="X32" s="106"/>
      <c r="Y32" s="106"/>
      <c r="Z32" s="106"/>
      <c r="AA32" s="106"/>
      <c r="AB32" s="106"/>
      <c r="AC32" s="106"/>
      <c r="AD32" s="106"/>
      <c r="AE32" s="106"/>
      <c r="AF32" s="106"/>
      <c r="AG32" s="106"/>
      <c r="AH32" s="106"/>
      <c r="AI32" s="106"/>
      <c r="AJ32" s="106"/>
      <c r="AK32" s="106"/>
      <c r="AL32" s="106"/>
      <c r="AM32" s="106"/>
      <c r="AN32" s="106"/>
      <c r="AO32" s="106"/>
      <c r="AP32" s="106"/>
      <c r="AQ32" s="106"/>
      <c r="AR32" s="106"/>
      <c r="AS32" s="106"/>
      <c r="AT32" s="106"/>
      <c r="AU32" s="106"/>
      <c r="AV32" s="106"/>
      <c r="AW32" s="106"/>
      <c r="AX32" s="106"/>
      <c r="AY32" s="106"/>
      <c r="AZ32" s="106"/>
      <c r="BA32" s="106"/>
      <c r="BB32" s="106"/>
      <c r="BC32" s="106"/>
      <c r="BD32" s="106"/>
      <c r="BE32" s="106"/>
      <c r="BF32" s="106"/>
      <c r="BG32" s="106"/>
      <c r="BH32" s="106"/>
      <c r="BI32" s="106"/>
      <c r="BJ32" s="106"/>
      <c r="BK32" s="106"/>
      <c r="BL32" s="106"/>
      <c r="BM32" s="106"/>
      <c r="BN32" s="106"/>
      <c r="BO32" s="106"/>
      <c r="BP32" s="106"/>
      <c r="BQ32" s="106"/>
      <c r="BR32" s="106"/>
      <c r="BS32" s="106"/>
      <c r="BT32" s="106"/>
      <c r="BU32" s="106"/>
      <c r="BV32" s="106"/>
      <c r="BW32" s="106"/>
      <c r="BX32" s="106"/>
      <c r="BY32" s="106"/>
      <c r="BZ32" s="106"/>
      <c r="CA32" s="106"/>
      <c r="CB32" s="106"/>
      <c r="CC32" s="106"/>
      <c r="CD32" s="106"/>
      <c r="CE32" s="106"/>
      <c r="CF32" s="106"/>
      <c r="CG32" s="106"/>
      <c r="CH32" s="106"/>
      <c r="CI32" s="106"/>
      <c r="CJ32" s="106"/>
      <c r="CK32" s="106"/>
      <c r="CL32" s="106"/>
      <c r="CM32" s="106"/>
      <c r="CN32" s="106"/>
      <c r="CO32" s="106"/>
      <c r="CP32" s="106"/>
      <c r="CQ32" s="106"/>
      <c r="CR32" s="106"/>
      <c r="CS32" s="106"/>
      <c r="CT32" s="106"/>
      <c r="CU32" s="106"/>
      <c r="CV32" s="106"/>
      <c r="CW32" s="106"/>
      <c r="CX32" s="106"/>
      <c r="CY32" s="106"/>
      <c r="CZ32" s="106"/>
      <c r="DA32" s="106"/>
      <c r="DB32" s="106"/>
      <c r="DC32" s="106"/>
      <c r="DD32" s="106"/>
      <c r="DE32" s="106"/>
      <c r="DF32" s="106"/>
      <c r="DG32" s="106"/>
      <c r="DH32" s="106"/>
      <c r="DI32" s="106"/>
      <c r="DJ32" s="106"/>
      <c r="DK32" s="106"/>
      <c r="DL32" s="106"/>
      <c r="DM32" s="106"/>
      <c r="DN32" s="106"/>
      <c r="DO32" s="106"/>
      <c r="DP32" s="106"/>
      <c r="DQ32" s="106"/>
      <c r="DR32" s="106"/>
      <c r="DS32" s="106"/>
      <c r="DT32" s="106"/>
      <c r="DU32" s="106"/>
      <c r="DV32" s="106"/>
      <c r="DW32" s="106"/>
      <c r="DX32" s="106"/>
      <c r="DY32" s="106"/>
      <c r="DZ32" s="106"/>
      <c r="EA32" s="106"/>
      <c r="EB32" s="106"/>
      <c r="EC32" s="106"/>
      <c r="ED32" s="106"/>
      <c r="EE32" s="106"/>
      <c r="EF32" s="106"/>
      <c r="EG32" s="106"/>
      <c r="EH32" s="106"/>
      <c r="EI32" s="106"/>
      <c r="EJ32" s="106"/>
      <c r="EK32" s="106"/>
      <c r="EL32" s="106"/>
      <c r="EM32" s="106"/>
      <c r="EN32" s="106"/>
      <c r="EO32" s="106"/>
      <c r="EP32" s="106"/>
      <c r="EQ32" s="106"/>
      <c r="ER32" s="106"/>
      <c r="ES32" s="106"/>
      <c r="ET32" s="106"/>
      <c r="EU32" s="106"/>
      <c r="EV32" s="106"/>
      <c r="EW32" s="106"/>
      <c r="EX32" s="106"/>
      <c r="EY32" s="106"/>
      <c r="EZ32" s="106"/>
      <c r="FA32" s="106"/>
      <c r="FB32" s="106"/>
      <c r="FC32" s="106"/>
      <c r="FD32" s="106"/>
      <c r="FE32" s="106"/>
      <c r="FF32" s="106"/>
      <c r="FG32" s="106"/>
      <c r="FH32" s="106"/>
      <c r="FI32" s="106"/>
      <c r="FJ32" s="106"/>
      <c r="FK32" s="106"/>
      <c r="FL32" s="106"/>
      <c r="FM32" s="106"/>
      <c r="FN32" s="106"/>
      <c r="FO32" s="106"/>
      <c r="FP32" s="106"/>
      <c r="FQ32" s="106"/>
      <c r="FR32" s="106"/>
      <c r="FS32" s="106"/>
      <c r="FT32" s="106"/>
      <c r="FU32" s="106"/>
      <c r="FV32" s="106"/>
      <c r="FW32" s="106"/>
      <c r="FX32" s="106"/>
      <c r="FY32" s="106"/>
      <c r="FZ32" s="106"/>
      <c r="GA32" s="106"/>
      <c r="GB32" s="106"/>
      <c r="GC32" s="106"/>
      <c r="GD32" s="106"/>
      <c r="GE32" s="106"/>
      <c r="GF32" s="106"/>
      <c r="GG32" s="106"/>
      <c r="GH32" s="106"/>
      <c r="GI32" s="106"/>
      <c r="GJ32" s="106"/>
      <c r="GK32" s="106"/>
      <c r="GL32" s="106"/>
      <c r="GM32" s="106"/>
      <c r="GN32" s="106"/>
      <c r="GO32" s="106"/>
      <c r="GP32" s="106"/>
      <c r="GQ32" s="106"/>
      <c r="GR32" s="106"/>
      <c r="GS32" s="106"/>
      <c r="GT32" s="106"/>
      <c r="GU32" s="106"/>
      <c r="GV32" s="106"/>
      <c r="GW32" s="106"/>
      <c r="GX32" s="106"/>
      <c r="GY32" s="106"/>
      <c r="GZ32" s="106"/>
      <c r="HA32" s="106"/>
      <c r="HB32" s="106"/>
      <c r="HC32" s="106"/>
      <c r="HD32" s="106"/>
      <c r="HE32" s="106"/>
      <c r="HF32" s="106"/>
      <c r="HG32" s="106"/>
      <c r="HH32" s="106"/>
      <c r="HI32" s="106"/>
      <c r="HJ32" s="106"/>
      <c r="HK32" s="106"/>
      <c r="HL32" s="106"/>
      <c r="HM32" s="106"/>
      <c r="HN32" s="106"/>
      <c r="HO32" s="106"/>
      <c r="HP32" s="106"/>
      <c r="HQ32" s="106"/>
      <c r="HR32" s="106"/>
      <c r="HS32" s="106"/>
      <c r="HT32" s="106"/>
      <c r="HU32" s="106"/>
      <c r="HV32" s="106"/>
      <c r="HW32" s="106"/>
      <c r="HX32" s="106"/>
      <c r="HY32" s="106"/>
      <c r="HZ32" s="106"/>
      <c r="IA32" s="106"/>
      <c r="IB32" s="106"/>
      <c r="IC32" s="106"/>
      <c r="ID32" s="106"/>
      <c r="IE32" s="106"/>
      <c r="IF32" s="106"/>
      <c r="IG32" s="106"/>
      <c r="IH32" s="106"/>
      <c r="II32" s="106"/>
      <c r="IJ32" s="106"/>
      <c r="IK32" s="106"/>
      <c r="IL32" s="106"/>
      <c r="IM32" s="106"/>
      <c r="IN32" s="106"/>
      <c r="IO32" s="106"/>
      <c r="IP32" s="106"/>
      <c r="IQ32" s="106"/>
      <c r="IR32" s="106"/>
      <c r="IS32" s="106"/>
      <c r="IT32" s="106"/>
      <c r="IU32" s="106"/>
      <c r="IV32" s="106"/>
    </row>
    <row r="33" ht="20" hidden="1" customHeight="1" spans="1:256">
      <c r="A33" s="84">
        <f t="shared" si="0"/>
        <v>8</v>
      </c>
      <c r="B33" s="37" t="s">
        <v>76</v>
      </c>
      <c r="C33" s="37" t="s">
        <v>59</v>
      </c>
      <c r="D33" s="37">
        <v>8</v>
      </c>
      <c r="E33" s="37">
        <v>1500</v>
      </c>
      <c r="F33" s="37"/>
      <c r="G33" s="37"/>
      <c r="H33" s="54"/>
      <c r="I33" s="37" t="s">
        <v>23</v>
      </c>
      <c r="J33" s="37" t="s">
        <v>79</v>
      </c>
      <c r="K33" s="37"/>
      <c r="L33" s="37" t="s">
        <v>25</v>
      </c>
      <c r="M33" s="37"/>
      <c r="N33" s="37"/>
      <c r="O33" s="37"/>
      <c r="P33" s="37">
        <v>1500</v>
      </c>
      <c r="Q33" s="37"/>
      <c r="R33" s="37" t="s">
        <v>26</v>
      </c>
      <c r="S33" s="37"/>
      <c r="T33" s="37"/>
      <c r="U33" s="37"/>
      <c r="V33" s="106"/>
      <c r="W33" s="106"/>
      <c r="X33" s="106"/>
      <c r="Y33" s="106"/>
      <c r="Z33" s="106"/>
      <c r="AA33" s="10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106"/>
      <c r="AV33" s="106"/>
      <c r="AW33" s="106"/>
      <c r="AX33" s="106"/>
      <c r="AY33" s="106"/>
      <c r="AZ33" s="106"/>
      <c r="BA33" s="106"/>
      <c r="BB33" s="106"/>
      <c r="BC33" s="106"/>
      <c r="BD33" s="106"/>
      <c r="BE33" s="106"/>
      <c r="BF33" s="106"/>
      <c r="BG33" s="106"/>
      <c r="BH33" s="106"/>
      <c r="BI33" s="106"/>
      <c r="BJ33" s="106"/>
      <c r="BK33" s="106"/>
      <c r="BL33" s="106"/>
      <c r="BM33" s="106"/>
      <c r="BN33" s="106"/>
      <c r="BO33" s="106"/>
      <c r="BP33" s="106"/>
      <c r="BQ33" s="106"/>
      <c r="BR33" s="106"/>
      <c r="BS33" s="106"/>
      <c r="BT33" s="106"/>
      <c r="BU33" s="106"/>
      <c r="BV33" s="106"/>
      <c r="BW33" s="106"/>
      <c r="BX33" s="106"/>
      <c r="BY33" s="106"/>
      <c r="BZ33" s="106"/>
      <c r="CA33" s="106"/>
      <c r="CB33" s="106"/>
      <c r="CC33" s="106"/>
      <c r="CD33" s="106"/>
      <c r="CE33" s="106"/>
      <c r="CF33" s="106"/>
      <c r="CG33" s="106"/>
      <c r="CH33" s="106"/>
      <c r="CI33" s="106"/>
      <c r="CJ33" s="106"/>
      <c r="CK33" s="106"/>
      <c r="CL33" s="106"/>
      <c r="CM33" s="106"/>
      <c r="CN33" s="106"/>
      <c r="CO33" s="106"/>
      <c r="CP33" s="106"/>
      <c r="CQ33" s="106"/>
      <c r="CR33" s="106"/>
      <c r="CS33" s="106"/>
      <c r="CT33" s="106"/>
      <c r="CU33" s="106"/>
      <c r="CV33" s="106"/>
      <c r="CW33" s="106"/>
      <c r="CX33" s="106"/>
      <c r="CY33" s="106"/>
      <c r="CZ33" s="106"/>
      <c r="DA33" s="106"/>
      <c r="DB33" s="106"/>
      <c r="DC33" s="106"/>
      <c r="DD33" s="106"/>
      <c r="DE33" s="106"/>
      <c r="DF33" s="106"/>
      <c r="DG33" s="106"/>
      <c r="DH33" s="106"/>
      <c r="DI33" s="106"/>
      <c r="DJ33" s="106"/>
      <c r="DK33" s="106"/>
      <c r="DL33" s="106"/>
      <c r="DM33" s="106"/>
      <c r="DN33" s="106"/>
      <c r="DO33" s="106"/>
      <c r="DP33" s="106"/>
      <c r="DQ33" s="106"/>
      <c r="DR33" s="106"/>
      <c r="DS33" s="106"/>
      <c r="DT33" s="106"/>
      <c r="DU33" s="106"/>
      <c r="DV33" s="106"/>
      <c r="DW33" s="106"/>
      <c r="DX33" s="106"/>
      <c r="DY33" s="106"/>
      <c r="DZ33" s="106"/>
      <c r="EA33" s="106"/>
      <c r="EB33" s="106"/>
      <c r="EC33" s="106"/>
      <c r="ED33" s="106"/>
      <c r="EE33" s="106"/>
      <c r="EF33" s="106"/>
      <c r="EG33" s="106"/>
      <c r="EH33" s="106"/>
      <c r="EI33" s="106"/>
      <c r="EJ33" s="106"/>
      <c r="EK33" s="106"/>
      <c r="EL33" s="106"/>
      <c r="EM33" s="106"/>
      <c r="EN33" s="106"/>
      <c r="EO33" s="106"/>
      <c r="EP33" s="106"/>
      <c r="EQ33" s="106"/>
      <c r="ER33" s="106"/>
      <c r="ES33" s="106"/>
      <c r="ET33" s="106"/>
      <c r="EU33" s="106"/>
      <c r="EV33" s="106"/>
      <c r="EW33" s="106"/>
      <c r="EX33" s="106"/>
      <c r="EY33" s="106"/>
      <c r="EZ33" s="106"/>
      <c r="FA33" s="106"/>
      <c r="FB33" s="106"/>
      <c r="FC33" s="106"/>
      <c r="FD33" s="106"/>
      <c r="FE33" s="106"/>
      <c r="FF33" s="106"/>
      <c r="FG33" s="106"/>
      <c r="FH33" s="106"/>
      <c r="FI33" s="106"/>
      <c r="FJ33" s="106"/>
      <c r="FK33" s="106"/>
      <c r="FL33" s="106"/>
      <c r="FM33" s="106"/>
      <c r="FN33" s="106"/>
      <c r="FO33" s="106"/>
      <c r="FP33" s="106"/>
      <c r="FQ33" s="106"/>
      <c r="FR33" s="106"/>
      <c r="FS33" s="106"/>
      <c r="FT33" s="106"/>
      <c r="FU33" s="106"/>
      <c r="FV33" s="106"/>
      <c r="FW33" s="106"/>
      <c r="FX33" s="106"/>
      <c r="FY33" s="106"/>
      <c r="FZ33" s="106"/>
      <c r="GA33" s="106"/>
      <c r="GB33" s="106"/>
      <c r="GC33" s="106"/>
      <c r="GD33" s="106"/>
      <c r="GE33" s="106"/>
      <c r="GF33" s="106"/>
      <c r="GG33" s="106"/>
      <c r="GH33" s="106"/>
      <c r="GI33" s="106"/>
      <c r="GJ33" s="106"/>
      <c r="GK33" s="106"/>
      <c r="GL33" s="106"/>
      <c r="GM33" s="106"/>
      <c r="GN33" s="106"/>
      <c r="GO33" s="106"/>
      <c r="GP33" s="106"/>
      <c r="GQ33" s="106"/>
      <c r="GR33" s="106"/>
      <c r="GS33" s="106"/>
      <c r="GT33" s="106"/>
      <c r="GU33" s="106"/>
      <c r="GV33" s="106"/>
      <c r="GW33" s="106"/>
      <c r="GX33" s="106"/>
      <c r="GY33" s="106"/>
      <c r="GZ33" s="106"/>
      <c r="HA33" s="106"/>
      <c r="HB33" s="106"/>
      <c r="HC33" s="106"/>
      <c r="HD33" s="106"/>
      <c r="HE33" s="106"/>
      <c r="HF33" s="106"/>
      <c r="HG33" s="106"/>
      <c r="HH33" s="106"/>
      <c r="HI33" s="106"/>
      <c r="HJ33" s="106"/>
      <c r="HK33" s="106"/>
      <c r="HL33" s="106"/>
      <c r="HM33" s="106"/>
      <c r="HN33" s="106"/>
      <c r="HO33" s="106"/>
      <c r="HP33" s="106"/>
      <c r="HQ33" s="106"/>
      <c r="HR33" s="106"/>
      <c r="HS33" s="106"/>
      <c r="HT33" s="106"/>
      <c r="HU33" s="106"/>
      <c r="HV33" s="106"/>
      <c r="HW33" s="106"/>
      <c r="HX33" s="106"/>
      <c r="HY33" s="106"/>
      <c r="HZ33" s="106"/>
      <c r="IA33" s="106"/>
      <c r="IB33" s="106"/>
      <c r="IC33" s="106"/>
      <c r="ID33" s="106"/>
      <c r="IE33" s="106"/>
      <c r="IF33" s="106"/>
      <c r="IG33" s="106"/>
      <c r="IH33" s="106"/>
      <c r="II33" s="106"/>
      <c r="IJ33" s="106"/>
      <c r="IK33" s="106"/>
      <c r="IL33" s="106"/>
      <c r="IM33" s="106"/>
      <c r="IN33" s="106"/>
      <c r="IO33" s="106"/>
      <c r="IP33" s="106"/>
      <c r="IQ33" s="106"/>
      <c r="IR33" s="106"/>
      <c r="IS33" s="106"/>
      <c r="IT33" s="106"/>
      <c r="IU33" s="106"/>
      <c r="IV33" s="106"/>
    </row>
    <row r="34" ht="20" hidden="1" customHeight="1" spans="1:21">
      <c r="A34" s="13">
        <f t="shared" si="0"/>
        <v>8</v>
      </c>
      <c r="B34" s="37" t="s">
        <v>76</v>
      </c>
      <c r="C34" s="37" t="s">
        <v>42</v>
      </c>
      <c r="D34" s="37">
        <v>8</v>
      </c>
      <c r="E34" s="37">
        <f>1000/8*D34</f>
        <v>1000</v>
      </c>
      <c r="F34" s="37"/>
      <c r="G34" s="37">
        <f>1500/8*F34</f>
        <v>0</v>
      </c>
      <c r="H34" s="54">
        <v>3105</v>
      </c>
      <c r="I34" s="37" t="s">
        <v>57</v>
      </c>
      <c r="J34" s="37" t="s">
        <v>70</v>
      </c>
      <c r="K34" s="37"/>
      <c r="L34" s="37"/>
      <c r="M34" s="37" t="s">
        <v>40</v>
      </c>
      <c r="N34" s="37"/>
      <c r="O34" s="37"/>
      <c r="P34" s="37"/>
      <c r="Q34" s="37"/>
      <c r="R34" s="37"/>
      <c r="S34" s="37"/>
      <c r="T34" s="37"/>
      <c r="U34" s="37" t="s">
        <v>71</v>
      </c>
    </row>
    <row r="35" ht="20" hidden="1" customHeight="1" spans="1:256">
      <c r="A35" s="84">
        <f t="shared" si="0"/>
        <v>8</v>
      </c>
      <c r="B35" s="37" t="s">
        <v>76</v>
      </c>
      <c r="C35" s="37" t="s">
        <v>80</v>
      </c>
      <c r="D35" s="37">
        <v>8</v>
      </c>
      <c r="E35" s="37">
        <v>1000</v>
      </c>
      <c r="F35" s="37"/>
      <c r="G35" s="37">
        <f>1500/8*F35</f>
        <v>0</v>
      </c>
      <c r="H35" s="54">
        <v>3243</v>
      </c>
      <c r="I35" s="37" t="s">
        <v>60</v>
      </c>
      <c r="J35" s="37" t="s">
        <v>74</v>
      </c>
      <c r="K35" s="37"/>
      <c r="L35" s="37" t="s">
        <v>25</v>
      </c>
      <c r="M35" s="37"/>
      <c r="N35" s="37"/>
      <c r="O35" s="37">
        <v>1900</v>
      </c>
      <c r="P35" s="37">
        <v>1900</v>
      </c>
      <c r="Q35" s="37"/>
      <c r="R35" s="37" t="s">
        <v>26</v>
      </c>
      <c r="S35" s="37"/>
      <c r="T35" s="37"/>
      <c r="U35" s="37" t="s">
        <v>75</v>
      </c>
      <c r="V35" s="106"/>
      <c r="W35" s="106"/>
      <c r="X35" s="106"/>
      <c r="Y35" s="106"/>
      <c r="Z35" s="106"/>
      <c r="AA35" s="106"/>
      <c r="AB35" s="106"/>
      <c r="AC35" s="106"/>
      <c r="AD35" s="106"/>
      <c r="AE35" s="106"/>
      <c r="AF35" s="106"/>
      <c r="AG35" s="106"/>
      <c r="AH35" s="106"/>
      <c r="AI35" s="106"/>
      <c r="AJ35" s="106"/>
      <c r="AK35" s="106"/>
      <c r="AL35" s="106"/>
      <c r="AM35" s="106"/>
      <c r="AN35" s="106"/>
      <c r="AO35" s="106"/>
      <c r="AP35" s="106"/>
      <c r="AQ35" s="106"/>
      <c r="AR35" s="106"/>
      <c r="AS35" s="106"/>
      <c r="AT35" s="106"/>
      <c r="AU35" s="106"/>
      <c r="AV35" s="106"/>
      <c r="AW35" s="106"/>
      <c r="AX35" s="106"/>
      <c r="AY35" s="106"/>
      <c r="AZ35" s="106"/>
      <c r="BA35" s="106"/>
      <c r="BB35" s="106"/>
      <c r="BC35" s="106"/>
      <c r="BD35" s="106"/>
      <c r="BE35" s="106"/>
      <c r="BF35" s="106"/>
      <c r="BG35" s="106"/>
      <c r="BH35" s="106"/>
      <c r="BI35" s="106"/>
      <c r="BJ35" s="106"/>
      <c r="BK35" s="106"/>
      <c r="BL35" s="106"/>
      <c r="BM35" s="106"/>
      <c r="BN35" s="106"/>
      <c r="BO35" s="106"/>
      <c r="BP35" s="106"/>
      <c r="BQ35" s="106"/>
      <c r="BR35" s="106"/>
      <c r="BS35" s="106"/>
      <c r="BT35" s="106"/>
      <c r="BU35" s="106"/>
      <c r="BV35" s="106"/>
      <c r="BW35" s="106"/>
      <c r="BX35" s="106"/>
      <c r="BY35" s="106"/>
      <c r="BZ35" s="106"/>
      <c r="CA35" s="106"/>
      <c r="CB35" s="106"/>
      <c r="CC35" s="106"/>
      <c r="CD35" s="106"/>
      <c r="CE35" s="106"/>
      <c r="CF35" s="106"/>
      <c r="CG35" s="106"/>
      <c r="CH35" s="106"/>
      <c r="CI35" s="106"/>
      <c r="CJ35" s="106"/>
      <c r="CK35" s="106"/>
      <c r="CL35" s="106"/>
      <c r="CM35" s="106"/>
      <c r="CN35" s="106"/>
      <c r="CO35" s="106"/>
      <c r="CP35" s="106"/>
      <c r="CQ35" s="106"/>
      <c r="CR35" s="106"/>
      <c r="CS35" s="106"/>
      <c r="CT35" s="106"/>
      <c r="CU35" s="106"/>
      <c r="CV35" s="106"/>
      <c r="CW35" s="106"/>
      <c r="CX35" s="106"/>
      <c r="CY35" s="106"/>
      <c r="CZ35" s="106"/>
      <c r="DA35" s="106"/>
      <c r="DB35" s="106"/>
      <c r="DC35" s="106"/>
      <c r="DD35" s="106"/>
      <c r="DE35" s="106"/>
      <c r="DF35" s="106"/>
      <c r="DG35" s="106"/>
      <c r="DH35" s="106"/>
      <c r="DI35" s="106"/>
      <c r="DJ35" s="106"/>
      <c r="DK35" s="106"/>
      <c r="DL35" s="106"/>
      <c r="DM35" s="106"/>
      <c r="DN35" s="106"/>
      <c r="DO35" s="106"/>
      <c r="DP35" s="106"/>
      <c r="DQ35" s="106"/>
      <c r="DR35" s="106"/>
      <c r="DS35" s="106"/>
      <c r="DT35" s="106"/>
      <c r="DU35" s="106"/>
      <c r="DV35" s="106"/>
      <c r="DW35" s="106"/>
      <c r="DX35" s="106"/>
      <c r="DY35" s="106"/>
      <c r="DZ35" s="106"/>
      <c r="EA35" s="106"/>
      <c r="EB35" s="106"/>
      <c r="EC35" s="106"/>
      <c r="ED35" s="106"/>
      <c r="EE35" s="106"/>
      <c r="EF35" s="106"/>
      <c r="EG35" s="106"/>
      <c r="EH35" s="106"/>
      <c r="EI35" s="106"/>
      <c r="EJ35" s="106"/>
      <c r="EK35" s="106"/>
      <c r="EL35" s="106"/>
      <c r="EM35" s="106"/>
      <c r="EN35" s="106"/>
      <c r="EO35" s="106"/>
      <c r="EP35" s="106"/>
      <c r="EQ35" s="106"/>
      <c r="ER35" s="106"/>
      <c r="ES35" s="106"/>
      <c r="ET35" s="106"/>
      <c r="EU35" s="106"/>
      <c r="EV35" s="106"/>
      <c r="EW35" s="106"/>
      <c r="EX35" s="106"/>
      <c r="EY35" s="106"/>
      <c r="EZ35" s="106"/>
      <c r="FA35" s="106"/>
      <c r="FB35" s="106"/>
      <c r="FC35" s="106"/>
      <c r="FD35" s="106"/>
      <c r="FE35" s="106"/>
      <c r="FF35" s="106"/>
      <c r="FG35" s="106"/>
      <c r="FH35" s="106"/>
      <c r="FI35" s="106"/>
      <c r="FJ35" s="106"/>
      <c r="FK35" s="106"/>
      <c r="FL35" s="106"/>
      <c r="FM35" s="106"/>
      <c r="FN35" s="106"/>
      <c r="FO35" s="106"/>
      <c r="FP35" s="106"/>
      <c r="FQ35" s="106"/>
      <c r="FR35" s="106"/>
      <c r="FS35" s="106"/>
      <c r="FT35" s="106"/>
      <c r="FU35" s="106"/>
      <c r="FV35" s="106"/>
      <c r="FW35" s="106"/>
      <c r="FX35" s="106"/>
      <c r="FY35" s="106"/>
      <c r="FZ35" s="106"/>
      <c r="GA35" s="106"/>
      <c r="GB35" s="106"/>
      <c r="GC35" s="106"/>
      <c r="GD35" s="106"/>
      <c r="GE35" s="106"/>
      <c r="GF35" s="106"/>
      <c r="GG35" s="106"/>
      <c r="GH35" s="106"/>
      <c r="GI35" s="106"/>
      <c r="GJ35" s="106"/>
      <c r="GK35" s="106"/>
      <c r="GL35" s="106"/>
      <c r="GM35" s="106"/>
      <c r="GN35" s="106"/>
      <c r="GO35" s="106"/>
      <c r="GP35" s="106"/>
      <c r="GQ35" s="106"/>
      <c r="GR35" s="106"/>
      <c r="GS35" s="106"/>
      <c r="GT35" s="106"/>
      <c r="GU35" s="106"/>
      <c r="GV35" s="106"/>
      <c r="GW35" s="106"/>
      <c r="GX35" s="106"/>
      <c r="GY35" s="106"/>
      <c r="GZ35" s="106"/>
      <c r="HA35" s="106"/>
      <c r="HB35" s="106"/>
      <c r="HC35" s="106"/>
      <c r="HD35" s="106"/>
      <c r="HE35" s="106"/>
      <c r="HF35" s="106"/>
      <c r="HG35" s="106"/>
      <c r="HH35" s="106"/>
      <c r="HI35" s="106"/>
      <c r="HJ35" s="106"/>
      <c r="HK35" s="106"/>
      <c r="HL35" s="106"/>
      <c r="HM35" s="106"/>
      <c r="HN35" s="106"/>
      <c r="HO35" s="106"/>
      <c r="HP35" s="106"/>
      <c r="HQ35" s="106"/>
      <c r="HR35" s="106"/>
      <c r="HS35" s="106"/>
      <c r="HT35" s="106"/>
      <c r="HU35" s="106"/>
      <c r="HV35" s="106"/>
      <c r="HW35" s="106"/>
      <c r="HX35" s="106"/>
      <c r="HY35" s="106"/>
      <c r="HZ35" s="106"/>
      <c r="IA35" s="106"/>
      <c r="IB35" s="106"/>
      <c r="IC35" s="106"/>
      <c r="ID35" s="106"/>
      <c r="IE35" s="106"/>
      <c r="IF35" s="106"/>
      <c r="IG35" s="106"/>
      <c r="IH35" s="106"/>
      <c r="II35" s="106"/>
      <c r="IJ35" s="106"/>
      <c r="IK35" s="106"/>
      <c r="IL35" s="106"/>
      <c r="IM35" s="106"/>
      <c r="IN35" s="106"/>
      <c r="IO35" s="106"/>
      <c r="IP35" s="106"/>
      <c r="IQ35" s="106"/>
      <c r="IR35" s="106"/>
      <c r="IS35" s="106"/>
      <c r="IT35" s="106"/>
      <c r="IU35" s="106"/>
      <c r="IV35" s="106"/>
    </row>
    <row r="36" s="107" customFormat="1" ht="20" hidden="1" customHeight="1" spans="1:256">
      <c r="A36" s="84">
        <f t="shared" si="0"/>
        <v>8</v>
      </c>
      <c r="B36" s="37" t="s">
        <v>76</v>
      </c>
      <c r="C36" s="37" t="s">
        <v>81</v>
      </c>
      <c r="D36" s="37">
        <v>8</v>
      </c>
      <c r="E36" s="37">
        <v>1700</v>
      </c>
      <c r="F36" s="37"/>
      <c r="G36" s="37">
        <f>1500/8*F36</f>
        <v>0</v>
      </c>
      <c r="H36" s="54">
        <v>2053</v>
      </c>
      <c r="I36" s="37" t="s">
        <v>82</v>
      </c>
      <c r="J36" s="37" t="s">
        <v>83</v>
      </c>
      <c r="K36" s="37"/>
      <c r="L36" s="37" t="s">
        <v>25</v>
      </c>
      <c r="M36" s="37"/>
      <c r="N36" s="37">
        <v>300</v>
      </c>
      <c r="O36" s="37"/>
      <c r="P36" s="37">
        <v>2850</v>
      </c>
      <c r="Q36" s="37"/>
      <c r="R36" s="37" t="s">
        <v>26</v>
      </c>
      <c r="S36" s="37"/>
      <c r="T36" s="37"/>
      <c r="U36" s="37" t="s">
        <v>84</v>
      </c>
      <c r="V36" s="106"/>
      <c r="W36" s="106"/>
      <c r="X36" s="106"/>
      <c r="Y36" s="106"/>
      <c r="Z36" s="106"/>
      <c r="AA36" s="106"/>
      <c r="AB36" s="106"/>
      <c r="AC36" s="106"/>
      <c r="AD36" s="106"/>
      <c r="AE36" s="106"/>
      <c r="AF36" s="106"/>
      <c r="AG36" s="106"/>
      <c r="AH36" s="106"/>
      <c r="AI36" s="106"/>
      <c r="AJ36" s="106"/>
      <c r="AK36" s="106"/>
      <c r="AL36" s="106"/>
      <c r="AM36" s="106"/>
      <c r="AN36" s="106"/>
      <c r="AO36" s="106"/>
      <c r="AP36" s="106"/>
      <c r="AQ36" s="106"/>
      <c r="AR36" s="106"/>
      <c r="AS36" s="106"/>
      <c r="AT36" s="106"/>
      <c r="AU36" s="106"/>
      <c r="AV36" s="106"/>
      <c r="AW36" s="106"/>
      <c r="AX36" s="106"/>
      <c r="AY36" s="106"/>
      <c r="AZ36" s="106"/>
      <c r="BA36" s="106"/>
      <c r="BB36" s="106"/>
      <c r="BC36" s="106"/>
      <c r="BD36" s="106"/>
      <c r="BE36" s="106"/>
      <c r="BF36" s="106"/>
      <c r="BG36" s="106"/>
      <c r="BH36" s="106"/>
      <c r="BI36" s="106"/>
      <c r="BJ36" s="106"/>
      <c r="BK36" s="106"/>
      <c r="BL36" s="106"/>
      <c r="BM36" s="106"/>
      <c r="BN36" s="106"/>
      <c r="BO36" s="106"/>
      <c r="BP36" s="106"/>
      <c r="BQ36" s="106"/>
      <c r="BR36" s="106"/>
      <c r="BS36" s="106"/>
      <c r="BT36" s="106"/>
      <c r="BU36" s="106"/>
      <c r="BV36" s="106"/>
      <c r="BW36" s="106"/>
      <c r="BX36" s="106"/>
      <c r="BY36" s="106"/>
      <c r="BZ36" s="106"/>
      <c r="CA36" s="106"/>
      <c r="CB36" s="106"/>
      <c r="CC36" s="106"/>
      <c r="CD36" s="106"/>
      <c r="CE36" s="106"/>
      <c r="CF36" s="106"/>
      <c r="CG36" s="106"/>
      <c r="CH36" s="106"/>
      <c r="CI36" s="106"/>
      <c r="CJ36" s="106"/>
      <c r="CK36" s="106"/>
      <c r="CL36" s="106"/>
      <c r="CM36" s="106"/>
      <c r="CN36" s="106"/>
      <c r="CO36" s="106"/>
      <c r="CP36" s="106"/>
      <c r="CQ36" s="106"/>
      <c r="CR36" s="106"/>
      <c r="CS36" s="106"/>
      <c r="CT36" s="106"/>
      <c r="CU36" s="106"/>
      <c r="CV36" s="106"/>
      <c r="CW36" s="106"/>
      <c r="CX36" s="106"/>
      <c r="CY36" s="106"/>
      <c r="CZ36" s="106"/>
      <c r="DA36" s="106"/>
      <c r="DB36" s="106"/>
      <c r="DC36" s="106"/>
      <c r="DD36" s="106"/>
      <c r="DE36" s="106"/>
      <c r="DF36" s="106"/>
      <c r="DG36" s="106"/>
      <c r="DH36" s="106"/>
      <c r="DI36" s="106"/>
      <c r="DJ36" s="106"/>
      <c r="DK36" s="106"/>
      <c r="DL36" s="106"/>
      <c r="DM36" s="106"/>
      <c r="DN36" s="106"/>
      <c r="DO36" s="106"/>
      <c r="DP36" s="106"/>
      <c r="DQ36" s="106"/>
      <c r="DR36" s="106"/>
      <c r="DS36" s="106"/>
      <c r="DT36" s="106"/>
      <c r="DU36" s="106"/>
      <c r="DV36" s="106"/>
      <c r="DW36" s="106"/>
      <c r="DX36" s="106"/>
      <c r="DY36" s="106"/>
      <c r="DZ36" s="106"/>
      <c r="EA36" s="106"/>
      <c r="EB36" s="106"/>
      <c r="EC36" s="106"/>
      <c r="ED36" s="106"/>
      <c r="EE36" s="106"/>
      <c r="EF36" s="106"/>
      <c r="EG36" s="106"/>
      <c r="EH36" s="106"/>
      <c r="EI36" s="106"/>
      <c r="EJ36" s="106"/>
      <c r="EK36" s="106"/>
      <c r="EL36" s="106"/>
      <c r="EM36" s="106"/>
      <c r="EN36" s="106"/>
      <c r="EO36" s="106"/>
      <c r="EP36" s="106"/>
      <c r="EQ36" s="106"/>
      <c r="ER36" s="106"/>
      <c r="ES36" s="106"/>
      <c r="ET36" s="106"/>
      <c r="EU36" s="106"/>
      <c r="EV36" s="106"/>
      <c r="EW36" s="106"/>
      <c r="EX36" s="106"/>
      <c r="EY36" s="106"/>
      <c r="EZ36" s="106"/>
      <c r="FA36" s="106"/>
      <c r="FB36" s="106"/>
      <c r="FC36" s="106"/>
      <c r="FD36" s="106"/>
      <c r="FE36" s="106"/>
      <c r="FF36" s="106"/>
      <c r="FG36" s="106"/>
      <c r="FH36" s="106"/>
      <c r="FI36" s="106"/>
      <c r="FJ36" s="106"/>
      <c r="FK36" s="106"/>
      <c r="FL36" s="106"/>
      <c r="FM36" s="106"/>
      <c r="FN36" s="106"/>
      <c r="FO36" s="106"/>
      <c r="FP36" s="106"/>
      <c r="FQ36" s="106"/>
      <c r="FR36" s="106"/>
      <c r="FS36" s="106"/>
      <c r="FT36" s="106"/>
      <c r="FU36" s="106"/>
      <c r="FV36" s="106"/>
      <c r="FW36" s="106"/>
      <c r="FX36" s="106"/>
      <c r="FY36" s="106"/>
      <c r="FZ36" s="106"/>
      <c r="GA36" s="106"/>
      <c r="GB36" s="106"/>
      <c r="GC36" s="106"/>
      <c r="GD36" s="106"/>
      <c r="GE36" s="106"/>
      <c r="GF36" s="106"/>
      <c r="GG36" s="106"/>
      <c r="GH36" s="106"/>
      <c r="GI36" s="106"/>
      <c r="GJ36" s="106"/>
      <c r="GK36" s="106"/>
      <c r="GL36" s="106"/>
      <c r="GM36" s="106"/>
      <c r="GN36" s="106"/>
      <c r="GO36" s="106"/>
      <c r="GP36" s="106"/>
      <c r="GQ36" s="106"/>
      <c r="GR36" s="106"/>
      <c r="GS36" s="106"/>
      <c r="GT36" s="106"/>
      <c r="GU36" s="106"/>
      <c r="GV36" s="106"/>
      <c r="GW36" s="106"/>
      <c r="GX36" s="106"/>
      <c r="GY36" s="106"/>
      <c r="GZ36" s="106"/>
      <c r="HA36" s="106"/>
      <c r="HB36" s="106"/>
      <c r="HC36" s="106"/>
      <c r="HD36" s="106"/>
      <c r="HE36" s="106"/>
      <c r="HF36" s="106"/>
      <c r="HG36" s="106"/>
      <c r="HH36" s="106"/>
      <c r="HI36" s="106"/>
      <c r="HJ36" s="106"/>
      <c r="HK36" s="106"/>
      <c r="HL36" s="106"/>
      <c r="HM36" s="106"/>
      <c r="HN36" s="106"/>
      <c r="HO36" s="106"/>
      <c r="HP36" s="106"/>
      <c r="HQ36" s="106"/>
      <c r="HR36" s="106"/>
      <c r="HS36" s="106"/>
      <c r="HT36" s="106"/>
      <c r="HU36" s="106"/>
      <c r="HV36" s="106"/>
      <c r="HW36" s="106"/>
      <c r="HX36" s="106"/>
      <c r="HY36" s="106"/>
      <c r="HZ36" s="106"/>
      <c r="IA36" s="106"/>
      <c r="IB36" s="106"/>
      <c r="IC36" s="106"/>
      <c r="ID36" s="106"/>
      <c r="IE36" s="106"/>
      <c r="IF36" s="106"/>
      <c r="IG36" s="106"/>
      <c r="IH36" s="106"/>
      <c r="II36" s="106"/>
      <c r="IJ36" s="106"/>
      <c r="IK36" s="106"/>
      <c r="IL36" s="106"/>
      <c r="IM36" s="106"/>
      <c r="IN36" s="106"/>
      <c r="IO36" s="106"/>
      <c r="IP36" s="106"/>
      <c r="IQ36" s="106"/>
      <c r="IR36" s="106"/>
      <c r="IS36" s="106"/>
      <c r="IT36" s="106"/>
      <c r="IU36" s="106"/>
      <c r="IV36" s="106"/>
    </row>
    <row r="37" ht="20" hidden="1" customHeight="1" spans="1:256">
      <c r="A37" s="13">
        <f t="shared" si="0"/>
        <v>8</v>
      </c>
      <c r="B37" s="37" t="s">
        <v>76</v>
      </c>
      <c r="C37" s="37" t="s">
        <v>22</v>
      </c>
      <c r="D37" s="37"/>
      <c r="E37" s="37">
        <f>1000/8*D37</f>
        <v>0</v>
      </c>
      <c r="F37" s="37">
        <v>8</v>
      </c>
      <c r="G37" s="37">
        <f>1500/8*F37</f>
        <v>1500</v>
      </c>
      <c r="H37" s="54">
        <v>2109</v>
      </c>
      <c r="I37" s="37" t="s">
        <v>34</v>
      </c>
      <c r="J37" s="37" t="s">
        <v>70</v>
      </c>
      <c r="K37" s="37"/>
      <c r="L37" s="37"/>
      <c r="M37" s="37" t="s">
        <v>40</v>
      </c>
      <c r="N37" s="37"/>
      <c r="O37" s="37"/>
      <c r="P37" s="37"/>
      <c r="Q37" s="37"/>
      <c r="R37" s="37"/>
      <c r="S37" s="37"/>
      <c r="T37" s="37"/>
      <c r="U37" s="37" t="s">
        <v>71</v>
      </c>
      <c r="V37" s="106"/>
      <c r="W37" s="106"/>
      <c r="X37" s="106"/>
      <c r="Y37" s="106"/>
      <c r="Z37" s="106"/>
      <c r="AA37" s="106"/>
      <c r="AB37" s="106"/>
      <c r="AC37" s="106"/>
      <c r="AD37" s="106"/>
      <c r="AE37" s="106"/>
      <c r="AF37" s="106"/>
      <c r="AG37" s="106"/>
      <c r="AH37" s="106"/>
      <c r="AI37" s="106"/>
      <c r="AJ37" s="106"/>
      <c r="AK37" s="106"/>
      <c r="AL37" s="106"/>
      <c r="AM37" s="106"/>
      <c r="AN37" s="106"/>
      <c r="AO37" s="106"/>
      <c r="AP37" s="106"/>
      <c r="AQ37" s="106"/>
      <c r="AR37" s="106"/>
      <c r="AS37" s="106"/>
      <c r="AT37" s="106"/>
      <c r="AU37" s="106"/>
      <c r="AV37" s="106"/>
      <c r="AW37" s="106"/>
      <c r="AX37" s="106"/>
      <c r="AY37" s="106"/>
      <c r="AZ37" s="106"/>
      <c r="BA37" s="106"/>
      <c r="BB37" s="106"/>
      <c r="BC37" s="106"/>
      <c r="BD37" s="106"/>
      <c r="BE37" s="106"/>
      <c r="BF37" s="106"/>
      <c r="BG37" s="106"/>
      <c r="BH37" s="106"/>
      <c r="BI37" s="106"/>
      <c r="BJ37" s="106"/>
      <c r="BK37" s="106"/>
      <c r="BL37" s="106"/>
      <c r="BM37" s="106"/>
      <c r="BN37" s="106"/>
      <c r="BO37" s="106"/>
      <c r="BP37" s="106"/>
      <c r="BQ37" s="106"/>
      <c r="BR37" s="106"/>
      <c r="BS37" s="106"/>
      <c r="BT37" s="106"/>
      <c r="BU37" s="106"/>
      <c r="BV37" s="106"/>
      <c r="BW37" s="106"/>
      <c r="BX37" s="106"/>
      <c r="BY37" s="106"/>
      <c r="BZ37" s="106"/>
      <c r="CA37" s="106"/>
      <c r="CB37" s="106"/>
      <c r="CC37" s="106"/>
      <c r="CD37" s="106"/>
      <c r="CE37" s="106"/>
      <c r="CF37" s="106"/>
      <c r="CG37" s="106"/>
      <c r="CH37" s="106"/>
      <c r="CI37" s="106"/>
      <c r="CJ37" s="106"/>
      <c r="CK37" s="106"/>
      <c r="CL37" s="106"/>
      <c r="CM37" s="106"/>
      <c r="CN37" s="106"/>
      <c r="CO37" s="106"/>
      <c r="CP37" s="106"/>
      <c r="CQ37" s="106"/>
      <c r="CR37" s="106"/>
      <c r="CS37" s="106"/>
      <c r="CT37" s="106"/>
      <c r="CU37" s="106"/>
      <c r="CV37" s="106"/>
      <c r="CW37" s="106"/>
      <c r="CX37" s="106"/>
      <c r="CY37" s="106"/>
      <c r="CZ37" s="106"/>
      <c r="DA37" s="106"/>
      <c r="DB37" s="106"/>
      <c r="DC37" s="106"/>
      <c r="DD37" s="106"/>
      <c r="DE37" s="106"/>
      <c r="DF37" s="106"/>
      <c r="DG37" s="106"/>
      <c r="DH37" s="106"/>
      <c r="DI37" s="106"/>
      <c r="DJ37" s="106"/>
      <c r="DK37" s="106"/>
      <c r="DL37" s="106"/>
      <c r="DM37" s="106"/>
      <c r="DN37" s="106"/>
      <c r="DO37" s="106"/>
      <c r="DP37" s="106"/>
      <c r="DQ37" s="106"/>
      <c r="DR37" s="106"/>
      <c r="DS37" s="106"/>
      <c r="DT37" s="106"/>
      <c r="DU37" s="106"/>
      <c r="DV37" s="106"/>
      <c r="DW37" s="106"/>
      <c r="DX37" s="106"/>
      <c r="DY37" s="106"/>
      <c r="DZ37" s="106"/>
      <c r="EA37" s="106"/>
      <c r="EB37" s="106"/>
      <c r="EC37" s="106"/>
      <c r="ED37" s="106"/>
      <c r="EE37" s="106"/>
      <c r="EF37" s="106"/>
      <c r="EG37" s="106"/>
      <c r="EH37" s="106"/>
      <c r="EI37" s="106"/>
      <c r="EJ37" s="106"/>
      <c r="EK37" s="106"/>
      <c r="EL37" s="106"/>
      <c r="EM37" s="106"/>
      <c r="EN37" s="106"/>
      <c r="EO37" s="106"/>
      <c r="EP37" s="106"/>
      <c r="EQ37" s="106"/>
      <c r="ER37" s="106"/>
      <c r="ES37" s="106"/>
      <c r="ET37" s="106"/>
      <c r="EU37" s="106"/>
      <c r="EV37" s="106"/>
      <c r="EW37" s="106"/>
      <c r="EX37" s="106"/>
      <c r="EY37" s="106"/>
      <c r="EZ37" s="106"/>
      <c r="FA37" s="106"/>
      <c r="FB37" s="106"/>
      <c r="FC37" s="106"/>
      <c r="FD37" s="106"/>
      <c r="FE37" s="106"/>
      <c r="FF37" s="106"/>
      <c r="FG37" s="106"/>
      <c r="FH37" s="106"/>
      <c r="FI37" s="106"/>
      <c r="FJ37" s="106"/>
      <c r="FK37" s="106"/>
      <c r="FL37" s="106"/>
      <c r="FM37" s="106"/>
      <c r="FN37" s="106"/>
      <c r="FO37" s="106"/>
      <c r="FP37" s="106"/>
      <c r="FQ37" s="106"/>
      <c r="FR37" s="106"/>
      <c r="FS37" s="106"/>
      <c r="FT37" s="106"/>
      <c r="FU37" s="106"/>
      <c r="FV37" s="106"/>
      <c r="FW37" s="106"/>
      <c r="FX37" s="106"/>
      <c r="FY37" s="106"/>
      <c r="FZ37" s="106"/>
      <c r="GA37" s="106"/>
      <c r="GB37" s="106"/>
      <c r="GC37" s="106"/>
      <c r="GD37" s="106"/>
      <c r="GE37" s="106"/>
      <c r="GF37" s="106"/>
      <c r="GG37" s="106"/>
      <c r="GH37" s="106"/>
      <c r="GI37" s="106"/>
      <c r="GJ37" s="106"/>
      <c r="GK37" s="106"/>
      <c r="GL37" s="106"/>
      <c r="GM37" s="106"/>
      <c r="GN37" s="106"/>
      <c r="GO37" s="106"/>
      <c r="GP37" s="106"/>
      <c r="GQ37" s="106"/>
      <c r="GR37" s="106"/>
      <c r="GS37" s="106"/>
      <c r="GT37" s="106"/>
      <c r="GU37" s="106"/>
      <c r="GV37" s="106"/>
      <c r="GW37" s="106"/>
      <c r="GX37" s="106"/>
      <c r="GY37" s="106"/>
      <c r="GZ37" s="106"/>
      <c r="HA37" s="106"/>
      <c r="HB37" s="106"/>
      <c r="HC37" s="106"/>
      <c r="HD37" s="106"/>
      <c r="HE37" s="106"/>
      <c r="HF37" s="106"/>
      <c r="HG37" s="106"/>
      <c r="HH37" s="106"/>
      <c r="HI37" s="106"/>
      <c r="HJ37" s="106"/>
      <c r="HK37" s="106"/>
      <c r="HL37" s="106"/>
      <c r="HM37" s="106"/>
      <c r="HN37" s="106"/>
      <c r="HO37" s="106"/>
      <c r="HP37" s="106"/>
      <c r="HQ37" s="106"/>
      <c r="HR37" s="106"/>
      <c r="HS37" s="106"/>
      <c r="HT37" s="106"/>
      <c r="HU37" s="106"/>
      <c r="HV37" s="106"/>
      <c r="HW37" s="106"/>
      <c r="HX37" s="106"/>
      <c r="HY37" s="106"/>
      <c r="HZ37" s="106"/>
      <c r="IA37" s="106"/>
      <c r="IB37" s="106"/>
      <c r="IC37" s="106"/>
      <c r="ID37" s="106"/>
      <c r="IE37" s="106"/>
      <c r="IF37" s="106"/>
      <c r="IG37" s="106"/>
      <c r="IH37" s="106"/>
      <c r="II37" s="106"/>
      <c r="IJ37" s="106"/>
      <c r="IK37" s="106"/>
      <c r="IL37" s="106"/>
      <c r="IM37" s="106"/>
      <c r="IN37" s="106"/>
      <c r="IO37" s="106"/>
      <c r="IP37" s="106"/>
      <c r="IQ37" s="106"/>
      <c r="IR37" s="106"/>
      <c r="IS37" s="106"/>
      <c r="IT37" s="106"/>
      <c r="IU37" s="106"/>
      <c r="IV37" s="106"/>
    </row>
    <row r="38" ht="20" hidden="1" customHeight="1" spans="1:256">
      <c r="A38" s="13">
        <f t="shared" si="0"/>
        <v>4</v>
      </c>
      <c r="B38" s="37" t="s">
        <v>76</v>
      </c>
      <c r="C38" s="37" t="s">
        <v>85</v>
      </c>
      <c r="D38" s="37">
        <v>4</v>
      </c>
      <c r="E38" s="37">
        <f>900/8*D38</f>
        <v>450</v>
      </c>
      <c r="F38" s="37"/>
      <c r="G38" s="37">
        <f>1000/8*F38</f>
        <v>0</v>
      </c>
      <c r="H38" s="54">
        <v>3079</v>
      </c>
      <c r="I38" s="37" t="s">
        <v>86</v>
      </c>
      <c r="J38" s="37" t="s">
        <v>87</v>
      </c>
      <c r="K38" s="37"/>
      <c r="L38" s="37"/>
      <c r="M38" s="37" t="s">
        <v>40</v>
      </c>
      <c r="N38" s="37"/>
      <c r="O38" s="37"/>
      <c r="P38" s="37"/>
      <c r="Q38" s="37"/>
      <c r="R38" s="37"/>
      <c r="S38" s="37"/>
      <c r="T38" s="37"/>
      <c r="U38" s="37" t="s">
        <v>88</v>
      </c>
      <c r="V38" s="106"/>
      <c r="W38" s="106"/>
      <c r="X38" s="106"/>
      <c r="Y38" s="106"/>
      <c r="Z38" s="106"/>
      <c r="AA38" s="106"/>
      <c r="AB38" s="106"/>
      <c r="AC38" s="106"/>
      <c r="AD38" s="106"/>
      <c r="AE38" s="106"/>
      <c r="AF38" s="106"/>
      <c r="AG38" s="106"/>
      <c r="AH38" s="106"/>
      <c r="AI38" s="106"/>
      <c r="AJ38" s="106"/>
      <c r="AK38" s="106"/>
      <c r="AL38" s="106"/>
      <c r="AM38" s="106"/>
      <c r="AN38" s="106"/>
      <c r="AO38" s="106"/>
      <c r="AP38" s="106"/>
      <c r="AQ38" s="106"/>
      <c r="AR38" s="106"/>
      <c r="AS38" s="106"/>
      <c r="AT38" s="106"/>
      <c r="AU38" s="106"/>
      <c r="AV38" s="106"/>
      <c r="AW38" s="106"/>
      <c r="AX38" s="106"/>
      <c r="AY38" s="106"/>
      <c r="AZ38" s="106"/>
      <c r="BA38" s="106"/>
      <c r="BB38" s="106"/>
      <c r="BC38" s="106"/>
      <c r="BD38" s="106"/>
      <c r="BE38" s="106"/>
      <c r="BF38" s="106"/>
      <c r="BG38" s="106"/>
      <c r="BH38" s="106"/>
      <c r="BI38" s="106"/>
      <c r="BJ38" s="106"/>
      <c r="BK38" s="106"/>
      <c r="BL38" s="106"/>
      <c r="BM38" s="106"/>
      <c r="BN38" s="106"/>
      <c r="BO38" s="106"/>
      <c r="BP38" s="106"/>
      <c r="BQ38" s="106"/>
      <c r="BR38" s="106"/>
      <c r="BS38" s="106"/>
      <c r="BT38" s="106"/>
      <c r="BU38" s="106"/>
      <c r="BV38" s="106"/>
      <c r="BW38" s="106"/>
      <c r="BX38" s="106"/>
      <c r="BY38" s="106"/>
      <c r="BZ38" s="106"/>
      <c r="CA38" s="106"/>
      <c r="CB38" s="106"/>
      <c r="CC38" s="106"/>
      <c r="CD38" s="106"/>
      <c r="CE38" s="106"/>
      <c r="CF38" s="106"/>
      <c r="CG38" s="106"/>
      <c r="CH38" s="106"/>
      <c r="CI38" s="106"/>
      <c r="CJ38" s="106"/>
      <c r="CK38" s="106"/>
      <c r="CL38" s="106"/>
      <c r="CM38" s="106"/>
      <c r="CN38" s="106"/>
      <c r="CO38" s="106"/>
      <c r="CP38" s="106"/>
      <c r="CQ38" s="106"/>
      <c r="CR38" s="106"/>
      <c r="CS38" s="106"/>
      <c r="CT38" s="106"/>
      <c r="CU38" s="106"/>
      <c r="CV38" s="106"/>
      <c r="CW38" s="106"/>
      <c r="CX38" s="106"/>
      <c r="CY38" s="106"/>
      <c r="CZ38" s="106"/>
      <c r="DA38" s="106"/>
      <c r="DB38" s="106"/>
      <c r="DC38" s="106"/>
      <c r="DD38" s="106"/>
      <c r="DE38" s="106"/>
      <c r="DF38" s="106"/>
      <c r="DG38" s="106"/>
      <c r="DH38" s="106"/>
      <c r="DI38" s="106"/>
      <c r="DJ38" s="106"/>
      <c r="DK38" s="106"/>
      <c r="DL38" s="106"/>
      <c r="DM38" s="106"/>
      <c r="DN38" s="106"/>
      <c r="DO38" s="106"/>
      <c r="DP38" s="106"/>
      <c r="DQ38" s="106"/>
      <c r="DR38" s="106"/>
      <c r="DS38" s="106"/>
      <c r="DT38" s="106"/>
      <c r="DU38" s="106"/>
      <c r="DV38" s="106"/>
      <c r="DW38" s="106"/>
      <c r="DX38" s="106"/>
      <c r="DY38" s="106"/>
      <c r="DZ38" s="106"/>
      <c r="EA38" s="106"/>
      <c r="EB38" s="106"/>
      <c r="EC38" s="106"/>
      <c r="ED38" s="106"/>
      <c r="EE38" s="106"/>
      <c r="EF38" s="106"/>
      <c r="EG38" s="106"/>
      <c r="EH38" s="106"/>
      <c r="EI38" s="106"/>
      <c r="EJ38" s="106"/>
      <c r="EK38" s="106"/>
      <c r="EL38" s="106"/>
      <c r="EM38" s="106"/>
      <c r="EN38" s="106"/>
      <c r="EO38" s="106"/>
      <c r="EP38" s="106"/>
      <c r="EQ38" s="106"/>
      <c r="ER38" s="106"/>
      <c r="ES38" s="106"/>
      <c r="ET38" s="106"/>
      <c r="EU38" s="106"/>
      <c r="EV38" s="106"/>
      <c r="EW38" s="106"/>
      <c r="EX38" s="106"/>
      <c r="EY38" s="106"/>
      <c r="EZ38" s="106"/>
      <c r="FA38" s="106"/>
      <c r="FB38" s="106"/>
      <c r="FC38" s="106"/>
      <c r="FD38" s="106"/>
      <c r="FE38" s="106"/>
      <c r="FF38" s="106"/>
      <c r="FG38" s="106"/>
      <c r="FH38" s="106"/>
      <c r="FI38" s="106"/>
      <c r="FJ38" s="106"/>
      <c r="FK38" s="106"/>
      <c r="FL38" s="106"/>
      <c r="FM38" s="106"/>
      <c r="FN38" s="106"/>
      <c r="FO38" s="106"/>
      <c r="FP38" s="106"/>
      <c r="FQ38" s="106"/>
      <c r="FR38" s="106"/>
      <c r="FS38" s="106"/>
      <c r="FT38" s="106"/>
      <c r="FU38" s="106"/>
      <c r="FV38" s="106"/>
      <c r="FW38" s="106"/>
      <c r="FX38" s="106"/>
      <c r="FY38" s="106"/>
      <c r="FZ38" s="106"/>
      <c r="GA38" s="106"/>
      <c r="GB38" s="106"/>
      <c r="GC38" s="106"/>
      <c r="GD38" s="106"/>
      <c r="GE38" s="106"/>
      <c r="GF38" s="106"/>
      <c r="GG38" s="106"/>
      <c r="GH38" s="106"/>
      <c r="GI38" s="106"/>
      <c r="GJ38" s="106"/>
      <c r="GK38" s="106"/>
      <c r="GL38" s="106"/>
      <c r="GM38" s="106"/>
      <c r="GN38" s="106"/>
      <c r="GO38" s="106"/>
      <c r="GP38" s="106"/>
      <c r="GQ38" s="106"/>
      <c r="GR38" s="106"/>
      <c r="GS38" s="106"/>
      <c r="GT38" s="106"/>
      <c r="GU38" s="106"/>
      <c r="GV38" s="106"/>
      <c r="GW38" s="106"/>
      <c r="GX38" s="106"/>
      <c r="GY38" s="106"/>
      <c r="GZ38" s="106"/>
      <c r="HA38" s="106"/>
      <c r="HB38" s="106"/>
      <c r="HC38" s="106"/>
      <c r="HD38" s="106"/>
      <c r="HE38" s="106"/>
      <c r="HF38" s="106"/>
      <c r="HG38" s="106"/>
      <c r="HH38" s="106"/>
      <c r="HI38" s="106"/>
      <c r="HJ38" s="106"/>
      <c r="HK38" s="106"/>
      <c r="HL38" s="106"/>
      <c r="HM38" s="106"/>
      <c r="HN38" s="106"/>
      <c r="HO38" s="106"/>
      <c r="HP38" s="106"/>
      <c r="HQ38" s="106"/>
      <c r="HR38" s="106"/>
      <c r="HS38" s="106"/>
      <c r="HT38" s="106"/>
      <c r="HU38" s="106"/>
      <c r="HV38" s="106"/>
      <c r="HW38" s="106"/>
      <c r="HX38" s="106"/>
      <c r="HY38" s="106"/>
      <c r="HZ38" s="106"/>
      <c r="IA38" s="106"/>
      <c r="IB38" s="106"/>
      <c r="IC38" s="106"/>
      <c r="ID38" s="106"/>
      <c r="IE38" s="106"/>
      <c r="IF38" s="106"/>
      <c r="IG38" s="106"/>
      <c r="IH38" s="106"/>
      <c r="II38" s="106"/>
      <c r="IJ38" s="106"/>
      <c r="IK38" s="106"/>
      <c r="IL38" s="106"/>
      <c r="IM38" s="106"/>
      <c r="IN38" s="106"/>
      <c r="IO38" s="106"/>
      <c r="IP38" s="106"/>
      <c r="IQ38" s="106"/>
      <c r="IR38" s="106"/>
      <c r="IS38" s="106"/>
      <c r="IT38" s="106"/>
      <c r="IU38" s="106"/>
      <c r="IV38" s="106"/>
    </row>
    <row r="39" ht="20" hidden="1" customHeight="1" spans="1:21">
      <c r="A39" s="13">
        <f t="shared" si="0"/>
        <v>8</v>
      </c>
      <c r="B39" s="37" t="s">
        <v>76</v>
      </c>
      <c r="C39" s="37" t="s">
        <v>37</v>
      </c>
      <c r="D39" s="37"/>
      <c r="E39" s="37">
        <v>0</v>
      </c>
      <c r="F39" s="37">
        <v>8</v>
      </c>
      <c r="G39" s="37">
        <f>1600/8*F39</f>
        <v>1600</v>
      </c>
      <c r="H39" s="37">
        <v>3186</v>
      </c>
      <c r="I39" s="37" t="s">
        <v>38</v>
      </c>
      <c r="J39" s="37" t="s">
        <v>39</v>
      </c>
      <c r="K39" s="37"/>
      <c r="L39" s="37"/>
      <c r="M39" s="37" t="s">
        <v>40</v>
      </c>
      <c r="N39" s="37"/>
      <c r="O39" s="37"/>
      <c r="P39" s="37"/>
      <c r="Q39" s="37"/>
      <c r="R39" s="37"/>
      <c r="S39" s="37"/>
      <c r="T39" s="37"/>
      <c r="U39" s="37" t="s">
        <v>41</v>
      </c>
    </row>
    <row r="40" s="4" customFormat="1" ht="20" hidden="1" customHeight="1" spans="1:21">
      <c r="A40" s="13">
        <f t="shared" si="0"/>
        <v>8</v>
      </c>
      <c r="B40" s="37" t="s">
        <v>76</v>
      </c>
      <c r="C40" s="37" t="s">
        <v>63</v>
      </c>
      <c r="D40" s="37">
        <v>8</v>
      </c>
      <c r="E40" s="37">
        <f>900/8*D40</f>
        <v>900</v>
      </c>
      <c r="F40" s="37"/>
      <c r="G40" s="37">
        <f>1300/8*F40</f>
        <v>0</v>
      </c>
      <c r="H40" s="37">
        <v>3213</v>
      </c>
      <c r="I40" s="37" t="s">
        <v>64</v>
      </c>
      <c r="J40" s="37" t="s">
        <v>65</v>
      </c>
      <c r="K40" s="37"/>
      <c r="L40" s="37"/>
      <c r="M40" s="37" t="s">
        <v>40</v>
      </c>
      <c r="N40" s="37"/>
      <c r="O40" s="37"/>
      <c r="P40" s="37"/>
      <c r="Q40" s="37"/>
      <c r="R40" s="37"/>
      <c r="S40" s="37"/>
      <c r="T40" s="37"/>
      <c r="U40" s="37" t="s">
        <v>89</v>
      </c>
    </row>
    <row r="41" s="3" customFormat="1" ht="20" hidden="1" customHeight="1" spans="1:21">
      <c r="A41" s="13">
        <f t="shared" si="0"/>
        <v>8</v>
      </c>
      <c r="B41" s="37" t="s">
        <v>76</v>
      </c>
      <c r="C41" s="37" t="s">
        <v>90</v>
      </c>
      <c r="D41" s="37">
        <v>8</v>
      </c>
      <c r="E41" s="37">
        <f>900/8*D41</f>
        <v>900</v>
      </c>
      <c r="F41" s="37"/>
      <c r="G41" s="37"/>
      <c r="H41" s="37"/>
      <c r="I41" s="37" t="s">
        <v>43</v>
      </c>
      <c r="J41" s="37" t="s">
        <v>91</v>
      </c>
      <c r="K41" s="37"/>
      <c r="L41" s="37"/>
      <c r="M41" s="37" t="s">
        <v>40</v>
      </c>
      <c r="N41" s="37">
        <v>300</v>
      </c>
      <c r="O41" s="37"/>
      <c r="P41" s="37"/>
      <c r="Q41" s="37"/>
      <c r="R41" s="37"/>
      <c r="S41" s="37"/>
      <c r="T41" s="37"/>
      <c r="U41" s="37"/>
    </row>
    <row r="42" s="4" customFormat="1" ht="20" hidden="1" customHeight="1" spans="1:21">
      <c r="A42" s="13">
        <f t="shared" si="0"/>
        <v>7</v>
      </c>
      <c r="B42" s="14" t="s">
        <v>76</v>
      </c>
      <c r="C42" s="14" t="s">
        <v>46</v>
      </c>
      <c r="D42" s="14">
        <v>4.5</v>
      </c>
      <c r="E42" s="14">
        <f>1000/8*D42</f>
        <v>562.5</v>
      </c>
      <c r="F42" s="14">
        <v>2.5</v>
      </c>
      <c r="G42" s="14">
        <f>1500/8*F42</f>
        <v>468.75</v>
      </c>
      <c r="H42" s="23">
        <v>2349</v>
      </c>
      <c r="I42" s="14" t="s">
        <v>47</v>
      </c>
      <c r="J42" s="37" t="s">
        <v>48</v>
      </c>
      <c r="K42" s="14"/>
      <c r="L42" s="14"/>
      <c r="M42" s="14" t="s">
        <v>40</v>
      </c>
      <c r="N42" s="14"/>
      <c r="O42" s="14"/>
      <c r="P42" s="14"/>
      <c r="Q42" s="14"/>
      <c r="R42" s="14"/>
      <c r="S42" s="14"/>
      <c r="T42" s="14">
        <v>1549.2</v>
      </c>
      <c r="U42" s="14" t="s">
        <v>49</v>
      </c>
    </row>
    <row r="43" s="4" customFormat="1" ht="20" hidden="1" customHeight="1" spans="1:21">
      <c r="A43" s="13">
        <f t="shared" si="0"/>
        <v>8</v>
      </c>
      <c r="B43" s="37" t="s">
        <v>76</v>
      </c>
      <c r="C43" s="37" t="s">
        <v>50</v>
      </c>
      <c r="D43" s="37">
        <v>8</v>
      </c>
      <c r="E43" s="37">
        <f>1000/8*D43</f>
        <v>1000</v>
      </c>
      <c r="F43" s="37"/>
      <c r="G43" s="37">
        <f>1500/8*F43</f>
        <v>0</v>
      </c>
      <c r="H43" s="54">
        <v>1885</v>
      </c>
      <c r="I43" s="37" t="s">
        <v>51</v>
      </c>
      <c r="J43" s="37" t="s">
        <v>44</v>
      </c>
      <c r="K43" s="37"/>
      <c r="L43" s="37"/>
      <c r="M43" s="37" t="s">
        <v>40</v>
      </c>
      <c r="N43" s="37"/>
      <c r="O43" s="37"/>
      <c r="P43" s="37"/>
      <c r="Q43" s="37"/>
      <c r="R43" s="37"/>
      <c r="S43" s="37"/>
      <c r="T43" s="37"/>
      <c r="U43" s="37" t="s">
        <v>92</v>
      </c>
    </row>
    <row r="44" ht="20" hidden="1" customHeight="1" spans="1:256">
      <c r="A44" s="13">
        <f t="shared" si="0"/>
        <v>8</v>
      </c>
      <c r="B44" s="37" t="s">
        <v>76</v>
      </c>
      <c r="C44" s="37" t="s">
        <v>33</v>
      </c>
      <c r="D44" s="37"/>
      <c r="E44" s="37">
        <f>1000/8*D44</f>
        <v>0</v>
      </c>
      <c r="F44" s="37">
        <v>8</v>
      </c>
      <c r="G44" s="37">
        <f>1500/8*F44</f>
        <v>1500</v>
      </c>
      <c r="H44" s="54">
        <v>4008</v>
      </c>
      <c r="I44" s="37" t="s">
        <v>54</v>
      </c>
      <c r="J44" s="37" t="s">
        <v>93</v>
      </c>
      <c r="K44" s="37"/>
      <c r="L44" s="37"/>
      <c r="M44" s="37" t="s">
        <v>40</v>
      </c>
      <c r="N44" s="37"/>
      <c r="O44" s="37"/>
      <c r="P44" s="37"/>
      <c r="Q44" s="37"/>
      <c r="R44" s="37"/>
      <c r="S44" s="37"/>
      <c r="T44" s="37"/>
      <c r="U44" s="37"/>
      <c r="V44" s="106"/>
      <c r="W44" s="106"/>
      <c r="X44" s="106"/>
      <c r="Y44" s="106"/>
      <c r="Z44" s="106"/>
      <c r="AA44" s="106"/>
      <c r="AB44" s="106"/>
      <c r="AC44" s="106"/>
      <c r="AD44" s="106"/>
      <c r="AE44" s="106"/>
      <c r="AF44" s="106"/>
      <c r="AG44" s="106"/>
      <c r="AH44" s="106"/>
      <c r="AI44" s="106"/>
      <c r="AJ44" s="106"/>
      <c r="AK44" s="106"/>
      <c r="AL44" s="106"/>
      <c r="AM44" s="106"/>
      <c r="AN44" s="106"/>
      <c r="AO44" s="106"/>
      <c r="AP44" s="106"/>
      <c r="AQ44" s="106"/>
      <c r="AR44" s="106"/>
      <c r="AS44" s="106"/>
      <c r="AT44" s="106"/>
      <c r="AU44" s="106"/>
      <c r="AV44" s="106"/>
      <c r="AW44" s="106"/>
      <c r="AX44" s="106"/>
      <c r="AY44" s="106"/>
      <c r="AZ44" s="106"/>
      <c r="BA44" s="106"/>
      <c r="BB44" s="106"/>
      <c r="BC44" s="106"/>
      <c r="BD44" s="106"/>
      <c r="BE44" s="106"/>
      <c r="BF44" s="106"/>
      <c r="BG44" s="106"/>
      <c r="BH44" s="106"/>
      <c r="BI44" s="106"/>
      <c r="BJ44" s="106"/>
      <c r="BK44" s="106"/>
      <c r="BL44" s="106"/>
      <c r="BM44" s="106"/>
      <c r="BN44" s="106"/>
      <c r="BO44" s="106"/>
      <c r="BP44" s="106"/>
      <c r="BQ44" s="106"/>
      <c r="BR44" s="106"/>
      <c r="BS44" s="106"/>
      <c r="BT44" s="106"/>
      <c r="BU44" s="106"/>
      <c r="BV44" s="106"/>
      <c r="BW44" s="106"/>
      <c r="BX44" s="106"/>
      <c r="BY44" s="106"/>
      <c r="BZ44" s="106"/>
      <c r="CA44" s="106"/>
      <c r="CB44" s="106"/>
      <c r="CC44" s="106"/>
      <c r="CD44" s="106"/>
      <c r="CE44" s="106"/>
      <c r="CF44" s="106"/>
      <c r="CG44" s="106"/>
      <c r="CH44" s="106"/>
      <c r="CI44" s="106"/>
      <c r="CJ44" s="106"/>
      <c r="CK44" s="106"/>
      <c r="CL44" s="106"/>
      <c r="CM44" s="106"/>
      <c r="CN44" s="106"/>
      <c r="CO44" s="106"/>
      <c r="CP44" s="106"/>
      <c r="CQ44" s="106"/>
      <c r="CR44" s="106"/>
      <c r="CS44" s="106"/>
      <c r="CT44" s="106"/>
      <c r="CU44" s="106"/>
      <c r="CV44" s="106"/>
      <c r="CW44" s="106"/>
      <c r="CX44" s="106"/>
      <c r="CY44" s="106"/>
      <c r="CZ44" s="106"/>
      <c r="DA44" s="106"/>
      <c r="DB44" s="106"/>
      <c r="DC44" s="106"/>
      <c r="DD44" s="106"/>
      <c r="DE44" s="106"/>
      <c r="DF44" s="106"/>
      <c r="DG44" s="106"/>
      <c r="DH44" s="106"/>
      <c r="DI44" s="106"/>
      <c r="DJ44" s="106"/>
      <c r="DK44" s="106"/>
      <c r="DL44" s="106"/>
      <c r="DM44" s="106"/>
      <c r="DN44" s="106"/>
      <c r="DO44" s="106"/>
      <c r="DP44" s="106"/>
      <c r="DQ44" s="106"/>
      <c r="DR44" s="106"/>
      <c r="DS44" s="106"/>
      <c r="DT44" s="106"/>
      <c r="DU44" s="106"/>
      <c r="DV44" s="106"/>
      <c r="DW44" s="106"/>
      <c r="DX44" s="106"/>
      <c r="DY44" s="106"/>
      <c r="DZ44" s="106"/>
      <c r="EA44" s="106"/>
      <c r="EB44" s="106"/>
      <c r="EC44" s="106"/>
      <c r="ED44" s="106"/>
      <c r="EE44" s="106"/>
      <c r="EF44" s="106"/>
      <c r="EG44" s="106"/>
      <c r="EH44" s="106"/>
      <c r="EI44" s="106"/>
      <c r="EJ44" s="106"/>
      <c r="EK44" s="106"/>
      <c r="EL44" s="106"/>
      <c r="EM44" s="106"/>
      <c r="EN44" s="106"/>
      <c r="EO44" s="106"/>
      <c r="EP44" s="106"/>
      <c r="EQ44" s="106"/>
      <c r="ER44" s="106"/>
      <c r="ES44" s="106"/>
      <c r="ET44" s="106"/>
      <c r="EU44" s="106"/>
      <c r="EV44" s="106"/>
      <c r="EW44" s="106"/>
      <c r="EX44" s="106"/>
      <c r="EY44" s="106"/>
      <c r="EZ44" s="106"/>
      <c r="FA44" s="106"/>
      <c r="FB44" s="106"/>
      <c r="FC44" s="106"/>
      <c r="FD44" s="106"/>
      <c r="FE44" s="106"/>
      <c r="FF44" s="106"/>
      <c r="FG44" s="106"/>
      <c r="FH44" s="106"/>
      <c r="FI44" s="106"/>
      <c r="FJ44" s="106"/>
      <c r="FK44" s="106"/>
      <c r="FL44" s="106"/>
      <c r="FM44" s="106"/>
      <c r="FN44" s="106"/>
      <c r="FO44" s="106"/>
      <c r="FP44" s="106"/>
      <c r="FQ44" s="106"/>
      <c r="FR44" s="106"/>
      <c r="FS44" s="106"/>
      <c r="FT44" s="106"/>
      <c r="FU44" s="106"/>
      <c r="FV44" s="106"/>
      <c r="FW44" s="106"/>
      <c r="FX44" s="106"/>
      <c r="FY44" s="106"/>
      <c r="FZ44" s="106"/>
      <c r="GA44" s="106"/>
      <c r="GB44" s="106"/>
      <c r="GC44" s="106"/>
      <c r="GD44" s="106"/>
      <c r="GE44" s="106"/>
      <c r="GF44" s="106"/>
      <c r="GG44" s="106"/>
      <c r="GH44" s="106"/>
      <c r="GI44" s="106"/>
      <c r="GJ44" s="106"/>
      <c r="GK44" s="106"/>
      <c r="GL44" s="106"/>
      <c r="GM44" s="106"/>
      <c r="GN44" s="106"/>
      <c r="GO44" s="106"/>
      <c r="GP44" s="106"/>
      <c r="GQ44" s="106"/>
      <c r="GR44" s="106"/>
      <c r="GS44" s="106"/>
      <c r="GT44" s="106"/>
      <c r="GU44" s="106"/>
      <c r="GV44" s="106"/>
      <c r="GW44" s="106"/>
      <c r="GX44" s="106"/>
      <c r="GY44" s="106"/>
      <c r="GZ44" s="106"/>
      <c r="HA44" s="106"/>
      <c r="HB44" s="106"/>
      <c r="HC44" s="106"/>
      <c r="HD44" s="106"/>
      <c r="HE44" s="106"/>
      <c r="HF44" s="106"/>
      <c r="HG44" s="106"/>
      <c r="HH44" s="106"/>
      <c r="HI44" s="106"/>
      <c r="HJ44" s="106"/>
      <c r="HK44" s="106"/>
      <c r="HL44" s="106"/>
      <c r="HM44" s="106"/>
      <c r="HN44" s="106"/>
      <c r="HO44" s="106"/>
      <c r="HP44" s="106"/>
      <c r="HQ44" s="106"/>
      <c r="HR44" s="106"/>
      <c r="HS44" s="106"/>
      <c r="HT44" s="106"/>
      <c r="HU44" s="106"/>
      <c r="HV44" s="106"/>
      <c r="HW44" s="106"/>
      <c r="HX44" s="106"/>
      <c r="HY44" s="106"/>
      <c r="HZ44" s="106"/>
      <c r="IA44" s="106"/>
      <c r="IB44" s="106"/>
      <c r="IC44" s="106"/>
      <c r="ID44" s="106"/>
      <c r="IE44" s="106"/>
      <c r="IF44" s="106"/>
      <c r="IG44" s="106"/>
      <c r="IH44" s="106"/>
      <c r="II44" s="106"/>
      <c r="IJ44" s="106"/>
      <c r="IK44" s="106"/>
      <c r="IL44" s="106"/>
      <c r="IM44" s="106"/>
      <c r="IN44" s="106"/>
      <c r="IO44" s="106"/>
      <c r="IP44" s="106"/>
      <c r="IQ44" s="106"/>
      <c r="IR44" s="106"/>
      <c r="IS44" s="106"/>
      <c r="IT44" s="106"/>
      <c r="IU44" s="106"/>
      <c r="IV44" s="106"/>
    </row>
    <row r="45" s="108" customFormat="1" ht="20" hidden="1" customHeight="1" spans="1:256">
      <c r="A45" s="84">
        <f t="shared" si="0"/>
        <v>6.5</v>
      </c>
      <c r="B45" s="37" t="s">
        <v>94</v>
      </c>
      <c r="C45" s="37" t="s">
        <v>46</v>
      </c>
      <c r="D45" s="37">
        <v>6.5</v>
      </c>
      <c r="E45" s="37">
        <f>850/8*D45</f>
        <v>690.625</v>
      </c>
      <c r="F45" s="37"/>
      <c r="G45" s="37">
        <f>1500/8*F45</f>
        <v>0</v>
      </c>
      <c r="H45" s="54">
        <v>3302</v>
      </c>
      <c r="I45" s="37" t="s">
        <v>47</v>
      </c>
      <c r="J45" s="37" t="s">
        <v>95</v>
      </c>
      <c r="K45" s="37">
        <v>25</v>
      </c>
      <c r="L45" s="37" t="s">
        <v>96</v>
      </c>
      <c r="M45" s="37"/>
      <c r="N45" s="37"/>
      <c r="O45" s="37">
        <v>691</v>
      </c>
      <c r="P45" s="37">
        <v>553</v>
      </c>
      <c r="Q45" s="37">
        <f>O45-P45</f>
        <v>138</v>
      </c>
      <c r="R45" s="37" t="s">
        <v>36</v>
      </c>
      <c r="S45" s="37"/>
      <c r="T45" s="37">
        <v>1555.9</v>
      </c>
      <c r="U45" s="37" t="s">
        <v>97</v>
      </c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106"/>
      <c r="AG45" s="106"/>
      <c r="AH45" s="106"/>
      <c r="AI45" s="106"/>
      <c r="AJ45" s="106"/>
      <c r="AK45" s="106"/>
      <c r="AL45" s="106"/>
      <c r="AM45" s="106"/>
      <c r="AN45" s="106"/>
      <c r="AO45" s="106"/>
      <c r="AP45" s="106"/>
      <c r="AQ45" s="106"/>
      <c r="AR45" s="106"/>
      <c r="AS45" s="106"/>
      <c r="AT45" s="106"/>
      <c r="AU45" s="106"/>
      <c r="AV45" s="106"/>
      <c r="AW45" s="106"/>
      <c r="AX45" s="106"/>
      <c r="AY45" s="106"/>
      <c r="AZ45" s="106"/>
      <c r="BA45" s="106"/>
      <c r="BB45" s="106"/>
      <c r="BC45" s="106"/>
      <c r="BD45" s="106"/>
      <c r="BE45" s="106"/>
      <c r="BF45" s="106"/>
      <c r="BG45" s="106"/>
      <c r="BH45" s="106"/>
      <c r="BI45" s="106"/>
      <c r="BJ45" s="106"/>
      <c r="BK45" s="106"/>
      <c r="BL45" s="106"/>
      <c r="BM45" s="106"/>
      <c r="BN45" s="106"/>
      <c r="BO45" s="106"/>
      <c r="BP45" s="106"/>
      <c r="BQ45" s="106"/>
      <c r="BR45" s="106"/>
      <c r="BS45" s="106"/>
      <c r="BT45" s="106"/>
      <c r="BU45" s="106"/>
      <c r="BV45" s="106"/>
      <c r="BW45" s="106"/>
      <c r="BX45" s="106"/>
      <c r="BY45" s="106"/>
      <c r="BZ45" s="106"/>
      <c r="CA45" s="106"/>
      <c r="CB45" s="106"/>
      <c r="CC45" s="106"/>
      <c r="CD45" s="106"/>
      <c r="CE45" s="106"/>
      <c r="CF45" s="106"/>
      <c r="CG45" s="106"/>
      <c r="CH45" s="106"/>
      <c r="CI45" s="106"/>
      <c r="CJ45" s="106"/>
      <c r="CK45" s="106"/>
      <c r="CL45" s="106"/>
      <c r="CM45" s="106"/>
      <c r="CN45" s="106"/>
      <c r="CO45" s="106"/>
      <c r="CP45" s="106"/>
      <c r="CQ45" s="106"/>
      <c r="CR45" s="106"/>
      <c r="CS45" s="106"/>
      <c r="CT45" s="106"/>
      <c r="CU45" s="106"/>
      <c r="CV45" s="106"/>
      <c r="CW45" s="106"/>
      <c r="CX45" s="106"/>
      <c r="CY45" s="106"/>
      <c r="CZ45" s="106"/>
      <c r="DA45" s="106"/>
      <c r="DB45" s="106"/>
      <c r="DC45" s="106"/>
      <c r="DD45" s="106"/>
      <c r="DE45" s="106"/>
      <c r="DF45" s="106"/>
      <c r="DG45" s="106"/>
      <c r="DH45" s="106"/>
      <c r="DI45" s="106"/>
      <c r="DJ45" s="106"/>
      <c r="DK45" s="106"/>
      <c r="DL45" s="106"/>
      <c r="DM45" s="106"/>
      <c r="DN45" s="106"/>
      <c r="DO45" s="106"/>
      <c r="DP45" s="106"/>
      <c r="DQ45" s="106"/>
      <c r="DR45" s="106"/>
      <c r="DS45" s="106"/>
      <c r="DT45" s="106"/>
      <c r="DU45" s="106"/>
      <c r="DV45" s="106"/>
      <c r="DW45" s="106"/>
      <c r="DX45" s="106"/>
      <c r="DY45" s="106"/>
      <c r="DZ45" s="106"/>
      <c r="EA45" s="106"/>
      <c r="EB45" s="106"/>
      <c r="EC45" s="106"/>
      <c r="ED45" s="106"/>
      <c r="EE45" s="106"/>
      <c r="EF45" s="106"/>
      <c r="EG45" s="106"/>
      <c r="EH45" s="106"/>
      <c r="EI45" s="106"/>
      <c r="EJ45" s="106"/>
      <c r="EK45" s="106"/>
      <c r="EL45" s="106"/>
      <c r="EM45" s="106"/>
      <c r="EN45" s="106"/>
      <c r="EO45" s="106"/>
      <c r="EP45" s="106"/>
      <c r="EQ45" s="106"/>
      <c r="ER45" s="106"/>
      <c r="ES45" s="106"/>
      <c r="ET45" s="106"/>
      <c r="EU45" s="106"/>
      <c r="EV45" s="106"/>
      <c r="EW45" s="106"/>
      <c r="EX45" s="106"/>
      <c r="EY45" s="106"/>
      <c r="EZ45" s="106"/>
      <c r="FA45" s="106"/>
      <c r="FB45" s="106"/>
      <c r="FC45" s="106"/>
      <c r="FD45" s="106"/>
      <c r="FE45" s="106"/>
      <c r="FF45" s="106"/>
      <c r="FG45" s="106"/>
      <c r="FH45" s="106"/>
      <c r="FI45" s="106"/>
      <c r="FJ45" s="106"/>
      <c r="FK45" s="106"/>
      <c r="FL45" s="106"/>
      <c r="FM45" s="106"/>
      <c r="FN45" s="106"/>
      <c r="FO45" s="106"/>
      <c r="FP45" s="106"/>
      <c r="FQ45" s="106"/>
      <c r="FR45" s="106"/>
      <c r="FS45" s="106"/>
      <c r="FT45" s="106"/>
      <c r="FU45" s="106"/>
      <c r="FV45" s="106"/>
      <c r="FW45" s="106"/>
      <c r="FX45" s="106"/>
      <c r="FY45" s="106"/>
      <c r="FZ45" s="106"/>
      <c r="GA45" s="106"/>
      <c r="GB45" s="106"/>
      <c r="GC45" s="106"/>
      <c r="GD45" s="106"/>
      <c r="GE45" s="106"/>
      <c r="GF45" s="106"/>
      <c r="GG45" s="106"/>
      <c r="GH45" s="106"/>
      <c r="GI45" s="106"/>
      <c r="GJ45" s="106"/>
      <c r="GK45" s="106"/>
      <c r="GL45" s="106"/>
      <c r="GM45" s="106"/>
      <c r="GN45" s="106"/>
      <c r="GO45" s="106"/>
      <c r="GP45" s="106"/>
      <c r="GQ45" s="106"/>
      <c r="GR45" s="106"/>
      <c r="GS45" s="106"/>
      <c r="GT45" s="106"/>
      <c r="GU45" s="106"/>
      <c r="GV45" s="106"/>
      <c r="GW45" s="106"/>
      <c r="GX45" s="106"/>
      <c r="GY45" s="106"/>
      <c r="GZ45" s="106"/>
      <c r="HA45" s="106"/>
      <c r="HB45" s="106"/>
      <c r="HC45" s="106"/>
      <c r="HD45" s="106"/>
      <c r="HE45" s="106"/>
      <c r="HF45" s="106"/>
      <c r="HG45" s="106"/>
      <c r="HH45" s="106"/>
      <c r="HI45" s="106"/>
      <c r="HJ45" s="106"/>
      <c r="HK45" s="106"/>
      <c r="HL45" s="106"/>
      <c r="HM45" s="106"/>
      <c r="HN45" s="106"/>
      <c r="HO45" s="106"/>
      <c r="HP45" s="106"/>
      <c r="HQ45" s="106"/>
      <c r="HR45" s="106"/>
      <c r="HS45" s="106"/>
      <c r="HT45" s="106"/>
      <c r="HU45" s="106"/>
      <c r="HV45" s="106"/>
      <c r="HW45" s="106"/>
      <c r="HX45" s="106"/>
      <c r="HY45" s="106"/>
      <c r="HZ45" s="106"/>
      <c r="IA45" s="106"/>
      <c r="IB45" s="106"/>
      <c r="IC45" s="106"/>
      <c r="ID45" s="106"/>
      <c r="IE45" s="106"/>
      <c r="IF45" s="106"/>
      <c r="IG45" s="106"/>
      <c r="IH45" s="106"/>
      <c r="II45" s="106"/>
      <c r="IJ45" s="106"/>
      <c r="IK45" s="106"/>
      <c r="IL45" s="106"/>
      <c r="IM45" s="106"/>
      <c r="IN45" s="106"/>
      <c r="IO45" s="106"/>
      <c r="IP45" s="106"/>
      <c r="IQ45" s="106"/>
      <c r="IR45" s="106"/>
      <c r="IS45" s="106"/>
      <c r="IT45" s="106"/>
      <c r="IU45" s="106"/>
      <c r="IV45" s="106"/>
    </row>
    <row r="46" s="108" customFormat="1" ht="20" hidden="1" customHeight="1" spans="1:256">
      <c r="A46" s="13">
        <f t="shared" si="0"/>
        <v>8</v>
      </c>
      <c r="B46" s="37" t="s">
        <v>94</v>
      </c>
      <c r="C46" s="37" t="s">
        <v>67</v>
      </c>
      <c r="D46" s="37">
        <v>8</v>
      </c>
      <c r="E46" s="37">
        <f>900/8*D46</f>
        <v>900</v>
      </c>
      <c r="F46" s="37"/>
      <c r="G46" s="37"/>
      <c r="H46" s="54">
        <v>3131</v>
      </c>
      <c r="I46" s="37" t="s">
        <v>68</v>
      </c>
      <c r="J46" s="37" t="s">
        <v>69</v>
      </c>
      <c r="K46" s="37"/>
      <c r="L46" s="37"/>
      <c r="M46" s="37" t="s">
        <v>40</v>
      </c>
      <c r="N46" s="37"/>
      <c r="O46" s="37"/>
      <c r="P46" s="37"/>
      <c r="Q46" s="37"/>
      <c r="R46" s="37"/>
      <c r="S46" s="37"/>
      <c r="T46" s="37"/>
      <c r="U46" s="37" t="s">
        <v>78</v>
      </c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  <c r="AJ46" s="106"/>
      <c r="AK46" s="106"/>
      <c r="AL46" s="106"/>
      <c r="AM46" s="106"/>
      <c r="AN46" s="106"/>
      <c r="AO46" s="106"/>
      <c r="AP46" s="106"/>
      <c r="AQ46" s="106"/>
      <c r="AR46" s="106"/>
      <c r="AS46" s="106"/>
      <c r="AT46" s="106"/>
      <c r="AU46" s="106"/>
      <c r="AV46" s="106"/>
      <c r="AW46" s="106"/>
      <c r="AX46" s="106"/>
      <c r="AY46" s="106"/>
      <c r="AZ46" s="106"/>
      <c r="BA46" s="106"/>
      <c r="BB46" s="106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06"/>
      <c r="BP46" s="106"/>
      <c r="BQ46" s="106"/>
      <c r="BR46" s="106"/>
      <c r="BS46" s="106"/>
      <c r="BT46" s="106"/>
      <c r="BU46" s="106"/>
      <c r="BV46" s="106"/>
      <c r="BW46" s="106"/>
      <c r="BX46" s="106"/>
      <c r="BY46" s="106"/>
      <c r="BZ46" s="106"/>
      <c r="CA46" s="106"/>
      <c r="CB46" s="106"/>
      <c r="CC46" s="106"/>
      <c r="CD46" s="106"/>
      <c r="CE46" s="106"/>
      <c r="CF46" s="106"/>
      <c r="CG46" s="106"/>
      <c r="CH46" s="106"/>
      <c r="CI46" s="106"/>
      <c r="CJ46" s="106"/>
      <c r="CK46" s="106"/>
      <c r="CL46" s="106"/>
      <c r="CM46" s="106"/>
      <c r="CN46" s="106"/>
      <c r="CO46" s="106"/>
      <c r="CP46" s="106"/>
      <c r="CQ46" s="106"/>
      <c r="CR46" s="106"/>
      <c r="CS46" s="106"/>
      <c r="CT46" s="106"/>
      <c r="CU46" s="106"/>
      <c r="CV46" s="106"/>
      <c r="CW46" s="106"/>
      <c r="CX46" s="106"/>
      <c r="CY46" s="106"/>
      <c r="CZ46" s="106"/>
      <c r="DA46" s="106"/>
      <c r="DB46" s="106"/>
      <c r="DC46" s="106"/>
      <c r="DD46" s="106"/>
      <c r="DE46" s="106"/>
      <c r="DF46" s="106"/>
      <c r="DG46" s="106"/>
      <c r="DH46" s="106"/>
      <c r="DI46" s="106"/>
      <c r="DJ46" s="106"/>
      <c r="DK46" s="106"/>
      <c r="DL46" s="106"/>
      <c r="DM46" s="106"/>
      <c r="DN46" s="106"/>
      <c r="DO46" s="106"/>
      <c r="DP46" s="106"/>
      <c r="DQ46" s="106"/>
      <c r="DR46" s="106"/>
      <c r="DS46" s="106"/>
      <c r="DT46" s="106"/>
      <c r="DU46" s="106"/>
      <c r="DV46" s="106"/>
      <c r="DW46" s="106"/>
      <c r="DX46" s="106"/>
      <c r="DY46" s="106"/>
      <c r="DZ46" s="106"/>
      <c r="EA46" s="106"/>
      <c r="EB46" s="106"/>
      <c r="EC46" s="106"/>
      <c r="ED46" s="106"/>
      <c r="EE46" s="106"/>
      <c r="EF46" s="106"/>
      <c r="EG46" s="106"/>
      <c r="EH46" s="106"/>
      <c r="EI46" s="106"/>
      <c r="EJ46" s="106"/>
      <c r="EK46" s="106"/>
      <c r="EL46" s="106"/>
      <c r="EM46" s="106"/>
      <c r="EN46" s="106"/>
      <c r="EO46" s="106"/>
      <c r="EP46" s="106"/>
      <c r="EQ46" s="106"/>
      <c r="ER46" s="106"/>
      <c r="ES46" s="106"/>
      <c r="ET46" s="106"/>
      <c r="EU46" s="106"/>
      <c r="EV46" s="106"/>
      <c r="EW46" s="106"/>
      <c r="EX46" s="106"/>
      <c r="EY46" s="106"/>
      <c r="EZ46" s="106"/>
      <c r="FA46" s="106"/>
      <c r="FB46" s="106"/>
      <c r="FC46" s="106"/>
      <c r="FD46" s="106"/>
      <c r="FE46" s="106"/>
      <c r="FF46" s="106"/>
      <c r="FG46" s="106"/>
      <c r="FH46" s="106"/>
      <c r="FI46" s="106"/>
      <c r="FJ46" s="106"/>
      <c r="FK46" s="106"/>
      <c r="FL46" s="106"/>
      <c r="FM46" s="106"/>
      <c r="FN46" s="106"/>
      <c r="FO46" s="106"/>
      <c r="FP46" s="106"/>
      <c r="FQ46" s="106"/>
      <c r="FR46" s="106"/>
      <c r="FS46" s="106"/>
      <c r="FT46" s="106"/>
      <c r="FU46" s="106"/>
      <c r="FV46" s="106"/>
      <c r="FW46" s="106"/>
      <c r="FX46" s="106"/>
      <c r="FY46" s="106"/>
      <c r="FZ46" s="106"/>
      <c r="GA46" s="106"/>
      <c r="GB46" s="106"/>
      <c r="GC46" s="106"/>
      <c r="GD46" s="106"/>
      <c r="GE46" s="106"/>
      <c r="GF46" s="106"/>
      <c r="GG46" s="106"/>
      <c r="GH46" s="106"/>
      <c r="GI46" s="106"/>
      <c r="GJ46" s="106"/>
      <c r="GK46" s="106"/>
      <c r="GL46" s="106"/>
      <c r="GM46" s="106"/>
      <c r="GN46" s="106"/>
      <c r="GO46" s="106"/>
      <c r="GP46" s="106"/>
      <c r="GQ46" s="106"/>
      <c r="GR46" s="106"/>
      <c r="GS46" s="106"/>
      <c r="GT46" s="106"/>
      <c r="GU46" s="106"/>
      <c r="GV46" s="106"/>
      <c r="GW46" s="106"/>
      <c r="GX46" s="106"/>
      <c r="GY46" s="106"/>
      <c r="GZ46" s="106"/>
      <c r="HA46" s="106"/>
      <c r="HB46" s="106"/>
      <c r="HC46" s="106"/>
      <c r="HD46" s="106"/>
      <c r="HE46" s="106"/>
      <c r="HF46" s="106"/>
      <c r="HG46" s="106"/>
      <c r="HH46" s="106"/>
      <c r="HI46" s="106"/>
      <c r="HJ46" s="106"/>
      <c r="HK46" s="106"/>
      <c r="HL46" s="106"/>
      <c r="HM46" s="106"/>
      <c r="HN46" s="106"/>
      <c r="HO46" s="106"/>
      <c r="HP46" s="106"/>
      <c r="HQ46" s="106"/>
      <c r="HR46" s="106"/>
      <c r="HS46" s="106"/>
      <c r="HT46" s="106"/>
      <c r="HU46" s="106"/>
      <c r="HV46" s="106"/>
      <c r="HW46" s="106"/>
      <c r="HX46" s="106"/>
      <c r="HY46" s="106"/>
      <c r="HZ46" s="106"/>
      <c r="IA46" s="106"/>
      <c r="IB46" s="106"/>
      <c r="IC46" s="106"/>
      <c r="ID46" s="106"/>
      <c r="IE46" s="106"/>
      <c r="IF46" s="106"/>
      <c r="IG46" s="106"/>
      <c r="IH46" s="106"/>
      <c r="II46" s="106"/>
      <c r="IJ46" s="106"/>
      <c r="IK46" s="106"/>
      <c r="IL46" s="106"/>
      <c r="IM46" s="106"/>
      <c r="IN46" s="106"/>
      <c r="IO46" s="106"/>
      <c r="IP46" s="106"/>
      <c r="IQ46" s="106"/>
      <c r="IR46" s="106"/>
      <c r="IS46" s="106"/>
      <c r="IT46" s="106"/>
      <c r="IU46" s="106"/>
      <c r="IV46" s="106"/>
    </row>
    <row r="47" s="108" customFormat="1" ht="21" hidden="1" customHeight="1" spans="1:256">
      <c r="A47" s="13">
        <f t="shared" si="0"/>
        <v>8</v>
      </c>
      <c r="B47" s="37" t="s">
        <v>94</v>
      </c>
      <c r="C47" s="37" t="s">
        <v>42</v>
      </c>
      <c r="D47" s="37">
        <v>8</v>
      </c>
      <c r="E47" s="37">
        <f>1000/8*D47</f>
        <v>1000</v>
      </c>
      <c r="F47" s="37"/>
      <c r="G47" s="37">
        <f>1500/8*F47</f>
        <v>0</v>
      </c>
      <c r="H47" s="54">
        <v>3106</v>
      </c>
      <c r="I47" s="37" t="s">
        <v>57</v>
      </c>
      <c r="J47" s="37" t="s">
        <v>70</v>
      </c>
      <c r="K47" s="37">
        <v>40</v>
      </c>
      <c r="L47" s="37"/>
      <c r="M47" s="37" t="s">
        <v>40</v>
      </c>
      <c r="N47" s="37"/>
      <c r="O47" s="37"/>
      <c r="P47" s="37"/>
      <c r="Q47" s="37"/>
      <c r="R47" s="37"/>
      <c r="S47" s="37"/>
      <c r="T47" s="37"/>
      <c r="U47" s="37" t="s">
        <v>71</v>
      </c>
      <c r="V47" s="106"/>
      <c r="W47" s="106"/>
      <c r="X47" s="106"/>
      <c r="Y47" s="106"/>
      <c r="Z47" s="106"/>
      <c r="AA47" s="106"/>
      <c r="AB47" s="106"/>
      <c r="AC47" s="106"/>
      <c r="AD47" s="106"/>
      <c r="AE47" s="106"/>
      <c r="AF47" s="106"/>
      <c r="AG47" s="106"/>
      <c r="AH47" s="106"/>
      <c r="AI47" s="106"/>
      <c r="AJ47" s="106"/>
      <c r="AK47" s="106"/>
      <c r="AL47" s="106"/>
      <c r="AM47" s="106"/>
      <c r="AN47" s="106"/>
      <c r="AO47" s="106"/>
      <c r="AP47" s="106"/>
      <c r="AQ47" s="106"/>
      <c r="AR47" s="106"/>
      <c r="AS47" s="106"/>
      <c r="AT47" s="106"/>
      <c r="AU47" s="106"/>
      <c r="AV47" s="106"/>
      <c r="AW47" s="106"/>
      <c r="AX47" s="106"/>
      <c r="AY47" s="106"/>
      <c r="AZ47" s="106"/>
      <c r="BA47" s="106"/>
      <c r="BB47" s="106"/>
      <c r="BC47" s="106"/>
      <c r="BD47" s="106"/>
      <c r="BE47" s="106"/>
      <c r="BF47" s="106"/>
      <c r="BG47" s="106"/>
      <c r="BH47" s="106"/>
      <c r="BI47" s="106"/>
      <c r="BJ47" s="106"/>
      <c r="BK47" s="106"/>
      <c r="BL47" s="106"/>
      <c r="BM47" s="106"/>
      <c r="BN47" s="106"/>
      <c r="BO47" s="106"/>
      <c r="BP47" s="106"/>
      <c r="BQ47" s="106"/>
      <c r="BR47" s="106"/>
      <c r="BS47" s="106"/>
      <c r="BT47" s="106"/>
      <c r="BU47" s="106"/>
      <c r="BV47" s="106"/>
      <c r="BW47" s="106"/>
      <c r="BX47" s="106"/>
      <c r="BY47" s="106"/>
      <c r="BZ47" s="106"/>
      <c r="CA47" s="106"/>
      <c r="CB47" s="106"/>
      <c r="CC47" s="106"/>
      <c r="CD47" s="106"/>
      <c r="CE47" s="106"/>
      <c r="CF47" s="106"/>
      <c r="CG47" s="106"/>
      <c r="CH47" s="106"/>
      <c r="CI47" s="106"/>
      <c r="CJ47" s="106"/>
      <c r="CK47" s="106"/>
      <c r="CL47" s="106"/>
      <c r="CM47" s="106"/>
      <c r="CN47" s="106"/>
      <c r="CO47" s="106"/>
      <c r="CP47" s="106"/>
      <c r="CQ47" s="106"/>
      <c r="CR47" s="106"/>
      <c r="CS47" s="106"/>
      <c r="CT47" s="106"/>
      <c r="CU47" s="106"/>
      <c r="CV47" s="106"/>
      <c r="CW47" s="106"/>
      <c r="CX47" s="106"/>
      <c r="CY47" s="106"/>
      <c r="CZ47" s="106"/>
      <c r="DA47" s="106"/>
      <c r="DB47" s="106"/>
      <c r="DC47" s="106"/>
      <c r="DD47" s="106"/>
      <c r="DE47" s="106"/>
      <c r="DF47" s="106"/>
      <c r="DG47" s="106"/>
      <c r="DH47" s="106"/>
      <c r="DI47" s="106"/>
      <c r="DJ47" s="106"/>
      <c r="DK47" s="106"/>
      <c r="DL47" s="106"/>
      <c r="DM47" s="106"/>
      <c r="DN47" s="106"/>
      <c r="DO47" s="106"/>
      <c r="DP47" s="106"/>
      <c r="DQ47" s="106"/>
      <c r="DR47" s="106"/>
      <c r="DS47" s="106"/>
      <c r="DT47" s="106"/>
      <c r="DU47" s="106"/>
      <c r="DV47" s="106"/>
      <c r="DW47" s="106"/>
      <c r="DX47" s="106"/>
      <c r="DY47" s="106"/>
      <c r="DZ47" s="106"/>
      <c r="EA47" s="106"/>
      <c r="EB47" s="106"/>
      <c r="EC47" s="106"/>
      <c r="ED47" s="106"/>
      <c r="EE47" s="106"/>
      <c r="EF47" s="106"/>
      <c r="EG47" s="106"/>
      <c r="EH47" s="106"/>
      <c r="EI47" s="106"/>
      <c r="EJ47" s="106"/>
      <c r="EK47" s="106"/>
      <c r="EL47" s="106"/>
      <c r="EM47" s="106"/>
      <c r="EN47" s="106"/>
      <c r="EO47" s="106"/>
      <c r="EP47" s="106"/>
      <c r="EQ47" s="106"/>
      <c r="ER47" s="106"/>
      <c r="ES47" s="106"/>
      <c r="ET47" s="106"/>
      <c r="EU47" s="106"/>
      <c r="EV47" s="106"/>
      <c r="EW47" s="106"/>
      <c r="EX47" s="106"/>
      <c r="EY47" s="106"/>
      <c r="EZ47" s="106"/>
      <c r="FA47" s="106"/>
      <c r="FB47" s="106"/>
      <c r="FC47" s="106"/>
      <c r="FD47" s="106"/>
      <c r="FE47" s="106"/>
      <c r="FF47" s="106"/>
      <c r="FG47" s="106"/>
      <c r="FH47" s="106"/>
      <c r="FI47" s="106"/>
      <c r="FJ47" s="106"/>
      <c r="FK47" s="106"/>
      <c r="FL47" s="106"/>
      <c r="FM47" s="106"/>
      <c r="FN47" s="106"/>
      <c r="FO47" s="106"/>
      <c r="FP47" s="106"/>
      <c r="FQ47" s="106"/>
      <c r="FR47" s="106"/>
      <c r="FS47" s="106"/>
      <c r="FT47" s="106"/>
      <c r="FU47" s="106"/>
      <c r="FV47" s="106"/>
      <c r="FW47" s="106"/>
      <c r="FX47" s="106"/>
      <c r="FY47" s="106"/>
      <c r="FZ47" s="106"/>
      <c r="GA47" s="106"/>
      <c r="GB47" s="106"/>
      <c r="GC47" s="106"/>
      <c r="GD47" s="106"/>
      <c r="GE47" s="106"/>
      <c r="GF47" s="106"/>
      <c r="GG47" s="106"/>
      <c r="GH47" s="106"/>
      <c r="GI47" s="106"/>
      <c r="GJ47" s="106"/>
      <c r="GK47" s="106"/>
      <c r="GL47" s="106"/>
      <c r="GM47" s="106"/>
      <c r="GN47" s="106"/>
      <c r="GO47" s="106"/>
      <c r="GP47" s="106"/>
      <c r="GQ47" s="106"/>
      <c r="GR47" s="106"/>
      <c r="GS47" s="106"/>
      <c r="GT47" s="106"/>
      <c r="GU47" s="106"/>
      <c r="GV47" s="106"/>
      <c r="GW47" s="106"/>
      <c r="GX47" s="106"/>
      <c r="GY47" s="106"/>
      <c r="GZ47" s="106"/>
      <c r="HA47" s="106"/>
      <c r="HB47" s="106"/>
      <c r="HC47" s="106"/>
      <c r="HD47" s="106"/>
      <c r="HE47" s="106"/>
      <c r="HF47" s="106"/>
      <c r="HG47" s="106"/>
      <c r="HH47" s="106"/>
      <c r="HI47" s="106"/>
      <c r="HJ47" s="106"/>
      <c r="HK47" s="106"/>
      <c r="HL47" s="106"/>
      <c r="HM47" s="106"/>
      <c r="HN47" s="106"/>
      <c r="HO47" s="106"/>
      <c r="HP47" s="106"/>
      <c r="HQ47" s="106"/>
      <c r="HR47" s="106"/>
      <c r="HS47" s="106"/>
      <c r="HT47" s="106"/>
      <c r="HU47" s="106"/>
      <c r="HV47" s="106"/>
      <c r="HW47" s="106"/>
      <c r="HX47" s="106"/>
      <c r="HY47" s="106"/>
      <c r="HZ47" s="106"/>
      <c r="IA47" s="106"/>
      <c r="IB47" s="106"/>
      <c r="IC47" s="106"/>
      <c r="ID47" s="106"/>
      <c r="IE47" s="106"/>
      <c r="IF47" s="106"/>
      <c r="IG47" s="106"/>
      <c r="IH47" s="106"/>
      <c r="II47" s="106"/>
      <c r="IJ47" s="106"/>
      <c r="IK47" s="106"/>
      <c r="IL47" s="106"/>
      <c r="IM47" s="106"/>
      <c r="IN47" s="106"/>
      <c r="IO47" s="106"/>
      <c r="IP47" s="106"/>
      <c r="IQ47" s="106"/>
      <c r="IR47" s="106"/>
      <c r="IS47" s="106"/>
      <c r="IT47" s="106"/>
      <c r="IU47" s="106"/>
      <c r="IV47" s="106"/>
    </row>
    <row r="48" s="81" customFormat="1" ht="20" hidden="1" customHeight="1" spans="1:256">
      <c r="A48" s="13">
        <f t="shared" si="0"/>
        <v>8</v>
      </c>
      <c r="B48" s="37" t="s">
        <v>94</v>
      </c>
      <c r="C48" s="37" t="s">
        <v>22</v>
      </c>
      <c r="D48" s="37"/>
      <c r="E48" s="37">
        <f>1000/8*D48</f>
        <v>0</v>
      </c>
      <c r="F48" s="37">
        <v>8</v>
      </c>
      <c r="G48" s="37">
        <f>1500/8*F48</f>
        <v>1500</v>
      </c>
      <c r="H48" s="54">
        <v>3107</v>
      </c>
      <c r="I48" s="37" t="s">
        <v>60</v>
      </c>
      <c r="J48" s="37" t="s">
        <v>70</v>
      </c>
      <c r="K48" s="37">
        <v>40</v>
      </c>
      <c r="L48" s="37"/>
      <c r="M48" s="37" t="s">
        <v>40</v>
      </c>
      <c r="N48" s="37"/>
      <c r="O48" s="37"/>
      <c r="P48" s="37"/>
      <c r="Q48" s="37"/>
      <c r="R48" s="37"/>
      <c r="S48" s="37"/>
      <c r="T48" s="37"/>
      <c r="U48" s="37" t="s">
        <v>71</v>
      </c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</row>
    <row r="49" s="81" customFormat="1" ht="20" hidden="1" customHeight="1" spans="1:256">
      <c r="A49" s="84">
        <f t="shared" si="0"/>
        <v>4</v>
      </c>
      <c r="B49" s="37" t="s">
        <v>94</v>
      </c>
      <c r="C49" s="37" t="s">
        <v>81</v>
      </c>
      <c r="D49" s="37">
        <v>4</v>
      </c>
      <c r="E49" s="37">
        <v>850</v>
      </c>
      <c r="F49" s="37"/>
      <c r="G49" s="37">
        <f>1500/8*F49</f>
        <v>0</v>
      </c>
      <c r="H49" s="54">
        <v>2052</v>
      </c>
      <c r="I49" s="37" t="s">
        <v>82</v>
      </c>
      <c r="J49" s="37" t="s">
        <v>83</v>
      </c>
      <c r="K49" s="37"/>
      <c r="L49" s="37" t="s">
        <v>25</v>
      </c>
      <c r="M49" s="37"/>
      <c r="N49" s="37"/>
      <c r="O49" s="37"/>
      <c r="P49" s="37">
        <v>2850</v>
      </c>
      <c r="Q49" s="37"/>
      <c r="R49" s="37" t="s">
        <v>26</v>
      </c>
      <c r="S49" s="37"/>
      <c r="T49" s="37"/>
      <c r="U49" s="37" t="s">
        <v>84</v>
      </c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</row>
    <row r="50" s="81" customFormat="1" ht="20" hidden="1" customHeight="1" spans="1:256">
      <c r="A50" s="13">
        <f t="shared" si="0"/>
        <v>4</v>
      </c>
      <c r="B50" s="37" t="s">
        <v>94</v>
      </c>
      <c r="C50" s="37" t="s">
        <v>81</v>
      </c>
      <c r="D50" s="37">
        <v>4</v>
      </c>
      <c r="E50" s="37">
        <f>1400/8*D50</f>
        <v>700</v>
      </c>
      <c r="F50" s="37"/>
      <c r="G50" s="37">
        <f>1500/8*F50</f>
        <v>0</v>
      </c>
      <c r="H50" s="54">
        <v>2054</v>
      </c>
      <c r="I50" s="37" t="s">
        <v>82</v>
      </c>
      <c r="J50" s="37" t="s">
        <v>44</v>
      </c>
      <c r="K50" s="37"/>
      <c r="L50" s="37"/>
      <c r="M50" s="37" t="s">
        <v>40</v>
      </c>
      <c r="N50" s="37">
        <v>600</v>
      </c>
      <c r="O50" s="37"/>
      <c r="P50" s="37"/>
      <c r="Q50" s="37"/>
      <c r="R50" s="37"/>
      <c r="S50" s="37"/>
      <c r="T50" s="37"/>
      <c r="U50" s="37" t="s">
        <v>52</v>
      </c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</row>
    <row r="51" ht="20" hidden="1" customHeight="1" spans="1:256">
      <c r="A51" s="13">
        <f t="shared" si="0"/>
        <v>8</v>
      </c>
      <c r="B51" s="37" t="s">
        <v>94</v>
      </c>
      <c r="C51" s="37" t="s">
        <v>50</v>
      </c>
      <c r="D51" s="37">
        <v>8</v>
      </c>
      <c r="E51" s="37">
        <f>1000/8*D51</f>
        <v>1000</v>
      </c>
      <c r="F51" s="37"/>
      <c r="G51" s="37">
        <f>1500/8*F51</f>
        <v>0</v>
      </c>
      <c r="H51" s="54">
        <v>1466</v>
      </c>
      <c r="I51" s="37" t="s">
        <v>28</v>
      </c>
      <c r="J51" s="37" t="s">
        <v>44</v>
      </c>
      <c r="K51" s="37">
        <v>35</v>
      </c>
      <c r="L51" s="37" t="s">
        <v>77</v>
      </c>
      <c r="M51" s="37" t="s">
        <v>40</v>
      </c>
      <c r="N51" s="37"/>
      <c r="O51" s="37"/>
      <c r="P51" s="37"/>
      <c r="Q51" s="37"/>
      <c r="R51" s="37"/>
      <c r="S51" s="37"/>
      <c r="T51" s="37"/>
      <c r="U51" s="37" t="s">
        <v>98</v>
      </c>
      <c r="V51" s="106"/>
      <c r="W51" s="106"/>
      <c r="X51" s="106"/>
      <c r="Y51" s="106"/>
      <c r="Z51" s="106"/>
      <c r="AA51" s="106"/>
      <c r="AB51" s="106"/>
      <c r="AC51" s="106"/>
      <c r="AD51" s="106"/>
      <c r="AE51" s="106"/>
      <c r="AF51" s="106"/>
      <c r="AG51" s="106"/>
      <c r="AH51" s="106"/>
      <c r="AI51" s="106"/>
      <c r="AJ51" s="106"/>
      <c r="AK51" s="106"/>
      <c r="AL51" s="106"/>
      <c r="AM51" s="106"/>
      <c r="AN51" s="106"/>
      <c r="AO51" s="106"/>
      <c r="AP51" s="106"/>
      <c r="AQ51" s="106"/>
      <c r="AR51" s="106"/>
      <c r="AS51" s="106"/>
      <c r="AT51" s="106"/>
      <c r="AU51" s="106"/>
      <c r="AV51" s="106"/>
      <c r="AW51" s="106"/>
      <c r="AX51" s="106"/>
      <c r="AY51" s="106"/>
      <c r="AZ51" s="106"/>
      <c r="BA51" s="106"/>
      <c r="BB51" s="106"/>
      <c r="BC51" s="106"/>
      <c r="BD51" s="106"/>
      <c r="BE51" s="106"/>
      <c r="BF51" s="106"/>
      <c r="BG51" s="106"/>
      <c r="BH51" s="106"/>
      <c r="BI51" s="106"/>
      <c r="BJ51" s="106"/>
      <c r="BK51" s="106"/>
      <c r="BL51" s="106"/>
      <c r="BM51" s="106"/>
      <c r="BN51" s="106"/>
      <c r="BO51" s="106"/>
      <c r="BP51" s="106"/>
      <c r="BQ51" s="106"/>
      <c r="BR51" s="106"/>
      <c r="BS51" s="106"/>
      <c r="BT51" s="106"/>
      <c r="BU51" s="106"/>
      <c r="BV51" s="106"/>
      <c r="BW51" s="106"/>
      <c r="BX51" s="106"/>
      <c r="BY51" s="106"/>
      <c r="BZ51" s="106"/>
      <c r="CA51" s="106"/>
      <c r="CB51" s="106"/>
      <c r="CC51" s="106"/>
      <c r="CD51" s="106"/>
      <c r="CE51" s="106"/>
      <c r="CF51" s="106"/>
      <c r="CG51" s="106"/>
      <c r="CH51" s="106"/>
      <c r="CI51" s="106"/>
      <c r="CJ51" s="106"/>
      <c r="CK51" s="106"/>
      <c r="CL51" s="106"/>
      <c r="CM51" s="106"/>
      <c r="CN51" s="106"/>
      <c r="CO51" s="106"/>
      <c r="CP51" s="106"/>
      <c r="CQ51" s="106"/>
      <c r="CR51" s="106"/>
      <c r="CS51" s="106"/>
      <c r="CT51" s="106"/>
      <c r="CU51" s="106"/>
      <c r="CV51" s="106"/>
      <c r="CW51" s="106"/>
      <c r="CX51" s="106"/>
      <c r="CY51" s="106"/>
      <c r="CZ51" s="106"/>
      <c r="DA51" s="106"/>
      <c r="DB51" s="106"/>
      <c r="DC51" s="106"/>
      <c r="DD51" s="106"/>
      <c r="DE51" s="106"/>
      <c r="DF51" s="106"/>
      <c r="DG51" s="106"/>
      <c r="DH51" s="106"/>
      <c r="DI51" s="106"/>
      <c r="DJ51" s="106"/>
      <c r="DK51" s="106"/>
      <c r="DL51" s="106"/>
      <c r="DM51" s="106"/>
      <c r="DN51" s="106"/>
      <c r="DO51" s="106"/>
      <c r="DP51" s="106"/>
      <c r="DQ51" s="106"/>
      <c r="DR51" s="106"/>
      <c r="DS51" s="106"/>
      <c r="DT51" s="106"/>
      <c r="DU51" s="106"/>
      <c r="DV51" s="106"/>
      <c r="DW51" s="106"/>
      <c r="DX51" s="106"/>
      <c r="DY51" s="106"/>
      <c r="DZ51" s="106"/>
      <c r="EA51" s="106"/>
      <c r="EB51" s="106"/>
      <c r="EC51" s="106"/>
      <c r="ED51" s="106"/>
      <c r="EE51" s="106"/>
      <c r="EF51" s="106"/>
      <c r="EG51" s="106"/>
      <c r="EH51" s="106"/>
      <c r="EI51" s="106"/>
      <c r="EJ51" s="106"/>
      <c r="EK51" s="106"/>
      <c r="EL51" s="106"/>
      <c r="EM51" s="106"/>
      <c r="EN51" s="106"/>
      <c r="EO51" s="106"/>
      <c r="EP51" s="106"/>
      <c r="EQ51" s="106"/>
      <c r="ER51" s="106"/>
      <c r="ES51" s="106"/>
      <c r="ET51" s="106"/>
      <c r="EU51" s="106"/>
      <c r="EV51" s="106"/>
      <c r="EW51" s="106"/>
      <c r="EX51" s="106"/>
      <c r="EY51" s="106"/>
      <c r="EZ51" s="106"/>
      <c r="FA51" s="106"/>
      <c r="FB51" s="106"/>
      <c r="FC51" s="106"/>
      <c r="FD51" s="106"/>
      <c r="FE51" s="106"/>
      <c r="FF51" s="106"/>
      <c r="FG51" s="106"/>
      <c r="FH51" s="106"/>
      <c r="FI51" s="106"/>
      <c r="FJ51" s="106"/>
      <c r="FK51" s="106"/>
      <c r="FL51" s="106"/>
      <c r="FM51" s="106"/>
      <c r="FN51" s="106"/>
      <c r="FO51" s="106"/>
      <c r="FP51" s="106"/>
      <c r="FQ51" s="106"/>
      <c r="FR51" s="106"/>
      <c r="FS51" s="106"/>
      <c r="FT51" s="106"/>
      <c r="FU51" s="106"/>
      <c r="FV51" s="106"/>
      <c r="FW51" s="106"/>
      <c r="FX51" s="106"/>
      <c r="FY51" s="106"/>
      <c r="FZ51" s="106"/>
      <c r="GA51" s="106"/>
      <c r="GB51" s="106"/>
      <c r="GC51" s="106"/>
      <c r="GD51" s="106"/>
      <c r="GE51" s="106"/>
      <c r="GF51" s="106"/>
      <c r="GG51" s="106"/>
      <c r="GH51" s="106"/>
      <c r="GI51" s="106"/>
      <c r="GJ51" s="106"/>
      <c r="GK51" s="106"/>
      <c r="GL51" s="106"/>
      <c r="GM51" s="106"/>
      <c r="GN51" s="106"/>
      <c r="GO51" s="106"/>
      <c r="GP51" s="106"/>
      <c r="GQ51" s="106"/>
      <c r="GR51" s="106"/>
      <c r="GS51" s="106"/>
      <c r="GT51" s="106"/>
      <c r="GU51" s="106"/>
      <c r="GV51" s="106"/>
      <c r="GW51" s="106"/>
      <c r="GX51" s="106"/>
      <c r="GY51" s="106"/>
      <c r="GZ51" s="106"/>
      <c r="HA51" s="106"/>
      <c r="HB51" s="106"/>
      <c r="HC51" s="106"/>
      <c r="HD51" s="106"/>
      <c r="HE51" s="106"/>
      <c r="HF51" s="106"/>
      <c r="HG51" s="106"/>
      <c r="HH51" s="106"/>
      <c r="HI51" s="106"/>
      <c r="HJ51" s="106"/>
      <c r="HK51" s="106"/>
      <c r="HL51" s="106"/>
      <c r="HM51" s="106"/>
      <c r="HN51" s="106"/>
      <c r="HO51" s="106"/>
      <c r="HP51" s="106"/>
      <c r="HQ51" s="106"/>
      <c r="HR51" s="106"/>
      <c r="HS51" s="106"/>
      <c r="HT51" s="106"/>
      <c r="HU51" s="106"/>
      <c r="HV51" s="106"/>
      <c r="HW51" s="106"/>
      <c r="HX51" s="106"/>
      <c r="HY51" s="106"/>
      <c r="HZ51" s="106"/>
      <c r="IA51" s="106"/>
      <c r="IB51" s="106"/>
      <c r="IC51" s="106"/>
      <c r="ID51" s="106"/>
      <c r="IE51" s="106"/>
      <c r="IF51" s="106"/>
      <c r="IG51" s="106"/>
      <c r="IH51" s="106"/>
      <c r="II51" s="106"/>
      <c r="IJ51" s="106"/>
      <c r="IK51" s="106"/>
      <c r="IL51" s="106"/>
      <c r="IM51" s="106"/>
      <c r="IN51" s="106"/>
      <c r="IO51" s="106"/>
      <c r="IP51" s="106"/>
      <c r="IQ51" s="106"/>
      <c r="IR51" s="106"/>
      <c r="IS51" s="106"/>
      <c r="IT51" s="106"/>
      <c r="IU51" s="106"/>
      <c r="IV51" s="106"/>
    </row>
    <row r="52" s="108" customFormat="1" ht="20" hidden="1" customHeight="1" spans="1:256">
      <c r="A52" s="84">
        <f t="shared" si="0"/>
        <v>13</v>
      </c>
      <c r="B52" s="37" t="s">
        <v>94</v>
      </c>
      <c r="C52" s="37" t="s">
        <v>59</v>
      </c>
      <c r="D52" s="37">
        <v>12</v>
      </c>
      <c r="E52" s="37"/>
      <c r="F52" s="37">
        <v>1</v>
      </c>
      <c r="G52" s="37"/>
      <c r="H52" s="54"/>
      <c r="I52" s="37" t="s">
        <v>99</v>
      </c>
      <c r="J52" s="37" t="s">
        <v>100</v>
      </c>
      <c r="K52" s="37"/>
      <c r="L52" s="37" t="s">
        <v>101</v>
      </c>
      <c r="M52" s="37"/>
      <c r="N52" s="37"/>
      <c r="O52" s="37"/>
      <c r="P52" s="37">
        <v>2000</v>
      </c>
      <c r="Q52" s="37"/>
      <c r="R52" s="37" t="s">
        <v>26</v>
      </c>
      <c r="S52" s="37">
        <v>27</v>
      </c>
      <c r="T52" s="37">
        <v>1478</v>
      </c>
      <c r="U52" s="37">
        <v>13533578097</v>
      </c>
      <c r="V52" s="106"/>
      <c r="W52" s="106"/>
      <c r="X52" s="106"/>
      <c r="Y52" s="106"/>
      <c r="Z52" s="106"/>
      <c r="AA52" s="106"/>
      <c r="AB52" s="106"/>
      <c r="AC52" s="106"/>
      <c r="AD52" s="106"/>
      <c r="AE52" s="106"/>
      <c r="AF52" s="106"/>
      <c r="AG52" s="106"/>
      <c r="AH52" s="106"/>
      <c r="AI52" s="106"/>
      <c r="AJ52" s="106"/>
      <c r="AK52" s="106"/>
      <c r="AL52" s="106"/>
      <c r="AM52" s="106"/>
      <c r="AN52" s="106"/>
      <c r="AO52" s="106"/>
      <c r="AP52" s="106"/>
      <c r="AQ52" s="106"/>
      <c r="AR52" s="106"/>
      <c r="AS52" s="106"/>
      <c r="AT52" s="106"/>
      <c r="AU52" s="106"/>
      <c r="AV52" s="106"/>
      <c r="AW52" s="106"/>
      <c r="AX52" s="106"/>
      <c r="AY52" s="106"/>
      <c r="AZ52" s="106"/>
      <c r="BA52" s="106"/>
      <c r="BB52" s="106"/>
      <c r="BC52" s="106"/>
      <c r="BD52" s="106"/>
      <c r="BE52" s="106"/>
      <c r="BF52" s="106"/>
      <c r="BG52" s="106"/>
      <c r="BH52" s="106"/>
      <c r="BI52" s="106"/>
      <c r="BJ52" s="106"/>
      <c r="BK52" s="106"/>
      <c r="BL52" s="106"/>
      <c r="BM52" s="106"/>
      <c r="BN52" s="106"/>
      <c r="BO52" s="106"/>
      <c r="BP52" s="106"/>
      <c r="BQ52" s="106"/>
      <c r="BR52" s="106"/>
      <c r="BS52" s="106"/>
      <c r="BT52" s="106"/>
      <c r="BU52" s="106"/>
      <c r="BV52" s="106"/>
      <c r="BW52" s="106"/>
      <c r="BX52" s="106"/>
      <c r="BY52" s="106"/>
      <c r="BZ52" s="106"/>
      <c r="CA52" s="106"/>
      <c r="CB52" s="106"/>
      <c r="CC52" s="106"/>
      <c r="CD52" s="106"/>
      <c r="CE52" s="106"/>
      <c r="CF52" s="106"/>
      <c r="CG52" s="106"/>
      <c r="CH52" s="106"/>
      <c r="CI52" s="106"/>
      <c r="CJ52" s="106"/>
      <c r="CK52" s="106"/>
      <c r="CL52" s="106"/>
      <c r="CM52" s="106"/>
      <c r="CN52" s="106"/>
      <c r="CO52" s="106"/>
      <c r="CP52" s="106"/>
      <c r="CQ52" s="106"/>
      <c r="CR52" s="106"/>
      <c r="CS52" s="106"/>
      <c r="CT52" s="106"/>
      <c r="CU52" s="106"/>
      <c r="CV52" s="106"/>
      <c r="CW52" s="106"/>
      <c r="CX52" s="106"/>
      <c r="CY52" s="106"/>
      <c r="CZ52" s="106"/>
      <c r="DA52" s="106"/>
      <c r="DB52" s="106"/>
      <c r="DC52" s="106"/>
      <c r="DD52" s="106"/>
      <c r="DE52" s="106"/>
      <c r="DF52" s="106"/>
      <c r="DG52" s="106"/>
      <c r="DH52" s="106"/>
      <c r="DI52" s="106"/>
      <c r="DJ52" s="106"/>
      <c r="DK52" s="106"/>
      <c r="DL52" s="106"/>
      <c r="DM52" s="106"/>
      <c r="DN52" s="106"/>
      <c r="DO52" s="106"/>
      <c r="DP52" s="106"/>
      <c r="DQ52" s="106"/>
      <c r="DR52" s="106"/>
      <c r="DS52" s="106"/>
      <c r="DT52" s="106"/>
      <c r="DU52" s="106"/>
      <c r="DV52" s="106"/>
      <c r="DW52" s="106"/>
      <c r="DX52" s="106"/>
      <c r="DY52" s="106"/>
      <c r="DZ52" s="106"/>
      <c r="EA52" s="106"/>
      <c r="EB52" s="106"/>
      <c r="EC52" s="106"/>
      <c r="ED52" s="106"/>
      <c r="EE52" s="106"/>
      <c r="EF52" s="106"/>
      <c r="EG52" s="106"/>
      <c r="EH52" s="106"/>
      <c r="EI52" s="106"/>
      <c r="EJ52" s="106"/>
      <c r="EK52" s="106"/>
      <c r="EL52" s="106"/>
      <c r="EM52" s="106"/>
      <c r="EN52" s="106"/>
      <c r="EO52" s="106"/>
      <c r="EP52" s="106"/>
      <c r="EQ52" s="106"/>
      <c r="ER52" s="106"/>
      <c r="ES52" s="106"/>
      <c r="ET52" s="106"/>
      <c r="EU52" s="106"/>
      <c r="EV52" s="106"/>
      <c r="EW52" s="106"/>
      <c r="EX52" s="106"/>
      <c r="EY52" s="106"/>
      <c r="EZ52" s="106"/>
      <c r="FA52" s="106"/>
      <c r="FB52" s="106"/>
      <c r="FC52" s="106"/>
      <c r="FD52" s="106"/>
      <c r="FE52" s="106"/>
      <c r="FF52" s="106"/>
      <c r="FG52" s="106"/>
      <c r="FH52" s="106"/>
      <c r="FI52" s="106"/>
      <c r="FJ52" s="106"/>
      <c r="FK52" s="106"/>
      <c r="FL52" s="106"/>
      <c r="FM52" s="106"/>
      <c r="FN52" s="106"/>
      <c r="FO52" s="106"/>
      <c r="FP52" s="106"/>
      <c r="FQ52" s="106"/>
      <c r="FR52" s="106"/>
      <c r="FS52" s="106"/>
      <c r="FT52" s="106"/>
      <c r="FU52" s="106"/>
      <c r="FV52" s="106"/>
      <c r="FW52" s="106"/>
      <c r="FX52" s="106"/>
      <c r="FY52" s="106"/>
      <c r="FZ52" s="106"/>
      <c r="GA52" s="106"/>
      <c r="GB52" s="106"/>
      <c r="GC52" s="106"/>
      <c r="GD52" s="106"/>
      <c r="GE52" s="106"/>
      <c r="GF52" s="106"/>
      <c r="GG52" s="106"/>
      <c r="GH52" s="106"/>
      <c r="GI52" s="106"/>
      <c r="GJ52" s="106"/>
      <c r="GK52" s="106"/>
      <c r="GL52" s="106"/>
      <c r="GM52" s="106"/>
      <c r="GN52" s="106"/>
      <c r="GO52" s="106"/>
      <c r="GP52" s="106"/>
      <c r="GQ52" s="106"/>
      <c r="GR52" s="106"/>
      <c r="GS52" s="106"/>
      <c r="GT52" s="106"/>
      <c r="GU52" s="106"/>
      <c r="GV52" s="106"/>
      <c r="GW52" s="106"/>
      <c r="GX52" s="106"/>
      <c r="GY52" s="106"/>
      <c r="GZ52" s="106"/>
      <c r="HA52" s="106"/>
      <c r="HB52" s="106"/>
      <c r="HC52" s="106"/>
      <c r="HD52" s="106"/>
      <c r="HE52" s="106"/>
      <c r="HF52" s="106"/>
      <c r="HG52" s="106"/>
      <c r="HH52" s="106"/>
      <c r="HI52" s="106"/>
      <c r="HJ52" s="106"/>
      <c r="HK52" s="106"/>
      <c r="HL52" s="106"/>
      <c r="HM52" s="106"/>
      <c r="HN52" s="106"/>
      <c r="HO52" s="106"/>
      <c r="HP52" s="106"/>
      <c r="HQ52" s="106"/>
      <c r="HR52" s="106"/>
      <c r="HS52" s="106"/>
      <c r="HT52" s="106"/>
      <c r="HU52" s="106"/>
      <c r="HV52" s="106"/>
      <c r="HW52" s="106"/>
      <c r="HX52" s="106"/>
      <c r="HY52" s="106"/>
      <c r="HZ52" s="106"/>
      <c r="IA52" s="106"/>
      <c r="IB52" s="106"/>
      <c r="IC52" s="106"/>
      <c r="ID52" s="106"/>
      <c r="IE52" s="106"/>
      <c r="IF52" s="106"/>
      <c r="IG52" s="106"/>
      <c r="IH52" s="106"/>
      <c r="II52" s="106"/>
      <c r="IJ52" s="106"/>
      <c r="IK52" s="106"/>
      <c r="IL52" s="106"/>
      <c r="IM52" s="106"/>
      <c r="IN52" s="106"/>
      <c r="IO52" s="106"/>
      <c r="IP52" s="106"/>
      <c r="IQ52" s="106"/>
      <c r="IR52" s="106"/>
      <c r="IS52" s="106"/>
      <c r="IT52" s="106"/>
      <c r="IU52" s="106"/>
      <c r="IV52" s="106"/>
    </row>
    <row r="53" s="106" customFormat="1" ht="20" hidden="1" customHeight="1" spans="1:21">
      <c r="A53" s="13">
        <f t="shared" si="0"/>
        <v>4</v>
      </c>
      <c r="B53" s="37" t="s">
        <v>94</v>
      </c>
      <c r="C53" s="37" t="s">
        <v>73</v>
      </c>
      <c r="D53" s="37">
        <v>4</v>
      </c>
      <c r="E53" s="37">
        <f>900/8*D53</f>
        <v>450</v>
      </c>
      <c r="F53" s="37"/>
      <c r="G53" s="37">
        <f>1300/8*F53</f>
        <v>0</v>
      </c>
      <c r="H53" s="37">
        <v>1734</v>
      </c>
      <c r="I53" s="37" t="s">
        <v>43</v>
      </c>
      <c r="J53" s="37" t="s">
        <v>65</v>
      </c>
      <c r="K53" s="37"/>
      <c r="L53" s="37"/>
      <c r="M53" s="37" t="s">
        <v>40</v>
      </c>
      <c r="N53" s="37"/>
      <c r="O53" s="37"/>
      <c r="P53" s="37"/>
      <c r="Q53" s="37"/>
      <c r="R53" s="37"/>
      <c r="S53" s="37"/>
      <c r="T53" s="37"/>
      <c r="U53" s="37" t="s">
        <v>89</v>
      </c>
    </row>
    <row r="54" s="4" customFormat="1" ht="20" hidden="1" customHeight="1" spans="1:21">
      <c r="A54" s="13">
        <f t="shared" si="0"/>
        <v>8</v>
      </c>
      <c r="B54" s="37" t="s">
        <v>94</v>
      </c>
      <c r="C54" s="37" t="s">
        <v>37</v>
      </c>
      <c r="D54" s="37"/>
      <c r="E54" s="37">
        <v>0</v>
      </c>
      <c r="F54" s="37">
        <v>8</v>
      </c>
      <c r="G54" s="37">
        <f>1600/8*F54</f>
        <v>1600</v>
      </c>
      <c r="H54" s="37">
        <v>3187</v>
      </c>
      <c r="I54" s="37" t="s">
        <v>38</v>
      </c>
      <c r="J54" s="37" t="s">
        <v>39</v>
      </c>
      <c r="K54" s="37"/>
      <c r="L54" s="37"/>
      <c r="M54" s="37" t="s">
        <v>40</v>
      </c>
      <c r="N54" s="37"/>
      <c r="O54" s="37"/>
      <c r="P54" s="37"/>
      <c r="Q54" s="37"/>
      <c r="R54" s="37"/>
      <c r="S54" s="37"/>
      <c r="T54" s="37">
        <v>2547</v>
      </c>
      <c r="U54" s="37" t="s">
        <v>41</v>
      </c>
    </row>
    <row r="55" s="4" customFormat="1" ht="20" hidden="1" customHeight="1" spans="1:21">
      <c r="A55" s="13">
        <f t="shared" si="0"/>
        <v>8</v>
      </c>
      <c r="B55" s="37" t="s">
        <v>94</v>
      </c>
      <c r="C55" s="37" t="s">
        <v>85</v>
      </c>
      <c r="D55" s="37">
        <v>8</v>
      </c>
      <c r="E55" s="37">
        <f>900/8*D55</f>
        <v>900</v>
      </c>
      <c r="F55" s="37"/>
      <c r="G55" s="37">
        <f>1000/8*F55</f>
        <v>0</v>
      </c>
      <c r="H55" s="54">
        <v>3080</v>
      </c>
      <c r="I55" s="37" t="s">
        <v>86</v>
      </c>
      <c r="J55" s="37" t="s">
        <v>87</v>
      </c>
      <c r="K55" s="37"/>
      <c r="L55" s="37"/>
      <c r="M55" s="37" t="s">
        <v>40</v>
      </c>
      <c r="N55" s="37"/>
      <c r="O55" s="37"/>
      <c r="P55" s="37"/>
      <c r="Q55" s="37"/>
      <c r="R55" s="37"/>
      <c r="S55" s="37"/>
      <c r="T55" s="37"/>
      <c r="U55" s="37" t="s">
        <v>88</v>
      </c>
    </row>
    <row r="56" s="3" customFormat="1" ht="20" hidden="1" customHeight="1" spans="1:21">
      <c r="A56" s="13">
        <f t="shared" si="0"/>
        <v>4</v>
      </c>
      <c r="B56" s="37" t="s">
        <v>94</v>
      </c>
      <c r="C56" s="37" t="s">
        <v>102</v>
      </c>
      <c r="D56" s="37"/>
      <c r="E56" s="37">
        <f>900/8*D56</f>
        <v>0</v>
      </c>
      <c r="F56" s="37">
        <v>4</v>
      </c>
      <c r="G56" s="37">
        <f>1300/8*F56</f>
        <v>650</v>
      </c>
      <c r="H56" s="54">
        <v>1798</v>
      </c>
      <c r="I56" s="37" t="s">
        <v>51</v>
      </c>
      <c r="J56" s="37" t="s">
        <v>65</v>
      </c>
      <c r="K56" s="37"/>
      <c r="L56" s="37"/>
      <c r="M56" s="37" t="s">
        <v>40</v>
      </c>
      <c r="N56" s="37"/>
      <c r="O56" s="37"/>
      <c r="P56" s="37"/>
      <c r="Q56" s="37"/>
      <c r="R56" s="37"/>
      <c r="S56" s="37"/>
      <c r="T56" s="37"/>
      <c r="U56" s="37" t="s">
        <v>103</v>
      </c>
    </row>
    <row r="57" s="4" customFormat="1" ht="20" hidden="1" customHeight="1" spans="1:21">
      <c r="A57" s="13">
        <f t="shared" si="0"/>
        <v>8</v>
      </c>
      <c r="B57" s="37" t="s">
        <v>94</v>
      </c>
      <c r="C57" s="37" t="s">
        <v>63</v>
      </c>
      <c r="D57" s="37">
        <v>8</v>
      </c>
      <c r="E57" s="37">
        <f>900/8*D57</f>
        <v>900</v>
      </c>
      <c r="F57" s="37"/>
      <c r="G57" s="37">
        <f>1300/8*F57</f>
        <v>0</v>
      </c>
      <c r="H57" s="37">
        <v>3214</v>
      </c>
      <c r="I57" s="37" t="s">
        <v>64</v>
      </c>
      <c r="J57" s="37" t="s">
        <v>65</v>
      </c>
      <c r="K57" s="37"/>
      <c r="L57" s="37"/>
      <c r="M57" s="37" t="s">
        <v>40</v>
      </c>
      <c r="N57" s="37"/>
      <c r="O57" s="37"/>
      <c r="P57" s="37"/>
      <c r="Q57" s="37"/>
      <c r="R57" s="37"/>
      <c r="S57" s="37"/>
      <c r="T57" s="37"/>
      <c r="U57" s="37" t="s">
        <v>89</v>
      </c>
    </row>
    <row r="58" s="4" customFormat="1" ht="20" hidden="1" customHeight="1" spans="1:21">
      <c r="A58" s="13">
        <f t="shared" si="0"/>
        <v>8</v>
      </c>
      <c r="B58" s="37" t="s">
        <v>94</v>
      </c>
      <c r="C58" s="37" t="s">
        <v>90</v>
      </c>
      <c r="D58" s="37">
        <v>8</v>
      </c>
      <c r="E58" s="37">
        <f>900/8*D58</f>
        <v>900</v>
      </c>
      <c r="F58" s="37"/>
      <c r="G58" s="37"/>
      <c r="H58" s="54"/>
      <c r="I58" s="37" t="s">
        <v>23</v>
      </c>
      <c r="J58" s="37" t="s">
        <v>91</v>
      </c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</row>
    <row r="59" s="108" customFormat="1" ht="20" hidden="1" customHeight="1" spans="1:256">
      <c r="A59" s="84">
        <f t="shared" si="0"/>
        <v>8</v>
      </c>
      <c r="B59" s="37" t="s">
        <v>94</v>
      </c>
      <c r="C59" s="37" t="s">
        <v>56</v>
      </c>
      <c r="D59" s="37">
        <v>8</v>
      </c>
      <c r="E59" s="37">
        <v>1300</v>
      </c>
      <c r="F59" s="37"/>
      <c r="G59" s="37"/>
      <c r="H59" s="54"/>
      <c r="I59" s="37" t="s">
        <v>104</v>
      </c>
      <c r="J59" s="37" t="s">
        <v>105</v>
      </c>
      <c r="K59" s="37"/>
      <c r="L59" s="37" t="s">
        <v>106</v>
      </c>
      <c r="M59" s="37"/>
      <c r="N59" s="37"/>
      <c r="O59" s="37"/>
      <c r="P59" s="37">
        <v>1300</v>
      </c>
      <c r="Q59" s="37"/>
      <c r="R59" s="37" t="s">
        <v>26</v>
      </c>
      <c r="S59" s="37"/>
      <c r="T59" s="37"/>
      <c r="U59" s="37"/>
      <c r="V59" s="106"/>
      <c r="W59" s="106"/>
      <c r="X59" s="106"/>
      <c r="Y59" s="106"/>
      <c r="Z59" s="106"/>
      <c r="AA59" s="106"/>
      <c r="AB59" s="106"/>
      <c r="AC59" s="106"/>
      <c r="AD59" s="106"/>
      <c r="AE59" s="106"/>
      <c r="AF59" s="106"/>
      <c r="AG59" s="106"/>
      <c r="AH59" s="106"/>
      <c r="AI59" s="106"/>
      <c r="AJ59" s="106"/>
      <c r="AK59" s="106"/>
      <c r="AL59" s="106"/>
      <c r="AM59" s="106"/>
      <c r="AN59" s="106"/>
      <c r="AO59" s="106"/>
      <c r="AP59" s="106"/>
      <c r="AQ59" s="106"/>
      <c r="AR59" s="106"/>
      <c r="AS59" s="106"/>
      <c r="AT59" s="106"/>
      <c r="AU59" s="106"/>
      <c r="AV59" s="106"/>
      <c r="AW59" s="106"/>
      <c r="AX59" s="106"/>
      <c r="AY59" s="106"/>
      <c r="AZ59" s="106"/>
      <c r="BA59" s="106"/>
      <c r="BB59" s="106"/>
      <c r="BC59" s="106"/>
      <c r="BD59" s="106"/>
      <c r="BE59" s="106"/>
      <c r="BF59" s="106"/>
      <c r="BG59" s="106"/>
      <c r="BH59" s="106"/>
      <c r="BI59" s="106"/>
      <c r="BJ59" s="106"/>
      <c r="BK59" s="106"/>
      <c r="BL59" s="106"/>
      <c r="BM59" s="106"/>
      <c r="BN59" s="106"/>
      <c r="BO59" s="106"/>
      <c r="BP59" s="106"/>
      <c r="BQ59" s="106"/>
      <c r="BR59" s="106"/>
      <c r="BS59" s="106"/>
      <c r="BT59" s="106"/>
      <c r="BU59" s="106"/>
      <c r="BV59" s="106"/>
      <c r="BW59" s="106"/>
      <c r="BX59" s="106"/>
      <c r="BY59" s="106"/>
      <c r="BZ59" s="106"/>
      <c r="CA59" s="106"/>
      <c r="CB59" s="106"/>
      <c r="CC59" s="106"/>
      <c r="CD59" s="106"/>
      <c r="CE59" s="106"/>
      <c r="CF59" s="106"/>
      <c r="CG59" s="106"/>
      <c r="CH59" s="106"/>
      <c r="CI59" s="106"/>
      <c r="CJ59" s="106"/>
      <c r="CK59" s="106"/>
      <c r="CL59" s="106"/>
      <c r="CM59" s="106"/>
      <c r="CN59" s="106"/>
      <c r="CO59" s="106"/>
      <c r="CP59" s="106"/>
      <c r="CQ59" s="106"/>
      <c r="CR59" s="106"/>
      <c r="CS59" s="106"/>
      <c r="CT59" s="106"/>
      <c r="CU59" s="106"/>
      <c r="CV59" s="106"/>
      <c r="CW59" s="106"/>
      <c r="CX59" s="106"/>
      <c r="CY59" s="106"/>
      <c r="CZ59" s="106"/>
      <c r="DA59" s="106"/>
      <c r="DB59" s="106"/>
      <c r="DC59" s="106"/>
      <c r="DD59" s="106"/>
      <c r="DE59" s="106"/>
      <c r="DF59" s="106"/>
      <c r="DG59" s="106"/>
      <c r="DH59" s="106"/>
      <c r="DI59" s="106"/>
      <c r="DJ59" s="106"/>
      <c r="DK59" s="106"/>
      <c r="DL59" s="106"/>
      <c r="DM59" s="106"/>
      <c r="DN59" s="106"/>
      <c r="DO59" s="106"/>
      <c r="DP59" s="106"/>
      <c r="DQ59" s="106"/>
      <c r="DR59" s="106"/>
      <c r="DS59" s="106"/>
      <c r="DT59" s="106"/>
      <c r="DU59" s="106"/>
      <c r="DV59" s="106"/>
      <c r="DW59" s="106"/>
      <c r="DX59" s="106"/>
      <c r="DY59" s="106"/>
      <c r="DZ59" s="106"/>
      <c r="EA59" s="106"/>
      <c r="EB59" s="106"/>
      <c r="EC59" s="106"/>
      <c r="ED59" s="106"/>
      <c r="EE59" s="106"/>
      <c r="EF59" s="106"/>
      <c r="EG59" s="106"/>
      <c r="EH59" s="106"/>
      <c r="EI59" s="106"/>
      <c r="EJ59" s="106"/>
      <c r="EK59" s="106"/>
      <c r="EL59" s="106"/>
      <c r="EM59" s="106"/>
      <c r="EN59" s="106"/>
      <c r="EO59" s="106"/>
      <c r="EP59" s="106"/>
      <c r="EQ59" s="106"/>
      <c r="ER59" s="106"/>
      <c r="ES59" s="106"/>
      <c r="ET59" s="106"/>
      <c r="EU59" s="106"/>
      <c r="EV59" s="106"/>
      <c r="EW59" s="106"/>
      <c r="EX59" s="106"/>
      <c r="EY59" s="106"/>
      <c r="EZ59" s="106"/>
      <c r="FA59" s="106"/>
      <c r="FB59" s="106"/>
      <c r="FC59" s="106"/>
      <c r="FD59" s="106"/>
      <c r="FE59" s="106"/>
      <c r="FF59" s="106"/>
      <c r="FG59" s="106"/>
      <c r="FH59" s="106"/>
      <c r="FI59" s="106"/>
      <c r="FJ59" s="106"/>
      <c r="FK59" s="106"/>
      <c r="FL59" s="106"/>
      <c r="FM59" s="106"/>
      <c r="FN59" s="106"/>
      <c r="FO59" s="106"/>
      <c r="FP59" s="106"/>
      <c r="FQ59" s="106"/>
      <c r="FR59" s="106"/>
      <c r="FS59" s="106"/>
      <c r="FT59" s="106"/>
      <c r="FU59" s="106"/>
      <c r="FV59" s="106"/>
      <c r="FW59" s="106"/>
      <c r="FX59" s="106"/>
      <c r="FY59" s="106"/>
      <c r="FZ59" s="106"/>
      <c r="GA59" s="106"/>
      <c r="GB59" s="106"/>
      <c r="GC59" s="106"/>
      <c r="GD59" s="106"/>
      <c r="GE59" s="106"/>
      <c r="GF59" s="106"/>
      <c r="GG59" s="106"/>
      <c r="GH59" s="106"/>
      <c r="GI59" s="106"/>
      <c r="GJ59" s="106"/>
      <c r="GK59" s="106"/>
      <c r="GL59" s="106"/>
      <c r="GM59" s="106"/>
      <c r="GN59" s="106"/>
      <c r="GO59" s="106"/>
      <c r="GP59" s="106"/>
      <c r="GQ59" s="106"/>
      <c r="GR59" s="106"/>
      <c r="GS59" s="106"/>
      <c r="GT59" s="106"/>
      <c r="GU59" s="106"/>
      <c r="GV59" s="106"/>
      <c r="GW59" s="106"/>
      <c r="GX59" s="106"/>
      <c r="GY59" s="106"/>
      <c r="GZ59" s="106"/>
      <c r="HA59" s="106"/>
      <c r="HB59" s="106"/>
      <c r="HC59" s="106"/>
      <c r="HD59" s="106"/>
      <c r="HE59" s="106"/>
      <c r="HF59" s="106"/>
      <c r="HG59" s="106"/>
      <c r="HH59" s="106"/>
      <c r="HI59" s="106"/>
      <c r="HJ59" s="106"/>
      <c r="HK59" s="106"/>
      <c r="HL59" s="106"/>
      <c r="HM59" s="106"/>
      <c r="HN59" s="106"/>
      <c r="HO59" s="106"/>
      <c r="HP59" s="106"/>
      <c r="HQ59" s="106"/>
      <c r="HR59" s="106"/>
      <c r="HS59" s="106"/>
      <c r="HT59" s="106"/>
      <c r="HU59" s="106"/>
      <c r="HV59" s="106"/>
      <c r="HW59" s="106"/>
      <c r="HX59" s="106"/>
      <c r="HY59" s="106"/>
      <c r="HZ59" s="106"/>
      <c r="IA59" s="106"/>
      <c r="IB59" s="106"/>
      <c r="IC59" s="106"/>
      <c r="ID59" s="106"/>
      <c r="IE59" s="106"/>
      <c r="IF59" s="106"/>
      <c r="IG59" s="106"/>
      <c r="IH59" s="106"/>
      <c r="II59" s="106"/>
      <c r="IJ59" s="106"/>
      <c r="IK59" s="106"/>
      <c r="IL59" s="106"/>
      <c r="IM59" s="106"/>
      <c r="IN59" s="106"/>
      <c r="IO59" s="106"/>
      <c r="IP59" s="106"/>
      <c r="IQ59" s="106"/>
      <c r="IR59" s="106"/>
      <c r="IS59" s="106"/>
      <c r="IT59" s="106"/>
      <c r="IU59" s="106"/>
      <c r="IV59" s="106"/>
    </row>
    <row r="60" s="3" customFormat="1" ht="20" hidden="1" customHeight="1" spans="1:21">
      <c r="A60" s="13">
        <f t="shared" si="0"/>
        <v>8</v>
      </c>
      <c r="B60" s="37" t="s">
        <v>94</v>
      </c>
      <c r="C60" s="37" t="s">
        <v>33</v>
      </c>
      <c r="D60" s="37">
        <v>6</v>
      </c>
      <c r="E60" s="37">
        <f>1000/8*D60</f>
        <v>750</v>
      </c>
      <c r="F60" s="37">
        <v>2</v>
      </c>
      <c r="G60" s="37">
        <f>1500/8*F60</f>
        <v>375</v>
      </c>
      <c r="H60" s="54">
        <v>4009</v>
      </c>
      <c r="I60" s="37" t="s">
        <v>54</v>
      </c>
      <c r="J60" s="37" t="s">
        <v>93</v>
      </c>
      <c r="K60" s="37"/>
      <c r="L60" s="37"/>
      <c r="M60" s="37" t="s">
        <v>40</v>
      </c>
      <c r="N60" s="37"/>
      <c r="O60" s="37"/>
      <c r="P60" s="37"/>
      <c r="Q60" s="37"/>
      <c r="R60" s="37"/>
      <c r="S60" s="37"/>
      <c r="T60" s="37"/>
      <c r="U60" s="37"/>
    </row>
    <row r="61" s="106" customFormat="1" ht="20" hidden="1" customHeight="1" spans="1:21">
      <c r="A61" s="13">
        <f t="shared" si="0"/>
        <v>4</v>
      </c>
      <c r="B61" s="14" t="s">
        <v>94</v>
      </c>
      <c r="C61" s="14" t="s">
        <v>80</v>
      </c>
      <c r="D61" s="14">
        <v>4</v>
      </c>
      <c r="E61" s="14">
        <f>1000/8*D61</f>
        <v>500</v>
      </c>
      <c r="F61" s="14"/>
      <c r="G61" s="14">
        <f>1500/8*F61</f>
        <v>0</v>
      </c>
      <c r="H61" s="23">
        <v>2111</v>
      </c>
      <c r="I61" s="14" t="s">
        <v>34</v>
      </c>
      <c r="J61" s="37" t="s">
        <v>107</v>
      </c>
      <c r="K61" s="14"/>
      <c r="L61" s="14"/>
      <c r="M61" s="14" t="s">
        <v>40</v>
      </c>
      <c r="N61" s="14">
        <v>300</v>
      </c>
      <c r="O61" s="14"/>
      <c r="P61" s="14"/>
      <c r="Q61" s="14"/>
      <c r="R61" s="14"/>
      <c r="S61" s="14"/>
      <c r="T61" s="14"/>
      <c r="U61" s="14" t="s">
        <v>108</v>
      </c>
    </row>
    <row r="62" s="106" customFormat="1" ht="20" hidden="1" customHeight="1" spans="1:21">
      <c r="A62" s="84">
        <f t="shared" si="0"/>
        <v>8</v>
      </c>
      <c r="B62" s="37" t="s">
        <v>109</v>
      </c>
      <c r="C62" s="37" t="s">
        <v>56</v>
      </c>
      <c r="D62" s="37">
        <v>8</v>
      </c>
      <c r="E62" s="37">
        <v>1200</v>
      </c>
      <c r="F62" s="37"/>
      <c r="G62" s="37"/>
      <c r="H62" s="54"/>
      <c r="I62" s="37" t="s">
        <v>104</v>
      </c>
      <c r="J62" s="37" t="s">
        <v>105</v>
      </c>
      <c r="K62" s="37"/>
      <c r="L62" s="37" t="s">
        <v>106</v>
      </c>
      <c r="M62" s="37"/>
      <c r="N62" s="37"/>
      <c r="O62" s="37"/>
      <c r="P62" s="37">
        <v>1200</v>
      </c>
      <c r="Q62" s="37"/>
      <c r="R62" s="37" t="s">
        <v>26</v>
      </c>
      <c r="S62" s="37"/>
      <c r="T62" s="37"/>
      <c r="U62" s="37"/>
    </row>
    <row r="63" s="107" customFormat="1" ht="20" hidden="1" customHeight="1" spans="1:256">
      <c r="A63" s="13">
        <f t="shared" si="0"/>
        <v>2</v>
      </c>
      <c r="B63" s="37" t="s">
        <v>109</v>
      </c>
      <c r="C63" s="37" t="s">
        <v>67</v>
      </c>
      <c r="D63" s="37">
        <v>2</v>
      </c>
      <c r="E63" s="37">
        <f>900/8*D63</f>
        <v>225</v>
      </c>
      <c r="F63" s="37"/>
      <c r="G63" s="37"/>
      <c r="H63" s="54">
        <v>3132</v>
      </c>
      <c r="I63" s="37" t="s">
        <v>68</v>
      </c>
      <c r="J63" s="37" t="s">
        <v>69</v>
      </c>
      <c r="K63" s="37">
        <v>22</v>
      </c>
      <c r="L63" s="37"/>
      <c r="M63" s="37" t="s">
        <v>40</v>
      </c>
      <c r="N63" s="37"/>
      <c r="O63" s="37"/>
      <c r="P63" s="37"/>
      <c r="Q63" s="37"/>
      <c r="R63" s="37"/>
      <c r="S63" s="37"/>
      <c r="T63" s="37"/>
      <c r="U63" s="37" t="s">
        <v>78</v>
      </c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6"/>
      <c r="AK63" s="106"/>
      <c r="AL63" s="106"/>
      <c r="AM63" s="106"/>
      <c r="AN63" s="106"/>
      <c r="AO63" s="106"/>
      <c r="AP63" s="106"/>
      <c r="AQ63" s="106"/>
      <c r="AR63" s="106"/>
      <c r="AS63" s="106"/>
      <c r="AT63" s="106"/>
      <c r="AU63" s="106"/>
      <c r="AV63" s="106"/>
      <c r="AW63" s="106"/>
      <c r="AX63" s="106"/>
      <c r="AY63" s="106"/>
      <c r="AZ63" s="106"/>
      <c r="BA63" s="106"/>
      <c r="BB63" s="106"/>
      <c r="BC63" s="106"/>
      <c r="BD63" s="106"/>
      <c r="BE63" s="106"/>
      <c r="BF63" s="106"/>
      <c r="BG63" s="106"/>
      <c r="BH63" s="106"/>
      <c r="BI63" s="106"/>
      <c r="BJ63" s="106"/>
      <c r="BK63" s="106"/>
      <c r="BL63" s="106"/>
      <c r="BM63" s="106"/>
      <c r="BN63" s="106"/>
      <c r="BO63" s="106"/>
      <c r="BP63" s="106"/>
      <c r="BQ63" s="106"/>
      <c r="BR63" s="106"/>
      <c r="BS63" s="106"/>
      <c r="BT63" s="106"/>
      <c r="BU63" s="106"/>
      <c r="BV63" s="106"/>
      <c r="BW63" s="106"/>
      <c r="BX63" s="106"/>
      <c r="BY63" s="106"/>
      <c r="BZ63" s="106"/>
      <c r="CA63" s="106"/>
      <c r="CB63" s="106"/>
      <c r="CC63" s="106"/>
      <c r="CD63" s="106"/>
      <c r="CE63" s="106"/>
      <c r="CF63" s="106"/>
      <c r="CG63" s="106"/>
      <c r="CH63" s="106"/>
      <c r="CI63" s="106"/>
      <c r="CJ63" s="106"/>
      <c r="CK63" s="106"/>
      <c r="CL63" s="106"/>
      <c r="CM63" s="106"/>
      <c r="CN63" s="106"/>
      <c r="CO63" s="106"/>
      <c r="CP63" s="106"/>
      <c r="CQ63" s="106"/>
      <c r="CR63" s="106"/>
      <c r="CS63" s="106"/>
      <c r="CT63" s="106"/>
      <c r="CU63" s="106"/>
      <c r="CV63" s="106"/>
      <c r="CW63" s="106"/>
      <c r="CX63" s="106"/>
      <c r="CY63" s="106"/>
      <c r="CZ63" s="106"/>
      <c r="DA63" s="106"/>
      <c r="DB63" s="106"/>
      <c r="DC63" s="106"/>
      <c r="DD63" s="106"/>
      <c r="DE63" s="106"/>
      <c r="DF63" s="106"/>
      <c r="DG63" s="106"/>
      <c r="DH63" s="106"/>
      <c r="DI63" s="106"/>
      <c r="DJ63" s="106"/>
      <c r="DK63" s="106"/>
      <c r="DL63" s="106"/>
      <c r="DM63" s="106"/>
      <c r="DN63" s="106"/>
      <c r="DO63" s="106"/>
      <c r="DP63" s="106"/>
      <c r="DQ63" s="106"/>
      <c r="DR63" s="106"/>
      <c r="DS63" s="106"/>
      <c r="DT63" s="106"/>
      <c r="DU63" s="106"/>
      <c r="DV63" s="106"/>
      <c r="DW63" s="106"/>
      <c r="DX63" s="106"/>
      <c r="DY63" s="106"/>
      <c r="DZ63" s="106"/>
      <c r="EA63" s="106"/>
      <c r="EB63" s="106"/>
      <c r="EC63" s="106"/>
      <c r="ED63" s="106"/>
      <c r="EE63" s="106"/>
      <c r="EF63" s="106"/>
      <c r="EG63" s="106"/>
      <c r="EH63" s="106"/>
      <c r="EI63" s="106"/>
      <c r="EJ63" s="106"/>
      <c r="EK63" s="106"/>
      <c r="EL63" s="106"/>
      <c r="EM63" s="106"/>
      <c r="EN63" s="106"/>
      <c r="EO63" s="106"/>
      <c r="EP63" s="106"/>
      <c r="EQ63" s="106"/>
      <c r="ER63" s="106"/>
      <c r="ES63" s="106"/>
      <c r="ET63" s="106"/>
      <c r="EU63" s="106"/>
      <c r="EV63" s="106"/>
      <c r="EW63" s="106"/>
      <c r="EX63" s="106"/>
      <c r="EY63" s="106"/>
      <c r="EZ63" s="106"/>
      <c r="FA63" s="106"/>
      <c r="FB63" s="106"/>
      <c r="FC63" s="106"/>
      <c r="FD63" s="106"/>
      <c r="FE63" s="106"/>
      <c r="FF63" s="106"/>
      <c r="FG63" s="106"/>
      <c r="FH63" s="106"/>
      <c r="FI63" s="106"/>
      <c r="FJ63" s="106"/>
      <c r="FK63" s="106"/>
      <c r="FL63" s="106"/>
      <c r="FM63" s="106"/>
      <c r="FN63" s="106"/>
      <c r="FO63" s="106"/>
      <c r="FP63" s="106"/>
      <c r="FQ63" s="106"/>
      <c r="FR63" s="106"/>
      <c r="FS63" s="106"/>
      <c r="FT63" s="106"/>
      <c r="FU63" s="106"/>
      <c r="FV63" s="106"/>
      <c r="FW63" s="106"/>
      <c r="FX63" s="106"/>
      <c r="FY63" s="106"/>
      <c r="FZ63" s="106"/>
      <c r="GA63" s="106"/>
      <c r="GB63" s="106"/>
      <c r="GC63" s="106"/>
      <c r="GD63" s="106"/>
      <c r="GE63" s="106"/>
      <c r="GF63" s="106"/>
      <c r="GG63" s="106"/>
      <c r="GH63" s="106"/>
      <c r="GI63" s="106"/>
      <c r="GJ63" s="106"/>
      <c r="GK63" s="106"/>
      <c r="GL63" s="106"/>
      <c r="GM63" s="106"/>
      <c r="GN63" s="106"/>
      <c r="GO63" s="106"/>
      <c r="GP63" s="106"/>
      <c r="GQ63" s="106"/>
      <c r="GR63" s="106"/>
      <c r="GS63" s="106"/>
      <c r="GT63" s="106"/>
      <c r="GU63" s="106"/>
      <c r="GV63" s="106"/>
      <c r="GW63" s="106"/>
      <c r="GX63" s="106"/>
      <c r="GY63" s="106"/>
      <c r="GZ63" s="106"/>
      <c r="HA63" s="106"/>
      <c r="HB63" s="106"/>
      <c r="HC63" s="106"/>
      <c r="HD63" s="106"/>
      <c r="HE63" s="106"/>
      <c r="HF63" s="106"/>
      <c r="HG63" s="106"/>
      <c r="HH63" s="106"/>
      <c r="HI63" s="106"/>
      <c r="HJ63" s="106"/>
      <c r="HK63" s="106"/>
      <c r="HL63" s="106"/>
      <c r="HM63" s="106"/>
      <c r="HN63" s="106"/>
      <c r="HO63" s="106"/>
      <c r="HP63" s="106"/>
      <c r="HQ63" s="106"/>
      <c r="HR63" s="106"/>
      <c r="HS63" s="106"/>
      <c r="HT63" s="106"/>
      <c r="HU63" s="106"/>
      <c r="HV63" s="106"/>
      <c r="HW63" s="106"/>
      <c r="HX63" s="106"/>
      <c r="HY63" s="106"/>
      <c r="HZ63" s="106"/>
      <c r="IA63" s="106"/>
      <c r="IB63" s="106"/>
      <c r="IC63" s="106"/>
      <c r="ID63" s="106"/>
      <c r="IE63" s="106"/>
      <c r="IF63" s="106"/>
      <c r="IG63" s="106"/>
      <c r="IH63" s="106"/>
      <c r="II63" s="106"/>
      <c r="IJ63" s="106"/>
      <c r="IK63" s="106"/>
      <c r="IL63" s="106"/>
      <c r="IM63" s="106"/>
      <c r="IN63" s="106"/>
      <c r="IO63" s="106"/>
      <c r="IP63" s="106"/>
      <c r="IQ63" s="106"/>
      <c r="IR63" s="106"/>
      <c r="IS63" s="106"/>
      <c r="IT63" s="106"/>
      <c r="IU63" s="106"/>
      <c r="IV63" s="106"/>
    </row>
    <row r="64" ht="20" hidden="1" customHeight="1" spans="1:256">
      <c r="A64" s="13">
        <f t="shared" si="0"/>
        <v>8</v>
      </c>
      <c r="B64" s="37" t="s">
        <v>109</v>
      </c>
      <c r="C64" s="37" t="s">
        <v>90</v>
      </c>
      <c r="D64" s="37">
        <v>8</v>
      </c>
      <c r="E64" s="37">
        <f>900/8*D64</f>
        <v>900</v>
      </c>
      <c r="F64" s="37"/>
      <c r="G64" s="37"/>
      <c r="H64" s="54"/>
      <c r="I64" s="37" t="s">
        <v>23</v>
      </c>
      <c r="J64" s="37" t="s">
        <v>91</v>
      </c>
      <c r="K64" s="37"/>
      <c r="L64" s="37" t="s">
        <v>77</v>
      </c>
      <c r="M64" s="37"/>
      <c r="N64" s="37"/>
      <c r="O64" s="37"/>
      <c r="P64" s="37"/>
      <c r="Q64" s="37"/>
      <c r="R64" s="37"/>
      <c r="S64" s="37"/>
      <c r="T64" s="37"/>
      <c r="U64" s="37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106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  <c r="AX64" s="106"/>
      <c r="AY64" s="106"/>
      <c r="AZ64" s="106"/>
      <c r="BA64" s="106"/>
      <c r="BB64" s="106"/>
      <c r="BC64" s="106"/>
      <c r="BD64" s="106"/>
      <c r="BE64" s="106"/>
      <c r="BF64" s="106"/>
      <c r="BG64" s="106"/>
      <c r="BH64" s="106"/>
      <c r="BI64" s="106"/>
      <c r="BJ64" s="106"/>
      <c r="BK64" s="106"/>
      <c r="BL64" s="106"/>
      <c r="BM64" s="106"/>
      <c r="BN64" s="106"/>
      <c r="BO64" s="106"/>
      <c r="BP64" s="106"/>
      <c r="BQ64" s="106"/>
      <c r="BR64" s="106"/>
      <c r="BS64" s="106"/>
      <c r="BT64" s="106"/>
      <c r="BU64" s="106"/>
      <c r="BV64" s="106"/>
      <c r="BW64" s="106"/>
      <c r="BX64" s="106"/>
      <c r="BY64" s="106"/>
      <c r="BZ64" s="106"/>
      <c r="CA64" s="106"/>
      <c r="CB64" s="106"/>
      <c r="CC64" s="106"/>
      <c r="CD64" s="106"/>
      <c r="CE64" s="106"/>
      <c r="CF64" s="106"/>
      <c r="CG64" s="106"/>
      <c r="CH64" s="106"/>
      <c r="CI64" s="106"/>
      <c r="CJ64" s="106"/>
      <c r="CK64" s="106"/>
      <c r="CL64" s="106"/>
      <c r="CM64" s="106"/>
      <c r="CN64" s="106"/>
      <c r="CO64" s="106"/>
      <c r="CP64" s="106"/>
      <c r="CQ64" s="106"/>
      <c r="CR64" s="106"/>
      <c r="CS64" s="106"/>
      <c r="CT64" s="106"/>
      <c r="CU64" s="106"/>
      <c r="CV64" s="106"/>
      <c r="CW64" s="106"/>
      <c r="CX64" s="106"/>
      <c r="CY64" s="106"/>
      <c r="CZ64" s="106"/>
      <c r="DA64" s="106"/>
      <c r="DB64" s="106"/>
      <c r="DC64" s="106"/>
      <c r="DD64" s="106"/>
      <c r="DE64" s="106"/>
      <c r="DF64" s="106"/>
      <c r="DG64" s="106"/>
      <c r="DH64" s="106"/>
      <c r="DI64" s="106"/>
      <c r="DJ64" s="106"/>
      <c r="DK64" s="106"/>
      <c r="DL64" s="106"/>
      <c r="DM64" s="106"/>
      <c r="DN64" s="106"/>
      <c r="DO64" s="106"/>
      <c r="DP64" s="106"/>
      <c r="DQ64" s="106"/>
      <c r="DR64" s="106"/>
      <c r="DS64" s="106"/>
      <c r="DT64" s="106"/>
      <c r="DU64" s="106"/>
      <c r="DV64" s="106"/>
      <c r="DW64" s="106"/>
      <c r="DX64" s="106"/>
      <c r="DY64" s="106"/>
      <c r="DZ64" s="106"/>
      <c r="EA64" s="106"/>
      <c r="EB64" s="106"/>
      <c r="EC64" s="106"/>
      <c r="ED64" s="106"/>
      <c r="EE64" s="106"/>
      <c r="EF64" s="106"/>
      <c r="EG64" s="106"/>
      <c r="EH64" s="106"/>
      <c r="EI64" s="106"/>
      <c r="EJ64" s="106"/>
      <c r="EK64" s="106"/>
      <c r="EL64" s="106"/>
      <c r="EM64" s="106"/>
      <c r="EN64" s="106"/>
      <c r="EO64" s="106"/>
      <c r="EP64" s="106"/>
      <c r="EQ64" s="106"/>
      <c r="ER64" s="106"/>
      <c r="ES64" s="106"/>
      <c r="ET64" s="106"/>
      <c r="EU64" s="106"/>
      <c r="EV64" s="106"/>
      <c r="EW64" s="106"/>
      <c r="EX64" s="106"/>
      <c r="EY64" s="106"/>
      <c r="EZ64" s="106"/>
      <c r="FA64" s="106"/>
      <c r="FB64" s="106"/>
      <c r="FC64" s="106"/>
      <c r="FD64" s="106"/>
      <c r="FE64" s="106"/>
      <c r="FF64" s="106"/>
      <c r="FG64" s="106"/>
      <c r="FH64" s="106"/>
      <c r="FI64" s="106"/>
      <c r="FJ64" s="106"/>
      <c r="FK64" s="106"/>
      <c r="FL64" s="106"/>
      <c r="FM64" s="106"/>
      <c r="FN64" s="106"/>
      <c r="FO64" s="106"/>
      <c r="FP64" s="106"/>
      <c r="FQ64" s="106"/>
      <c r="FR64" s="106"/>
      <c r="FS64" s="106"/>
      <c r="FT64" s="106"/>
      <c r="FU64" s="106"/>
      <c r="FV64" s="106"/>
      <c r="FW64" s="106"/>
      <c r="FX64" s="106"/>
      <c r="FY64" s="106"/>
      <c r="FZ64" s="106"/>
      <c r="GA64" s="106"/>
      <c r="GB64" s="106"/>
      <c r="GC64" s="106"/>
      <c r="GD64" s="106"/>
      <c r="GE64" s="106"/>
      <c r="GF64" s="106"/>
      <c r="GG64" s="106"/>
      <c r="GH64" s="106"/>
      <c r="GI64" s="106"/>
      <c r="GJ64" s="106"/>
      <c r="GK64" s="106"/>
      <c r="GL64" s="106"/>
      <c r="GM64" s="106"/>
      <c r="GN64" s="106"/>
      <c r="GO64" s="106"/>
      <c r="GP64" s="106"/>
      <c r="GQ64" s="106"/>
      <c r="GR64" s="106"/>
      <c r="GS64" s="106"/>
      <c r="GT64" s="106"/>
      <c r="GU64" s="106"/>
      <c r="GV64" s="106"/>
      <c r="GW64" s="106"/>
      <c r="GX64" s="106"/>
      <c r="GY64" s="106"/>
      <c r="GZ64" s="106"/>
      <c r="HA64" s="106"/>
      <c r="HB64" s="106"/>
      <c r="HC64" s="106"/>
      <c r="HD64" s="106"/>
      <c r="HE64" s="106"/>
      <c r="HF64" s="106"/>
      <c r="HG64" s="106"/>
      <c r="HH64" s="106"/>
      <c r="HI64" s="106"/>
      <c r="HJ64" s="106"/>
      <c r="HK64" s="106"/>
      <c r="HL64" s="106"/>
      <c r="HM64" s="106"/>
      <c r="HN64" s="106"/>
      <c r="HO64" s="106"/>
      <c r="HP64" s="106"/>
      <c r="HQ64" s="106"/>
      <c r="HR64" s="106"/>
      <c r="HS64" s="106"/>
      <c r="HT64" s="106"/>
      <c r="HU64" s="106"/>
      <c r="HV64" s="106"/>
      <c r="HW64" s="106"/>
      <c r="HX64" s="106"/>
      <c r="HY64" s="106"/>
      <c r="HZ64" s="106"/>
      <c r="IA64" s="106"/>
      <c r="IB64" s="106"/>
      <c r="IC64" s="106"/>
      <c r="ID64" s="106"/>
      <c r="IE64" s="106"/>
      <c r="IF64" s="106"/>
      <c r="IG64" s="106"/>
      <c r="IH64" s="106"/>
      <c r="II64" s="106"/>
      <c r="IJ64" s="106"/>
      <c r="IK64" s="106"/>
      <c r="IL64" s="106"/>
      <c r="IM64" s="106"/>
      <c r="IN64" s="106"/>
      <c r="IO64" s="106"/>
      <c r="IP64" s="106"/>
      <c r="IQ64" s="106"/>
      <c r="IR64" s="106"/>
      <c r="IS64" s="106"/>
      <c r="IT64" s="106"/>
      <c r="IU64" s="106"/>
      <c r="IV64" s="106"/>
    </row>
    <row r="65" ht="20" hidden="1" customHeight="1" spans="1:256">
      <c r="A65" s="13">
        <f t="shared" si="0"/>
        <v>4</v>
      </c>
      <c r="B65" s="37" t="s">
        <v>109</v>
      </c>
      <c r="C65" s="37" t="s">
        <v>59</v>
      </c>
      <c r="D65" s="37">
        <v>4</v>
      </c>
      <c r="E65" s="37">
        <f>1000/8*D65</f>
        <v>500</v>
      </c>
      <c r="F65" s="37"/>
      <c r="G65" s="37">
        <f>1500/8*F65</f>
        <v>0</v>
      </c>
      <c r="H65" s="54">
        <v>3108</v>
      </c>
      <c r="I65" s="37" t="s">
        <v>57</v>
      </c>
      <c r="J65" s="37" t="s">
        <v>110</v>
      </c>
      <c r="K65" s="37"/>
      <c r="L65" s="37"/>
      <c r="M65" s="37"/>
      <c r="N65" s="37">
        <v>200</v>
      </c>
      <c r="O65" s="37"/>
      <c r="P65" s="37"/>
      <c r="Q65" s="37"/>
      <c r="R65" s="37"/>
      <c r="S65" s="37"/>
      <c r="T65" s="37"/>
      <c r="U65" s="37" t="s">
        <v>111</v>
      </c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6"/>
      <c r="AK65" s="106"/>
      <c r="AL65" s="106"/>
      <c r="AM65" s="106"/>
      <c r="AN65" s="106"/>
      <c r="AO65" s="106"/>
      <c r="AP65" s="106"/>
      <c r="AQ65" s="106"/>
      <c r="AR65" s="106"/>
      <c r="AS65" s="106"/>
      <c r="AT65" s="106"/>
      <c r="AU65" s="106"/>
      <c r="AV65" s="106"/>
      <c r="AW65" s="106"/>
      <c r="AX65" s="106"/>
      <c r="AY65" s="106"/>
      <c r="AZ65" s="106"/>
      <c r="BA65" s="106"/>
      <c r="BB65" s="106"/>
      <c r="BC65" s="106"/>
      <c r="BD65" s="106"/>
      <c r="BE65" s="106"/>
      <c r="BF65" s="106"/>
      <c r="BG65" s="106"/>
      <c r="BH65" s="106"/>
      <c r="BI65" s="106"/>
      <c r="BJ65" s="106"/>
      <c r="BK65" s="106"/>
      <c r="BL65" s="106"/>
      <c r="BM65" s="106"/>
      <c r="BN65" s="106"/>
      <c r="BO65" s="106"/>
      <c r="BP65" s="106"/>
      <c r="BQ65" s="106"/>
      <c r="BR65" s="106"/>
      <c r="BS65" s="106"/>
      <c r="BT65" s="106"/>
      <c r="BU65" s="106"/>
      <c r="BV65" s="106"/>
      <c r="BW65" s="106"/>
      <c r="BX65" s="106"/>
      <c r="BY65" s="106"/>
      <c r="BZ65" s="106"/>
      <c r="CA65" s="106"/>
      <c r="CB65" s="106"/>
      <c r="CC65" s="106"/>
      <c r="CD65" s="106"/>
      <c r="CE65" s="106"/>
      <c r="CF65" s="106"/>
      <c r="CG65" s="106"/>
      <c r="CH65" s="106"/>
      <c r="CI65" s="106"/>
      <c r="CJ65" s="106"/>
      <c r="CK65" s="106"/>
      <c r="CL65" s="106"/>
      <c r="CM65" s="106"/>
      <c r="CN65" s="106"/>
      <c r="CO65" s="106"/>
      <c r="CP65" s="106"/>
      <c r="CQ65" s="106"/>
      <c r="CR65" s="106"/>
      <c r="CS65" s="106"/>
      <c r="CT65" s="106"/>
      <c r="CU65" s="106"/>
      <c r="CV65" s="106"/>
      <c r="CW65" s="106"/>
      <c r="CX65" s="106"/>
      <c r="CY65" s="106"/>
      <c r="CZ65" s="106"/>
      <c r="DA65" s="106"/>
      <c r="DB65" s="106"/>
      <c r="DC65" s="106"/>
      <c r="DD65" s="106"/>
      <c r="DE65" s="106"/>
      <c r="DF65" s="106"/>
      <c r="DG65" s="106"/>
      <c r="DH65" s="106"/>
      <c r="DI65" s="106"/>
      <c r="DJ65" s="106"/>
      <c r="DK65" s="106"/>
      <c r="DL65" s="106"/>
      <c r="DM65" s="106"/>
      <c r="DN65" s="106"/>
      <c r="DO65" s="106"/>
      <c r="DP65" s="106"/>
      <c r="DQ65" s="106"/>
      <c r="DR65" s="106"/>
      <c r="DS65" s="106"/>
      <c r="DT65" s="106"/>
      <c r="DU65" s="106"/>
      <c r="DV65" s="106"/>
      <c r="DW65" s="106"/>
      <c r="DX65" s="106"/>
      <c r="DY65" s="106"/>
      <c r="DZ65" s="106"/>
      <c r="EA65" s="106"/>
      <c r="EB65" s="106"/>
      <c r="EC65" s="106"/>
      <c r="ED65" s="106"/>
      <c r="EE65" s="106"/>
      <c r="EF65" s="106"/>
      <c r="EG65" s="106"/>
      <c r="EH65" s="106"/>
      <c r="EI65" s="106"/>
      <c r="EJ65" s="106"/>
      <c r="EK65" s="106"/>
      <c r="EL65" s="106"/>
      <c r="EM65" s="106"/>
      <c r="EN65" s="106"/>
      <c r="EO65" s="106"/>
      <c r="EP65" s="106"/>
      <c r="EQ65" s="106"/>
      <c r="ER65" s="106"/>
      <c r="ES65" s="106"/>
      <c r="ET65" s="106"/>
      <c r="EU65" s="106"/>
      <c r="EV65" s="106"/>
      <c r="EW65" s="106"/>
      <c r="EX65" s="106"/>
      <c r="EY65" s="106"/>
      <c r="EZ65" s="106"/>
      <c r="FA65" s="106"/>
      <c r="FB65" s="106"/>
      <c r="FC65" s="106"/>
      <c r="FD65" s="106"/>
      <c r="FE65" s="106"/>
      <c r="FF65" s="106"/>
      <c r="FG65" s="106"/>
      <c r="FH65" s="106"/>
      <c r="FI65" s="106"/>
      <c r="FJ65" s="106"/>
      <c r="FK65" s="106"/>
      <c r="FL65" s="106"/>
      <c r="FM65" s="106"/>
      <c r="FN65" s="106"/>
      <c r="FO65" s="106"/>
      <c r="FP65" s="106"/>
      <c r="FQ65" s="106"/>
      <c r="FR65" s="106"/>
      <c r="FS65" s="106"/>
      <c r="FT65" s="106"/>
      <c r="FU65" s="106"/>
      <c r="FV65" s="106"/>
      <c r="FW65" s="106"/>
      <c r="FX65" s="106"/>
      <c r="FY65" s="106"/>
      <c r="FZ65" s="106"/>
      <c r="GA65" s="106"/>
      <c r="GB65" s="106"/>
      <c r="GC65" s="106"/>
      <c r="GD65" s="106"/>
      <c r="GE65" s="106"/>
      <c r="GF65" s="106"/>
      <c r="GG65" s="106"/>
      <c r="GH65" s="106"/>
      <c r="GI65" s="106"/>
      <c r="GJ65" s="106"/>
      <c r="GK65" s="106"/>
      <c r="GL65" s="106"/>
      <c r="GM65" s="106"/>
      <c r="GN65" s="106"/>
      <c r="GO65" s="106"/>
      <c r="GP65" s="106"/>
      <c r="GQ65" s="106"/>
      <c r="GR65" s="106"/>
      <c r="GS65" s="106"/>
      <c r="GT65" s="106"/>
      <c r="GU65" s="106"/>
      <c r="GV65" s="106"/>
      <c r="GW65" s="106"/>
      <c r="GX65" s="106"/>
      <c r="GY65" s="106"/>
      <c r="GZ65" s="106"/>
      <c r="HA65" s="106"/>
      <c r="HB65" s="106"/>
      <c r="HC65" s="106"/>
      <c r="HD65" s="106"/>
      <c r="HE65" s="106"/>
      <c r="HF65" s="106"/>
      <c r="HG65" s="106"/>
      <c r="HH65" s="106"/>
      <c r="HI65" s="106"/>
      <c r="HJ65" s="106"/>
      <c r="HK65" s="106"/>
      <c r="HL65" s="106"/>
      <c r="HM65" s="106"/>
      <c r="HN65" s="106"/>
      <c r="HO65" s="106"/>
      <c r="HP65" s="106"/>
      <c r="HQ65" s="106"/>
      <c r="HR65" s="106"/>
      <c r="HS65" s="106"/>
      <c r="HT65" s="106"/>
      <c r="HU65" s="106"/>
      <c r="HV65" s="106"/>
      <c r="HW65" s="106"/>
      <c r="HX65" s="106"/>
      <c r="HY65" s="106"/>
      <c r="HZ65" s="106"/>
      <c r="IA65" s="106"/>
      <c r="IB65" s="106"/>
      <c r="IC65" s="106"/>
      <c r="ID65" s="106"/>
      <c r="IE65" s="106"/>
      <c r="IF65" s="106"/>
      <c r="IG65" s="106"/>
      <c r="IH65" s="106"/>
      <c r="II65" s="106"/>
      <c r="IJ65" s="106"/>
      <c r="IK65" s="106"/>
      <c r="IL65" s="106"/>
      <c r="IM65" s="106"/>
      <c r="IN65" s="106"/>
      <c r="IO65" s="106"/>
      <c r="IP65" s="106"/>
      <c r="IQ65" s="106"/>
      <c r="IR65" s="106"/>
      <c r="IS65" s="106"/>
      <c r="IT65" s="106"/>
      <c r="IU65" s="106"/>
      <c r="IV65" s="106"/>
    </row>
    <row r="66" ht="20" hidden="1" customHeight="1" spans="1:256">
      <c r="A66" s="84">
        <f t="shared" si="0"/>
        <v>4</v>
      </c>
      <c r="B66" s="37" t="s">
        <v>109</v>
      </c>
      <c r="C66" s="37" t="s">
        <v>22</v>
      </c>
      <c r="D66" s="37">
        <v>4</v>
      </c>
      <c r="E66" s="37">
        <v>733</v>
      </c>
      <c r="F66" s="37"/>
      <c r="G66" s="37"/>
      <c r="H66" s="54"/>
      <c r="I66" s="37" t="s">
        <v>60</v>
      </c>
      <c r="J66" s="37" t="s">
        <v>112</v>
      </c>
      <c r="K66" s="37"/>
      <c r="L66" s="37" t="s">
        <v>113</v>
      </c>
      <c r="M66" s="37"/>
      <c r="N66" s="37">
        <v>300</v>
      </c>
      <c r="O66" s="37"/>
      <c r="P66" s="37"/>
      <c r="Q66" s="37"/>
      <c r="R66" s="37"/>
      <c r="S66" s="37"/>
      <c r="T66" s="37"/>
      <c r="U66" s="37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6"/>
      <c r="AK66" s="106"/>
      <c r="AL66" s="106"/>
      <c r="AM66" s="106"/>
      <c r="AN66" s="106"/>
      <c r="AO66" s="106"/>
      <c r="AP66" s="106"/>
      <c r="AQ66" s="106"/>
      <c r="AR66" s="106"/>
      <c r="AS66" s="106"/>
      <c r="AT66" s="106"/>
      <c r="AU66" s="106"/>
      <c r="AV66" s="106"/>
      <c r="AW66" s="106"/>
      <c r="AX66" s="106"/>
      <c r="AY66" s="106"/>
      <c r="AZ66" s="106"/>
      <c r="BA66" s="106"/>
      <c r="BB66" s="106"/>
      <c r="BC66" s="106"/>
      <c r="BD66" s="106"/>
      <c r="BE66" s="106"/>
      <c r="BF66" s="106"/>
      <c r="BG66" s="106"/>
      <c r="BH66" s="106"/>
      <c r="BI66" s="106"/>
      <c r="BJ66" s="106"/>
      <c r="BK66" s="106"/>
      <c r="BL66" s="106"/>
      <c r="BM66" s="106"/>
      <c r="BN66" s="106"/>
      <c r="BO66" s="106"/>
      <c r="BP66" s="106"/>
      <c r="BQ66" s="106"/>
      <c r="BR66" s="106"/>
      <c r="BS66" s="106"/>
      <c r="BT66" s="106"/>
      <c r="BU66" s="106"/>
      <c r="BV66" s="106"/>
      <c r="BW66" s="106"/>
      <c r="BX66" s="106"/>
      <c r="BY66" s="106"/>
      <c r="BZ66" s="106"/>
      <c r="CA66" s="106"/>
      <c r="CB66" s="106"/>
      <c r="CC66" s="106"/>
      <c r="CD66" s="106"/>
      <c r="CE66" s="106"/>
      <c r="CF66" s="106"/>
      <c r="CG66" s="106"/>
      <c r="CH66" s="106"/>
      <c r="CI66" s="106"/>
      <c r="CJ66" s="106"/>
      <c r="CK66" s="106"/>
      <c r="CL66" s="106"/>
      <c r="CM66" s="106"/>
      <c r="CN66" s="106"/>
      <c r="CO66" s="106"/>
      <c r="CP66" s="106"/>
      <c r="CQ66" s="106"/>
      <c r="CR66" s="106"/>
      <c r="CS66" s="106"/>
      <c r="CT66" s="106"/>
      <c r="CU66" s="106"/>
      <c r="CV66" s="106"/>
      <c r="CW66" s="106"/>
      <c r="CX66" s="106"/>
      <c r="CY66" s="106"/>
      <c r="CZ66" s="106"/>
      <c r="DA66" s="106"/>
      <c r="DB66" s="106"/>
      <c r="DC66" s="106"/>
      <c r="DD66" s="106"/>
      <c r="DE66" s="106"/>
      <c r="DF66" s="106"/>
      <c r="DG66" s="106"/>
      <c r="DH66" s="106"/>
      <c r="DI66" s="106"/>
      <c r="DJ66" s="106"/>
      <c r="DK66" s="106"/>
      <c r="DL66" s="106"/>
      <c r="DM66" s="106"/>
      <c r="DN66" s="106"/>
      <c r="DO66" s="106"/>
      <c r="DP66" s="106"/>
      <c r="DQ66" s="106"/>
      <c r="DR66" s="106"/>
      <c r="DS66" s="106"/>
      <c r="DT66" s="106"/>
      <c r="DU66" s="106"/>
      <c r="DV66" s="106"/>
      <c r="DW66" s="106"/>
      <c r="DX66" s="106"/>
      <c r="DY66" s="106"/>
      <c r="DZ66" s="106"/>
      <c r="EA66" s="106"/>
      <c r="EB66" s="106"/>
      <c r="EC66" s="106"/>
      <c r="ED66" s="106"/>
      <c r="EE66" s="106"/>
      <c r="EF66" s="106"/>
      <c r="EG66" s="106"/>
      <c r="EH66" s="106"/>
      <c r="EI66" s="106"/>
      <c r="EJ66" s="106"/>
      <c r="EK66" s="106"/>
      <c r="EL66" s="106"/>
      <c r="EM66" s="106"/>
      <c r="EN66" s="106"/>
      <c r="EO66" s="106"/>
      <c r="EP66" s="106"/>
      <c r="EQ66" s="106"/>
      <c r="ER66" s="106"/>
      <c r="ES66" s="106"/>
      <c r="ET66" s="106"/>
      <c r="EU66" s="106"/>
      <c r="EV66" s="106"/>
      <c r="EW66" s="106"/>
      <c r="EX66" s="106"/>
      <c r="EY66" s="106"/>
      <c r="EZ66" s="106"/>
      <c r="FA66" s="106"/>
      <c r="FB66" s="106"/>
      <c r="FC66" s="106"/>
      <c r="FD66" s="106"/>
      <c r="FE66" s="106"/>
      <c r="FF66" s="106"/>
      <c r="FG66" s="106"/>
      <c r="FH66" s="106"/>
      <c r="FI66" s="106"/>
      <c r="FJ66" s="106"/>
      <c r="FK66" s="106"/>
      <c r="FL66" s="106"/>
      <c r="FM66" s="106"/>
      <c r="FN66" s="106"/>
      <c r="FO66" s="106"/>
      <c r="FP66" s="106"/>
      <c r="FQ66" s="106"/>
      <c r="FR66" s="106"/>
      <c r="FS66" s="106"/>
      <c r="FT66" s="106"/>
      <c r="FU66" s="106"/>
      <c r="FV66" s="106"/>
      <c r="FW66" s="106"/>
      <c r="FX66" s="106"/>
      <c r="FY66" s="106"/>
      <c r="FZ66" s="106"/>
      <c r="GA66" s="106"/>
      <c r="GB66" s="106"/>
      <c r="GC66" s="106"/>
      <c r="GD66" s="106"/>
      <c r="GE66" s="106"/>
      <c r="GF66" s="106"/>
      <c r="GG66" s="106"/>
      <c r="GH66" s="106"/>
      <c r="GI66" s="106"/>
      <c r="GJ66" s="106"/>
      <c r="GK66" s="106"/>
      <c r="GL66" s="106"/>
      <c r="GM66" s="106"/>
      <c r="GN66" s="106"/>
      <c r="GO66" s="106"/>
      <c r="GP66" s="106"/>
      <c r="GQ66" s="106"/>
      <c r="GR66" s="106"/>
      <c r="GS66" s="106"/>
      <c r="GT66" s="106"/>
      <c r="GU66" s="106"/>
      <c r="GV66" s="106"/>
      <c r="GW66" s="106"/>
      <c r="GX66" s="106"/>
      <c r="GY66" s="106"/>
      <c r="GZ66" s="106"/>
      <c r="HA66" s="106"/>
      <c r="HB66" s="106"/>
      <c r="HC66" s="106"/>
      <c r="HD66" s="106"/>
      <c r="HE66" s="106"/>
      <c r="HF66" s="106"/>
      <c r="HG66" s="106"/>
      <c r="HH66" s="106"/>
      <c r="HI66" s="106"/>
      <c r="HJ66" s="106"/>
      <c r="HK66" s="106"/>
      <c r="HL66" s="106"/>
      <c r="HM66" s="106"/>
      <c r="HN66" s="106"/>
      <c r="HO66" s="106"/>
      <c r="HP66" s="106"/>
      <c r="HQ66" s="106"/>
      <c r="HR66" s="106"/>
      <c r="HS66" s="106"/>
      <c r="HT66" s="106"/>
      <c r="HU66" s="106"/>
      <c r="HV66" s="106"/>
      <c r="HW66" s="106"/>
      <c r="HX66" s="106"/>
      <c r="HY66" s="106"/>
      <c r="HZ66" s="106"/>
      <c r="IA66" s="106"/>
      <c r="IB66" s="106"/>
      <c r="IC66" s="106"/>
      <c r="ID66" s="106"/>
      <c r="IE66" s="106"/>
      <c r="IF66" s="106"/>
      <c r="IG66" s="106"/>
      <c r="IH66" s="106"/>
      <c r="II66" s="106"/>
      <c r="IJ66" s="106"/>
      <c r="IK66" s="106"/>
      <c r="IL66" s="106"/>
      <c r="IM66" s="106"/>
      <c r="IN66" s="106"/>
      <c r="IO66" s="106"/>
      <c r="IP66" s="106"/>
      <c r="IQ66" s="106"/>
      <c r="IR66" s="106"/>
      <c r="IS66" s="106"/>
      <c r="IT66" s="106"/>
      <c r="IU66" s="106"/>
      <c r="IV66" s="106"/>
    </row>
    <row r="67" s="3" customFormat="1" ht="20" hidden="1" customHeight="1" spans="1:21">
      <c r="A67" s="13">
        <f t="shared" ref="A67:A128" si="1">D67+F67</f>
        <v>4</v>
      </c>
      <c r="B67" s="37" t="s">
        <v>109</v>
      </c>
      <c r="C67" s="37" t="s">
        <v>81</v>
      </c>
      <c r="D67" s="37">
        <v>4</v>
      </c>
      <c r="E67" s="37">
        <f>1400/8*D67</f>
        <v>700</v>
      </c>
      <c r="F67" s="37"/>
      <c r="G67" s="37">
        <f>1500/8*F67</f>
        <v>0</v>
      </c>
      <c r="H67" s="54">
        <v>2055</v>
      </c>
      <c r="I67" s="37" t="s">
        <v>82</v>
      </c>
      <c r="J67" s="37" t="s">
        <v>44</v>
      </c>
      <c r="K67" s="37"/>
      <c r="L67" s="37"/>
      <c r="M67" s="37" t="s">
        <v>40</v>
      </c>
      <c r="N67" s="37"/>
      <c r="O67" s="37">
        <v>12325</v>
      </c>
      <c r="P67" s="37">
        <v>12325</v>
      </c>
      <c r="Q67" s="37"/>
      <c r="R67" s="37" t="s">
        <v>114</v>
      </c>
      <c r="S67" s="37"/>
      <c r="T67" s="37"/>
      <c r="U67" s="37" t="s">
        <v>52</v>
      </c>
    </row>
    <row r="68" s="106" customFormat="1" ht="20" hidden="1" customHeight="1" spans="1:21">
      <c r="A68" s="13">
        <f t="shared" si="1"/>
        <v>8</v>
      </c>
      <c r="B68" s="37" t="s">
        <v>109</v>
      </c>
      <c r="C68" s="37" t="s">
        <v>37</v>
      </c>
      <c r="D68" s="37"/>
      <c r="E68" s="37">
        <v>0</v>
      </c>
      <c r="F68" s="37">
        <v>8</v>
      </c>
      <c r="G68" s="37">
        <f>1600/8*F68</f>
        <v>1600</v>
      </c>
      <c r="H68" s="37">
        <v>3188</v>
      </c>
      <c r="I68" s="37" t="s">
        <v>38</v>
      </c>
      <c r="J68" s="37" t="s">
        <v>39</v>
      </c>
      <c r="K68" s="37"/>
      <c r="L68" s="37"/>
      <c r="M68" s="37" t="s">
        <v>40</v>
      </c>
      <c r="N68" s="37"/>
      <c r="O68" s="37"/>
      <c r="P68" s="37"/>
      <c r="Q68" s="37"/>
      <c r="R68" s="37"/>
      <c r="S68" s="37"/>
      <c r="T68" s="37">
        <v>2555</v>
      </c>
      <c r="U68" s="37" t="s">
        <v>41</v>
      </c>
    </row>
    <row r="69" s="108" customFormat="1" ht="21" hidden="1" customHeight="1" spans="1:256">
      <c r="A69" s="13">
        <f t="shared" si="1"/>
        <v>4</v>
      </c>
      <c r="B69" s="14" t="s">
        <v>109</v>
      </c>
      <c r="C69" s="14" t="s">
        <v>80</v>
      </c>
      <c r="D69" s="14">
        <v>4</v>
      </c>
      <c r="E69" s="14">
        <f>1000/8*D69</f>
        <v>500</v>
      </c>
      <c r="F69" s="14"/>
      <c r="G69" s="14">
        <f>1500/8*F69</f>
        <v>0</v>
      </c>
      <c r="H69" s="23">
        <v>2112</v>
      </c>
      <c r="I69" s="14" t="s">
        <v>34</v>
      </c>
      <c r="J69" s="37" t="s">
        <v>107</v>
      </c>
      <c r="K69" s="14">
        <v>7</v>
      </c>
      <c r="L69" s="14"/>
      <c r="M69" s="14" t="s">
        <v>40</v>
      </c>
      <c r="N69" s="14"/>
      <c r="O69" s="14"/>
      <c r="P69" s="14"/>
      <c r="Q69" s="14"/>
      <c r="R69" s="14"/>
      <c r="S69" s="14"/>
      <c r="T69" s="14"/>
      <c r="U69" s="14" t="s">
        <v>115</v>
      </c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6"/>
      <c r="AK69" s="106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AW69" s="106"/>
      <c r="AX69" s="106"/>
      <c r="AY69" s="106"/>
      <c r="AZ69" s="106"/>
      <c r="BA69" s="106"/>
      <c r="BB69" s="106"/>
      <c r="BC69" s="106"/>
      <c r="BD69" s="106"/>
      <c r="BE69" s="106"/>
      <c r="BF69" s="106"/>
      <c r="BG69" s="106"/>
      <c r="BH69" s="106"/>
      <c r="BI69" s="106"/>
      <c r="BJ69" s="106"/>
      <c r="BK69" s="106"/>
      <c r="BL69" s="106"/>
      <c r="BM69" s="106"/>
      <c r="BN69" s="106"/>
      <c r="BO69" s="106"/>
      <c r="BP69" s="106"/>
      <c r="BQ69" s="106"/>
      <c r="BR69" s="106"/>
      <c r="BS69" s="106"/>
      <c r="BT69" s="106"/>
      <c r="BU69" s="106"/>
      <c r="BV69" s="106"/>
      <c r="BW69" s="106"/>
      <c r="BX69" s="106"/>
      <c r="BY69" s="106"/>
      <c r="BZ69" s="106"/>
      <c r="CA69" s="106"/>
      <c r="CB69" s="106"/>
      <c r="CC69" s="106"/>
      <c r="CD69" s="106"/>
      <c r="CE69" s="106"/>
      <c r="CF69" s="106"/>
      <c r="CG69" s="106"/>
      <c r="CH69" s="106"/>
      <c r="CI69" s="106"/>
      <c r="CJ69" s="106"/>
      <c r="CK69" s="106"/>
      <c r="CL69" s="106"/>
      <c r="CM69" s="106"/>
      <c r="CN69" s="106"/>
      <c r="CO69" s="106"/>
      <c r="CP69" s="106"/>
      <c r="CQ69" s="106"/>
      <c r="CR69" s="106"/>
      <c r="CS69" s="106"/>
      <c r="CT69" s="106"/>
      <c r="CU69" s="106"/>
      <c r="CV69" s="106"/>
      <c r="CW69" s="106"/>
      <c r="CX69" s="106"/>
      <c r="CY69" s="106"/>
      <c r="CZ69" s="106"/>
      <c r="DA69" s="106"/>
      <c r="DB69" s="106"/>
      <c r="DC69" s="106"/>
      <c r="DD69" s="106"/>
      <c r="DE69" s="106"/>
      <c r="DF69" s="106"/>
      <c r="DG69" s="106"/>
      <c r="DH69" s="106"/>
      <c r="DI69" s="106"/>
      <c r="DJ69" s="106"/>
      <c r="DK69" s="106"/>
      <c r="DL69" s="106"/>
      <c r="DM69" s="106"/>
      <c r="DN69" s="106"/>
      <c r="DO69" s="106"/>
      <c r="DP69" s="106"/>
      <c r="DQ69" s="106"/>
      <c r="DR69" s="106"/>
      <c r="DS69" s="106"/>
      <c r="DT69" s="106"/>
      <c r="DU69" s="106"/>
      <c r="DV69" s="106"/>
      <c r="DW69" s="106"/>
      <c r="DX69" s="106"/>
      <c r="DY69" s="106"/>
      <c r="DZ69" s="106"/>
      <c r="EA69" s="106"/>
      <c r="EB69" s="106"/>
      <c r="EC69" s="106"/>
      <c r="ED69" s="106"/>
      <c r="EE69" s="106"/>
      <c r="EF69" s="106"/>
      <c r="EG69" s="106"/>
      <c r="EH69" s="106"/>
      <c r="EI69" s="106"/>
      <c r="EJ69" s="106"/>
      <c r="EK69" s="106"/>
      <c r="EL69" s="106"/>
      <c r="EM69" s="106"/>
      <c r="EN69" s="106"/>
      <c r="EO69" s="106"/>
      <c r="EP69" s="106"/>
      <c r="EQ69" s="106"/>
      <c r="ER69" s="106"/>
      <c r="ES69" s="106"/>
      <c r="ET69" s="106"/>
      <c r="EU69" s="106"/>
      <c r="EV69" s="106"/>
      <c r="EW69" s="106"/>
      <c r="EX69" s="106"/>
      <c r="EY69" s="106"/>
      <c r="EZ69" s="106"/>
      <c r="FA69" s="106"/>
      <c r="FB69" s="106"/>
      <c r="FC69" s="106"/>
      <c r="FD69" s="106"/>
      <c r="FE69" s="106"/>
      <c r="FF69" s="106"/>
      <c r="FG69" s="106"/>
      <c r="FH69" s="106"/>
      <c r="FI69" s="106"/>
      <c r="FJ69" s="106"/>
      <c r="FK69" s="106"/>
      <c r="FL69" s="106"/>
      <c r="FM69" s="106"/>
      <c r="FN69" s="106"/>
      <c r="FO69" s="106"/>
      <c r="FP69" s="106"/>
      <c r="FQ69" s="106"/>
      <c r="FR69" s="106"/>
      <c r="FS69" s="106"/>
      <c r="FT69" s="106"/>
      <c r="FU69" s="106"/>
      <c r="FV69" s="106"/>
      <c r="FW69" s="106"/>
      <c r="FX69" s="106"/>
      <c r="FY69" s="106"/>
      <c r="FZ69" s="106"/>
      <c r="GA69" s="106"/>
      <c r="GB69" s="106"/>
      <c r="GC69" s="106"/>
      <c r="GD69" s="106"/>
      <c r="GE69" s="106"/>
      <c r="GF69" s="106"/>
      <c r="GG69" s="106"/>
      <c r="GH69" s="106"/>
      <c r="GI69" s="106"/>
      <c r="GJ69" s="106"/>
      <c r="GK69" s="106"/>
      <c r="GL69" s="106"/>
      <c r="GM69" s="106"/>
      <c r="GN69" s="106"/>
      <c r="GO69" s="106"/>
      <c r="GP69" s="106"/>
      <c r="GQ69" s="106"/>
      <c r="GR69" s="106"/>
      <c r="GS69" s="106"/>
      <c r="GT69" s="106"/>
      <c r="GU69" s="106"/>
      <c r="GV69" s="106"/>
      <c r="GW69" s="106"/>
      <c r="GX69" s="106"/>
      <c r="GY69" s="106"/>
      <c r="GZ69" s="106"/>
      <c r="HA69" s="106"/>
      <c r="HB69" s="106"/>
      <c r="HC69" s="106"/>
      <c r="HD69" s="106"/>
      <c r="HE69" s="106"/>
      <c r="HF69" s="106"/>
      <c r="HG69" s="106"/>
      <c r="HH69" s="106"/>
      <c r="HI69" s="106"/>
      <c r="HJ69" s="106"/>
      <c r="HK69" s="106"/>
      <c r="HL69" s="106"/>
      <c r="HM69" s="106"/>
      <c r="HN69" s="106"/>
      <c r="HO69" s="106"/>
      <c r="HP69" s="106"/>
      <c r="HQ69" s="106"/>
      <c r="HR69" s="106"/>
      <c r="HS69" s="106"/>
      <c r="HT69" s="106"/>
      <c r="HU69" s="106"/>
      <c r="HV69" s="106"/>
      <c r="HW69" s="106"/>
      <c r="HX69" s="106"/>
      <c r="HY69" s="106"/>
      <c r="HZ69" s="106"/>
      <c r="IA69" s="106"/>
      <c r="IB69" s="106"/>
      <c r="IC69" s="106"/>
      <c r="ID69" s="106"/>
      <c r="IE69" s="106"/>
      <c r="IF69" s="106"/>
      <c r="IG69" s="106"/>
      <c r="IH69" s="106"/>
      <c r="II69" s="106"/>
      <c r="IJ69" s="106"/>
      <c r="IK69" s="106"/>
      <c r="IL69" s="106"/>
      <c r="IM69" s="106"/>
      <c r="IN69" s="106"/>
      <c r="IO69" s="106"/>
      <c r="IP69" s="106"/>
      <c r="IQ69" s="106"/>
      <c r="IR69" s="106"/>
      <c r="IS69" s="106"/>
      <c r="IT69" s="106"/>
      <c r="IU69" s="106"/>
      <c r="IV69" s="106"/>
    </row>
    <row r="70" s="108" customFormat="1" ht="20" hidden="1" customHeight="1" spans="1:256">
      <c r="A70" s="13">
        <f t="shared" si="1"/>
        <v>4</v>
      </c>
      <c r="B70" s="14" t="s">
        <v>116</v>
      </c>
      <c r="C70" s="14" t="s">
        <v>90</v>
      </c>
      <c r="D70" s="14">
        <v>4</v>
      </c>
      <c r="E70" s="14">
        <f>900/8*D70</f>
        <v>450</v>
      </c>
      <c r="F70" s="14"/>
      <c r="G70" s="14">
        <f>1400/8*F70</f>
        <v>0</v>
      </c>
      <c r="H70" s="23">
        <v>3133</v>
      </c>
      <c r="I70" s="14" t="s">
        <v>68</v>
      </c>
      <c r="J70" s="37" t="s">
        <v>117</v>
      </c>
      <c r="K70" s="14"/>
      <c r="L70" s="14"/>
      <c r="M70" s="14"/>
      <c r="N70" s="14">
        <v>300</v>
      </c>
      <c r="O70" s="14"/>
      <c r="P70" s="14"/>
      <c r="Q70" s="14"/>
      <c r="R70" s="14"/>
      <c r="S70" s="14"/>
      <c r="T70" s="14"/>
      <c r="U70" s="14" t="s">
        <v>118</v>
      </c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/>
      <c r="BN70" s="106"/>
      <c r="BO70" s="106"/>
      <c r="BP70" s="106"/>
      <c r="BQ70" s="106"/>
      <c r="BR70" s="106"/>
      <c r="BS70" s="106"/>
      <c r="BT70" s="106"/>
      <c r="BU70" s="106"/>
      <c r="BV70" s="106"/>
      <c r="BW70" s="106"/>
      <c r="BX70" s="106"/>
      <c r="BY70" s="106"/>
      <c r="BZ70" s="106"/>
      <c r="CA70" s="106"/>
      <c r="CB70" s="106"/>
      <c r="CC70" s="106"/>
      <c r="CD70" s="106"/>
      <c r="CE70" s="106"/>
      <c r="CF70" s="106"/>
      <c r="CG70" s="106"/>
      <c r="CH70" s="106"/>
      <c r="CI70" s="106"/>
      <c r="CJ70" s="106"/>
      <c r="CK70" s="106"/>
      <c r="CL70" s="106"/>
      <c r="CM70" s="106"/>
      <c r="CN70" s="106"/>
      <c r="CO70" s="106"/>
      <c r="CP70" s="106"/>
      <c r="CQ70" s="106"/>
      <c r="CR70" s="106"/>
      <c r="CS70" s="106"/>
      <c r="CT70" s="106"/>
      <c r="CU70" s="106"/>
      <c r="CV70" s="106"/>
      <c r="CW70" s="106"/>
      <c r="CX70" s="106"/>
      <c r="CY70" s="106"/>
      <c r="CZ70" s="106"/>
      <c r="DA70" s="106"/>
      <c r="DB70" s="106"/>
      <c r="DC70" s="106"/>
      <c r="DD70" s="106"/>
      <c r="DE70" s="106"/>
      <c r="DF70" s="106"/>
      <c r="DG70" s="106"/>
      <c r="DH70" s="106"/>
      <c r="DI70" s="106"/>
      <c r="DJ70" s="106"/>
      <c r="DK70" s="106"/>
      <c r="DL70" s="106"/>
      <c r="DM70" s="106"/>
      <c r="DN70" s="106"/>
      <c r="DO70" s="106"/>
      <c r="DP70" s="106"/>
      <c r="DQ70" s="106"/>
      <c r="DR70" s="106"/>
      <c r="DS70" s="106"/>
      <c r="DT70" s="106"/>
      <c r="DU70" s="106"/>
      <c r="DV70" s="106"/>
      <c r="DW70" s="106"/>
      <c r="DX70" s="106"/>
      <c r="DY70" s="106"/>
      <c r="DZ70" s="106"/>
      <c r="EA70" s="106"/>
      <c r="EB70" s="106"/>
      <c r="EC70" s="106"/>
      <c r="ED70" s="106"/>
      <c r="EE70" s="106"/>
      <c r="EF70" s="106"/>
      <c r="EG70" s="106"/>
      <c r="EH70" s="106"/>
      <c r="EI70" s="106"/>
      <c r="EJ70" s="106"/>
      <c r="EK70" s="106"/>
      <c r="EL70" s="106"/>
      <c r="EM70" s="106"/>
      <c r="EN70" s="106"/>
      <c r="EO70" s="106"/>
      <c r="EP70" s="106"/>
      <c r="EQ70" s="106"/>
      <c r="ER70" s="106"/>
      <c r="ES70" s="106"/>
      <c r="ET70" s="106"/>
      <c r="EU70" s="106"/>
      <c r="EV70" s="106"/>
      <c r="EW70" s="106"/>
      <c r="EX70" s="106"/>
      <c r="EY70" s="106"/>
      <c r="EZ70" s="106"/>
      <c r="FA70" s="106"/>
      <c r="FB70" s="106"/>
      <c r="FC70" s="106"/>
      <c r="FD70" s="106"/>
      <c r="FE70" s="106"/>
      <c r="FF70" s="106"/>
      <c r="FG70" s="106"/>
      <c r="FH70" s="106"/>
      <c r="FI70" s="106"/>
      <c r="FJ70" s="106"/>
      <c r="FK70" s="106"/>
      <c r="FL70" s="106"/>
      <c r="FM70" s="106"/>
      <c r="FN70" s="106"/>
      <c r="FO70" s="106"/>
      <c r="FP70" s="106"/>
      <c r="FQ70" s="106"/>
      <c r="FR70" s="106"/>
      <c r="FS70" s="106"/>
      <c r="FT70" s="106"/>
      <c r="FU70" s="106"/>
      <c r="FV70" s="106"/>
      <c r="FW70" s="106"/>
      <c r="FX70" s="106"/>
      <c r="FY70" s="106"/>
      <c r="FZ70" s="106"/>
      <c r="GA70" s="106"/>
      <c r="GB70" s="106"/>
      <c r="GC70" s="106"/>
      <c r="GD70" s="106"/>
      <c r="GE70" s="106"/>
      <c r="GF70" s="106"/>
      <c r="GG70" s="106"/>
      <c r="GH70" s="106"/>
      <c r="GI70" s="106"/>
      <c r="GJ70" s="106"/>
      <c r="GK70" s="106"/>
      <c r="GL70" s="106"/>
      <c r="GM70" s="106"/>
      <c r="GN70" s="106"/>
      <c r="GO70" s="106"/>
      <c r="GP70" s="106"/>
      <c r="GQ70" s="106"/>
      <c r="GR70" s="106"/>
      <c r="GS70" s="106"/>
      <c r="GT70" s="106"/>
      <c r="GU70" s="106"/>
      <c r="GV70" s="106"/>
      <c r="GW70" s="106"/>
      <c r="GX70" s="106"/>
      <c r="GY70" s="106"/>
      <c r="GZ70" s="106"/>
      <c r="HA70" s="106"/>
      <c r="HB70" s="106"/>
      <c r="HC70" s="106"/>
      <c r="HD70" s="106"/>
      <c r="HE70" s="106"/>
      <c r="HF70" s="106"/>
      <c r="HG70" s="106"/>
      <c r="HH70" s="106"/>
      <c r="HI70" s="106"/>
      <c r="HJ70" s="106"/>
      <c r="HK70" s="106"/>
      <c r="HL70" s="106"/>
      <c r="HM70" s="106"/>
      <c r="HN70" s="106"/>
      <c r="HO70" s="106"/>
      <c r="HP70" s="106"/>
      <c r="HQ70" s="106"/>
      <c r="HR70" s="106"/>
      <c r="HS70" s="106"/>
      <c r="HT70" s="106"/>
      <c r="HU70" s="106"/>
      <c r="HV70" s="106"/>
      <c r="HW70" s="106"/>
      <c r="HX70" s="106"/>
      <c r="HY70" s="106"/>
      <c r="HZ70" s="106"/>
      <c r="IA70" s="106"/>
      <c r="IB70" s="106"/>
      <c r="IC70" s="106"/>
      <c r="ID70" s="106"/>
      <c r="IE70" s="106"/>
      <c r="IF70" s="106"/>
      <c r="IG70" s="106"/>
      <c r="IH70" s="106"/>
      <c r="II70" s="106"/>
      <c r="IJ70" s="106"/>
      <c r="IK70" s="106"/>
      <c r="IL70" s="106"/>
      <c r="IM70" s="106"/>
      <c r="IN70" s="106"/>
      <c r="IO70" s="106"/>
      <c r="IP70" s="106"/>
      <c r="IQ70" s="106"/>
      <c r="IR70" s="106"/>
      <c r="IS70" s="106"/>
      <c r="IT70" s="106"/>
      <c r="IU70" s="106"/>
      <c r="IV70" s="106"/>
    </row>
    <row r="71" s="108" customFormat="1" ht="21" hidden="1" customHeight="1" spans="1:256">
      <c r="A71" s="84">
        <f t="shared" si="1"/>
        <v>8</v>
      </c>
      <c r="B71" s="37" t="s">
        <v>116</v>
      </c>
      <c r="C71" s="37" t="s">
        <v>22</v>
      </c>
      <c r="D71" s="37">
        <v>8</v>
      </c>
      <c r="E71" s="37">
        <v>1467</v>
      </c>
      <c r="F71" s="37"/>
      <c r="G71" s="37"/>
      <c r="H71" s="54"/>
      <c r="I71" s="37" t="s">
        <v>60</v>
      </c>
      <c r="J71" s="37" t="s">
        <v>112</v>
      </c>
      <c r="K71" s="37"/>
      <c r="L71" s="37" t="s">
        <v>119</v>
      </c>
      <c r="M71" s="37"/>
      <c r="N71" s="37"/>
      <c r="O71" s="37"/>
      <c r="P71" s="37">
        <v>2500</v>
      </c>
      <c r="Q71" s="37"/>
      <c r="R71" s="37" t="s">
        <v>36</v>
      </c>
      <c r="S71" s="37"/>
      <c r="T71" s="37"/>
      <c r="U71" s="37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  <c r="AG71" s="106"/>
      <c r="AH71" s="106"/>
      <c r="AI71" s="106"/>
      <c r="AJ71" s="106"/>
      <c r="AK71" s="106"/>
      <c r="AL71" s="106"/>
      <c r="AM71" s="106"/>
      <c r="AN71" s="106"/>
      <c r="AO71" s="106"/>
      <c r="AP71" s="106"/>
      <c r="AQ71" s="106"/>
      <c r="AR71" s="106"/>
      <c r="AS71" s="106"/>
      <c r="AT71" s="106"/>
      <c r="AU71" s="106"/>
      <c r="AV71" s="106"/>
      <c r="AW71" s="106"/>
      <c r="AX71" s="106"/>
      <c r="AY71" s="106"/>
      <c r="AZ71" s="106"/>
      <c r="BA71" s="106"/>
      <c r="BB71" s="106"/>
      <c r="BC71" s="106"/>
      <c r="BD71" s="106"/>
      <c r="BE71" s="106"/>
      <c r="BF71" s="106"/>
      <c r="BG71" s="106"/>
      <c r="BH71" s="106"/>
      <c r="BI71" s="106"/>
      <c r="BJ71" s="106"/>
      <c r="BK71" s="106"/>
      <c r="BL71" s="106"/>
      <c r="BM71" s="106"/>
      <c r="BN71" s="106"/>
      <c r="BO71" s="106"/>
      <c r="BP71" s="106"/>
      <c r="BQ71" s="106"/>
      <c r="BR71" s="106"/>
      <c r="BS71" s="106"/>
      <c r="BT71" s="106"/>
      <c r="BU71" s="106"/>
      <c r="BV71" s="106"/>
      <c r="BW71" s="106"/>
      <c r="BX71" s="106"/>
      <c r="BY71" s="106"/>
      <c r="BZ71" s="106"/>
      <c r="CA71" s="106"/>
      <c r="CB71" s="106"/>
      <c r="CC71" s="106"/>
      <c r="CD71" s="106"/>
      <c r="CE71" s="106"/>
      <c r="CF71" s="106"/>
      <c r="CG71" s="106"/>
      <c r="CH71" s="106"/>
      <c r="CI71" s="106"/>
      <c r="CJ71" s="106"/>
      <c r="CK71" s="106"/>
      <c r="CL71" s="106"/>
      <c r="CM71" s="106"/>
      <c r="CN71" s="106"/>
      <c r="CO71" s="106"/>
      <c r="CP71" s="106"/>
      <c r="CQ71" s="106"/>
      <c r="CR71" s="106"/>
      <c r="CS71" s="106"/>
      <c r="CT71" s="106"/>
      <c r="CU71" s="106"/>
      <c r="CV71" s="106"/>
      <c r="CW71" s="106"/>
      <c r="CX71" s="106"/>
      <c r="CY71" s="106"/>
      <c r="CZ71" s="106"/>
      <c r="DA71" s="106"/>
      <c r="DB71" s="106"/>
      <c r="DC71" s="106"/>
      <c r="DD71" s="106"/>
      <c r="DE71" s="106"/>
      <c r="DF71" s="106"/>
      <c r="DG71" s="106"/>
      <c r="DH71" s="106"/>
      <c r="DI71" s="106"/>
      <c r="DJ71" s="106"/>
      <c r="DK71" s="106"/>
      <c r="DL71" s="106"/>
      <c r="DM71" s="106"/>
      <c r="DN71" s="106"/>
      <c r="DO71" s="106"/>
      <c r="DP71" s="106"/>
      <c r="DQ71" s="106"/>
      <c r="DR71" s="106"/>
      <c r="DS71" s="106"/>
      <c r="DT71" s="106"/>
      <c r="DU71" s="106"/>
      <c r="DV71" s="106"/>
      <c r="DW71" s="106"/>
      <c r="DX71" s="106"/>
      <c r="DY71" s="106"/>
      <c r="DZ71" s="106"/>
      <c r="EA71" s="106"/>
      <c r="EB71" s="106"/>
      <c r="EC71" s="106"/>
      <c r="ED71" s="106"/>
      <c r="EE71" s="106"/>
      <c r="EF71" s="106"/>
      <c r="EG71" s="106"/>
      <c r="EH71" s="106"/>
      <c r="EI71" s="106"/>
      <c r="EJ71" s="106"/>
      <c r="EK71" s="106"/>
      <c r="EL71" s="106"/>
      <c r="EM71" s="106"/>
      <c r="EN71" s="106"/>
      <c r="EO71" s="106"/>
      <c r="EP71" s="106"/>
      <c r="EQ71" s="106"/>
      <c r="ER71" s="106"/>
      <c r="ES71" s="106"/>
      <c r="ET71" s="106"/>
      <c r="EU71" s="106"/>
      <c r="EV71" s="106"/>
      <c r="EW71" s="106"/>
      <c r="EX71" s="106"/>
      <c r="EY71" s="106"/>
      <c r="EZ71" s="106"/>
      <c r="FA71" s="106"/>
      <c r="FB71" s="106"/>
      <c r="FC71" s="106"/>
      <c r="FD71" s="106"/>
      <c r="FE71" s="106"/>
      <c r="FF71" s="106"/>
      <c r="FG71" s="106"/>
      <c r="FH71" s="106"/>
      <c r="FI71" s="106"/>
      <c r="FJ71" s="106"/>
      <c r="FK71" s="106"/>
      <c r="FL71" s="106"/>
      <c r="FM71" s="106"/>
      <c r="FN71" s="106"/>
      <c r="FO71" s="106"/>
      <c r="FP71" s="106"/>
      <c r="FQ71" s="106"/>
      <c r="FR71" s="106"/>
      <c r="FS71" s="106"/>
      <c r="FT71" s="106"/>
      <c r="FU71" s="106"/>
      <c r="FV71" s="106"/>
      <c r="FW71" s="106"/>
      <c r="FX71" s="106"/>
      <c r="FY71" s="106"/>
      <c r="FZ71" s="106"/>
      <c r="GA71" s="106"/>
      <c r="GB71" s="106"/>
      <c r="GC71" s="106"/>
      <c r="GD71" s="106"/>
      <c r="GE71" s="106"/>
      <c r="GF71" s="106"/>
      <c r="GG71" s="106"/>
      <c r="GH71" s="106"/>
      <c r="GI71" s="106"/>
      <c r="GJ71" s="106"/>
      <c r="GK71" s="106"/>
      <c r="GL71" s="106"/>
      <c r="GM71" s="106"/>
      <c r="GN71" s="106"/>
      <c r="GO71" s="106"/>
      <c r="GP71" s="106"/>
      <c r="GQ71" s="106"/>
      <c r="GR71" s="106"/>
      <c r="GS71" s="106"/>
      <c r="GT71" s="106"/>
      <c r="GU71" s="106"/>
      <c r="GV71" s="106"/>
      <c r="GW71" s="106"/>
      <c r="GX71" s="106"/>
      <c r="GY71" s="106"/>
      <c r="GZ71" s="106"/>
      <c r="HA71" s="106"/>
      <c r="HB71" s="106"/>
      <c r="HC71" s="106"/>
      <c r="HD71" s="106"/>
      <c r="HE71" s="106"/>
      <c r="HF71" s="106"/>
      <c r="HG71" s="106"/>
      <c r="HH71" s="106"/>
      <c r="HI71" s="106"/>
      <c r="HJ71" s="106"/>
      <c r="HK71" s="106"/>
      <c r="HL71" s="106"/>
      <c r="HM71" s="106"/>
      <c r="HN71" s="106"/>
      <c r="HO71" s="106"/>
      <c r="HP71" s="106"/>
      <c r="HQ71" s="106"/>
      <c r="HR71" s="106"/>
      <c r="HS71" s="106"/>
      <c r="HT71" s="106"/>
      <c r="HU71" s="106"/>
      <c r="HV71" s="106"/>
      <c r="HW71" s="106"/>
      <c r="HX71" s="106"/>
      <c r="HY71" s="106"/>
      <c r="HZ71" s="106"/>
      <c r="IA71" s="106"/>
      <c r="IB71" s="106"/>
      <c r="IC71" s="106"/>
      <c r="ID71" s="106"/>
      <c r="IE71" s="106"/>
      <c r="IF71" s="106"/>
      <c r="IG71" s="106"/>
      <c r="IH71" s="106"/>
      <c r="II71" s="106"/>
      <c r="IJ71" s="106"/>
      <c r="IK71" s="106"/>
      <c r="IL71" s="106"/>
      <c r="IM71" s="106"/>
      <c r="IN71" s="106"/>
      <c r="IO71" s="106"/>
      <c r="IP71" s="106"/>
      <c r="IQ71" s="106"/>
      <c r="IR71" s="106"/>
      <c r="IS71" s="106"/>
      <c r="IT71" s="106"/>
      <c r="IU71" s="106"/>
      <c r="IV71" s="106"/>
    </row>
    <row r="72" s="81" customFormat="1" ht="20" hidden="1" customHeight="1" spans="1:256">
      <c r="A72" s="13">
        <f t="shared" si="1"/>
        <v>8</v>
      </c>
      <c r="B72" s="37" t="s">
        <v>116</v>
      </c>
      <c r="C72" s="37" t="s">
        <v>37</v>
      </c>
      <c r="D72" s="37"/>
      <c r="E72" s="37">
        <v>0</v>
      </c>
      <c r="F72" s="37">
        <v>8</v>
      </c>
      <c r="G72" s="37">
        <f>1600/8*F72</f>
        <v>1600</v>
      </c>
      <c r="H72" s="37">
        <v>3189</v>
      </c>
      <c r="I72" s="37" t="s">
        <v>38</v>
      </c>
      <c r="J72" s="37" t="s">
        <v>39</v>
      </c>
      <c r="K72" s="37">
        <v>800</v>
      </c>
      <c r="L72" s="37"/>
      <c r="M72" s="37" t="s">
        <v>40</v>
      </c>
      <c r="N72" s="37"/>
      <c r="O72" s="37"/>
      <c r="P72" s="37"/>
      <c r="Q72" s="37"/>
      <c r="R72" s="37"/>
      <c r="S72" s="37"/>
      <c r="T72" s="37">
        <v>2562</v>
      </c>
      <c r="U72" s="37" t="s">
        <v>41</v>
      </c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</row>
    <row r="73" s="81" customFormat="1" ht="20" hidden="1" customHeight="1" spans="1:256">
      <c r="A73" s="13">
        <f t="shared" si="1"/>
        <v>5</v>
      </c>
      <c r="B73" s="37" t="s">
        <v>116</v>
      </c>
      <c r="C73" s="37" t="s">
        <v>73</v>
      </c>
      <c r="D73" s="37">
        <v>5</v>
      </c>
      <c r="E73" s="37">
        <f>900/8*D73</f>
        <v>562.5</v>
      </c>
      <c r="F73" s="37"/>
      <c r="G73" s="37">
        <f>1300/8*F73</f>
        <v>0</v>
      </c>
      <c r="H73" s="37">
        <v>1735</v>
      </c>
      <c r="I73" s="37" t="s">
        <v>43</v>
      </c>
      <c r="J73" s="37" t="s">
        <v>65</v>
      </c>
      <c r="K73" s="37">
        <v>15</v>
      </c>
      <c r="L73" s="37"/>
      <c r="M73" s="37" t="s">
        <v>40</v>
      </c>
      <c r="N73" s="37"/>
      <c r="O73" s="37"/>
      <c r="P73" s="37"/>
      <c r="Q73" s="37"/>
      <c r="R73" s="37"/>
      <c r="S73" s="37"/>
      <c r="T73" s="37"/>
      <c r="U73" s="37" t="s">
        <v>120</v>
      </c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</row>
    <row r="74" s="81" customFormat="1" ht="20" hidden="1" customHeight="1" spans="1:256">
      <c r="A74" s="13">
        <f t="shared" si="1"/>
        <v>5</v>
      </c>
      <c r="B74" s="37" t="s">
        <v>116</v>
      </c>
      <c r="C74" s="37" t="s">
        <v>63</v>
      </c>
      <c r="D74" s="37">
        <v>5</v>
      </c>
      <c r="E74" s="37">
        <f>900/8*D74</f>
        <v>562.5</v>
      </c>
      <c r="F74" s="37"/>
      <c r="G74" s="37">
        <f>1300/8*F74</f>
        <v>0</v>
      </c>
      <c r="H74" s="37">
        <v>3217</v>
      </c>
      <c r="I74" s="37" t="s">
        <v>64</v>
      </c>
      <c r="J74" s="37" t="s">
        <v>65</v>
      </c>
      <c r="K74" s="37"/>
      <c r="L74" s="37"/>
      <c r="M74" s="37" t="s">
        <v>40</v>
      </c>
      <c r="N74" s="37"/>
      <c r="O74" s="37"/>
      <c r="P74" s="37"/>
      <c r="Q74" s="37"/>
      <c r="R74" s="37"/>
      <c r="S74" s="37"/>
      <c r="T74" s="37"/>
      <c r="U74" s="37" t="s">
        <v>120</v>
      </c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</row>
    <row r="75" s="81" customFormat="1" ht="20" hidden="1" customHeight="1" spans="1:256">
      <c r="A75" s="13">
        <f t="shared" si="1"/>
        <v>1.5</v>
      </c>
      <c r="B75" s="37" t="s">
        <v>121</v>
      </c>
      <c r="C75" s="37" t="s">
        <v>67</v>
      </c>
      <c r="D75" s="37"/>
      <c r="E75" s="37">
        <f>900/8*D75</f>
        <v>0</v>
      </c>
      <c r="F75" s="37">
        <v>1.5</v>
      </c>
      <c r="G75" s="37">
        <f>1400/8*F75</f>
        <v>262.5</v>
      </c>
      <c r="H75" s="54">
        <v>3135</v>
      </c>
      <c r="I75" s="37" t="s">
        <v>68</v>
      </c>
      <c r="J75" s="37" t="s">
        <v>69</v>
      </c>
      <c r="K75" s="37"/>
      <c r="L75" s="37"/>
      <c r="M75" s="37" t="s">
        <v>40</v>
      </c>
      <c r="N75" s="37"/>
      <c r="O75" s="37"/>
      <c r="P75" s="37"/>
      <c r="Q75" s="37"/>
      <c r="R75" s="37"/>
      <c r="S75" s="37"/>
      <c r="T75" s="37"/>
      <c r="U75" s="37" t="s">
        <v>78</v>
      </c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</row>
    <row r="76" s="81" customFormat="1" ht="20" hidden="1" customHeight="1" spans="1:256">
      <c r="A76" s="84">
        <f t="shared" si="1"/>
        <v>8</v>
      </c>
      <c r="B76" s="37" t="s">
        <v>121</v>
      </c>
      <c r="C76" s="37" t="s">
        <v>50</v>
      </c>
      <c r="D76" s="37"/>
      <c r="E76" s="37"/>
      <c r="F76" s="37">
        <v>8</v>
      </c>
      <c r="G76" s="37">
        <v>1667</v>
      </c>
      <c r="H76" s="54"/>
      <c r="I76" s="37" t="s">
        <v>23</v>
      </c>
      <c r="J76" s="37" t="s">
        <v>122</v>
      </c>
      <c r="K76" s="37">
        <v>37</v>
      </c>
      <c r="L76" s="37" t="s">
        <v>123</v>
      </c>
      <c r="M76" s="37"/>
      <c r="N76" s="37"/>
      <c r="O76" s="37"/>
      <c r="P76" s="37"/>
      <c r="Q76" s="37"/>
      <c r="R76" s="37"/>
      <c r="S76" s="37"/>
      <c r="T76" s="37"/>
      <c r="U76" s="37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</row>
    <row r="77" s="108" customFormat="1" ht="20" hidden="1" customHeight="1" spans="1:256">
      <c r="A77" s="84">
        <f t="shared" si="1"/>
        <v>8</v>
      </c>
      <c r="B77" s="37" t="s">
        <v>121</v>
      </c>
      <c r="C77" s="37" t="s">
        <v>50</v>
      </c>
      <c r="D77" s="37"/>
      <c r="E77" s="37"/>
      <c r="F77" s="37">
        <v>8</v>
      </c>
      <c r="G77" s="37">
        <v>1667</v>
      </c>
      <c r="H77" s="54"/>
      <c r="I77" s="37" t="s">
        <v>34</v>
      </c>
      <c r="J77" s="37" t="s">
        <v>122</v>
      </c>
      <c r="K77" s="37"/>
      <c r="L77" s="37" t="s">
        <v>123</v>
      </c>
      <c r="M77" s="37"/>
      <c r="N77" s="37"/>
      <c r="O77" s="37"/>
      <c r="P77" s="37"/>
      <c r="Q77" s="37"/>
      <c r="R77" s="37"/>
      <c r="S77" s="37"/>
      <c r="T77" s="37"/>
      <c r="U77" s="37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  <c r="AG77" s="106"/>
      <c r="AH77" s="106"/>
      <c r="AI77" s="106"/>
      <c r="AJ77" s="106"/>
      <c r="AK77" s="106"/>
      <c r="AL77" s="106"/>
      <c r="AM77" s="106"/>
      <c r="AN77" s="106"/>
      <c r="AO77" s="106"/>
      <c r="AP77" s="106"/>
      <c r="AQ77" s="106"/>
      <c r="AR77" s="106"/>
      <c r="AS77" s="106"/>
      <c r="AT77" s="106"/>
      <c r="AU77" s="106"/>
      <c r="AV77" s="106"/>
      <c r="AW77" s="106"/>
      <c r="AX77" s="106"/>
      <c r="AY77" s="106"/>
      <c r="AZ77" s="106"/>
      <c r="BA77" s="106"/>
      <c r="BB77" s="106"/>
      <c r="BC77" s="106"/>
      <c r="BD77" s="106"/>
      <c r="BE77" s="106"/>
      <c r="BF77" s="106"/>
      <c r="BG77" s="106"/>
      <c r="BH77" s="106"/>
      <c r="BI77" s="106"/>
      <c r="BJ77" s="106"/>
      <c r="BK77" s="106"/>
      <c r="BL77" s="106"/>
      <c r="BM77" s="106"/>
      <c r="BN77" s="106"/>
      <c r="BO77" s="106"/>
      <c r="BP77" s="106"/>
      <c r="BQ77" s="106"/>
      <c r="BR77" s="106"/>
      <c r="BS77" s="106"/>
      <c r="BT77" s="106"/>
      <c r="BU77" s="106"/>
      <c r="BV77" s="106"/>
      <c r="BW77" s="106"/>
      <c r="BX77" s="106"/>
      <c r="BY77" s="106"/>
      <c r="BZ77" s="106"/>
      <c r="CA77" s="106"/>
      <c r="CB77" s="106"/>
      <c r="CC77" s="106"/>
      <c r="CD77" s="106"/>
      <c r="CE77" s="106"/>
      <c r="CF77" s="106"/>
      <c r="CG77" s="106"/>
      <c r="CH77" s="106"/>
      <c r="CI77" s="106"/>
      <c r="CJ77" s="106"/>
      <c r="CK77" s="106"/>
      <c r="CL77" s="106"/>
      <c r="CM77" s="106"/>
      <c r="CN77" s="106"/>
      <c r="CO77" s="106"/>
      <c r="CP77" s="106"/>
      <c r="CQ77" s="106"/>
      <c r="CR77" s="106"/>
      <c r="CS77" s="106"/>
      <c r="CT77" s="106"/>
      <c r="CU77" s="106"/>
      <c r="CV77" s="106"/>
      <c r="CW77" s="106"/>
      <c r="CX77" s="106"/>
      <c r="CY77" s="106"/>
      <c r="CZ77" s="106"/>
      <c r="DA77" s="106"/>
      <c r="DB77" s="106"/>
      <c r="DC77" s="106"/>
      <c r="DD77" s="106"/>
      <c r="DE77" s="106"/>
      <c r="DF77" s="106"/>
      <c r="DG77" s="106"/>
      <c r="DH77" s="106"/>
      <c r="DI77" s="106"/>
      <c r="DJ77" s="106"/>
      <c r="DK77" s="106"/>
      <c r="DL77" s="106"/>
      <c r="DM77" s="106"/>
      <c r="DN77" s="106"/>
      <c r="DO77" s="106"/>
      <c r="DP77" s="106"/>
      <c r="DQ77" s="106"/>
      <c r="DR77" s="106"/>
      <c r="DS77" s="106"/>
      <c r="DT77" s="106"/>
      <c r="DU77" s="106"/>
      <c r="DV77" s="106"/>
      <c r="DW77" s="106"/>
      <c r="DX77" s="106"/>
      <c r="DY77" s="106"/>
      <c r="DZ77" s="106"/>
      <c r="EA77" s="106"/>
      <c r="EB77" s="106"/>
      <c r="EC77" s="106"/>
      <c r="ED77" s="106"/>
      <c r="EE77" s="106"/>
      <c r="EF77" s="106"/>
      <c r="EG77" s="106"/>
      <c r="EH77" s="106"/>
      <c r="EI77" s="106"/>
      <c r="EJ77" s="106"/>
      <c r="EK77" s="106"/>
      <c r="EL77" s="106"/>
      <c r="EM77" s="106"/>
      <c r="EN77" s="106"/>
      <c r="EO77" s="106"/>
      <c r="EP77" s="106"/>
      <c r="EQ77" s="106"/>
      <c r="ER77" s="106"/>
      <c r="ES77" s="106"/>
      <c r="ET77" s="106"/>
      <c r="EU77" s="106"/>
      <c r="EV77" s="106"/>
      <c r="EW77" s="106"/>
      <c r="EX77" s="106"/>
      <c r="EY77" s="106"/>
      <c r="EZ77" s="106"/>
      <c r="FA77" s="106"/>
      <c r="FB77" s="106"/>
      <c r="FC77" s="106"/>
      <c r="FD77" s="106"/>
      <c r="FE77" s="106"/>
      <c r="FF77" s="106"/>
      <c r="FG77" s="106"/>
      <c r="FH77" s="106"/>
      <c r="FI77" s="106"/>
      <c r="FJ77" s="106"/>
      <c r="FK77" s="106"/>
      <c r="FL77" s="106"/>
      <c r="FM77" s="106"/>
      <c r="FN77" s="106"/>
      <c r="FO77" s="106"/>
      <c r="FP77" s="106"/>
      <c r="FQ77" s="106"/>
      <c r="FR77" s="106"/>
      <c r="FS77" s="106"/>
      <c r="FT77" s="106"/>
      <c r="FU77" s="106"/>
      <c r="FV77" s="106"/>
      <c r="FW77" s="106"/>
      <c r="FX77" s="106"/>
      <c r="FY77" s="106"/>
      <c r="FZ77" s="106"/>
      <c r="GA77" s="106"/>
      <c r="GB77" s="106"/>
      <c r="GC77" s="106"/>
      <c r="GD77" s="106"/>
      <c r="GE77" s="106"/>
      <c r="GF77" s="106"/>
      <c r="GG77" s="106"/>
      <c r="GH77" s="106"/>
      <c r="GI77" s="106"/>
      <c r="GJ77" s="106"/>
      <c r="GK77" s="106"/>
      <c r="GL77" s="106"/>
      <c r="GM77" s="106"/>
      <c r="GN77" s="106"/>
      <c r="GO77" s="106"/>
      <c r="GP77" s="106"/>
      <c r="GQ77" s="106"/>
      <c r="GR77" s="106"/>
      <c r="GS77" s="106"/>
      <c r="GT77" s="106"/>
      <c r="GU77" s="106"/>
      <c r="GV77" s="106"/>
      <c r="GW77" s="106"/>
      <c r="GX77" s="106"/>
      <c r="GY77" s="106"/>
      <c r="GZ77" s="106"/>
      <c r="HA77" s="106"/>
      <c r="HB77" s="106"/>
      <c r="HC77" s="106"/>
      <c r="HD77" s="106"/>
      <c r="HE77" s="106"/>
      <c r="HF77" s="106"/>
      <c r="HG77" s="106"/>
      <c r="HH77" s="106"/>
      <c r="HI77" s="106"/>
      <c r="HJ77" s="106"/>
      <c r="HK77" s="106"/>
      <c r="HL77" s="106"/>
      <c r="HM77" s="106"/>
      <c r="HN77" s="106"/>
      <c r="HO77" s="106"/>
      <c r="HP77" s="106"/>
      <c r="HQ77" s="106"/>
      <c r="HR77" s="106"/>
      <c r="HS77" s="106"/>
      <c r="HT77" s="106"/>
      <c r="HU77" s="106"/>
      <c r="HV77" s="106"/>
      <c r="HW77" s="106"/>
      <c r="HX77" s="106"/>
      <c r="HY77" s="106"/>
      <c r="HZ77" s="106"/>
      <c r="IA77" s="106"/>
      <c r="IB77" s="106"/>
      <c r="IC77" s="106"/>
      <c r="ID77" s="106"/>
      <c r="IE77" s="106"/>
      <c r="IF77" s="106"/>
      <c r="IG77" s="106"/>
      <c r="IH77" s="106"/>
      <c r="II77" s="106"/>
      <c r="IJ77" s="106"/>
      <c r="IK77" s="106"/>
      <c r="IL77" s="106"/>
      <c r="IM77" s="106"/>
      <c r="IN77" s="106"/>
      <c r="IO77" s="106"/>
      <c r="IP77" s="106"/>
      <c r="IQ77" s="106"/>
      <c r="IR77" s="106"/>
      <c r="IS77" s="106"/>
      <c r="IT77" s="106"/>
      <c r="IU77" s="106"/>
      <c r="IV77" s="106"/>
    </row>
    <row r="78" s="4" customFormat="1" ht="20" hidden="1" customHeight="1" spans="1:21">
      <c r="A78" s="13">
        <f t="shared" si="1"/>
        <v>4</v>
      </c>
      <c r="B78" s="37" t="s">
        <v>121</v>
      </c>
      <c r="C78" s="37" t="s">
        <v>59</v>
      </c>
      <c r="D78" s="37">
        <v>4</v>
      </c>
      <c r="E78" s="37">
        <f>1000/8*D78</f>
        <v>500</v>
      </c>
      <c r="F78" s="37"/>
      <c r="G78" s="37">
        <f>1500/8*F78</f>
        <v>0</v>
      </c>
      <c r="H78" s="54">
        <v>3110</v>
      </c>
      <c r="I78" s="37" t="s">
        <v>57</v>
      </c>
      <c r="J78" s="37" t="s">
        <v>110</v>
      </c>
      <c r="K78" s="37"/>
      <c r="L78" s="37" t="s">
        <v>77</v>
      </c>
      <c r="M78" s="37"/>
      <c r="N78" s="37"/>
      <c r="O78" s="37"/>
      <c r="P78" s="37">
        <v>1200</v>
      </c>
      <c r="Q78" s="37"/>
      <c r="R78" s="37" t="s">
        <v>124</v>
      </c>
      <c r="S78" s="37"/>
      <c r="T78" s="37"/>
      <c r="U78" s="37" t="s">
        <v>111</v>
      </c>
    </row>
    <row r="79" s="4" customFormat="1" ht="20" hidden="1" customHeight="1" spans="1:21">
      <c r="A79" s="13">
        <f t="shared" si="1"/>
        <v>8</v>
      </c>
      <c r="B79" s="37" t="s">
        <v>121</v>
      </c>
      <c r="C79" s="37" t="s">
        <v>22</v>
      </c>
      <c r="D79" s="37">
        <v>8</v>
      </c>
      <c r="E79" s="37">
        <f>1000/8*D79</f>
        <v>1000</v>
      </c>
      <c r="F79" s="37">
        <v>0</v>
      </c>
      <c r="G79" s="37">
        <f>1500/8*F79</f>
        <v>0</v>
      </c>
      <c r="H79" s="54">
        <v>3247</v>
      </c>
      <c r="I79" s="37" t="s">
        <v>60</v>
      </c>
      <c r="J79" s="37" t="s">
        <v>125</v>
      </c>
      <c r="K79" s="37"/>
      <c r="L79" s="37"/>
      <c r="M79" s="37" t="s">
        <v>40</v>
      </c>
      <c r="N79" s="37">
        <v>300</v>
      </c>
      <c r="O79" s="37"/>
      <c r="P79" s="37"/>
      <c r="Q79" s="37"/>
      <c r="R79" s="37"/>
      <c r="S79" s="37"/>
      <c r="T79" s="37"/>
      <c r="U79" s="37" t="s">
        <v>126</v>
      </c>
    </row>
    <row r="80" s="4" customFormat="1" ht="20" hidden="1" customHeight="1" spans="1:21">
      <c r="A80" s="84">
        <f t="shared" si="1"/>
        <v>8</v>
      </c>
      <c r="B80" s="37" t="s">
        <v>121</v>
      </c>
      <c r="C80" s="37" t="s">
        <v>56</v>
      </c>
      <c r="D80" s="37"/>
      <c r="E80" s="37"/>
      <c r="F80" s="37">
        <v>8</v>
      </c>
      <c r="G80" s="37">
        <v>1700</v>
      </c>
      <c r="H80" s="54">
        <v>3152</v>
      </c>
      <c r="I80" s="37" t="s">
        <v>82</v>
      </c>
      <c r="J80" s="37" t="s">
        <v>127</v>
      </c>
      <c r="K80" s="37"/>
      <c r="L80" s="37" t="s">
        <v>25</v>
      </c>
      <c r="M80" s="37"/>
      <c r="N80" s="37"/>
      <c r="O80" s="37"/>
      <c r="P80" s="37">
        <v>1700</v>
      </c>
      <c r="Q80" s="37"/>
      <c r="R80" s="37" t="s">
        <v>26</v>
      </c>
      <c r="S80" s="37"/>
      <c r="T80" s="37"/>
      <c r="U80" s="37"/>
    </row>
    <row r="81" s="3" customFormat="1" ht="20" hidden="1" customHeight="1" spans="1:21">
      <c r="A81" s="13">
        <f t="shared" si="1"/>
        <v>8</v>
      </c>
      <c r="B81" s="37" t="s">
        <v>121</v>
      </c>
      <c r="C81" s="37" t="s">
        <v>37</v>
      </c>
      <c r="D81" s="37"/>
      <c r="E81" s="37">
        <v>0</v>
      </c>
      <c r="F81" s="37">
        <v>8</v>
      </c>
      <c r="G81" s="37">
        <f>1600/8*F81</f>
        <v>1600</v>
      </c>
      <c r="H81" s="37">
        <v>3190</v>
      </c>
      <c r="I81" s="37" t="s">
        <v>38</v>
      </c>
      <c r="J81" s="37" t="s">
        <v>39</v>
      </c>
      <c r="K81" s="37"/>
      <c r="L81" s="37"/>
      <c r="M81" s="37" t="s">
        <v>40</v>
      </c>
      <c r="N81" s="37"/>
      <c r="O81" s="37"/>
      <c r="P81" s="37"/>
      <c r="Q81" s="37"/>
      <c r="R81" s="37"/>
      <c r="S81" s="37"/>
      <c r="T81" s="37">
        <v>2569</v>
      </c>
      <c r="U81" s="37" t="s">
        <v>41</v>
      </c>
    </row>
    <row r="82" s="4" customFormat="1" ht="20" hidden="1" customHeight="1" spans="1:21">
      <c r="A82" s="13">
        <f t="shared" si="1"/>
        <v>8</v>
      </c>
      <c r="B82" s="37" t="s">
        <v>121</v>
      </c>
      <c r="C82" s="37" t="s">
        <v>33</v>
      </c>
      <c r="D82" s="37">
        <v>8</v>
      </c>
      <c r="E82" s="37">
        <f>1000/8*D82</f>
        <v>1000</v>
      </c>
      <c r="F82" s="37"/>
      <c r="G82" s="37">
        <f>1500/8*F82</f>
        <v>0</v>
      </c>
      <c r="H82" s="54">
        <v>4010</v>
      </c>
      <c r="I82" s="37" t="s">
        <v>54</v>
      </c>
      <c r="J82" s="37" t="s">
        <v>93</v>
      </c>
      <c r="K82" s="37"/>
      <c r="L82" s="37"/>
      <c r="M82" s="37" t="s">
        <v>40</v>
      </c>
      <c r="N82" s="37"/>
      <c r="O82" s="37"/>
      <c r="P82" s="37"/>
      <c r="Q82" s="37"/>
      <c r="R82" s="37"/>
      <c r="S82" s="37"/>
      <c r="T82" s="37"/>
      <c r="U82" s="37" t="s">
        <v>128</v>
      </c>
    </row>
    <row r="83" s="4" customFormat="1" ht="20" hidden="1" customHeight="1" spans="1:21">
      <c r="A83" s="13">
        <f t="shared" si="1"/>
        <v>4</v>
      </c>
      <c r="B83" s="37" t="s">
        <v>129</v>
      </c>
      <c r="C83" s="37" t="s">
        <v>22</v>
      </c>
      <c r="D83" s="37">
        <v>4</v>
      </c>
      <c r="E83" s="37">
        <f>1000/8*D83</f>
        <v>500</v>
      </c>
      <c r="F83" s="37"/>
      <c r="G83" s="37">
        <f>1500/8*F83</f>
        <v>0</v>
      </c>
      <c r="H83" s="54">
        <v>3136</v>
      </c>
      <c r="I83" s="37" t="s">
        <v>68</v>
      </c>
      <c r="J83" s="37" t="s">
        <v>125</v>
      </c>
      <c r="K83" s="37"/>
      <c r="L83" s="37" t="s">
        <v>77</v>
      </c>
      <c r="M83" s="37" t="s">
        <v>40</v>
      </c>
      <c r="N83" s="37"/>
      <c r="O83" s="37"/>
      <c r="P83" s="37">
        <v>1800</v>
      </c>
      <c r="Q83" s="37"/>
      <c r="R83" s="37" t="s">
        <v>36</v>
      </c>
      <c r="S83" s="37"/>
      <c r="T83" s="37"/>
      <c r="U83" s="37" t="s">
        <v>130</v>
      </c>
    </row>
    <row r="84" s="4" customFormat="1" ht="20" hidden="1" customHeight="1" spans="1:21">
      <c r="A84" s="13">
        <f t="shared" si="1"/>
        <v>2</v>
      </c>
      <c r="B84" s="37" t="s">
        <v>129</v>
      </c>
      <c r="C84" s="37" t="s">
        <v>22</v>
      </c>
      <c r="D84" s="37"/>
      <c r="E84" s="37">
        <f>1000/8*D84</f>
        <v>0</v>
      </c>
      <c r="F84" s="37">
        <v>2</v>
      </c>
      <c r="G84" s="37">
        <f>1500/8*F84</f>
        <v>375</v>
      </c>
      <c r="H84" s="54">
        <v>3138</v>
      </c>
      <c r="I84" s="37" t="s">
        <v>68</v>
      </c>
      <c r="J84" s="37" t="s">
        <v>131</v>
      </c>
      <c r="K84" s="37"/>
      <c r="L84" s="37"/>
      <c r="M84" s="37" t="s">
        <v>40</v>
      </c>
      <c r="N84" s="37"/>
      <c r="O84" s="37"/>
      <c r="P84" s="37"/>
      <c r="Q84" s="37"/>
      <c r="R84" s="37"/>
      <c r="S84" s="37"/>
      <c r="T84" s="37"/>
      <c r="U84" s="37" t="s">
        <v>62</v>
      </c>
    </row>
    <row r="85" s="4" customFormat="1" ht="20" hidden="1" customHeight="1" spans="1:21">
      <c r="A85" s="84">
        <f t="shared" si="1"/>
        <v>8</v>
      </c>
      <c r="B85" s="37" t="s">
        <v>129</v>
      </c>
      <c r="C85" s="37" t="s">
        <v>50</v>
      </c>
      <c r="D85" s="37"/>
      <c r="E85" s="37"/>
      <c r="F85" s="37">
        <v>8</v>
      </c>
      <c r="G85" s="37">
        <v>1666</v>
      </c>
      <c r="H85" s="54"/>
      <c r="I85" s="37" t="s">
        <v>34</v>
      </c>
      <c r="J85" s="37" t="s">
        <v>122</v>
      </c>
      <c r="K85" s="37"/>
      <c r="L85" s="37" t="s">
        <v>25</v>
      </c>
      <c r="M85" s="37"/>
      <c r="N85" s="37"/>
      <c r="O85" s="37"/>
      <c r="P85" s="37">
        <v>5000</v>
      </c>
      <c r="Q85" s="37"/>
      <c r="R85" s="37" t="s">
        <v>26</v>
      </c>
      <c r="S85" s="37"/>
      <c r="T85" s="37"/>
      <c r="U85" s="37"/>
    </row>
    <row r="86" s="4" customFormat="1" ht="20" hidden="1" customHeight="1" spans="1:21">
      <c r="A86" s="13">
        <f t="shared" si="1"/>
        <v>4</v>
      </c>
      <c r="B86" s="14" t="s">
        <v>129</v>
      </c>
      <c r="C86" s="14" t="s">
        <v>50</v>
      </c>
      <c r="D86" s="14"/>
      <c r="E86" s="14">
        <f>1000/8*D86</f>
        <v>0</v>
      </c>
      <c r="F86" s="14">
        <v>4</v>
      </c>
      <c r="G86" s="14">
        <f>1500/8*F86</f>
        <v>750</v>
      </c>
      <c r="H86" s="23">
        <v>73</v>
      </c>
      <c r="I86" s="23" t="s">
        <v>23</v>
      </c>
      <c r="J86" s="37" t="s">
        <v>132</v>
      </c>
      <c r="K86" s="14"/>
      <c r="L86" s="14"/>
      <c r="M86" s="14" t="s">
        <v>40</v>
      </c>
      <c r="N86" s="14">
        <v>300</v>
      </c>
      <c r="O86" s="14"/>
      <c r="P86" s="14"/>
      <c r="Q86" s="14"/>
      <c r="R86" s="14"/>
      <c r="S86" s="14"/>
      <c r="T86" s="14"/>
      <c r="U86" s="14" t="s">
        <v>133</v>
      </c>
    </row>
    <row r="87" s="4" customFormat="1" ht="20" hidden="1" customHeight="1" spans="1:21">
      <c r="A87" s="84">
        <f t="shared" si="1"/>
        <v>8</v>
      </c>
      <c r="B87" s="37" t="s">
        <v>129</v>
      </c>
      <c r="C87" s="37" t="s">
        <v>59</v>
      </c>
      <c r="D87" s="37">
        <v>8</v>
      </c>
      <c r="E87" s="37">
        <f>1000/8*D87</f>
        <v>1000</v>
      </c>
      <c r="F87" s="37"/>
      <c r="G87" s="37">
        <f>1500/8*F87</f>
        <v>0</v>
      </c>
      <c r="H87" s="54"/>
      <c r="I87" s="54" t="s">
        <v>82</v>
      </c>
      <c r="J87" s="37" t="s">
        <v>134</v>
      </c>
      <c r="K87" s="37"/>
      <c r="L87" s="37" t="s">
        <v>135</v>
      </c>
      <c r="M87" s="37"/>
      <c r="N87" s="37">
        <v>1400</v>
      </c>
      <c r="O87" s="37"/>
      <c r="P87" s="37">
        <v>2400</v>
      </c>
      <c r="Q87" s="37"/>
      <c r="R87" s="37" t="s">
        <v>26</v>
      </c>
      <c r="S87" s="37"/>
      <c r="T87" s="37"/>
      <c r="U87" s="37"/>
    </row>
    <row r="88" s="4" customFormat="1" ht="20" hidden="1" customHeight="1" spans="1:21">
      <c r="A88" s="13">
        <f t="shared" si="1"/>
        <v>8</v>
      </c>
      <c r="B88" s="37" t="s">
        <v>129</v>
      </c>
      <c r="C88" s="37" t="s">
        <v>37</v>
      </c>
      <c r="D88" s="37"/>
      <c r="E88" s="37">
        <v>0</v>
      </c>
      <c r="F88" s="37">
        <v>8</v>
      </c>
      <c r="G88" s="37">
        <f>1600/8*F88</f>
        <v>1600</v>
      </c>
      <c r="H88" s="37">
        <v>3191</v>
      </c>
      <c r="I88" s="37" t="s">
        <v>38</v>
      </c>
      <c r="J88" s="37" t="s">
        <v>39</v>
      </c>
      <c r="K88" s="37"/>
      <c r="L88" s="37"/>
      <c r="M88" s="37" t="s">
        <v>40</v>
      </c>
      <c r="N88" s="37"/>
      <c r="O88" s="37"/>
      <c r="P88" s="37"/>
      <c r="Q88" s="37"/>
      <c r="R88" s="37"/>
      <c r="S88" s="37"/>
      <c r="T88" s="37">
        <v>2576</v>
      </c>
      <c r="U88" s="37" t="s">
        <v>41</v>
      </c>
    </row>
    <row r="89" s="4" customFormat="1" ht="20" hidden="1" customHeight="1" spans="1:21">
      <c r="A89" s="13">
        <f t="shared" si="1"/>
        <v>8</v>
      </c>
      <c r="B89" s="37" t="s">
        <v>136</v>
      </c>
      <c r="C89" s="37" t="s">
        <v>73</v>
      </c>
      <c r="D89" s="37">
        <v>8</v>
      </c>
      <c r="E89" s="37">
        <f>900/8*D89</f>
        <v>900</v>
      </c>
      <c r="F89" s="37"/>
      <c r="G89" s="37">
        <f>1300/8*F89</f>
        <v>0</v>
      </c>
      <c r="H89" s="37">
        <v>1736</v>
      </c>
      <c r="I89" s="37" t="s">
        <v>43</v>
      </c>
      <c r="J89" s="37" t="s">
        <v>65</v>
      </c>
      <c r="K89" s="37"/>
      <c r="L89" s="37"/>
      <c r="M89" s="37" t="s">
        <v>40</v>
      </c>
      <c r="N89" s="37"/>
      <c r="O89" s="37"/>
      <c r="P89" s="37"/>
      <c r="Q89" s="37"/>
      <c r="R89" s="37"/>
      <c r="S89" s="37"/>
      <c r="T89" s="37"/>
      <c r="U89" s="37" t="s">
        <v>89</v>
      </c>
    </row>
    <row r="90" s="81" customFormat="1" ht="20" hidden="1" customHeight="1" spans="1:256">
      <c r="A90" s="13">
        <f t="shared" si="1"/>
        <v>8</v>
      </c>
      <c r="B90" s="37" t="s">
        <v>136</v>
      </c>
      <c r="C90" s="37" t="s">
        <v>22</v>
      </c>
      <c r="D90" s="37">
        <v>7</v>
      </c>
      <c r="E90" s="37">
        <f>1000/8*D90</f>
        <v>875</v>
      </c>
      <c r="F90" s="37">
        <v>1</v>
      </c>
      <c r="G90" s="37">
        <f>1500/8*F90</f>
        <v>187.5</v>
      </c>
      <c r="H90" s="54">
        <v>3139</v>
      </c>
      <c r="I90" s="37" t="s">
        <v>68</v>
      </c>
      <c r="J90" s="37" t="s">
        <v>131</v>
      </c>
      <c r="K90" s="37"/>
      <c r="L90" s="37"/>
      <c r="M90" s="37" t="s">
        <v>40</v>
      </c>
      <c r="N90" s="37"/>
      <c r="O90" s="37"/>
      <c r="P90" s="37"/>
      <c r="Q90" s="37"/>
      <c r="R90" s="37"/>
      <c r="S90" s="37"/>
      <c r="T90" s="37"/>
      <c r="U90" s="37" t="s">
        <v>62</v>
      </c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</row>
    <row r="91" s="4" customFormat="1" ht="20" hidden="1" customHeight="1" spans="1:21">
      <c r="A91" s="13">
        <f t="shared" si="1"/>
        <v>4</v>
      </c>
      <c r="B91" s="14" t="s">
        <v>136</v>
      </c>
      <c r="C91" s="14" t="s">
        <v>50</v>
      </c>
      <c r="D91" s="14"/>
      <c r="E91" s="14">
        <f>1000/8*D91</f>
        <v>0</v>
      </c>
      <c r="F91" s="14">
        <v>4</v>
      </c>
      <c r="G91" s="14">
        <f>1500/8*F91</f>
        <v>750</v>
      </c>
      <c r="H91" s="23">
        <v>3153</v>
      </c>
      <c r="I91" s="23" t="s">
        <v>23</v>
      </c>
      <c r="J91" s="37" t="s">
        <v>132</v>
      </c>
      <c r="K91" s="14">
        <v>40</v>
      </c>
      <c r="L91" s="14"/>
      <c r="M91" s="14" t="s">
        <v>40</v>
      </c>
      <c r="N91" s="14"/>
      <c r="O91" s="14"/>
      <c r="P91" s="14"/>
      <c r="Q91" s="14"/>
      <c r="R91" s="14"/>
      <c r="S91" s="14"/>
      <c r="T91" s="14"/>
      <c r="U91" s="14" t="s">
        <v>133</v>
      </c>
    </row>
    <row r="92" s="4" customFormat="1" ht="20" hidden="1" customHeight="1" spans="1:21">
      <c r="A92" s="84">
        <f t="shared" si="1"/>
        <v>8</v>
      </c>
      <c r="B92" s="37" t="s">
        <v>136</v>
      </c>
      <c r="C92" s="37" t="s">
        <v>137</v>
      </c>
      <c r="D92" s="37">
        <v>8</v>
      </c>
      <c r="E92" s="37">
        <v>1200</v>
      </c>
      <c r="F92" s="37"/>
      <c r="G92" s="37"/>
      <c r="H92" s="54"/>
      <c r="I92" s="54" t="s">
        <v>23</v>
      </c>
      <c r="J92" s="37" t="s">
        <v>138</v>
      </c>
      <c r="K92" s="37"/>
      <c r="L92" s="37" t="s">
        <v>25</v>
      </c>
      <c r="M92" s="37"/>
      <c r="N92" s="37"/>
      <c r="O92" s="37"/>
      <c r="P92" s="37">
        <v>1200</v>
      </c>
      <c r="Q92" s="37"/>
      <c r="R92" s="37" t="s">
        <v>26</v>
      </c>
      <c r="S92" s="37"/>
      <c r="T92" s="37"/>
      <c r="U92" s="37"/>
    </row>
    <row r="93" s="4" customFormat="1" ht="20" hidden="1" customHeight="1" spans="1:21">
      <c r="A93" s="13">
        <f t="shared" si="1"/>
        <v>7</v>
      </c>
      <c r="B93" s="37" t="s">
        <v>136</v>
      </c>
      <c r="C93" s="37" t="s">
        <v>42</v>
      </c>
      <c r="D93" s="37">
        <v>7</v>
      </c>
      <c r="E93" s="37">
        <f>1000/8*D93</f>
        <v>875</v>
      </c>
      <c r="F93" s="37"/>
      <c r="G93" s="37">
        <f>1500/8*F93</f>
        <v>0</v>
      </c>
      <c r="H93" s="54">
        <v>3154</v>
      </c>
      <c r="I93" s="37" t="s">
        <v>82</v>
      </c>
      <c r="J93" s="37" t="s">
        <v>70</v>
      </c>
      <c r="K93" s="37"/>
      <c r="L93" s="37"/>
      <c r="M93" s="37" t="s">
        <v>40</v>
      </c>
      <c r="N93" s="37"/>
      <c r="O93" s="37"/>
      <c r="P93" s="37"/>
      <c r="Q93" s="37"/>
      <c r="R93" s="37"/>
      <c r="S93" s="37"/>
      <c r="T93" s="37"/>
      <c r="U93" s="37" t="s">
        <v>71</v>
      </c>
    </row>
    <row r="94" s="81" customFormat="1" ht="20" hidden="1" customHeight="1" spans="1:256">
      <c r="A94" s="84">
        <f t="shared" si="1"/>
        <v>8</v>
      </c>
      <c r="B94" s="37" t="s">
        <v>136</v>
      </c>
      <c r="C94" s="37" t="s">
        <v>31</v>
      </c>
      <c r="D94" s="37">
        <v>8</v>
      </c>
      <c r="E94" s="37">
        <v>1700</v>
      </c>
      <c r="F94" s="37"/>
      <c r="G94" s="37"/>
      <c r="H94" s="54"/>
      <c r="I94" s="37" t="s">
        <v>34</v>
      </c>
      <c r="J94" s="37" t="s">
        <v>139</v>
      </c>
      <c r="K94" s="37"/>
      <c r="L94" s="37" t="s">
        <v>25</v>
      </c>
      <c r="M94" s="37"/>
      <c r="N94" s="37"/>
      <c r="O94" s="37"/>
      <c r="P94" s="37">
        <v>1700</v>
      </c>
      <c r="Q94" s="37"/>
      <c r="R94" s="37" t="s">
        <v>26</v>
      </c>
      <c r="S94" s="37"/>
      <c r="T94" s="37"/>
      <c r="U94" s="37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</row>
    <row r="95" ht="20" hidden="1" customHeight="1" spans="1:256">
      <c r="A95" s="13">
        <f t="shared" si="1"/>
        <v>8</v>
      </c>
      <c r="B95" s="37" t="s">
        <v>136</v>
      </c>
      <c r="C95" s="37" t="s">
        <v>37</v>
      </c>
      <c r="D95" s="37"/>
      <c r="E95" s="37">
        <v>0</v>
      </c>
      <c r="F95" s="37">
        <v>8</v>
      </c>
      <c r="G95" s="37">
        <f>1600/8*F95</f>
        <v>1600</v>
      </c>
      <c r="H95" s="37">
        <v>3192</v>
      </c>
      <c r="I95" s="37" t="s">
        <v>38</v>
      </c>
      <c r="J95" s="37" t="s">
        <v>39</v>
      </c>
      <c r="K95" s="37"/>
      <c r="L95" s="37"/>
      <c r="M95" s="37" t="s">
        <v>40</v>
      </c>
      <c r="N95" s="37"/>
      <c r="O95" s="37"/>
      <c r="P95" s="37"/>
      <c r="Q95" s="37"/>
      <c r="R95" s="37"/>
      <c r="S95" s="37"/>
      <c r="T95" s="37">
        <v>2584</v>
      </c>
      <c r="U95" s="37" t="s">
        <v>41</v>
      </c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106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6"/>
      <c r="AY95" s="106"/>
      <c r="AZ95" s="106"/>
      <c r="BA95" s="106"/>
      <c r="BB95" s="106"/>
      <c r="BC95" s="106"/>
      <c r="BD95" s="106"/>
      <c r="BE95" s="106"/>
      <c r="BF95" s="106"/>
      <c r="BG95" s="106"/>
      <c r="BH95" s="106"/>
      <c r="BI95" s="106"/>
      <c r="BJ95" s="106"/>
      <c r="BK95" s="106"/>
      <c r="BL95" s="106"/>
      <c r="BM95" s="106"/>
      <c r="BN95" s="106"/>
      <c r="BO95" s="106"/>
      <c r="BP95" s="106"/>
      <c r="BQ95" s="106"/>
      <c r="BR95" s="106"/>
      <c r="BS95" s="106"/>
      <c r="BT95" s="106"/>
      <c r="BU95" s="106"/>
      <c r="BV95" s="106"/>
      <c r="BW95" s="106"/>
      <c r="BX95" s="106"/>
      <c r="BY95" s="106"/>
      <c r="BZ95" s="106"/>
      <c r="CA95" s="106"/>
      <c r="CB95" s="106"/>
      <c r="CC95" s="106"/>
      <c r="CD95" s="106"/>
      <c r="CE95" s="106"/>
      <c r="CF95" s="106"/>
      <c r="CG95" s="106"/>
      <c r="CH95" s="106"/>
      <c r="CI95" s="106"/>
      <c r="CJ95" s="106"/>
      <c r="CK95" s="106"/>
      <c r="CL95" s="106"/>
      <c r="CM95" s="106"/>
      <c r="CN95" s="106"/>
      <c r="CO95" s="106"/>
      <c r="CP95" s="106"/>
      <c r="CQ95" s="106"/>
      <c r="CR95" s="106"/>
      <c r="CS95" s="106"/>
      <c r="CT95" s="106"/>
      <c r="CU95" s="106"/>
      <c r="CV95" s="106"/>
      <c r="CW95" s="106"/>
      <c r="CX95" s="106"/>
      <c r="CY95" s="106"/>
      <c r="CZ95" s="106"/>
      <c r="DA95" s="106"/>
      <c r="DB95" s="106"/>
      <c r="DC95" s="106"/>
      <c r="DD95" s="106"/>
      <c r="DE95" s="106"/>
      <c r="DF95" s="106"/>
      <c r="DG95" s="106"/>
      <c r="DH95" s="106"/>
      <c r="DI95" s="106"/>
      <c r="DJ95" s="106"/>
      <c r="DK95" s="106"/>
      <c r="DL95" s="106"/>
      <c r="DM95" s="106"/>
      <c r="DN95" s="106"/>
      <c r="DO95" s="106"/>
      <c r="DP95" s="106"/>
      <c r="DQ95" s="106"/>
      <c r="DR95" s="106"/>
      <c r="DS95" s="106"/>
      <c r="DT95" s="106"/>
      <c r="DU95" s="106"/>
      <c r="DV95" s="106"/>
      <c r="DW95" s="106"/>
      <c r="DX95" s="106"/>
      <c r="DY95" s="106"/>
      <c r="DZ95" s="106"/>
      <c r="EA95" s="106"/>
      <c r="EB95" s="106"/>
      <c r="EC95" s="106"/>
      <c r="ED95" s="106"/>
      <c r="EE95" s="106"/>
      <c r="EF95" s="106"/>
      <c r="EG95" s="106"/>
      <c r="EH95" s="106"/>
      <c r="EI95" s="106"/>
      <c r="EJ95" s="106"/>
      <c r="EK95" s="106"/>
      <c r="EL95" s="106"/>
      <c r="EM95" s="106"/>
      <c r="EN95" s="106"/>
      <c r="EO95" s="106"/>
      <c r="EP95" s="106"/>
      <c r="EQ95" s="106"/>
      <c r="ER95" s="106"/>
      <c r="ES95" s="106"/>
      <c r="ET95" s="106"/>
      <c r="EU95" s="106"/>
      <c r="EV95" s="106"/>
      <c r="EW95" s="106"/>
      <c r="EX95" s="106"/>
      <c r="EY95" s="106"/>
      <c r="EZ95" s="106"/>
      <c r="FA95" s="106"/>
      <c r="FB95" s="106"/>
      <c r="FC95" s="106"/>
      <c r="FD95" s="106"/>
      <c r="FE95" s="106"/>
      <c r="FF95" s="106"/>
      <c r="FG95" s="106"/>
      <c r="FH95" s="106"/>
      <c r="FI95" s="106"/>
      <c r="FJ95" s="106"/>
      <c r="FK95" s="106"/>
      <c r="FL95" s="106"/>
      <c r="FM95" s="106"/>
      <c r="FN95" s="106"/>
      <c r="FO95" s="106"/>
      <c r="FP95" s="106"/>
      <c r="FQ95" s="106"/>
      <c r="FR95" s="106"/>
      <c r="FS95" s="106"/>
      <c r="FT95" s="106"/>
      <c r="FU95" s="106"/>
      <c r="FV95" s="106"/>
      <c r="FW95" s="106"/>
      <c r="FX95" s="106"/>
      <c r="FY95" s="106"/>
      <c r="FZ95" s="106"/>
      <c r="GA95" s="106"/>
      <c r="GB95" s="106"/>
      <c r="GC95" s="106"/>
      <c r="GD95" s="106"/>
      <c r="GE95" s="106"/>
      <c r="GF95" s="106"/>
      <c r="GG95" s="106"/>
      <c r="GH95" s="106"/>
      <c r="GI95" s="106"/>
      <c r="GJ95" s="106"/>
      <c r="GK95" s="106"/>
      <c r="GL95" s="106"/>
      <c r="GM95" s="106"/>
      <c r="GN95" s="106"/>
      <c r="GO95" s="106"/>
      <c r="GP95" s="106"/>
      <c r="GQ95" s="106"/>
      <c r="GR95" s="106"/>
      <c r="GS95" s="106"/>
      <c r="GT95" s="106"/>
      <c r="GU95" s="106"/>
      <c r="GV95" s="106"/>
      <c r="GW95" s="106"/>
      <c r="GX95" s="106"/>
      <c r="GY95" s="106"/>
      <c r="GZ95" s="106"/>
      <c r="HA95" s="106"/>
      <c r="HB95" s="106"/>
      <c r="HC95" s="106"/>
      <c r="HD95" s="106"/>
      <c r="HE95" s="106"/>
      <c r="HF95" s="106"/>
      <c r="HG95" s="106"/>
      <c r="HH95" s="106"/>
      <c r="HI95" s="106"/>
      <c r="HJ95" s="106"/>
      <c r="HK95" s="106"/>
      <c r="HL95" s="106"/>
      <c r="HM95" s="106"/>
      <c r="HN95" s="106"/>
      <c r="HO95" s="106"/>
      <c r="HP95" s="106"/>
      <c r="HQ95" s="106"/>
      <c r="HR95" s="106"/>
      <c r="HS95" s="106"/>
      <c r="HT95" s="106"/>
      <c r="HU95" s="106"/>
      <c r="HV95" s="106"/>
      <c r="HW95" s="106"/>
      <c r="HX95" s="106"/>
      <c r="HY95" s="106"/>
      <c r="HZ95" s="106"/>
      <c r="IA95" s="106"/>
      <c r="IB95" s="106"/>
      <c r="IC95" s="106"/>
      <c r="ID95" s="106"/>
      <c r="IE95" s="106"/>
      <c r="IF95" s="106"/>
      <c r="IG95" s="106"/>
      <c r="IH95" s="106"/>
      <c r="II95" s="106"/>
      <c r="IJ95" s="106"/>
      <c r="IK95" s="106"/>
      <c r="IL95" s="106"/>
      <c r="IM95" s="106"/>
      <c r="IN95" s="106"/>
      <c r="IO95" s="106"/>
      <c r="IP95" s="106"/>
      <c r="IQ95" s="106"/>
      <c r="IR95" s="106"/>
      <c r="IS95" s="106"/>
      <c r="IT95" s="106"/>
      <c r="IU95" s="106"/>
      <c r="IV95" s="106"/>
    </row>
    <row r="96" s="4" customFormat="1" ht="20" hidden="1" customHeight="1" spans="1:21">
      <c r="A96" s="13">
        <f t="shared" si="1"/>
        <v>8</v>
      </c>
      <c r="B96" s="37" t="s">
        <v>136</v>
      </c>
      <c r="C96" s="37" t="s">
        <v>85</v>
      </c>
      <c r="D96" s="37">
        <v>8</v>
      </c>
      <c r="E96" s="37">
        <f>900/8*D96</f>
        <v>900</v>
      </c>
      <c r="F96" s="37"/>
      <c r="G96" s="37">
        <f>1000/8*F96</f>
        <v>0</v>
      </c>
      <c r="H96" s="54">
        <v>3081</v>
      </c>
      <c r="I96" s="37" t="s">
        <v>86</v>
      </c>
      <c r="J96" s="37" t="s">
        <v>87</v>
      </c>
      <c r="K96" s="37"/>
      <c r="L96" s="37" t="s">
        <v>77</v>
      </c>
      <c r="M96" s="37" t="s">
        <v>40</v>
      </c>
      <c r="N96" s="37">
        <v>300</v>
      </c>
      <c r="O96" s="37">
        <v>6600</v>
      </c>
      <c r="P96" s="37">
        <v>6000</v>
      </c>
      <c r="Q96" s="37">
        <v>600</v>
      </c>
      <c r="R96" s="37" t="s">
        <v>36</v>
      </c>
      <c r="S96" s="37"/>
      <c r="T96" s="37"/>
      <c r="U96" s="37" t="s">
        <v>88</v>
      </c>
    </row>
    <row r="97" s="81" customFormat="1" ht="20" hidden="1" customHeight="1" spans="1:256">
      <c r="A97" s="13">
        <f t="shared" si="1"/>
        <v>4</v>
      </c>
      <c r="B97" s="37" t="s">
        <v>136</v>
      </c>
      <c r="C97" s="37" t="s">
        <v>102</v>
      </c>
      <c r="D97" s="37">
        <v>4</v>
      </c>
      <c r="E97" s="37">
        <f>900/8*D97</f>
        <v>450</v>
      </c>
      <c r="F97" s="37"/>
      <c r="G97" s="37">
        <f>1300/8*F97</f>
        <v>0</v>
      </c>
      <c r="H97" s="54">
        <v>1799</v>
      </c>
      <c r="I97" s="37" t="s">
        <v>51</v>
      </c>
      <c r="J97" s="37" t="s">
        <v>65</v>
      </c>
      <c r="K97" s="37"/>
      <c r="L97" s="37"/>
      <c r="M97" s="37" t="s">
        <v>40</v>
      </c>
      <c r="N97" s="37"/>
      <c r="O97" s="37"/>
      <c r="P97" s="37"/>
      <c r="Q97" s="37"/>
      <c r="R97" s="37"/>
      <c r="S97" s="37"/>
      <c r="T97" s="37"/>
      <c r="U97" s="37" t="s">
        <v>103</v>
      </c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</row>
    <row r="98" s="81" customFormat="1" ht="20" hidden="1" customHeight="1" spans="1:256">
      <c r="A98" s="13">
        <f t="shared" si="1"/>
        <v>8</v>
      </c>
      <c r="B98" s="37" t="s">
        <v>136</v>
      </c>
      <c r="C98" s="37" t="s">
        <v>46</v>
      </c>
      <c r="D98" s="37">
        <v>8</v>
      </c>
      <c r="E98" s="37">
        <f>900/8*D98</f>
        <v>900</v>
      </c>
      <c r="F98" s="37"/>
      <c r="G98" s="37">
        <f>1300/8*F98</f>
        <v>0</v>
      </c>
      <c r="H98" s="54">
        <v>3303</v>
      </c>
      <c r="I98" s="37" t="s">
        <v>47</v>
      </c>
      <c r="J98" s="37" t="s">
        <v>140</v>
      </c>
      <c r="K98" s="37">
        <v>10</v>
      </c>
      <c r="L98" s="37"/>
      <c r="M98" s="37" t="s">
        <v>40</v>
      </c>
      <c r="N98" s="37"/>
      <c r="O98" s="37"/>
      <c r="P98" s="37"/>
      <c r="Q98" s="37"/>
      <c r="R98" s="37"/>
      <c r="S98" s="37"/>
      <c r="T98" s="37"/>
      <c r="U98" s="37" t="s">
        <v>141</v>
      </c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</row>
    <row r="99" s="108" customFormat="1" ht="20" hidden="1" customHeight="1" spans="1:256">
      <c r="A99" s="13">
        <f t="shared" si="1"/>
        <v>8</v>
      </c>
      <c r="B99" s="37" t="s">
        <v>136</v>
      </c>
      <c r="C99" s="37" t="s">
        <v>63</v>
      </c>
      <c r="D99" s="37">
        <v>8</v>
      </c>
      <c r="E99" s="37">
        <f>900/8*D99</f>
        <v>900</v>
      </c>
      <c r="F99" s="37"/>
      <c r="G99" s="37">
        <f>1300/8*F99</f>
        <v>0</v>
      </c>
      <c r="H99" s="37">
        <v>3218</v>
      </c>
      <c r="I99" s="37" t="s">
        <v>64</v>
      </c>
      <c r="J99" s="37" t="s">
        <v>65</v>
      </c>
      <c r="K99" s="37"/>
      <c r="L99" s="37"/>
      <c r="M99" s="37" t="s">
        <v>40</v>
      </c>
      <c r="N99" s="37"/>
      <c r="O99" s="37"/>
      <c r="P99" s="37"/>
      <c r="Q99" s="37"/>
      <c r="R99" s="37"/>
      <c r="S99" s="37"/>
      <c r="T99" s="37"/>
      <c r="U99" s="37" t="s">
        <v>89</v>
      </c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06"/>
      <c r="AH99" s="106"/>
      <c r="AI99" s="106"/>
      <c r="AJ99" s="106"/>
      <c r="AK99" s="106"/>
      <c r="AL99" s="106"/>
      <c r="AM99" s="106"/>
      <c r="AN99" s="106"/>
      <c r="AO99" s="106"/>
      <c r="AP99" s="106"/>
      <c r="AQ99" s="106"/>
      <c r="AR99" s="106"/>
      <c r="AS99" s="106"/>
      <c r="AT99" s="106"/>
      <c r="AU99" s="106"/>
      <c r="AV99" s="106"/>
      <c r="AW99" s="106"/>
      <c r="AX99" s="106"/>
      <c r="AY99" s="106"/>
      <c r="AZ99" s="106"/>
      <c r="BA99" s="106"/>
      <c r="BB99" s="106"/>
      <c r="BC99" s="106"/>
      <c r="BD99" s="106"/>
      <c r="BE99" s="106"/>
      <c r="BF99" s="106"/>
      <c r="BG99" s="106"/>
      <c r="BH99" s="106"/>
      <c r="BI99" s="106"/>
      <c r="BJ99" s="106"/>
      <c r="BK99" s="106"/>
      <c r="BL99" s="106"/>
      <c r="BM99" s="106"/>
      <c r="BN99" s="106"/>
      <c r="BO99" s="106"/>
      <c r="BP99" s="106"/>
      <c r="BQ99" s="106"/>
      <c r="BR99" s="106"/>
      <c r="BS99" s="106"/>
      <c r="BT99" s="106"/>
      <c r="BU99" s="106"/>
      <c r="BV99" s="106"/>
      <c r="BW99" s="106"/>
      <c r="BX99" s="106"/>
      <c r="BY99" s="106"/>
      <c r="BZ99" s="106"/>
      <c r="CA99" s="106"/>
      <c r="CB99" s="106"/>
      <c r="CC99" s="106"/>
      <c r="CD99" s="106"/>
      <c r="CE99" s="106"/>
      <c r="CF99" s="106"/>
      <c r="CG99" s="106"/>
      <c r="CH99" s="106"/>
      <c r="CI99" s="106"/>
      <c r="CJ99" s="106"/>
      <c r="CK99" s="106"/>
      <c r="CL99" s="106"/>
      <c r="CM99" s="106"/>
      <c r="CN99" s="106"/>
      <c r="CO99" s="106"/>
      <c r="CP99" s="106"/>
      <c r="CQ99" s="106"/>
      <c r="CR99" s="106"/>
      <c r="CS99" s="106"/>
      <c r="CT99" s="106"/>
      <c r="CU99" s="106"/>
      <c r="CV99" s="106"/>
      <c r="CW99" s="106"/>
      <c r="CX99" s="106"/>
      <c r="CY99" s="106"/>
      <c r="CZ99" s="106"/>
      <c r="DA99" s="106"/>
      <c r="DB99" s="106"/>
      <c r="DC99" s="106"/>
      <c r="DD99" s="106"/>
      <c r="DE99" s="106"/>
      <c r="DF99" s="106"/>
      <c r="DG99" s="106"/>
      <c r="DH99" s="106"/>
      <c r="DI99" s="106"/>
      <c r="DJ99" s="106"/>
      <c r="DK99" s="106"/>
      <c r="DL99" s="106"/>
      <c r="DM99" s="106"/>
      <c r="DN99" s="106"/>
      <c r="DO99" s="106"/>
      <c r="DP99" s="106"/>
      <c r="DQ99" s="106"/>
      <c r="DR99" s="106"/>
      <c r="DS99" s="106"/>
      <c r="DT99" s="106"/>
      <c r="DU99" s="106"/>
      <c r="DV99" s="106"/>
      <c r="DW99" s="106"/>
      <c r="DX99" s="106"/>
      <c r="DY99" s="106"/>
      <c r="DZ99" s="106"/>
      <c r="EA99" s="106"/>
      <c r="EB99" s="106"/>
      <c r="EC99" s="106"/>
      <c r="ED99" s="106"/>
      <c r="EE99" s="106"/>
      <c r="EF99" s="106"/>
      <c r="EG99" s="106"/>
      <c r="EH99" s="106"/>
      <c r="EI99" s="106"/>
      <c r="EJ99" s="106"/>
      <c r="EK99" s="106"/>
      <c r="EL99" s="106"/>
      <c r="EM99" s="106"/>
      <c r="EN99" s="106"/>
      <c r="EO99" s="106"/>
      <c r="EP99" s="106"/>
      <c r="EQ99" s="106"/>
      <c r="ER99" s="106"/>
      <c r="ES99" s="106"/>
      <c r="ET99" s="106"/>
      <c r="EU99" s="106"/>
      <c r="EV99" s="106"/>
      <c r="EW99" s="106"/>
      <c r="EX99" s="106"/>
      <c r="EY99" s="106"/>
      <c r="EZ99" s="106"/>
      <c r="FA99" s="106"/>
      <c r="FB99" s="106"/>
      <c r="FC99" s="106"/>
      <c r="FD99" s="106"/>
      <c r="FE99" s="106"/>
      <c r="FF99" s="106"/>
      <c r="FG99" s="106"/>
      <c r="FH99" s="106"/>
      <c r="FI99" s="106"/>
      <c r="FJ99" s="106"/>
      <c r="FK99" s="106"/>
      <c r="FL99" s="106"/>
      <c r="FM99" s="106"/>
      <c r="FN99" s="106"/>
      <c r="FO99" s="106"/>
      <c r="FP99" s="106"/>
      <c r="FQ99" s="106"/>
      <c r="FR99" s="106"/>
      <c r="FS99" s="106"/>
      <c r="FT99" s="106"/>
      <c r="FU99" s="106"/>
      <c r="FV99" s="106"/>
      <c r="FW99" s="106"/>
      <c r="FX99" s="106"/>
      <c r="FY99" s="106"/>
      <c r="FZ99" s="106"/>
      <c r="GA99" s="106"/>
      <c r="GB99" s="106"/>
      <c r="GC99" s="106"/>
      <c r="GD99" s="106"/>
      <c r="GE99" s="106"/>
      <c r="GF99" s="106"/>
      <c r="GG99" s="106"/>
      <c r="GH99" s="106"/>
      <c r="GI99" s="106"/>
      <c r="GJ99" s="106"/>
      <c r="GK99" s="106"/>
      <c r="GL99" s="106"/>
      <c r="GM99" s="106"/>
      <c r="GN99" s="106"/>
      <c r="GO99" s="106"/>
      <c r="GP99" s="106"/>
      <c r="GQ99" s="106"/>
      <c r="GR99" s="106"/>
      <c r="GS99" s="106"/>
      <c r="GT99" s="106"/>
      <c r="GU99" s="106"/>
      <c r="GV99" s="106"/>
      <c r="GW99" s="106"/>
      <c r="GX99" s="106"/>
      <c r="GY99" s="106"/>
      <c r="GZ99" s="106"/>
      <c r="HA99" s="106"/>
      <c r="HB99" s="106"/>
      <c r="HC99" s="106"/>
      <c r="HD99" s="106"/>
      <c r="HE99" s="106"/>
      <c r="HF99" s="106"/>
      <c r="HG99" s="106"/>
      <c r="HH99" s="106"/>
      <c r="HI99" s="106"/>
      <c r="HJ99" s="106"/>
      <c r="HK99" s="106"/>
      <c r="HL99" s="106"/>
      <c r="HM99" s="106"/>
      <c r="HN99" s="106"/>
      <c r="HO99" s="106"/>
      <c r="HP99" s="106"/>
      <c r="HQ99" s="106"/>
      <c r="HR99" s="106"/>
      <c r="HS99" s="106"/>
      <c r="HT99" s="106"/>
      <c r="HU99" s="106"/>
      <c r="HV99" s="106"/>
      <c r="HW99" s="106"/>
      <c r="HX99" s="106"/>
      <c r="HY99" s="106"/>
      <c r="HZ99" s="106"/>
      <c r="IA99" s="106"/>
      <c r="IB99" s="106"/>
      <c r="IC99" s="106"/>
      <c r="ID99" s="106"/>
      <c r="IE99" s="106"/>
      <c r="IF99" s="106"/>
      <c r="IG99" s="106"/>
      <c r="IH99" s="106"/>
      <c r="II99" s="106"/>
      <c r="IJ99" s="106"/>
      <c r="IK99" s="106"/>
      <c r="IL99" s="106"/>
      <c r="IM99" s="106"/>
      <c r="IN99" s="106"/>
      <c r="IO99" s="106"/>
      <c r="IP99" s="106"/>
      <c r="IQ99" s="106"/>
      <c r="IR99" s="106"/>
      <c r="IS99" s="106"/>
      <c r="IT99" s="106"/>
      <c r="IU99" s="106"/>
      <c r="IV99" s="106"/>
    </row>
    <row r="100" s="108" customFormat="1" ht="20" hidden="1" customHeight="1" spans="1:256">
      <c r="A100" s="84">
        <f t="shared" si="1"/>
        <v>8</v>
      </c>
      <c r="B100" s="37" t="s">
        <v>136</v>
      </c>
      <c r="C100" s="37" t="s">
        <v>56</v>
      </c>
      <c r="D100" s="37">
        <v>8</v>
      </c>
      <c r="E100" s="37">
        <v>1200</v>
      </c>
      <c r="F100" s="37"/>
      <c r="G100" s="37"/>
      <c r="H100" s="54"/>
      <c r="I100" s="37" t="s">
        <v>104</v>
      </c>
      <c r="J100" s="37" t="s">
        <v>142</v>
      </c>
      <c r="K100" s="37"/>
      <c r="L100" s="37" t="s">
        <v>25</v>
      </c>
      <c r="M100" s="37"/>
      <c r="N100" s="37"/>
      <c r="O100" s="37"/>
      <c r="P100" s="37">
        <v>1200</v>
      </c>
      <c r="Q100" s="37"/>
      <c r="R100" s="37" t="s">
        <v>26</v>
      </c>
      <c r="S100" s="37"/>
      <c r="T100" s="37"/>
      <c r="U100" s="37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6"/>
      <c r="AK100" s="106"/>
      <c r="AL100" s="106"/>
      <c r="AM100" s="106"/>
      <c r="AN100" s="106"/>
      <c r="AO100" s="106"/>
      <c r="AP100" s="106"/>
      <c r="AQ100" s="106"/>
      <c r="AR100" s="106"/>
      <c r="AS100" s="106"/>
      <c r="AT100" s="106"/>
      <c r="AU100" s="106"/>
      <c r="AV100" s="106"/>
      <c r="AW100" s="106"/>
      <c r="AX100" s="106"/>
      <c r="AY100" s="106"/>
      <c r="AZ100" s="106"/>
      <c r="BA100" s="106"/>
      <c r="BB100" s="106"/>
      <c r="BC100" s="106"/>
      <c r="BD100" s="106"/>
      <c r="BE100" s="106"/>
      <c r="BF100" s="106"/>
      <c r="BG100" s="106"/>
      <c r="BH100" s="106"/>
      <c r="BI100" s="106"/>
      <c r="BJ100" s="106"/>
      <c r="BK100" s="106"/>
      <c r="BL100" s="106"/>
      <c r="BM100" s="106"/>
      <c r="BN100" s="106"/>
      <c r="BO100" s="106"/>
      <c r="BP100" s="106"/>
      <c r="BQ100" s="106"/>
      <c r="BR100" s="106"/>
      <c r="BS100" s="106"/>
      <c r="BT100" s="106"/>
      <c r="BU100" s="106"/>
      <c r="BV100" s="106"/>
      <c r="BW100" s="106"/>
      <c r="BX100" s="106"/>
      <c r="BY100" s="106"/>
      <c r="BZ100" s="106"/>
      <c r="CA100" s="106"/>
      <c r="CB100" s="106"/>
      <c r="CC100" s="106"/>
      <c r="CD100" s="106"/>
      <c r="CE100" s="106"/>
      <c r="CF100" s="106"/>
      <c r="CG100" s="106"/>
      <c r="CH100" s="106"/>
      <c r="CI100" s="106"/>
      <c r="CJ100" s="106"/>
      <c r="CK100" s="106"/>
      <c r="CL100" s="106"/>
      <c r="CM100" s="106"/>
      <c r="CN100" s="106"/>
      <c r="CO100" s="106"/>
      <c r="CP100" s="106"/>
      <c r="CQ100" s="106"/>
      <c r="CR100" s="106"/>
      <c r="CS100" s="106"/>
      <c r="CT100" s="106"/>
      <c r="CU100" s="106"/>
      <c r="CV100" s="106"/>
      <c r="CW100" s="106"/>
      <c r="CX100" s="106"/>
      <c r="CY100" s="106"/>
      <c r="CZ100" s="106"/>
      <c r="DA100" s="106"/>
      <c r="DB100" s="106"/>
      <c r="DC100" s="106"/>
      <c r="DD100" s="106"/>
      <c r="DE100" s="106"/>
      <c r="DF100" s="106"/>
      <c r="DG100" s="106"/>
      <c r="DH100" s="106"/>
      <c r="DI100" s="106"/>
      <c r="DJ100" s="106"/>
      <c r="DK100" s="106"/>
      <c r="DL100" s="106"/>
      <c r="DM100" s="106"/>
      <c r="DN100" s="106"/>
      <c r="DO100" s="106"/>
      <c r="DP100" s="106"/>
      <c r="DQ100" s="106"/>
      <c r="DR100" s="106"/>
      <c r="DS100" s="106"/>
      <c r="DT100" s="106"/>
      <c r="DU100" s="106"/>
      <c r="DV100" s="106"/>
      <c r="DW100" s="106"/>
      <c r="DX100" s="106"/>
      <c r="DY100" s="106"/>
      <c r="DZ100" s="106"/>
      <c r="EA100" s="106"/>
      <c r="EB100" s="106"/>
      <c r="EC100" s="106"/>
      <c r="ED100" s="106"/>
      <c r="EE100" s="106"/>
      <c r="EF100" s="106"/>
      <c r="EG100" s="106"/>
      <c r="EH100" s="106"/>
      <c r="EI100" s="106"/>
      <c r="EJ100" s="106"/>
      <c r="EK100" s="106"/>
      <c r="EL100" s="106"/>
      <c r="EM100" s="106"/>
      <c r="EN100" s="106"/>
      <c r="EO100" s="106"/>
      <c r="EP100" s="106"/>
      <c r="EQ100" s="106"/>
      <c r="ER100" s="106"/>
      <c r="ES100" s="106"/>
      <c r="ET100" s="106"/>
      <c r="EU100" s="106"/>
      <c r="EV100" s="106"/>
      <c r="EW100" s="106"/>
      <c r="EX100" s="106"/>
      <c r="EY100" s="106"/>
      <c r="EZ100" s="106"/>
      <c r="FA100" s="106"/>
      <c r="FB100" s="106"/>
      <c r="FC100" s="106"/>
      <c r="FD100" s="106"/>
      <c r="FE100" s="106"/>
      <c r="FF100" s="106"/>
      <c r="FG100" s="106"/>
      <c r="FH100" s="106"/>
      <c r="FI100" s="106"/>
      <c r="FJ100" s="106"/>
      <c r="FK100" s="106"/>
      <c r="FL100" s="106"/>
      <c r="FM100" s="106"/>
      <c r="FN100" s="106"/>
      <c r="FO100" s="106"/>
      <c r="FP100" s="106"/>
      <c r="FQ100" s="106"/>
      <c r="FR100" s="106"/>
      <c r="FS100" s="106"/>
      <c r="FT100" s="106"/>
      <c r="FU100" s="106"/>
      <c r="FV100" s="106"/>
      <c r="FW100" s="106"/>
      <c r="FX100" s="106"/>
      <c r="FY100" s="106"/>
      <c r="FZ100" s="106"/>
      <c r="GA100" s="106"/>
      <c r="GB100" s="106"/>
      <c r="GC100" s="106"/>
      <c r="GD100" s="106"/>
      <c r="GE100" s="106"/>
      <c r="GF100" s="106"/>
      <c r="GG100" s="106"/>
      <c r="GH100" s="106"/>
      <c r="GI100" s="106"/>
      <c r="GJ100" s="106"/>
      <c r="GK100" s="106"/>
      <c r="GL100" s="106"/>
      <c r="GM100" s="106"/>
      <c r="GN100" s="106"/>
      <c r="GO100" s="106"/>
      <c r="GP100" s="106"/>
      <c r="GQ100" s="106"/>
      <c r="GR100" s="106"/>
      <c r="GS100" s="106"/>
      <c r="GT100" s="106"/>
      <c r="GU100" s="106"/>
      <c r="GV100" s="106"/>
      <c r="GW100" s="106"/>
      <c r="GX100" s="106"/>
      <c r="GY100" s="106"/>
      <c r="GZ100" s="106"/>
      <c r="HA100" s="106"/>
      <c r="HB100" s="106"/>
      <c r="HC100" s="106"/>
      <c r="HD100" s="106"/>
      <c r="HE100" s="106"/>
      <c r="HF100" s="106"/>
      <c r="HG100" s="106"/>
      <c r="HH100" s="106"/>
      <c r="HI100" s="106"/>
      <c r="HJ100" s="106"/>
      <c r="HK100" s="106"/>
      <c r="HL100" s="106"/>
      <c r="HM100" s="106"/>
      <c r="HN100" s="106"/>
      <c r="HO100" s="106"/>
      <c r="HP100" s="106"/>
      <c r="HQ100" s="106"/>
      <c r="HR100" s="106"/>
      <c r="HS100" s="106"/>
      <c r="HT100" s="106"/>
      <c r="HU100" s="106"/>
      <c r="HV100" s="106"/>
      <c r="HW100" s="106"/>
      <c r="HX100" s="106"/>
      <c r="HY100" s="106"/>
      <c r="HZ100" s="106"/>
      <c r="IA100" s="106"/>
      <c r="IB100" s="106"/>
      <c r="IC100" s="106"/>
      <c r="ID100" s="106"/>
      <c r="IE100" s="106"/>
      <c r="IF100" s="106"/>
      <c r="IG100" s="106"/>
      <c r="IH100" s="106"/>
      <c r="II100" s="106"/>
      <c r="IJ100" s="106"/>
      <c r="IK100" s="106"/>
      <c r="IL100" s="106"/>
      <c r="IM100" s="106"/>
      <c r="IN100" s="106"/>
      <c r="IO100" s="106"/>
      <c r="IP100" s="106"/>
      <c r="IQ100" s="106"/>
      <c r="IR100" s="106"/>
      <c r="IS100" s="106"/>
      <c r="IT100" s="106"/>
      <c r="IU100" s="106"/>
      <c r="IV100" s="106"/>
    </row>
    <row r="101" s="108" customFormat="1" ht="20" hidden="1" customHeight="1" spans="1:256">
      <c r="A101" s="13">
        <f t="shared" si="1"/>
        <v>8</v>
      </c>
      <c r="B101" s="37" t="s">
        <v>136</v>
      </c>
      <c r="C101" s="37" t="s">
        <v>143</v>
      </c>
      <c r="D101" s="37">
        <v>8</v>
      </c>
      <c r="E101" s="37">
        <f>900/8*D101</f>
        <v>900</v>
      </c>
      <c r="F101" s="37"/>
      <c r="G101" s="37"/>
      <c r="H101" s="54">
        <v>1981</v>
      </c>
      <c r="I101" s="37" t="s">
        <v>104</v>
      </c>
      <c r="J101" s="37" t="s">
        <v>69</v>
      </c>
      <c r="K101" s="37"/>
      <c r="L101" s="37"/>
      <c r="M101" s="37" t="s">
        <v>40</v>
      </c>
      <c r="N101" s="37"/>
      <c r="O101" s="37"/>
      <c r="P101" s="37"/>
      <c r="Q101" s="37"/>
      <c r="R101" s="37"/>
      <c r="S101" s="37"/>
      <c r="T101" s="37"/>
      <c r="U101" s="37" t="s">
        <v>78</v>
      </c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  <c r="AG101" s="106"/>
      <c r="AH101" s="106"/>
      <c r="AI101" s="106"/>
      <c r="AJ101" s="106"/>
      <c r="AK101" s="106"/>
      <c r="AL101" s="106"/>
      <c r="AM101" s="106"/>
      <c r="AN101" s="106"/>
      <c r="AO101" s="106"/>
      <c r="AP101" s="106"/>
      <c r="AQ101" s="106"/>
      <c r="AR101" s="106"/>
      <c r="AS101" s="106"/>
      <c r="AT101" s="106"/>
      <c r="AU101" s="106"/>
      <c r="AV101" s="106"/>
      <c r="AW101" s="106"/>
      <c r="AX101" s="106"/>
      <c r="AY101" s="106"/>
      <c r="AZ101" s="106"/>
      <c r="BA101" s="106"/>
      <c r="BB101" s="106"/>
      <c r="BC101" s="106"/>
      <c r="BD101" s="106"/>
      <c r="BE101" s="106"/>
      <c r="BF101" s="106"/>
      <c r="BG101" s="106"/>
      <c r="BH101" s="106"/>
      <c r="BI101" s="106"/>
      <c r="BJ101" s="106"/>
      <c r="BK101" s="106"/>
      <c r="BL101" s="106"/>
      <c r="BM101" s="106"/>
      <c r="BN101" s="106"/>
      <c r="BO101" s="106"/>
      <c r="BP101" s="106"/>
      <c r="BQ101" s="106"/>
      <c r="BR101" s="106"/>
      <c r="BS101" s="106"/>
      <c r="BT101" s="106"/>
      <c r="BU101" s="106"/>
      <c r="BV101" s="106"/>
      <c r="BW101" s="106"/>
      <c r="BX101" s="106"/>
      <c r="BY101" s="106"/>
      <c r="BZ101" s="106"/>
      <c r="CA101" s="106"/>
      <c r="CB101" s="106"/>
      <c r="CC101" s="106"/>
      <c r="CD101" s="106"/>
      <c r="CE101" s="106"/>
      <c r="CF101" s="106"/>
      <c r="CG101" s="106"/>
      <c r="CH101" s="106"/>
      <c r="CI101" s="106"/>
      <c r="CJ101" s="106"/>
      <c r="CK101" s="106"/>
      <c r="CL101" s="106"/>
      <c r="CM101" s="106"/>
      <c r="CN101" s="106"/>
      <c r="CO101" s="106"/>
      <c r="CP101" s="106"/>
      <c r="CQ101" s="106"/>
      <c r="CR101" s="106"/>
      <c r="CS101" s="106"/>
      <c r="CT101" s="106"/>
      <c r="CU101" s="106"/>
      <c r="CV101" s="106"/>
      <c r="CW101" s="106"/>
      <c r="CX101" s="106"/>
      <c r="CY101" s="106"/>
      <c r="CZ101" s="106"/>
      <c r="DA101" s="106"/>
      <c r="DB101" s="106"/>
      <c r="DC101" s="106"/>
      <c r="DD101" s="106"/>
      <c r="DE101" s="106"/>
      <c r="DF101" s="106"/>
      <c r="DG101" s="106"/>
      <c r="DH101" s="106"/>
      <c r="DI101" s="106"/>
      <c r="DJ101" s="106"/>
      <c r="DK101" s="106"/>
      <c r="DL101" s="106"/>
      <c r="DM101" s="106"/>
      <c r="DN101" s="106"/>
      <c r="DO101" s="106"/>
      <c r="DP101" s="106"/>
      <c r="DQ101" s="106"/>
      <c r="DR101" s="106"/>
      <c r="DS101" s="106"/>
      <c r="DT101" s="106"/>
      <c r="DU101" s="106"/>
      <c r="DV101" s="106"/>
      <c r="DW101" s="106"/>
      <c r="DX101" s="106"/>
      <c r="DY101" s="106"/>
      <c r="DZ101" s="106"/>
      <c r="EA101" s="106"/>
      <c r="EB101" s="106"/>
      <c r="EC101" s="106"/>
      <c r="ED101" s="106"/>
      <c r="EE101" s="106"/>
      <c r="EF101" s="106"/>
      <c r="EG101" s="106"/>
      <c r="EH101" s="106"/>
      <c r="EI101" s="106"/>
      <c r="EJ101" s="106"/>
      <c r="EK101" s="106"/>
      <c r="EL101" s="106"/>
      <c r="EM101" s="106"/>
      <c r="EN101" s="106"/>
      <c r="EO101" s="106"/>
      <c r="EP101" s="106"/>
      <c r="EQ101" s="106"/>
      <c r="ER101" s="106"/>
      <c r="ES101" s="106"/>
      <c r="ET101" s="106"/>
      <c r="EU101" s="106"/>
      <c r="EV101" s="106"/>
      <c r="EW101" s="106"/>
      <c r="EX101" s="106"/>
      <c r="EY101" s="106"/>
      <c r="EZ101" s="106"/>
      <c r="FA101" s="106"/>
      <c r="FB101" s="106"/>
      <c r="FC101" s="106"/>
      <c r="FD101" s="106"/>
      <c r="FE101" s="106"/>
      <c r="FF101" s="106"/>
      <c r="FG101" s="106"/>
      <c r="FH101" s="106"/>
      <c r="FI101" s="106"/>
      <c r="FJ101" s="106"/>
      <c r="FK101" s="106"/>
      <c r="FL101" s="106"/>
      <c r="FM101" s="106"/>
      <c r="FN101" s="106"/>
      <c r="FO101" s="106"/>
      <c r="FP101" s="106"/>
      <c r="FQ101" s="106"/>
      <c r="FR101" s="106"/>
      <c r="FS101" s="106"/>
      <c r="FT101" s="106"/>
      <c r="FU101" s="106"/>
      <c r="FV101" s="106"/>
      <c r="FW101" s="106"/>
      <c r="FX101" s="106"/>
      <c r="FY101" s="106"/>
      <c r="FZ101" s="106"/>
      <c r="GA101" s="106"/>
      <c r="GB101" s="106"/>
      <c r="GC101" s="106"/>
      <c r="GD101" s="106"/>
      <c r="GE101" s="106"/>
      <c r="GF101" s="106"/>
      <c r="GG101" s="106"/>
      <c r="GH101" s="106"/>
      <c r="GI101" s="106"/>
      <c r="GJ101" s="106"/>
      <c r="GK101" s="106"/>
      <c r="GL101" s="106"/>
      <c r="GM101" s="106"/>
      <c r="GN101" s="106"/>
      <c r="GO101" s="106"/>
      <c r="GP101" s="106"/>
      <c r="GQ101" s="106"/>
      <c r="GR101" s="106"/>
      <c r="GS101" s="106"/>
      <c r="GT101" s="106"/>
      <c r="GU101" s="106"/>
      <c r="GV101" s="106"/>
      <c r="GW101" s="106"/>
      <c r="GX101" s="106"/>
      <c r="GY101" s="106"/>
      <c r="GZ101" s="106"/>
      <c r="HA101" s="106"/>
      <c r="HB101" s="106"/>
      <c r="HC101" s="106"/>
      <c r="HD101" s="106"/>
      <c r="HE101" s="106"/>
      <c r="HF101" s="106"/>
      <c r="HG101" s="106"/>
      <c r="HH101" s="106"/>
      <c r="HI101" s="106"/>
      <c r="HJ101" s="106"/>
      <c r="HK101" s="106"/>
      <c r="HL101" s="106"/>
      <c r="HM101" s="106"/>
      <c r="HN101" s="106"/>
      <c r="HO101" s="106"/>
      <c r="HP101" s="106"/>
      <c r="HQ101" s="106"/>
      <c r="HR101" s="106"/>
      <c r="HS101" s="106"/>
      <c r="HT101" s="106"/>
      <c r="HU101" s="106"/>
      <c r="HV101" s="106"/>
      <c r="HW101" s="106"/>
      <c r="HX101" s="106"/>
      <c r="HY101" s="106"/>
      <c r="HZ101" s="106"/>
      <c r="IA101" s="106"/>
      <c r="IB101" s="106"/>
      <c r="IC101" s="106"/>
      <c r="ID101" s="106"/>
      <c r="IE101" s="106"/>
      <c r="IF101" s="106"/>
      <c r="IG101" s="106"/>
      <c r="IH101" s="106"/>
      <c r="II101" s="106"/>
      <c r="IJ101" s="106"/>
      <c r="IK101" s="106"/>
      <c r="IL101" s="106"/>
      <c r="IM101" s="106"/>
      <c r="IN101" s="106"/>
      <c r="IO101" s="106"/>
      <c r="IP101" s="106"/>
      <c r="IQ101" s="106"/>
      <c r="IR101" s="106"/>
      <c r="IS101" s="106"/>
      <c r="IT101" s="106"/>
      <c r="IU101" s="106"/>
      <c r="IV101" s="106"/>
    </row>
    <row r="102" s="108" customFormat="1" ht="20" hidden="1" customHeight="1" spans="1:256">
      <c r="A102" s="13">
        <f t="shared" si="1"/>
        <v>8</v>
      </c>
      <c r="B102" s="37" t="s">
        <v>136</v>
      </c>
      <c r="C102" s="37" t="s">
        <v>33</v>
      </c>
      <c r="D102" s="37">
        <v>8</v>
      </c>
      <c r="E102" s="37">
        <f>1000/8*D102</f>
        <v>1000</v>
      </c>
      <c r="F102" s="37"/>
      <c r="G102" s="37">
        <f>1500/8*F102</f>
        <v>0</v>
      </c>
      <c r="H102" s="54">
        <v>4011</v>
      </c>
      <c r="I102" s="37" t="s">
        <v>54</v>
      </c>
      <c r="J102" s="37" t="s">
        <v>93</v>
      </c>
      <c r="K102" s="37"/>
      <c r="L102" s="37"/>
      <c r="M102" s="37" t="s">
        <v>40</v>
      </c>
      <c r="N102" s="37"/>
      <c r="O102" s="37"/>
      <c r="P102" s="37"/>
      <c r="Q102" s="37"/>
      <c r="R102" s="37"/>
      <c r="S102" s="37"/>
      <c r="T102" s="37"/>
      <c r="U102" s="37" t="s">
        <v>128</v>
      </c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06"/>
      <c r="AH102" s="106"/>
      <c r="AI102" s="106"/>
      <c r="AJ102" s="106"/>
      <c r="AK102" s="106"/>
      <c r="AL102" s="106"/>
      <c r="AM102" s="106"/>
      <c r="AN102" s="106"/>
      <c r="AO102" s="106"/>
      <c r="AP102" s="106"/>
      <c r="AQ102" s="106"/>
      <c r="AR102" s="106"/>
      <c r="AS102" s="106"/>
      <c r="AT102" s="106"/>
      <c r="AU102" s="106"/>
      <c r="AV102" s="106"/>
      <c r="AW102" s="106"/>
      <c r="AX102" s="106"/>
      <c r="AY102" s="106"/>
      <c r="AZ102" s="106"/>
      <c r="BA102" s="106"/>
      <c r="BB102" s="106"/>
      <c r="BC102" s="106"/>
      <c r="BD102" s="106"/>
      <c r="BE102" s="106"/>
      <c r="BF102" s="106"/>
      <c r="BG102" s="106"/>
      <c r="BH102" s="106"/>
      <c r="BI102" s="106"/>
      <c r="BJ102" s="106"/>
      <c r="BK102" s="106"/>
      <c r="BL102" s="106"/>
      <c r="BM102" s="106"/>
      <c r="BN102" s="106"/>
      <c r="BO102" s="106"/>
      <c r="BP102" s="106"/>
      <c r="BQ102" s="106"/>
      <c r="BR102" s="106"/>
      <c r="BS102" s="106"/>
      <c r="BT102" s="106"/>
      <c r="BU102" s="106"/>
      <c r="BV102" s="106"/>
      <c r="BW102" s="106"/>
      <c r="BX102" s="106"/>
      <c r="BY102" s="106"/>
      <c r="BZ102" s="106"/>
      <c r="CA102" s="106"/>
      <c r="CB102" s="106"/>
      <c r="CC102" s="106"/>
      <c r="CD102" s="106"/>
      <c r="CE102" s="106"/>
      <c r="CF102" s="106"/>
      <c r="CG102" s="106"/>
      <c r="CH102" s="106"/>
      <c r="CI102" s="106"/>
      <c r="CJ102" s="106"/>
      <c r="CK102" s="106"/>
      <c r="CL102" s="106"/>
      <c r="CM102" s="106"/>
      <c r="CN102" s="106"/>
      <c r="CO102" s="106"/>
      <c r="CP102" s="106"/>
      <c r="CQ102" s="106"/>
      <c r="CR102" s="106"/>
      <c r="CS102" s="106"/>
      <c r="CT102" s="106"/>
      <c r="CU102" s="106"/>
      <c r="CV102" s="106"/>
      <c r="CW102" s="106"/>
      <c r="CX102" s="106"/>
      <c r="CY102" s="106"/>
      <c r="CZ102" s="106"/>
      <c r="DA102" s="106"/>
      <c r="DB102" s="106"/>
      <c r="DC102" s="106"/>
      <c r="DD102" s="106"/>
      <c r="DE102" s="106"/>
      <c r="DF102" s="106"/>
      <c r="DG102" s="106"/>
      <c r="DH102" s="106"/>
      <c r="DI102" s="106"/>
      <c r="DJ102" s="106"/>
      <c r="DK102" s="106"/>
      <c r="DL102" s="106"/>
      <c r="DM102" s="106"/>
      <c r="DN102" s="106"/>
      <c r="DO102" s="106"/>
      <c r="DP102" s="106"/>
      <c r="DQ102" s="106"/>
      <c r="DR102" s="106"/>
      <c r="DS102" s="106"/>
      <c r="DT102" s="106"/>
      <c r="DU102" s="106"/>
      <c r="DV102" s="106"/>
      <c r="DW102" s="106"/>
      <c r="DX102" s="106"/>
      <c r="DY102" s="106"/>
      <c r="DZ102" s="106"/>
      <c r="EA102" s="106"/>
      <c r="EB102" s="106"/>
      <c r="EC102" s="106"/>
      <c r="ED102" s="106"/>
      <c r="EE102" s="106"/>
      <c r="EF102" s="106"/>
      <c r="EG102" s="106"/>
      <c r="EH102" s="106"/>
      <c r="EI102" s="106"/>
      <c r="EJ102" s="106"/>
      <c r="EK102" s="106"/>
      <c r="EL102" s="106"/>
      <c r="EM102" s="106"/>
      <c r="EN102" s="106"/>
      <c r="EO102" s="106"/>
      <c r="EP102" s="106"/>
      <c r="EQ102" s="106"/>
      <c r="ER102" s="106"/>
      <c r="ES102" s="106"/>
      <c r="ET102" s="106"/>
      <c r="EU102" s="106"/>
      <c r="EV102" s="106"/>
      <c r="EW102" s="106"/>
      <c r="EX102" s="106"/>
      <c r="EY102" s="106"/>
      <c r="EZ102" s="106"/>
      <c r="FA102" s="106"/>
      <c r="FB102" s="106"/>
      <c r="FC102" s="106"/>
      <c r="FD102" s="106"/>
      <c r="FE102" s="106"/>
      <c r="FF102" s="106"/>
      <c r="FG102" s="106"/>
      <c r="FH102" s="106"/>
      <c r="FI102" s="106"/>
      <c r="FJ102" s="106"/>
      <c r="FK102" s="106"/>
      <c r="FL102" s="106"/>
      <c r="FM102" s="106"/>
      <c r="FN102" s="106"/>
      <c r="FO102" s="106"/>
      <c r="FP102" s="106"/>
      <c r="FQ102" s="106"/>
      <c r="FR102" s="106"/>
      <c r="FS102" s="106"/>
      <c r="FT102" s="106"/>
      <c r="FU102" s="106"/>
      <c r="FV102" s="106"/>
      <c r="FW102" s="106"/>
      <c r="FX102" s="106"/>
      <c r="FY102" s="106"/>
      <c r="FZ102" s="106"/>
      <c r="GA102" s="106"/>
      <c r="GB102" s="106"/>
      <c r="GC102" s="106"/>
      <c r="GD102" s="106"/>
      <c r="GE102" s="106"/>
      <c r="GF102" s="106"/>
      <c r="GG102" s="106"/>
      <c r="GH102" s="106"/>
      <c r="GI102" s="106"/>
      <c r="GJ102" s="106"/>
      <c r="GK102" s="106"/>
      <c r="GL102" s="106"/>
      <c r="GM102" s="106"/>
      <c r="GN102" s="106"/>
      <c r="GO102" s="106"/>
      <c r="GP102" s="106"/>
      <c r="GQ102" s="106"/>
      <c r="GR102" s="106"/>
      <c r="GS102" s="106"/>
      <c r="GT102" s="106"/>
      <c r="GU102" s="106"/>
      <c r="GV102" s="106"/>
      <c r="GW102" s="106"/>
      <c r="GX102" s="106"/>
      <c r="GY102" s="106"/>
      <c r="GZ102" s="106"/>
      <c r="HA102" s="106"/>
      <c r="HB102" s="106"/>
      <c r="HC102" s="106"/>
      <c r="HD102" s="106"/>
      <c r="HE102" s="106"/>
      <c r="HF102" s="106"/>
      <c r="HG102" s="106"/>
      <c r="HH102" s="106"/>
      <c r="HI102" s="106"/>
      <c r="HJ102" s="106"/>
      <c r="HK102" s="106"/>
      <c r="HL102" s="106"/>
      <c r="HM102" s="106"/>
      <c r="HN102" s="106"/>
      <c r="HO102" s="106"/>
      <c r="HP102" s="106"/>
      <c r="HQ102" s="106"/>
      <c r="HR102" s="106"/>
      <c r="HS102" s="106"/>
      <c r="HT102" s="106"/>
      <c r="HU102" s="106"/>
      <c r="HV102" s="106"/>
      <c r="HW102" s="106"/>
      <c r="HX102" s="106"/>
      <c r="HY102" s="106"/>
      <c r="HZ102" s="106"/>
      <c r="IA102" s="106"/>
      <c r="IB102" s="106"/>
      <c r="IC102" s="106"/>
      <c r="ID102" s="106"/>
      <c r="IE102" s="106"/>
      <c r="IF102" s="106"/>
      <c r="IG102" s="106"/>
      <c r="IH102" s="106"/>
      <c r="II102" s="106"/>
      <c r="IJ102" s="106"/>
      <c r="IK102" s="106"/>
      <c r="IL102" s="106"/>
      <c r="IM102" s="106"/>
      <c r="IN102" s="106"/>
      <c r="IO102" s="106"/>
      <c r="IP102" s="106"/>
      <c r="IQ102" s="106"/>
      <c r="IR102" s="106"/>
      <c r="IS102" s="106"/>
      <c r="IT102" s="106"/>
      <c r="IU102" s="106"/>
      <c r="IV102" s="106"/>
    </row>
    <row r="103" s="108" customFormat="1" ht="20" hidden="1" customHeight="1" spans="1:256">
      <c r="A103" s="13">
        <f t="shared" si="1"/>
        <v>6</v>
      </c>
      <c r="B103" s="37" t="s">
        <v>144</v>
      </c>
      <c r="C103" s="37" t="s">
        <v>143</v>
      </c>
      <c r="D103" s="37">
        <v>6</v>
      </c>
      <c r="E103" s="37">
        <f>900/8*D103</f>
        <v>675</v>
      </c>
      <c r="F103" s="37"/>
      <c r="G103" s="37"/>
      <c r="H103" s="54">
        <v>1985</v>
      </c>
      <c r="I103" s="37" t="s">
        <v>104</v>
      </c>
      <c r="J103" s="37" t="s">
        <v>69</v>
      </c>
      <c r="K103" s="37"/>
      <c r="L103" s="37" t="s">
        <v>77</v>
      </c>
      <c r="M103" s="37"/>
      <c r="N103" s="37"/>
      <c r="O103" s="37">
        <v>4613</v>
      </c>
      <c r="P103" s="37">
        <v>4600</v>
      </c>
      <c r="Q103" s="37">
        <v>13</v>
      </c>
      <c r="R103" s="37" t="s">
        <v>36</v>
      </c>
      <c r="S103" s="37"/>
      <c r="T103" s="37"/>
      <c r="U103" s="37" t="s">
        <v>145</v>
      </c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  <c r="AG103" s="106"/>
      <c r="AH103" s="106"/>
      <c r="AI103" s="106"/>
      <c r="AJ103" s="106"/>
      <c r="AK103" s="106"/>
      <c r="AL103" s="106"/>
      <c r="AM103" s="106"/>
      <c r="AN103" s="106"/>
      <c r="AO103" s="106"/>
      <c r="AP103" s="106"/>
      <c r="AQ103" s="106"/>
      <c r="AR103" s="106"/>
      <c r="AS103" s="106"/>
      <c r="AT103" s="106"/>
      <c r="AU103" s="106"/>
      <c r="AV103" s="106"/>
      <c r="AW103" s="106"/>
      <c r="AX103" s="106"/>
      <c r="AY103" s="106"/>
      <c r="AZ103" s="106"/>
      <c r="BA103" s="106"/>
      <c r="BB103" s="106"/>
      <c r="BC103" s="106"/>
      <c r="BD103" s="106"/>
      <c r="BE103" s="106"/>
      <c r="BF103" s="106"/>
      <c r="BG103" s="106"/>
      <c r="BH103" s="106"/>
      <c r="BI103" s="106"/>
      <c r="BJ103" s="106"/>
      <c r="BK103" s="106"/>
      <c r="BL103" s="106"/>
      <c r="BM103" s="106"/>
      <c r="BN103" s="106"/>
      <c r="BO103" s="106"/>
      <c r="BP103" s="106"/>
      <c r="BQ103" s="106"/>
      <c r="BR103" s="106"/>
      <c r="BS103" s="106"/>
      <c r="BT103" s="106"/>
      <c r="BU103" s="106"/>
      <c r="BV103" s="106"/>
      <c r="BW103" s="106"/>
      <c r="BX103" s="106"/>
      <c r="BY103" s="106"/>
      <c r="BZ103" s="106"/>
      <c r="CA103" s="106"/>
      <c r="CB103" s="106"/>
      <c r="CC103" s="106"/>
      <c r="CD103" s="106"/>
      <c r="CE103" s="106"/>
      <c r="CF103" s="106"/>
      <c r="CG103" s="106"/>
      <c r="CH103" s="106"/>
      <c r="CI103" s="106"/>
      <c r="CJ103" s="106"/>
      <c r="CK103" s="106"/>
      <c r="CL103" s="106"/>
      <c r="CM103" s="106"/>
      <c r="CN103" s="106"/>
      <c r="CO103" s="106"/>
      <c r="CP103" s="106"/>
      <c r="CQ103" s="106"/>
      <c r="CR103" s="106"/>
      <c r="CS103" s="106"/>
      <c r="CT103" s="106"/>
      <c r="CU103" s="106"/>
      <c r="CV103" s="106"/>
      <c r="CW103" s="106"/>
      <c r="CX103" s="106"/>
      <c r="CY103" s="106"/>
      <c r="CZ103" s="106"/>
      <c r="DA103" s="106"/>
      <c r="DB103" s="106"/>
      <c r="DC103" s="106"/>
      <c r="DD103" s="106"/>
      <c r="DE103" s="106"/>
      <c r="DF103" s="106"/>
      <c r="DG103" s="106"/>
      <c r="DH103" s="106"/>
      <c r="DI103" s="106"/>
      <c r="DJ103" s="106"/>
      <c r="DK103" s="106"/>
      <c r="DL103" s="106"/>
      <c r="DM103" s="106"/>
      <c r="DN103" s="106"/>
      <c r="DO103" s="106"/>
      <c r="DP103" s="106"/>
      <c r="DQ103" s="106"/>
      <c r="DR103" s="106"/>
      <c r="DS103" s="106"/>
      <c r="DT103" s="106"/>
      <c r="DU103" s="106"/>
      <c r="DV103" s="106"/>
      <c r="DW103" s="106"/>
      <c r="DX103" s="106"/>
      <c r="DY103" s="106"/>
      <c r="DZ103" s="106"/>
      <c r="EA103" s="106"/>
      <c r="EB103" s="106"/>
      <c r="EC103" s="106"/>
      <c r="ED103" s="106"/>
      <c r="EE103" s="106"/>
      <c r="EF103" s="106"/>
      <c r="EG103" s="106"/>
      <c r="EH103" s="106"/>
      <c r="EI103" s="106"/>
      <c r="EJ103" s="106"/>
      <c r="EK103" s="106"/>
      <c r="EL103" s="106"/>
      <c r="EM103" s="106"/>
      <c r="EN103" s="106"/>
      <c r="EO103" s="106"/>
      <c r="EP103" s="106"/>
      <c r="EQ103" s="106"/>
      <c r="ER103" s="106"/>
      <c r="ES103" s="106"/>
      <c r="ET103" s="106"/>
      <c r="EU103" s="106"/>
      <c r="EV103" s="106"/>
      <c r="EW103" s="106"/>
      <c r="EX103" s="106"/>
      <c r="EY103" s="106"/>
      <c r="EZ103" s="106"/>
      <c r="FA103" s="106"/>
      <c r="FB103" s="106"/>
      <c r="FC103" s="106"/>
      <c r="FD103" s="106"/>
      <c r="FE103" s="106"/>
      <c r="FF103" s="106"/>
      <c r="FG103" s="106"/>
      <c r="FH103" s="106"/>
      <c r="FI103" s="106"/>
      <c r="FJ103" s="106"/>
      <c r="FK103" s="106"/>
      <c r="FL103" s="106"/>
      <c r="FM103" s="106"/>
      <c r="FN103" s="106"/>
      <c r="FO103" s="106"/>
      <c r="FP103" s="106"/>
      <c r="FQ103" s="106"/>
      <c r="FR103" s="106"/>
      <c r="FS103" s="106"/>
      <c r="FT103" s="106"/>
      <c r="FU103" s="106"/>
      <c r="FV103" s="106"/>
      <c r="FW103" s="106"/>
      <c r="FX103" s="106"/>
      <c r="FY103" s="106"/>
      <c r="FZ103" s="106"/>
      <c r="GA103" s="106"/>
      <c r="GB103" s="106"/>
      <c r="GC103" s="106"/>
      <c r="GD103" s="106"/>
      <c r="GE103" s="106"/>
      <c r="GF103" s="106"/>
      <c r="GG103" s="106"/>
      <c r="GH103" s="106"/>
      <c r="GI103" s="106"/>
      <c r="GJ103" s="106"/>
      <c r="GK103" s="106"/>
      <c r="GL103" s="106"/>
      <c r="GM103" s="106"/>
      <c r="GN103" s="106"/>
      <c r="GO103" s="106"/>
      <c r="GP103" s="106"/>
      <c r="GQ103" s="106"/>
      <c r="GR103" s="106"/>
      <c r="GS103" s="106"/>
      <c r="GT103" s="106"/>
      <c r="GU103" s="106"/>
      <c r="GV103" s="106"/>
      <c r="GW103" s="106"/>
      <c r="GX103" s="106"/>
      <c r="GY103" s="106"/>
      <c r="GZ103" s="106"/>
      <c r="HA103" s="106"/>
      <c r="HB103" s="106"/>
      <c r="HC103" s="106"/>
      <c r="HD103" s="106"/>
      <c r="HE103" s="106"/>
      <c r="HF103" s="106"/>
      <c r="HG103" s="106"/>
      <c r="HH103" s="106"/>
      <c r="HI103" s="106"/>
      <c r="HJ103" s="106"/>
      <c r="HK103" s="106"/>
      <c r="HL103" s="106"/>
      <c r="HM103" s="106"/>
      <c r="HN103" s="106"/>
      <c r="HO103" s="106"/>
      <c r="HP103" s="106"/>
      <c r="HQ103" s="106"/>
      <c r="HR103" s="106"/>
      <c r="HS103" s="106"/>
      <c r="HT103" s="106"/>
      <c r="HU103" s="106"/>
      <c r="HV103" s="106"/>
      <c r="HW103" s="106"/>
      <c r="HX103" s="106"/>
      <c r="HY103" s="106"/>
      <c r="HZ103" s="106"/>
      <c r="IA103" s="106"/>
      <c r="IB103" s="106"/>
      <c r="IC103" s="106"/>
      <c r="ID103" s="106"/>
      <c r="IE103" s="106"/>
      <c r="IF103" s="106"/>
      <c r="IG103" s="106"/>
      <c r="IH103" s="106"/>
      <c r="II103" s="106"/>
      <c r="IJ103" s="106"/>
      <c r="IK103" s="106"/>
      <c r="IL103" s="106"/>
      <c r="IM103" s="106"/>
      <c r="IN103" s="106"/>
      <c r="IO103" s="106"/>
      <c r="IP103" s="106"/>
      <c r="IQ103" s="106"/>
      <c r="IR103" s="106"/>
      <c r="IS103" s="106"/>
      <c r="IT103" s="106"/>
      <c r="IU103" s="106"/>
      <c r="IV103" s="106"/>
    </row>
    <row r="104" s="81" customFormat="1" ht="20" hidden="1" customHeight="1" spans="1:256">
      <c r="A104" s="13">
        <f t="shared" si="1"/>
        <v>10</v>
      </c>
      <c r="B104" s="37" t="s">
        <v>144</v>
      </c>
      <c r="C104" s="37" t="s">
        <v>22</v>
      </c>
      <c r="D104" s="37">
        <v>10</v>
      </c>
      <c r="E104" s="37">
        <f>1000/8*D104</f>
        <v>1250</v>
      </c>
      <c r="F104" s="37"/>
      <c r="G104" s="37">
        <f>1500/8*F104</f>
        <v>0</v>
      </c>
      <c r="H104" s="54">
        <v>3140</v>
      </c>
      <c r="I104" s="37" t="s">
        <v>68</v>
      </c>
      <c r="J104" s="37" t="s">
        <v>131</v>
      </c>
      <c r="K104" s="37">
        <v>60</v>
      </c>
      <c r="L104" s="37"/>
      <c r="M104" s="37" t="s">
        <v>40</v>
      </c>
      <c r="N104" s="37"/>
      <c r="O104" s="37"/>
      <c r="P104" s="37"/>
      <c r="Q104" s="37"/>
      <c r="R104" s="37"/>
      <c r="S104" s="37"/>
      <c r="T104" s="37"/>
      <c r="U104" s="37" t="s">
        <v>62</v>
      </c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</row>
    <row r="105" s="4" customFormat="1" ht="20" hidden="1" customHeight="1" spans="1:21">
      <c r="A105" s="13">
        <f t="shared" si="1"/>
        <v>7</v>
      </c>
      <c r="B105" s="37" t="s">
        <v>144</v>
      </c>
      <c r="C105" s="37" t="s">
        <v>146</v>
      </c>
      <c r="D105" s="37">
        <v>7</v>
      </c>
      <c r="E105" s="37">
        <f>1000/8*D105</f>
        <v>875</v>
      </c>
      <c r="F105" s="37"/>
      <c r="G105" s="37">
        <f>1500/8*F105</f>
        <v>0</v>
      </c>
      <c r="H105" s="54">
        <v>3156</v>
      </c>
      <c r="I105" s="37" t="s">
        <v>23</v>
      </c>
      <c r="J105" s="37" t="s">
        <v>70</v>
      </c>
      <c r="K105" s="37"/>
      <c r="L105" s="37"/>
      <c r="M105" s="37" t="s">
        <v>40</v>
      </c>
      <c r="N105" s="37"/>
      <c r="O105" s="37"/>
      <c r="P105" s="37"/>
      <c r="Q105" s="37"/>
      <c r="R105" s="37"/>
      <c r="S105" s="37"/>
      <c r="T105" s="37"/>
      <c r="U105" s="37" t="s">
        <v>71</v>
      </c>
    </row>
    <row r="106" s="81" customFormat="1" ht="20" hidden="1" customHeight="1" spans="1:256">
      <c r="A106" s="13">
        <f t="shared" si="1"/>
        <v>7</v>
      </c>
      <c r="B106" s="37" t="s">
        <v>144</v>
      </c>
      <c r="C106" s="37" t="s">
        <v>59</v>
      </c>
      <c r="D106" s="37"/>
      <c r="E106" s="37">
        <f>1000/8*D106</f>
        <v>0</v>
      </c>
      <c r="F106" s="37">
        <v>7</v>
      </c>
      <c r="G106" s="37">
        <f>1500/8*F106</f>
        <v>1312.5</v>
      </c>
      <c r="H106" s="54">
        <v>3155</v>
      </c>
      <c r="I106" s="37" t="s">
        <v>82</v>
      </c>
      <c r="J106" s="37" t="s">
        <v>70</v>
      </c>
      <c r="K106" s="37"/>
      <c r="L106" s="37"/>
      <c r="M106" s="37" t="s">
        <v>40</v>
      </c>
      <c r="N106" s="37"/>
      <c r="O106" s="37"/>
      <c r="P106" s="37"/>
      <c r="Q106" s="37"/>
      <c r="R106" s="37"/>
      <c r="S106" s="37"/>
      <c r="T106" s="37"/>
      <c r="U106" s="37" t="s">
        <v>71</v>
      </c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</row>
    <row r="107" s="81" customFormat="1" ht="20" hidden="1" customHeight="1" spans="1:256">
      <c r="A107" s="84">
        <f t="shared" si="1"/>
        <v>8</v>
      </c>
      <c r="B107" s="37" t="s">
        <v>144</v>
      </c>
      <c r="C107" s="37" t="s">
        <v>56</v>
      </c>
      <c r="D107" s="37">
        <v>8</v>
      </c>
      <c r="E107" s="37">
        <v>1700</v>
      </c>
      <c r="F107" s="37"/>
      <c r="G107" s="37"/>
      <c r="H107" s="54"/>
      <c r="I107" s="37" t="s">
        <v>82</v>
      </c>
      <c r="J107" s="37" t="s">
        <v>147</v>
      </c>
      <c r="K107" s="37"/>
      <c r="L107" s="37" t="s">
        <v>148</v>
      </c>
      <c r="M107" s="37"/>
      <c r="N107" s="37"/>
      <c r="O107" s="37"/>
      <c r="P107" s="37">
        <v>1700</v>
      </c>
      <c r="Q107" s="37"/>
      <c r="R107" s="37" t="s">
        <v>36</v>
      </c>
      <c r="S107" s="37"/>
      <c r="T107" s="37"/>
      <c r="U107" s="37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</row>
    <row r="108" s="81" customFormat="1" ht="20" hidden="1" customHeight="1" spans="1:256">
      <c r="A108" s="84">
        <f t="shared" si="1"/>
        <v>8</v>
      </c>
      <c r="B108" s="37" t="s">
        <v>144</v>
      </c>
      <c r="C108" s="37" t="s">
        <v>42</v>
      </c>
      <c r="D108" s="37"/>
      <c r="E108" s="37"/>
      <c r="F108" s="37">
        <v>8</v>
      </c>
      <c r="G108" s="37">
        <v>1700</v>
      </c>
      <c r="H108" s="54"/>
      <c r="I108" s="37" t="s">
        <v>34</v>
      </c>
      <c r="J108" s="37" t="s">
        <v>149</v>
      </c>
      <c r="K108" s="37"/>
      <c r="L108" s="37" t="s">
        <v>25</v>
      </c>
      <c r="M108" s="37"/>
      <c r="N108" s="37"/>
      <c r="O108" s="37"/>
      <c r="P108" s="37">
        <v>1700</v>
      </c>
      <c r="Q108" s="37"/>
      <c r="R108" s="37" t="s">
        <v>26</v>
      </c>
      <c r="S108" s="37"/>
      <c r="T108" s="37"/>
      <c r="U108" s="37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</row>
    <row r="109" ht="20" hidden="1" customHeight="1" spans="1:256">
      <c r="A109" s="13">
        <f t="shared" si="1"/>
        <v>8</v>
      </c>
      <c r="B109" s="37" t="s">
        <v>144</v>
      </c>
      <c r="C109" s="37" t="s">
        <v>37</v>
      </c>
      <c r="D109" s="37"/>
      <c r="E109" s="37">
        <v>0</v>
      </c>
      <c r="F109" s="37">
        <v>8</v>
      </c>
      <c r="G109" s="37">
        <f>1600/8*F109</f>
        <v>1600</v>
      </c>
      <c r="H109" s="37">
        <v>3193</v>
      </c>
      <c r="I109" s="37" t="s">
        <v>38</v>
      </c>
      <c r="J109" s="37" t="s">
        <v>39</v>
      </c>
      <c r="K109" s="37">
        <f>30*6.46</f>
        <v>193.8</v>
      </c>
      <c r="L109" s="37" t="s">
        <v>77</v>
      </c>
      <c r="M109" s="37" t="s">
        <v>40</v>
      </c>
      <c r="N109" s="37"/>
      <c r="O109" s="37">
        <v>18231</v>
      </c>
      <c r="P109" s="97">
        <v>18231</v>
      </c>
      <c r="Q109" s="37">
        <v>0</v>
      </c>
      <c r="R109" s="37" t="s">
        <v>150</v>
      </c>
      <c r="S109" s="37"/>
      <c r="T109" s="37">
        <v>2592</v>
      </c>
      <c r="U109" s="37" t="s">
        <v>41</v>
      </c>
      <c r="V109" s="106"/>
      <c r="W109" s="106"/>
      <c r="X109" s="106"/>
      <c r="Y109" s="106"/>
      <c r="Z109" s="106"/>
      <c r="AA109" s="106"/>
      <c r="AB109" s="106"/>
      <c r="AC109" s="106"/>
      <c r="AD109" s="106"/>
      <c r="AE109" s="106"/>
      <c r="AF109" s="106"/>
      <c r="AG109" s="106"/>
      <c r="AH109" s="106"/>
      <c r="AI109" s="106"/>
      <c r="AJ109" s="106"/>
      <c r="AK109" s="106"/>
      <c r="AL109" s="106"/>
      <c r="AM109" s="106"/>
      <c r="AN109" s="106"/>
      <c r="AO109" s="106"/>
      <c r="AP109" s="106"/>
      <c r="AQ109" s="106"/>
      <c r="AR109" s="106"/>
      <c r="AS109" s="106"/>
      <c r="AT109" s="106"/>
      <c r="AU109" s="106"/>
      <c r="AV109" s="106"/>
      <c r="AW109" s="106"/>
      <c r="AX109" s="106"/>
      <c r="AY109" s="106"/>
      <c r="AZ109" s="106"/>
      <c r="BA109" s="106"/>
      <c r="BB109" s="106"/>
      <c r="BC109" s="106"/>
      <c r="BD109" s="106"/>
      <c r="BE109" s="106"/>
      <c r="BF109" s="106"/>
      <c r="BG109" s="106"/>
      <c r="BH109" s="106"/>
      <c r="BI109" s="106"/>
      <c r="BJ109" s="106"/>
      <c r="BK109" s="106"/>
      <c r="BL109" s="106"/>
      <c r="BM109" s="106"/>
      <c r="BN109" s="106"/>
      <c r="BO109" s="106"/>
      <c r="BP109" s="106"/>
      <c r="BQ109" s="106"/>
      <c r="BR109" s="106"/>
      <c r="BS109" s="106"/>
      <c r="BT109" s="106"/>
      <c r="BU109" s="106"/>
      <c r="BV109" s="106"/>
      <c r="BW109" s="106"/>
      <c r="BX109" s="106"/>
      <c r="BY109" s="106"/>
      <c r="BZ109" s="106"/>
      <c r="CA109" s="106"/>
      <c r="CB109" s="106"/>
      <c r="CC109" s="106"/>
      <c r="CD109" s="106"/>
      <c r="CE109" s="106"/>
      <c r="CF109" s="106"/>
      <c r="CG109" s="106"/>
      <c r="CH109" s="106"/>
      <c r="CI109" s="106"/>
      <c r="CJ109" s="106"/>
      <c r="CK109" s="106"/>
      <c r="CL109" s="106"/>
      <c r="CM109" s="106"/>
      <c r="CN109" s="106"/>
      <c r="CO109" s="106"/>
      <c r="CP109" s="106"/>
      <c r="CQ109" s="106"/>
      <c r="CR109" s="106"/>
      <c r="CS109" s="106"/>
      <c r="CT109" s="106"/>
      <c r="CU109" s="106"/>
      <c r="CV109" s="106"/>
      <c r="CW109" s="106"/>
      <c r="CX109" s="106"/>
      <c r="CY109" s="106"/>
      <c r="CZ109" s="106"/>
      <c r="DA109" s="106"/>
      <c r="DB109" s="106"/>
      <c r="DC109" s="106"/>
      <c r="DD109" s="106"/>
      <c r="DE109" s="106"/>
      <c r="DF109" s="106"/>
      <c r="DG109" s="106"/>
      <c r="DH109" s="106"/>
      <c r="DI109" s="106"/>
      <c r="DJ109" s="106"/>
      <c r="DK109" s="106"/>
      <c r="DL109" s="106"/>
      <c r="DM109" s="106"/>
      <c r="DN109" s="106"/>
      <c r="DO109" s="106"/>
      <c r="DP109" s="106"/>
      <c r="DQ109" s="106"/>
      <c r="DR109" s="106"/>
      <c r="DS109" s="106"/>
      <c r="DT109" s="106"/>
      <c r="DU109" s="106"/>
      <c r="DV109" s="106"/>
      <c r="DW109" s="106"/>
      <c r="DX109" s="106"/>
      <c r="DY109" s="106"/>
      <c r="DZ109" s="106"/>
      <c r="EA109" s="106"/>
      <c r="EB109" s="106"/>
      <c r="EC109" s="106"/>
      <c r="ED109" s="106"/>
      <c r="EE109" s="106"/>
      <c r="EF109" s="106"/>
      <c r="EG109" s="106"/>
      <c r="EH109" s="106"/>
      <c r="EI109" s="106"/>
      <c r="EJ109" s="106"/>
      <c r="EK109" s="106"/>
      <c r="EL109" s="106"/>
      <c r="EM109" s="106"/>
      <c r="EN109" s="106"/>
      <c r="EO109" s="106"/>
      <c r="EP109" s="106"/>
      <c r="EQ109" s="106"/>
      <c r="ER109" s="106"/>
      <c r="ES109" s="106"/>
      <c r="ET109" s="106"/>
      <c r="EU109" s="106"/>
      <c r="EV109" s="106"/>
      <c r="EW109" s="106"/>
      <c r="EX109" s="106"/>
      <c r="EY109" s="106"/>
      <c r="EZ109" s="106"/>
      <c r="FA109" s="106"/>
      <c r="FB109" s="106"/>
      <c r="FC109" s="106"/>
      <c r="FD109" s="106"/>
      <c r="FE109" s="106"/>
      <c r="FF109" s="106"/>
      <c r="FG109" s="106"/>
      <c r="FH109" s="106"/>
      <c r="FI109" s="106"/>
      <c r="FJ109" s="106"/>
      <c r="FK109" s="106"/>
      <c r="FL109" s="106"/>
      <c r="FM109" s="106"/>
      <c r="FN109" s="106"/>
      <c r="FO109" s="106"/>
      <c r="FP109" s="106"/>
      <c r="FQ109" s="106"/>
      <c r="FR109" s="106"/>
      <c r="FS109" s="106"/>
      <c r="FT109" s="106"/>
      <c r="FU109" s="106"/>
      <c r="FV109" s="106"/>
      <c r="FW109" s="106"/>
      <c r="FX109" s="106"/>
      <c r="FY109" s="106"/>
      <c r="FZ109" s="106"/>
      <c r="GA109" s="106"/>
      <c r="GB109" s="106"/>
      <c r="GC109" s="106"/>
      <c r="GD109" s="106"/>
      <c r="GE109" s="106"/>
      <c r="GF109" s="106"/>
      <c r="GG109" s="106"/>
      <c r="GH109" s="106"/>
      <c r="GI109" s="106"/>
      <c r="GJ109" s="106"/>
      <c r="GK109" s="106"/>
      <c r="GL109" s="106"/>
      <c r="GM109" s="106"/>
      <c r="GN109" s="106"/>
      <c r="GO109" s="106"/>
      <c r="GP109" s="106"/>
      <c r="GQ109" s="106"/>
      <c r="GR109" s="106"/>
      <c r="GS109" s="106"/>
      <c r="GT109" s="106"/>
      <c r="GU109" s="106"/>
      <c r="GV109" s="106"/>
      <c r="GW109" s="106"/>
      <c r="GX109" s="106"/>
      <c r="GY109" s="106"/>
      <c r="GZ109" s="106"/>
      <c r="HA109" s="106"/>
      <c r="HB109" s="106"/>
      <c r="HC109" s="106"/>
      <c r="HD109" s="106"/>
      <c r="HE109" s="106"/>
      <c r="HF109" s="106"/>
      <c r="HG109" s="106"/>
      <c r="HH109" s="106"/>
      <c r="HI109" s="106"/>
      <c r="HJ109" s="106"/>
      <c r="HK109" s="106"/>
      <c r="HL109" s="106"/>
      <c r="HM109" s="106"/>
      <c r="HN109" s="106"/>
      <c r="HO109" s="106"/>
      <c r="HP109" s="106"/>
      <c r="HQ109" s="106"/>
      <c r="HR109" s="106"/>
      <c r="HS109" s="106"/>
      <c r="HT109" s="106"/>
      <c r="HU109" s="106"/>
      <c r="HV109" s="106"/>
      <c r="HW109" s="106"/>
      <c r="HX109" s="106"/>
      <c r="HY109" s="106"/>
      <c r="HZ109" s="106"/>
      <c r="IA109" s="106"/>
      <c r="IB109" s="106"/>
      <c r="IC109" s="106"/>
      <c r="ID109" s="106"/>
      <c r="IE109" s="106"/>
      <c r="IF109" s="106"/>
      <c r="IG109" s="106"/>
      <c r="IH109" s="106"/>
      <c r="II109" s="106"/>
      <c r="IJ109" s="106"/>
      <c r="IK109" s="106"/>
      <c r="IL109" s="106"/>
      <c r="IM109" s="106"/>
      <c r="IN109" s="106"/>
      <c r="IO109" s="106"/>
      <c r="IP109" s="106"/>
      <c r="IQ109" s="106"/>
      <c r="IR109" s="106"/>
      <c r="IS109" s="106"/>
      <c r="IT109" s="106"/>
      <c r="IU109" s="106"/>
      <c r="IV109" s="106"/>
    </row>
    <row r="110" s="4" customFormat="1" ht="20" hidden="1" customHeight="1" spans="1:21">
      <c r="A110" s="13">
        <f t="shared" si="1"/>
        <v>8</v>
      </c>
      <c r="B110" s="37" t="s">
        <v>144</v>
      </c>
      <c r="C110" s="37" t="s">
        <v>73</v>
      </c>
      <c r="D110" s="37">
        <v>8</v>
      </c>
      <c r="E110" s="37">
        <f>900/8*D110</f>
        <v>900</v>
      </c>
      <c r="F110" s="37"/>
      <c r="G110" s="37">
        <f>1300/8*F110</f>
        <v>0</v>
      </c>
      <c r="H110" s="37">
        <v>1737</v>
      </c>
      <c r="I110" s="37" t="s">
        <v>43</v>
      </c>
      <c r="J110" s="37" t="s">
        <v>65</v>
      </c>
      <c r="K110" s="37"/>
      <c r="L110" s="37"/>
      <c r="M110" s="37" t="s">
        <v>40</v>
      </c>
      <c r="N110" s="37"/>
      <c r="O110" s="37"/>
      <c r="P110" s="37"/>
      <c r="Q110" s="37"/>
      <c r="R110" s="37"/>
      <c r="S110" s="37"/>
      <c r="T110" s="37"/>
      <c r="U110" s="37" t="s">
        <v>89</v>
      </c>
    </row>
    <row r="111" s="81" customFormat="1" ht="20" hidden="1" customHeight="1" spans="1:256">
      <c r="A111" s="13">
        <f t="shared" si="1"/>
        <v>8</v>
      </c>
      <c r="B111" s="37" t="s">
        <v>144</v>
      </c>
      <c r="C111" s="37" t="s">
        <v>63</v>
      </c>
      <c r="D111" s="37">
        <v>8</v>
      </c>
      <c r="E111" s="37">
        <f>900/8*D111</f>
        <v>900</v>
      </c>
      <c r="F111" s="37"/>
      <c r="G111" s="37">
        <f>1300/8*F111</f>
        <v>0</v>
      </c>
      <c r="H111" s="37">
        <v>3219</v>
      </c>
      <c r="I111" s="37" t="s">
        <v>64</v>
      </c>
      <c r="J111" s="37" t="s">
        <v>65</v>
      </c>
      <c r="K111" s="37"/>
      <c r="L111" s="37"/>
      <c r="M111" s="37" t="s">
        <v>40</v>
      </c>
      <c r="N111" s="37"/>
      <c r="O111" s="37"/>
      <c r="P111" s="37"/>
      <c r="Q111" s="37"/>
      <c r="R111" s="37"/>
      <c r="S111" s="37"/>
      <c r="T111" s="37"/>
      <c r="U111" s="37" t="s">
        <v>89</v>
      </c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</row>
    <row r="112" s="81" customFormat="1" ht="20" hidden="1" customHeight="1" spans="1:256">
      <c r="A112" s="13">
        <f t="shared" si="1"/>
        <v>6</v>
      </c>
      <c r="B112" s="37" t="s">
        <v>144</v>
      </c>
      <c r="C112" s="37" t="s">
        <v>46</v>
      </c>
      <c r="D112" s="37">
        <v>6</v>
      </c>
      <c r="E112" s="37">
        <f>900/8*D112</f>
        <v>675</v>
      </c>
      <c r="F112" s="37"/>
      <c r="G112" s="37">
        <f>1300/8*F112</f>
        <v>0</v>
      </c>
      <c r="H112" s="54">
        <v>3304</v>
      </c>
      <c r="I112" s="37" t="s">
        <v>47</v>
      </c>
      <c r="J112" s="37" t="s">
        <v>140</v>
      </c>
      <c r="K112" s="37">
        <v>10</v>
      </c>
      <c r="L112" s="37"/>
      <c r="M112" s="37" t="s">
        <v>40</v>
      </c>
      <c r="N112" s="37"/>
      <c r="O112" s="37"/>
      <c r="P112" s="37"/>
      <c r="Q112" s="37"/>
      <c r="R112" s="37"/>
      <c r="S112" s="37"/>
      <c r="T112" s="37">
        <v>1567.5</v>
      </c>
      <c r="U112" s="37" t="s">
        <v>141</v>
      </c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</row>
    <row r="113" s="108" customFormat="1" ht="20" hidden="1" customHeight="1" spans="1:256">
      <c r="A113" s="84">
        <f t="shared" si="1"/>
        <v>8</v>
      </c>
      <c r="B113" s="37" t="s">
        <v>144</v>
      </c>
      <c r="C113" s="37" t="s">
        <v>102</v>
      </c>
      <c r="D113" s="37">
        <v>8</v>
      </c>
      <c r="E113" s="37">
        <v>1350</v>
      </c>
      <c r="F113" s="37"/>
      <c r="G113" s="37"/>
      <c r="H113" s="54"/>
      <c r="I113" s="37" t="s">
        <v>104</v>
      </c>
      <c r="J113" s="37" t="s">
        <v>151</v>
      </c>
      <c r="K113" s="37"/>
      <c r="L113" s="37"/>
      <c r="M113" s="37"/>
      <c r="N113" s="37"/>
      <c r="O113" s="37">
        <v>1350</v>
      </c>
      <c r="P113" s="37">
        <v>1350</v>
      </c>
      <c r="Q113" s="37"/>
      <c r="R113" s="37" t="s">
        <v>26</v>
      </c>
      <c r="S113" s="37"/>
      <c r="T113" s="37"/>
      <c r="U113" s="37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06"/>
      <c r="AH113" s="106"/>
      <c r="AI113" s="106"/>
      <c r="AJ113" s="106"/>
      <c r="AK113" s="106"/>
      <c r="AL113" s="106"/>
      <c r="AM113" s="106"/>
      <c r="AN113" s="106"/>
      <c r="AO113" s="106"/>
      <c r="AP113" s="106"/>
      <c r="AQ113" s="106"/>
      <c r="AR113" s="106"/>
      <c r="AS113" s="106"/>
      <c r="AT113" s="106"/>
      <c r="AU113" s="106"/>
      <c r="AV113" s="106"/>
      <c r="AW113" s="106"/>
      <c r="AX113" s="106"/>
      <c r="AY113" s="106"/>
      <c r="AZ113" s="106"/>
      <c r="BA113" s="106"/>
      <c r="BB113" s="106"/>
      <c r="BC113" s="106"/>
      <c r="BD113" s="106"/>
      <c r="BE113" s="106"/>
      <c r="BF113" s="106"/>
      <c r="BG113" s="106"/>
      <c r="BH113" s="106"/>
      <c r="BI113" s="106"/>
      <c r="BJ113" s="106"/>
      <c r="BK113" s="106"/>
      <c r="BL113" s="106"/>
      <c r="BM113" s="106"/>
      <c r="BN113" s="106"/>
      <c r="BO113" s="106"/>
      <c r="BP113" s="106"/>
      <c r="BQ113" s="106"/>
      <c r="BR113" s="106"/>
      <c r="BS113" s="106"/>
      <c r="BT113" s="106"/>
      <c r="BU113" s="106"/>
      <c r="BV113" s="106"/>
      <c r="BW113" s="106"/>
      <c r="BX113" s="106"/>
      <c r="BY113" s="106"/>
      <c r="BZ113" s="106"/>
      <c r="CA113" s="106"/>
      <c r="CB113" s="106"/>
      <c r="CC113" s="106"/>
      <c r="CD113" s="106"/>
      <c r="CE113" s="106"/>
      <c r="CF113" s="106"/>
      <c r="CG113" s="106"/>
      <c r="CH113" s="106"/>
      <c r="CI113" s="106"/>
      <c r="CJ113" s="106"/>
      <c r="CK113" s="106"/>
      <c r="CL113" s="106"/>
      <c r="CM113" s="106"/>
      <c r="CN113" s="106"/>
      <c r="CO113" s="106"/>
      <c r="CP113" s="106"/>
      <c r="CQ113" s="106"/>
      <c r="CR113" s="106"/>
      <c r="CS113" s="106"/>
      <c r="CT113" s="106"/>
      <c r="CU113" s="106"/>
      <c r="CV113" s="106"/>
      <c r="CW113" s="106"/>
      <c r="CX113" s="106"/>
      <c r="CY113" s="106"/>
      <c r="CZ113" s="106"/>
      <c r="DA113" s="106"/>
      <c r="DB113" s="106"/>
      <c r="DC113" s="106"/>
      <c r="DD113" s="106"/>
      <c r="DE113" s="106"/>
      <c r="DF113" s="106"/>
      <c r="DG113" s="106"/>
      <c r="DH113" s="106"/>
      <c r="DI113" s="106"/>
      <c r="DJ113" s="106"/>
      <c r="DK113" s="106"/>
      <c r="DL113" s="106"/>
      <c r="DM113" s="106"/>
      <c r="DN113" s="106"/>
      <c r="DO113" s="106"/>
      <c r="DP113" s="106"/>
      <c r="DQ113" s="106"/>
      <c r="DR113" s="106"/>
      <c r="DS113" s="106"/>
      <c r="DT113" s="106"/>
      <c r="DU113" s="106"/>
      <c r="DV113" s="106"/>
      <c r="DW113" s="106"/>
      <c r="DX113" s="106"/>
      <c r="DY113" s="106"/>
      <c r="DZ113" s="106"/>
      <c r="EA113" s="106"/>
      <c r="EB113" s="106"/>
      <c r="EC113" s="106"/>
      <c r="ED113" s="106"/>
      <c r="EE113" s="106"/>
      <c r="EF113" s="106"/>
      <c r="EG113" s="106"/>
      <c r="EH113" s="106"/>
      <c r="EI113" s="106"/>
      <c r="EJ113" s="106"/>
      <c r="EK113" s="106"/>
      <c r="EL113" s="106"/>
      <c r="EM113" s="106"/>
      <c r="EN113" s="106"/>
      <c r="EO113" s="106"/>
      <c r="EP113" s="106"/>
      <c r="EQ113" s="106"/>
      <c r="ER113" s="106"/>
      <c r="ES113" s="106"/>
      <c r="ET113" s="106"/>
      <c r="EU113" s="106"/>
      <c r="EV113" s="106"/>
      <c r="EW113" s="106"/>
      <c r="EX113" s="106"/>
      <c r="EY113" s="106"/>
      <c r="EZ113" s="106"/>
      <c r="FA113" s="106"/>
      <c r="FB113" s="106"/>
      <c r="FC113" s="106"/>
      <c r="FD113" s="106"/>
      <c r="FE113" s="106"/>
      <c r="FF113" s="106"/>
      <c r="FG113" s="106"/>
      <c r="FH113" s="106"/>
      <c r="FI113" s="106"/>
      <c r="FJ113" s="106"/>
      <c r="FK113" s="106"/>
      <c r="FL113" s="106"/>
      <c r="FM113" s="106"/>
      <c r="FN113" s="106"/>
      <c r="FO113" s="106"/>
      <c r="FP113" s="106"/>
      <c r="FQ113" s="106"/>
      <c r="FR113" s="106"/>
      <c r="FS113" s="106"/>
      <c r="FT113" s="106"/>
      <c r="FU113" s="106"/>
      <c r="FV113" s="106"/>
      <c r="FW113" s="106"/>
      <c r="FX113" s="106"/>
      <c r="FY113" s="106"/>
      <c r="FZ113" s="106"/>
      <c r="GA113" s="106"/>
      <c r="GB113" s="106"/>
      <c r="GC113" s="106"/>
      <c r="GD113" s="106"/>
      <c r="GE113" s="106"/>
      <c r="GF113" s="106"/>
      <c r="GG113" s="106"/>
      <c r="GH113" s="106"/>
      <c r="GI113" s="106"/>
      <c r="GJ113" s="106"/>
      <c r="GK113" s="106"/>
      <c r="GL113" s="106"/>
      <c r="GM113" s="106"/>
      <c r="GN113" s="106"/>
      <c r="GO113" s="106"/>
      <c r="GP113" s="106"/>
      <c r="GQ113" s="106"/>
      <c r="GR113" s="106"/>
      <c r="GS113" s="106"/>
      <c r="GT113" s="106"/>
      <c r="GU113" s="106"/>
      <c r="GV113" s="106"/>
      <c r="GW113" s="106"/>
      <c r="GX113" s="106"/>
      <c r="GY113" s="106"/>
      <c r="GZ113" s="106"/>
      <c r="HA113" s="106"/>
      <c r="HB113" s="106"/>
      <c r="HC113" s="106"/>
      <c r="HD113" s="106"/>
      <c r="HE113" s="106"/>
      <c r="HF113" s="106"/>
      <c r="HG113" s="106"/>
      <c r="HH113" s="106"/>
      <c r="HI113" s="106"/>
      <c r="HJ113" s="106"/>
      <c r="HK113" s="106"/>
      <c r="HL113" s="106"/>
      <c r="HM113" s="106"/>
      <c r="HN113" s="106"/>
      <c r="HO113" s="106"/>
      <c r="HP113" s="106"/>
      <c r="HQ113" s="106"/>
      <c r="HR113" s="106"/>
      <c r="HS113" s="106"/>
      <c r="HT113" s="106"/>
      <c r="HU113" s="106"/>
      <c r="HV113" s="106"/>
      <c r="HW113" s="106"/>
      <c r="HX113" s="106"/>
      <c r="HY113" s="106"/>
      <c r="HZ113" s="106"/>
      <c r="IA113" s="106"/>
      <c r="IB113" s="106"/>
      <c r="IC113" s="106"/>
      <c r="ID113" s="106"/>
      <c r="IE113" s="106"/>
      <c r="IF113" s="106"/>
      <c r="IG113" s="106"/>
      <c r="IH113" s="106"/>
      <c r="II113" s="106"/>
      <c r="IJ113" s="106"/>
      <c r="IK113" s="106"/>
      <c r="IL113" s="106"/>
      <c r="IM113" s="106"/>
      <c r="IN113" s="106"/>
      <c r="IO113" s="106"/>
      <c r="IP113" s="106"/>
      <c r="IQ113" s="106"/>
      <c r="IR113" s="106"/>
      <c r="IS113" s="106"/>
      <c r="IT113" s="106"/>
      <c r="IU113" s="106"/>
      <c r="IV113" s="106"/>
    </row>
    <row r="114" s="81" customFormat="1" ht="20" hidden="1" customHeight="1" spans="1:256">
      <c r="A114" s="13">
        <f t="shared" si="1"/>
        <v>8</v>
      </c>
      <c r="B114" s="37" t="s">
        <v>144</v>
      </c>
      <c r="C114" s="37" t="s">
        <v>33</v>
      </c>
      <c r="D114" s="37">
        <v>8</v>
      </c>
      <c r="E114" s="37">
        <f>1000/8*D114</f>
        <v>1000</v>
      </c>
      <c r="F114" s="37"/>
      <c r="G114" s="37">
        <f>1500/8*F114</f>
        <v>0</v>
      </c>
      <c r="H114" s="54">
        <v>4012</v>
      </c>
      <c r="I114" s="37" t="s">
        <v>54</v>
      </c>
      <c r="J114" s="37" t="s">
        <v>93</v>
      </c>
      <c r="K114" s="37">
        <v>80</v>
      </c>
      <c r="L114" s="37"/>
      <c r="M114" s="37" t="s">
        <v>40</v>
      </c>
      <c r="N114" s="37"/>
      <c r="O114" s="37"/>
      <c r="P114" s="37"/>
      <c r="Q114" s="37"/>
      <c r="R114" s="37"/>
      <c r="S114" s="37"/>
      <c r="T114" s="37"/>
      <c r="U114" s="37" t="s">
        <v>152</v>
      </c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</row>
    <row r="115" s="4" customFormat="1" ht="20" hidden="1" customHeight="1" spans="1:21">
      <c r="A115" s="13">
        <f t="shared" si="1"/>
        <v>8</v>
      </c>
      <c r="B115" s="37" t="s">
        <v>153</v>
      </c>
      <c r="C115" s="37" t="s">
        <v>22</v>
      </c>
      <c r="D115" s="37">
        <v>8</v>
      </c>
      <c r="E115" s="37">
        <f>1000/8*D115</f>
        <v>1000</v>
      </c>
      <c r="F115" s="37"/>
      <c r="G115" s="37">
        <f>1500/8*F115</f>
        <v>0</v>
      </c>
      <c r="H115" s="54">
        <v>3141</v>
      </c>
      <c r="I115" s="37" t="s">
        <v>68</v>
      </c>
      <c r="J115" s="37" t="s">
        <v>131</v>
      </c>
      <c r="K115" s="37"/>
      <c r="L115" s="37" t="s">
        <v>77</v>
      </c>
      <c r="M115" s="37" t="s">
        <v>40</v>
      </c>
      <c r="N115" s="37"/>
      <c r="O115" s="37"/>
      <c r="P115" s="37">
        <v>3688</v>
      </c>
      <c r="Q115" s="37"/>
      <c r="R115" s="37" t="s">
        <v>72</v>
      </c>
      <c r="S115" s="37"/>
      <c r="T115" s="37"/>
      <c r="U115" s="37" t="s">
        <v>62</v>
      </c>
    </row>
    <row r="116" s="81" customFormat="1" ht="20" hidden="1" customHeight="1" spans="1:256">
      <c r="A116" s="13">
        <f t="shared" si="1"/>
        <v>7</v>
      </c>
      <c r="B116" s="37" t="s">
        <v>153</v>
      </c>
      <c r="C116" s="37" t="s">
        <v>146</v>
      </c>
      <c r="D116" s="37">
        <v>7</v>
      </c>
      <c r="E116" s="37">
        <f>1000/8*D116</f>
        <v>875</v>
      </c>
      <c r="F116" s="37"/>
      <c r="G116" s="37">
        <f>1500/8*F116</f>
        <v>0</v>
      </c>
      <c r="H116" s="54">
        <v>3157</v>
      </c>
      <c r="I116" s="37" t="s">
        <v>23</v>
      </c>
      <c r="J116" s="37" t="s">
        <v>70</v>
      </c>
      <c r="K116" s="37"/>
      <c r="L116" s="37"/>
      <c r="M116" s="37" t="s">
        <v>40</v>
      </c>
      <c r="N116" s="37"/>
      <c r="O116" s="37"/>
      <c r="P116" s="37"/>
      <c r="Q116" s="37"/>
      <c r="R116" s="37"/>
      <c r="S116" s="37"/>
      <c r="T116" s="37"/>
      <c r="U116" s="37" t="s">
        <v>71</v>
      </c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</row>
    <row r="117" s="81" customFormat="1" ht="20" hidden="1" customHeight="1" spans="1:256">
      <c r="A117" s="13">
        <f t="shared" si="1"/>
        <v>4</v>
      </c>
      <c r="B117" s="37" t="s">
        <v>153</v>
      </c>
      <c r="C117" s="37" t="s">
        <v>59</v>
      </c>
      <c r="D117" s="37"/>
      <c r="E117" s="37">
        <f>1000/8*D117</f>
        <v>0</v>
      </c>
      <c r="F117" s="37">
        <v>4</v>
      </c>
      <c r="G117" s="37">
        <f>1500/8*F117</f>
        <v>750</v>
      </c>
      <c r="H117" s="54">
        <v>3159</v>
      </c>
      <c r="I117" s="37" t="s">
        <v>60</v>
      </c>
      <c r="J117" s="37" t="s">
        <v>70</v>
      </c>
      <c r="K117" s="37"/>
      <c r="L117" s="37"/>
      <c r="M117" s="37" t="s">
        <v>40</v>
      </c>
      <c r="N117" s="37"/>
      <c r="O117" s="37"/>
      <c r="P117" s="37"/>
      <c r="Q117" s="37"/>
      <c r="R117" s="37"/>
      <c r="S117" s="37"/>
      <c r="T117" s="37"/>
      <c r="U117" s="37" t="s">
        <v>71</v>
      </c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</row>
    <row r="118" ht="20" hidden="1" customHeight="1" spans="1:256">
      <c r="A118" s="84">
        <f t="shared" si="1"/>
        <v>8</v>
      </c>
      <c r="B118" s="37" t="s">
        <v>153</v>
      </c>
      <c r="C118" s="37" t="s">
        <v>42</v>
      </c>
      <c r="D118" s="37">
        <v>8</v>
      </c>
      <c r="E118" s="37">
        <v>1500</v>
      </c>
      <c r="F118" s="37"/>
      <c r="G118" s="37"/>
      <c r="H118" s="54"/>
      <c r="I118" s="37" t="s">
        <v>82</v>
      </c>
      <c r="J118" s="37" t="s">
        <v>154</v>
      </c>
      <c r="K118" s="37"/>
      <c r="L118" s="37" t="s">
        <v>25</v>
      </c>
      <c r="M118" s="37"/>
      <c r="N118" s="37">
        <v>300</v>
      </c>
      <c r="O118" s="37"/>
      <c r="P118" s="37">
        <v>1800</v>
      </c>
      <c r="Q118" s="37"/>
      <c r="R118" s="37" t="s">
        <v>36</v>
      </c>
      <c r="S118" s="37"/>
      <c r="T118" s="37"/>
      <c r="U118" s="37"/>
      <c r="V118" s="106"/>
      <c r="W118" s="106"/>
      <c r="X118" s="106"/>
      <c r="Y118" s="106"/>
      <c r="Z118" s="106"/>
      <c r="AA118" s="106"/>
      <c r="AB118" s="106"/>
      <c r="AC118" s="106"/>
      <c r="AD118" s="106"/>
      <c r="AE118" s="106"/>
      <c r="AF118" s="106"/>
      <c r="AG118" s="106"/>
      <c r="AH118" s="106"/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  <c r="AX118" s="106"/>
      <c r="AY118" s="106"/>
      <c r="AZ118" s="106"/>
      <c r="BA118" s="106"/>
      <c r="BB118" s="106"/>
      <c r="BC118" s="106"/>
      <c r="BD118" s="106"/>
      <c r="BE118" s="106"/>
      <c r="BF118" s="106"/>
      <c r="BG118" s="106"/>
      <c r="BH118" s="106"/>
      <c r="BI118" s="106"/>
      <c r="BJ118" s="106"/>
      <c r="BK118" s="106"/>
      <c r="BL118" s="106"/>
      <c r="BM118" s="106"/>
      <c r="BN118" s="106"/>
      <c r="BO118" s="106"/>
      <c r="BP118" s="106"/>
      <c r="BQ118" s="106"/>
      <c r="BR118" s="106"/>
      <c r="BS118" s="106"/>
      <c r="BT118" s="106"/>
      <c r="BU118" s="106"/>
      <c r="BV118" s="106"/>
      <c r="BW118" s="106"/>
      <c r="BX118" s="106"/>
      <c r="BY118" s="106"/>
      <c r="BZ118" s="106"/>
      <c r="CA118" s="106"/>
      <c r="CB118" s="106"/>
      <c r="CC118" s="106"/>
      <c r="CD118" s="106"/>
      <c r="CE118" s="106"/>
      <c r="CF118" s="106"/>
      <c r="CG118" s="106"/>
      <c r="CH118" s="106"/>
      <c r="CI118" s="106"/>
      <c r="CJ118" s="106"/>
      <c r="CK118" s="106"/>
      <c r="CL118" s="106"/>
      <c r="CM118" s="106"/>
      <c r="CN118" s="106"/>
      <c r="CO118" s="106"/>
      <c r="CP118" s="106"/>
      <c r="CQ118" s="106"/>
      <c r="CR118" s="106"/>
      <c r="CS118" s="106"/>
      <c r="CT118" s="106"/>
      <c r="CU118" s="106"/>
      <c r="CV118" s="106"/>
      <c r="CW118" s="106"/>
      <c r="CX118" s="106"/>
      <c r="CY118" s="106"/>
      <c r="CZ118" s="106"/>
      <c r="DA118" s="106"/>
      <c r="DB118" s="106"/>
      <c r="DC118" s="106"/>
      <c r="DD118" s="106"/>
      <c r="DE118" s="106"/>
      <c r="DF118" s="106"/>
      <c r="DG118" s="106"/>
      <c r="DH118" s="106"/>
      <c r="DI118" s="106"/>
      <c r="DJ118" s="106"/>
      <c r="DK118" s="106"/>
      <c r="DL118" s="106"/>
      <c r="DM118" s="106"/>
      <c r="DN118" s="106"/>
      <c r="DO118" s="106"/>
      <c r="DP118" s="106"/>
      <c r="DQ118" s="106"/>
      <c r="DR118" s="106"/>
      <c r="DS118" s="106"/>
      <c r="DT118" s="106"/>
      <c r="DU118" s="106"/>
      <c r="DV118" s="106"/>
      <c r="DW118" s="106"/>
      <c r="DX118" s="106"/>
      <c r="DY118" s="106"/>
      <c r="DZ118" s="106"/>
      <c r="EA118" s="106"/>
      <c r="EB118" s="106"/>
      <c r="EC118" s="106"/>
      <c r="ED118" s="106"/>
      <c r="EE118" s="106"/>
      <c r="EF118" s="106"/>
      <c r="EG118" s="106"/>
      <c r="EH118" s="106"/>
      <c r="EI118" s="106"/>
      <c r="EJ118" s="106"/>
      <c r="EK118" s="106"/>
      <c r="EL118" s="106"/>
      <c r="EM118" s="106"/>
      <c r="EN118" s="106"/>
      <c r="EO118" s="106"/>
      <c r="EP118" s="106"/>
      <c r="EQ118" s="106"/>
      <c r="ER118" s="106"/>
      <c r="ES118" s="106"/>
      <c r="ET118" s="106"/>
      <c r="EU118" s="106"/>
      <c r="EV118" s="106"/>
      <c r="EW118" s="106"/>
      <c r="EX118" s="106"/>
      <c r="EY118" s="106"/>
      <c r="EZ118" s="106"/>
      <c r="FA118" s="106"/>
      <c r="FB118" s="106"/>
      <c r="FC118" s="106"/>
      <c r="FD118" s="106"/>
      <c r="FE118" s="106"/>
      <c r="FF118" s="106"/>
      <c r="FG118" s="106"/>
      <c r="FH118" s="106"/>
      <c r="FI118" s="106"/>
      <c r="FJ118" s="106"/>
      <c r="FK118" s="106"/>
      <c r="FL118" s="106"/>
      <c r="FM118" s="106"/>
      <c r="FN118" s="106"/>
      <c r="FO118" s="106"/>
      <c r="FP118" s="106"/>
      <c r="FQ118" s="106"/>
      <c r="FR118" s="106"/>
      <c r="FS118" s="106"/>
      <c r="FT118" s="106"/>
      <c r="FU118" s="106"/>
      <c r="FV118" s="106"/>
      <c r="FW118" s="106"/>
      <c r="FX118" s="106"/>
      <c r="FY118" s="106"/>
      <c r="FZ118" s="106"/>
      <c r="GA118" s="106"/>
      <c r="GB118" s="106"/>
      <c r="GC118" s="106"/>
      <c r="GD118" s="106"/>
      <c r="GE118" s="106"/>
      <c r="GF118" s="106"/>
      <c r="GG118" s="106"/>
      <c r="GH118" s="106"/>
      <c r="GI118" s="106"/>
      <c r="GJ118" s="106"/>
      <c r="GK118" s="106"/>
      <c r="GL118" s="106"/>
      <c r="GM118" s="106"/>
      <c r="GN118" s="106"/>
      <c r="GO118" s="106"/>
      <c r="GP118" s="106"/>
      <c r="GQ118" s="106"/>
      <c r="GR118" s="106"/>
      <c r="GS118" s="106"/>
      <c r="GT118" s="106"/>
      <c r="GU118" s="106"/>
      <c r="GV118" s="106"/>
      <c r="GW118" s="106"/>
      <c r="GX118" s="106"/>
      <c r="GY118" s="106"/>
      <c r="GZ118" s="106"/>
      <c r="HA118" s="106"/>
      <c r="HB118" s="106"/>
      <c r="HC118" s="106"/>
      <c r="HD118" s="106"/>
      <c r="HE118" s="106"/>
      <c r="HF118" s="106"/>
      <c r="HG118" s="106"/>
      <c r="HH118" s="106"/>
      <c r="HI118" s="106"/>
      <c r="HJ118" s="106"/>
      <c r="HK118" s="106"/>
      <c r="HL118" s="106"/>
      <c r="HM118" s="106"/>
      <c r="HN118" s="106"/>
      <c r="HO118" s="106"/>
      <c r="HP118" s="106"/>
      <c r="HQ118" s="106"/>
      <c r="HR118" s="106"/>
      <c r="HS118" s="106"/>
      <c r="HT118" s="106"/>
      <c r="HU118" s="106"/>
      <c r="HV118" s="106"/>
      <c r="HW118" s="106"/>
      <c r="HX118" s="106"/>
      <c r="HY118" s="106"/>
      <c r="HZ118" s="106"/>
      <c r="IA118" s="106"/>
      <c r="IB118" s="106"/>
      <c r="IC118" s="106"/>
      <c r="ID118" s="106"/>
      <c r="IE118" s="106"/>
      <c r="IF118" s="106"/>
      <c r="IG118" s="106"/>
      <c r="IH118" s="106"/>
      <c r="II118" s="106"/>
      <c r="IJ118" s="106"/>
      <c r="IK118" s="106"/>
      <c r="IL118" s="106"/>
      <c r="IM118" s="106"/>
      <c r="IN118" s="106"/>
      <c r="IO118" s="106"/>
      <c r="IP118" s="106"/>
      <c r="IQ118" s="106"/>
      <c r="IR118" s="106"/>
      <c r="IS118" s="106"/>
      <c r="IT118" s="106"/>
      <c r="IU118" s="106"/>
      <c r="IV118" s="106"/>
    </row>
    <row r="119" ht="20" hidden="1" customHeight="1" spans="1:256">
      <c r="A119" s="84">
        <f t="shared" si="1"/>
        <v>8</v>
      </c>
      <c r="B119" s="37" t="s">
        <v>153</v>
      </c>
      <c r="C119" s="37" t="s">
        <v>42</v>
      </c>
      <c r="D119" s="37">
        <v>8</v>
      </c>
      <c r="E119" s="37">
        <v>1200</v>
      </c>
      <c r="F119" s="37"/>
      <c r="G119" s="37"/>
      <c r="H119" s="54"/>
      <c r="I119" s="37" t="s">
        <v>34</v>
      </c>
      <c r="J119" s="37" t="s">
        <v>155</v>
      </c>
      <c r="K119" s="37"/>
      <c r="L119" s="37" t="s">
        <v>25</v>
      </c>
      <c r="M119" s="37"/>
      <c r="N119" s="37"/>
      <c r="O119" s="37"/>
      <c r="P119" s="37">
        <v>1200</v>
      </c>
      <c r="Q119" s="37"/>
      <c r="R119" s="37" t="s">
        <v>26</v>
      </c>
      <c r="S119" s="37"/>
      <c r="T119" s="37"/>
      <c r="U119" s="37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106"/>
      <c r="AL119" s="106"/>
      <c r="AM119" s="106"/>
      <c r="AN119" s="106"/>
      <c r="AO119" s="106"/>
      <c r="AP119" s="106"/>
      <c r="AQ119" s="106"/>
      <c r="AR119" s="106"/>
      <c r="AS119" s="106"/>
      <c r="AT119" s="106"/>
      <c r="AU119" s="106"/>
      <c r="AV119" s="106"/>
      <c r="AW119" s="106"/>
      <c r="AX119" s="106"/>
      <c r="AY119" s="106"/>
      <c r="AZ119" s="106"/>
      <c r="BA119" s="106"/>
      <c r="BB119" s="106"/>
      <c r="BC119" s="106"/>
      <c r="BD119" s="106"/>
      <c r="BE119" s="106"/>
      <c r="BF119" s="106"/>
      <c r="BG119" s="106"/>
      <c r="BH119" s="106"/>
      <c r="BI119" s="106"/>
      <c r="BJ119" s="106"/>
      <c r="BK119" s="106"/>
      <c r="BL119" s="106"/>
      <c r="BM119" s="106"/>
      <c r="BN119" s="106"/>
      <c r="BO119" s="106"/>
      <c r="BP119" s="106"/>
      <c r="BQ119" s="106"/>
      <c r="BR119" s="106"/>
      <c r="BS119" s="106"/>
      <c r="BT119" s="106"/>
      <c r="BU119" s="106"/>
      <c r="BV119" s="106"/>
      <c r="BW119" s="106"/>
      <c r="BX119" s="106"/>
      <c r="BY119" s="106"/>
      <c r="BZ119" s="106"/>
      <c r="CA119" s="106"/>
      <c r="CB119" s="106"/>
      <c r="CC119" s="106"/>
      <c r="CD119" s="106"/>
      <c r="CE119" s="106"/>
      <c r="CF119" s="106"/>
      <c r="CG119" s="106"/>
      <c r="CH119" s="106"/>
      <c r="CI119" s="106"/>
      <c r="CJ119" s="106"/>
      <c r="CK119" s="106"/>
      <c r="CL119" s="106"/>
      <c r="CM119" s="106"/>
      <c r="CN119" s="106"/>
      <c r="CO119" s="106"/>
      <c r="CP119" s="106"/>
      <c r="CQ119" s="106"/>
      <c r="CR119" s="106"/>
      <c r="CS119" s="106"/>
      <c r="CT119" s="106"/>
      <c r="CU119" s="106"/>
      <c r="CV119" s="106"/>
      <c r="CW119" s="106"/>
      <c r="CX119" s="106"/>
      <c r="CY119" s="106"/>
      <c r="CZ119" s="106"/>
      <c r="DA119" s="106"/>
      <c r="DB119" s="106"/>
      <c r="DC119" s="106"/>
      <c r="DD119" s="106"/>
      <c r="DE119" s="106"/>
      <c r="DF119" s="106"/>
      <c r="DG119" s="106"/>
      <c r="DH119" s="106"/>
      <c r="DI119" s="106"/>
      <c r="DJ119" s="106"/>
      <c r="DK119" s="106"/>
      <c r="DL119" s="106"/>
      <c r="DM119" s="106"/>
      <c r="DN119" s="106"/>
      <c r="DO119" s="106"/>
      <c r="DP119" s="106"/>
      <c r="DQ119" s="106"/>
      <c r="DR119" s="106"/>
      <c r="DS119" s="106"/>
      <c r="DT119" s="106"/>
      <c r="DU119" s="106"/>
      <c r="DV119" s="106"/>
      <c r="DW119" s="106"/>
      <c r="DX119" s="106"/>
      <c r="DY119" s="106"/>
      <c r="DZ119" s="106"/>
      <c r="EA119" s="106"/>
      <c r="EB119" s="106"/>
      <c r="EC119" s="106"/>
      <c r="ED119" s="106"/>
      <c r="EE119" s="106"/>
      <c r="EF119" s="106"/>
      <c r="EG119" s="106"/>
      <c r="EH119" s="106"/>
      <c r="EI119" s="106"/>
      <c r="EJ119" s="106"/>
      <c r="EK119" s="106"/>
      <c r="EL119" s="106"/>
      <c r="EM119" s="106"/>
      <c r="EN119" s="106"/>
      <c r="EO119" s="106"/>
      <c r="EP119" s="106"/>
      <c r="EQ119" s="106"/>
      <c r="ER119" s="106"/>
      <c r="ES119" s="106"/>
      <c r="ET119" s="106"/>
      <c r="EU119" s="106"/>
      <c r="EV119" s="106"/>
      <c r="EW119" s="106"/>
      <c r="EX119" s="106"/>
      <c r="EY119" s="106"/>
      <c r="EZ119" s="106"/>
      <c r="FA119" s="106"/>
      <c r="FB119" s="106"/>
      <c r="FC119" s="106"/>
      <c r="FD119" s="106"/>
      <c r="FE119" s="106"/>
      <c r="FF119" s="106"/>
      <c r="FG119" s="106"/>
      <c r="FH119" s="106"/>
      <c r="FI119" s="106"/>
      <c r="FJ119" s="106"/>
      <c r="FK119" s="106"/>
      <c r="FL119" s="106"/>
      <c r="FM119" s="106"/>
      <c r="FN119" s="106"/>
      <c r="FO119" s="106"/>
      <c r="FP119" s="106"/>
      <c r="FQ119" s="106"/>
      <c r="FR119" s="106"/>
      <c r="FS119" s="106"/>
      <c r="FT119" s="106"/>
      <c r="FU119" s="106"/>
      <c r="FV119" s="106"/>
      <c r="FW119" s="106"/>
      <c r="FX119" s="106"/>
      <c r="FY119" s="106"/>
      <c r="FZ119" s="106"/>
      <c r="GA119" s="106"/>
      <c r="GB119" s="106"/>
      <c r="GC119" s="106"/>
      <c r="GD119" s="106"/>
      <c r="GE119" s="106"/>
      <c r="GF119" s="106"/>
      <c r="GG119" s="106"/>
      <c r="GH119" s="106"/>
      <c r="GI119" s="106"/>
      <c r="GJ119" s="106"/>
      <c r="GK119" s="106"/>
      <c r="GL119" s="106"/>
      <c r="GM119" s="106"/>
      <c r="GN119" s="106"/>
      <c r="GO119" s="106"/>
      <c r="GP119" s="106"/>
      <c r="GQ119" s="106"/>
      <c r="GR119" s="106"/>
      <c r="GS119" s="106"/>
      <c r="GT119" s="106"/>
      <c r="GU119" s="106"/>
      <c r="GV119" s="106"/>
      <c r="GW119" s="106"/>
      <c r="GX119" s="106"/>
      <c r="GY119" s="106"/>
      <c r="GZ119" s="106"/>
      <c r="HA119" s="106"/>
      <c r="HB119" s="106"/>
      <c r="HC119" s="106"/>
      <c r="HD119" s="106"/>
      <c r="HE119" s="106"/>
      <c r="HF119" s="106"/>
      <c r="HG119" s="106"/>
      <c r="HH119" s="106"/>
      <c r="HI119" s="106"/>
      <c r="HJ119" s="106"/>
      <c r="HK119" s="106"/>
      <c r="HL119" s="106"/>
      <c r="HM119" s="106"/>
      <c r="HN119" s="106"/>
      <c r="HO119" s="106"/>
      <c r="HP119" s="106"/>
      <c r="HQ119" s="106"/>
      <c r="HR119" s="106"/>
      <c r="HS119" s="106"/>
      <c r="HT119" s="106"/>
      <c r="HU119" s="106"/>
      <c r="HV119" s="106"/>
      <c r="HW119" s="106"/>
      <c r="HX119" s="106"/>
      <c r="HY119" s="106"/>
      <c r="HZ119" s="106"/>
      <c r="IA119" s="106"/>
      <c r="IB119" s="106"/>
      <c r="IC119" s="106"/>
      <c r="ID119" s="106"/>
      <c r="IE119" s="106"/>
      <c r="IF119" s="106"/>
      <c r="IG119" s="106"/>
      <c r="IH119" s="106"/>
      <c r="II119" s="106"/>
      <c r="IJ119" s="106"/>
      <c r="IK119" s="106"/>
      <c r="IL119" s="106"/>
      <c r="IM119" s="106"/>
      <c r="IN119" s="106"/>
      <c r="IO119" s="106"/>
      <c r="IP119" s="106"/>
      <c r="IQ119" s="106"/>
      <c r="IR119" s="106"/>
      <c r="IS119" s="106"/>
      <c r="IT119" s="106"/>
      <c r="IU119" s="106"/>
      <c r="IV119" s="106"/>
    </row>
    <row r="120" ht="20" hidden="1" customHeight="1" spans="1:256">
      <c r="A120" s="13">
        <f t="shared" si="1"/>
        <v>1.5</v>
      </c>
      <c r="B120" s="37" t="s">
        <v>153</v>
      </c>
      <c r="C120" s="37" t="s">
        <v>156</v>
      </c>
      <c r="D120" s="37">
        <v>1.5</v>
      </c>
      <c r="E120" s="37">
        <f>900/8*D120</f>
        <v>168.75</v>
      </c>
      <c r="F120" s="37"/>
      <c r="G120" s="37"/>
      <c r="H120" s="54">
        <v>2117</v>
      </c>
      <c r="I120" s="37" t="s">
        <v>34</v>
      </c>
      <c r="J120" s="37" t="s">
        <v>157</v>
      </c>
      <c r="K120" s="37"/>
      <c r="L120" s="37"/>
      <c r="M120" s="37" t="s">
        <v>40</v>
      </c>
      <c r="N120" s="37">
        <v>300</v>
      </c>
      <c r="O120" s="37"/>
      <c r="P120" s="37"/>
      <c r="Q120" s="37"/>
      <c r="R120" s="37"/>
      <c r="S120" s="37"/>
      <c r="T120" s="37"/>
      <c r="U120" s="37">
        <v>13323521967</v>
      </c>
      <c r="V120" s="106"/>
      <c r="W120" s="106"/>
      <c r="X120" s="106"/>
      <c r="Y120" s="106"/>
      <c r="Z120" s="106"/>
      <c r="AA120" s="106"/>
      <c r="AB120" s="106"/>
      <c r="AC120" s="106"/>
      <c r="AD120" s="106"/>
      <c r="AE120" s="106"/>
      <c r="AF120" s="106"/>
      <c r="AG120" s="106"/>
      <c r="AH120" s="106"/>
      <c r="AI120" s="106"/>
      <c r="AJ120" s="106"/>
      <c r="AK120" s="106"/>
      <c r="AL120" s="106"/>
      <c r="AM120" s="106"/>
      <c r="AN120" s="106"/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106"/>
      <c r="AZ120" s="106"/>
      <c r="BA120" s="106"/>
      <c r="BB120" s="106"/>
      <c r="BC120" s="106"/>
      <c r="BD120" s="106"/>
      <c r="BE120" s="106"/>
      <c r="BF120" s="106"/>
      <c r="BG120" s="106"/>
      <c r="BH120" s="106"/>
      <c r="BI120" s="106"/>
      <c r="BJ120" s="106"/>
      <c r="BK120" s="106"/>
      <c r="BL120" s="106"/>
      <c r="BM120" s="106"/>
      <c r="BN120" s="106"/>
      <c r="BO120" s="106"/>
      <c r="BP120" s="106"/>
      <c r="BQ120" s="106"/>
      <c r="BR120" s="106"/>
      <c r="BS120" s="106"/>
      <c r="BT120" s="106"/>
      <c r="BU120" s="106"/>
      <c r="BV120" s="106"/>
      <c r="BW120" s="106"/>
      <c r="BX120" s="106"/>
      <c r="BY120" s="106"/>
      <c r="BZ120" s="106"/>
      <c r="CA120" s="106"/>
      <c r="CB120" s="106"/>
      <c r="CC120" s="106"/>
      <c r="CD120" s="106"/>
      <c r="CE120" s="106"/>
      <c r="CF120" s="106"/>
      <c r="CG120" s="106"/>
      <c r="CH120" s="106"/>
      <c r="CI120" s="106"/>
      <c r="CJ120" s="106"/>
      <c r="CK120" s="106"/>
      <c r="CL120" s="106"/>
      <c r="CM120" s="106"/>
      <c r="CN120" s="106"/>
      <c r="CO120" s="106"/>
      <c r="CP120" s="106"/>
      <c r="CQ120" s="106"/>
      <c r="CR120" s="106"/>
      <c r="CS120" s="106"/>
      <c r="CT120" s="106"/>
      <c r="CU120" s="106"/>
      <c r="CV120" s="106"/>
      <c r="CW120" s="106"/>
      <c r="CX120" s="106"/>
      <c r="CY120" s="106"/>
      <c r="CZ120" s="106"/>
      <c r="DA120" s="106"/>
      <c r="DB120" s="106"/>
      <c r="DC120" s="106"/>
      <c r="DD120" s="106"/>
      <c r="DE120" s="106"/>
      <c r="DF120" s="106"/>
      <c r="DG120" s="106"/>
      <c r="DH120" s="106"/>
      <c r="DI120" s="106"/>
      <c r="DJ120" s="106"/>
      <c r="DK120" s="106"/>
      <c r="DL120" s="106"/>
      <c r="DM120" s="106"/>
      <c r="DN120" s="106"/>
      <c r="DO120" s="106"/>
      <c r="DP120" s="106"/>
      <c r="DQ120" s="106"/>
      <c r="DR120" s="106"/>
      <c r="DS120" s="106"/>
      <c r="DT120" s="106"/>
      <c r="DU120" s="106"/>
      <c r="DV120" s="106"/>
      <c r="DW120" s="106"/>
      <c r="DX120" s="106"/>
      <c r="DY120" s="106"/>
      <c r="DZ120" s="106"/>
      <c r="EA120" s="106"/>
      <c r="EB120" s="106"/>
      <c r="EC120" s="106"/>
      <c r="ED120" s="106"/>
      <c r="EE120" s="106"/>
      <c r="EF120" s="106"/>
      <c r="EG120" s="106"/>
      <c r="EH120" s="106"/>
      <c r="EI120" s="106"/>
      <c r="EJ120" s="106"/>
      <c r="EK120" s="106"/>
      <c r="EL120" s="106"/>
      <c r="EM120" s="106"/>
      <c r="EN120" s="106"/>
      <c r="EO120" s="106"/>
      <c r="EP120" s="106"/>
      <c r="EQ120" s="106"/>
      <c r="ER120" s="106"/>
      <c r="ES120" s="106"/>
      <c r="ET120" s="106"/>
      <c r="EU120" s="106"/>
      <c r="EV120" s="106"/>
      <c r="EW120" s="106"/>
      <c r="EX120" s="106"/>
      <c r="EY120" s="106"/>
      <c r="EZ120" s="106"/>
      <c r="FA120" s="106"/>
      <c r="FB120" s="106"/>
      <c r="FC120" s="106"/>
      <c r="FD120" s="106"/>
      <c r="FE120" s="106"/>
      <c r="FF120" s="106"/>
      <c r="FG120" s="106"/>
      <c r="FH120" s="106"/>
      <c r="FI120" s="106"/>
      <c r="FJ120" s="106"/>
      <c r="FK120" s="106"/>
      <c r="FL120" s="106"/>
      <c r="FM120" s="106"/>
      <c r="FN120" s="106"/>
      <c r="FO120" s="106"/>
      <c r="FP120" s="106"/>
      <c r="FQ120" s="106"/>
      <c r="FR120" s="106"/>
      <c r="FS120" s="106"/>
      <c r="FT120" s="106"/>
      <c r="FU120" s="106"/>
      <c r="FV120" s="106"/>
      <c r="FW120" s="106"/>
      <c r="FX120" s="106"/>
      <c r="FY120" s="106"/>
      <c r="FZ120" s="106"/>
      <c r="GA120" s="106"/>
      <c r="GB120" s="106"/>
      <c r="GC120" s="106"/>
      <c r="GD120" s="106"/>
      <c r="GE120" s="106"/>
      <c r="GF120" s="106"/>
      <c r="GG120" s="106"/>
      <c r="GH120" s="106"/>
      <c r="GI120" s="106"/>
      <c r="GJ120" s="106"/>
      <c r="GK120" s="106"/>
      <c r="GL120" s="106"/>
      <c r="GM120" s="106"/>
      <c r="GN120" s="106"/>
      <c r="GO120" s="106"/>
      <c r="GP120" s="106"/>
      <c r="GQ120" s="106"/>
      <c r="GR120" s="106"/>
      <c r="GS120" s="106"/>
      <c r="GT120" s="106"/>
      <c r="GU120" s="106"/>
      <c r="GV120" s="106"/>
      <c r="GW120" s="106"/>
      <c r="GX120" s="106"/>
      <c r="GY120" s="106"/>
      <c r="GZ120" s="106"/>
      <c r="HA120" s="106"/>
      <c r="HB120" s="106"/>
      <c r="HC120" s="106"/>
      <c r="HD120" s="106"/>
      <c r="HE120" s="106"/>
      <c r="HF120" s="106"/>
      <c r="HG120" s="106"/>
      <c r="HH120" s="106"/>
      <c r="HI120" s="106"/>
      <c r="HJ120" s="106"/>
      <c r="HK120" s="106"/>
      <c r="HL120" s="106"/>
      <c r="HM120" s="106"/>
      <c r="HN120" s="106"/>
      <c r="HO120" s="106"/>
      <c r="HP120" s="106"/>
      <c r="HQ120" s="106"/>
      <c r="HR120" s="106"/>
      <c r="HS120" s="106"/>
      <c r="HT120" s="106"/>
      <c r="HU120" s="106"/>
      <c r="HV120" s="106"/>
      <c r="HW120" s="106"/>
      <c r="HX120" s="106"/>
      <c r="HY120" s="106"/>
      <c r="HZ120" s="106"/>
      <c r="IA120" s="106"/>
      <c r="IB120" s="106"/>
      <c r="IC120" s="106"/>
      <c r="ID120" s="106"/>
      <c r="IE120" s="106"/>
      <c r="IF120" s="106"/>
      <c r="IG120" s="106"/>
      <c r="IH120" s="106"/>
      <c r="II120" s="106"/>
      <c r="IJ120" s="106"/>
      <c r="IK120" s="106"/>
      <c r="IL120" s="106"/>
      <c r="IM120" s="106"/>
      <c r="IN120" s="106"/>
      <c r="IO120" s="106"/>
      <c r="IP120" s="106"/>
      <c r="IQ120" s="106"/>
      <c r="IR120" s="106"/>
      <c r="IS120" s="106"/>
      <c r="IT120" s="106"/>
      <c r="IU120" s="106"/>
      <c r="IV120" s="106"/>
    </row>
    <row r="121" s="81" customFormat="1" ht="20" hidden="1" customHeight="1" spans="1:256">
      <c r="A121" s="13">
        <f t="shared" si="1"/>
        <v>10</v>
      </c>
      <c r="B121" s="37" t="s">
        <v>153</v>
      </c>
      <c r="C121" s="37" t="s">
        <v>73</v>
      </c>
      <c r="D121" s="37">
        <v>10</v>
      </c>
      <c r="E121" s="37">
        <f>900/8*D121</f>
        <v>1125</v>
      </c>
      <c r="F121" s="37"/>
      <c r="G121" s="37">
        <f>1300/8*F121</f>
        <v>0</v>
      </c>
      <c r="H121" s="37">
        <v>1738</v>
      </c>
      <c r="I121" s="37" t="s">
        <v>43</v>
      </c>
      <c r="J121" s="37" t="s">
        <v>65</v>
      </c>
      <c r="K121" s="37">
        <v>10</v>
      </c>
      <c r="L121" s="37"/>
      <c r="M121" s="37" t="s">
        <v>40</v>
      </c>
      <c r="N121" s="37"/>
      <c r="O121" s="37"/>
      <c r="P121" s="37"/>
      <c r="Q121" s="37"/>
      <c r="R121" s="37"/>
      <c r="S121" s="37"/>
      <c r="T121" s="37"/>
      <c r="U121" s="37" t="s">
        <v>158</v>
      </c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</row>
    <row r="122" s="81" customFormat="1" ht="20" hidden="1" customHeight="1" spans="1:256">
      <c r="A122" s="13">
        <f t="shared" si="1"/>
        <v>11</v>
      </c>
      <c r="B122" s="37" t="s">
        <v>153</v>
      </c>
      <c r="C122" s="37" t="s">
        <v>63</v>
      </c>
      <c r="D122" s="37">
        <v>11</v>
      </c>
      <c r="E122" s="37">
        <f>900/8*D122</f>
        <v>1237.5</v>
      </c>
      <c r="F122" s="37"/>
      <c r="G122" s="37">
        <f>1300/8*F122</f>
        <v>0</v>
      </c>
      <c r="H122" s="37">
        <v>3220</v>
      </c>
      <c r="I122" s="37" t="s">
        <v>64</v>
      </c>
      <c r="J122" s="37" t="s">
        <v>65</v>
      </c>
      <c r="K122" s="37"/>
      <c r="L122" s="37"/>
      <c r="M122" s="37" t="s">
        <v>40</v>
      </c>
      <c r="N122" s="37"/>
      <c r="O122" s="37"/>
      <c r="P122" s="37"/>
      <c r="Q122" s="37"/>
      <c r="R122" s="37"/>
      <c r="S122" s="37"/>
      <c r="T122" s="37"/>
      <c r="U122" s="37" t="s">
        <v>159</v>
      </c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</row>
    <row r="123" s="108" customFormat="1" ht="20" hidden="1" customHeight="1" spans="1:256">
      <c r="A123" s="13">
        <f t="shared" si="1"/>
        <v>6.5</v>
      </c>
      <c r="B123" s="37" t="s">
        <v>153</v>
      </c>
      <c r="C123" s="37" t="s">
        <v>67</v>
      </c>
      <c r="D123" s="37">
        <v>2.5</v>
      </c>
      <c r="E123" s="37">
        <f>900/8*D123</f>
        <v>281.25</v>
      </c>
      <c r="F123" s="37">
        <v>4</v>
      </c>
      <c r="G123" s="37">
        <f>1300/8*F123</f>
        <v>650</v>
      </c>
      <c r="H123" s="54">
        <v>3305</v>
      </c>
      <c r="I123" s="37" t="s">
        <v>47</v>
      </c>
      <c r="J123" s="37" t="s">
        <v>140</v>
      </c>
      <c r="K123" s="37"/>
      <c r="L123" s="37"/>
      <c r="M123" s="37" t="s">
        <v>40</v>
      </c>
      <c r="N123" s="37"/>
      <c r="O123" s="37"/>
      <c r="P123" s="37"/>
      <c r="Q123" s="37"/>
      <c r="R123" s="37"/>
      <c r="S123" s="37"/>
      <c r="T123" s="37">
        <v>423.8</v>
      </c>
      <c r="U123" s="37" t="s">
        <v>141</v>
      </c>
      <c r="V123" s="106"/>
      <c r="W123" s="106"/>
      <c r="X123" s="106"/>
      <c r="Y123" s="106"/>
      <c r="Z123" s="106"/>
      <c r="AA123" s="106"/>
      <c r="AB123" s="106"/>
      <c r="AC123" s="106"/>
      <c r="AD123" s="106"/>
      <c r="AE123" s="106"/>
      <c r="AF123" s="106"/>
      <c r="AG123" s="106"/>
      <c r="AH123" s="106"/>
      <c r="AI123" s="106"/>
      <c r="AJ123" s="106"/>
      <c r="AK123" s="106"/>
      <c r="AL123" s="106"/>
      <c r="AM123" s="106"/>
      <c r="AN123" s="106"/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6"/>
      <c r="AY123" s="106"/>
      <c r="AZ123" s="106"/>
      <c r="BA123" s="106"/>
      <c r="BB123" s="106"/>
      <c r="BC123" s="106"/>
      <c r="BD123" s="106"/>
      <c r="BE123" s="106"/>
      <c r="BF123" s="106"/>
      <c r="BG123" s="106"/>
      <c r="BH123" s="106"/>
      <c r="BI123" s="106"/>
      <c r="BJ123" s="106"/>
      <c r="BK123" s="106"/>
      <c r="BL123" s="106"/>
      <c r="BM123" s="106"/>
      <c r="BN123" s="106"/>
      <c r="BO123" s="106"/>
      <c r="BP123" s="106"/>
      <c r="BQ123" s="106"/>
      <c r="BR123" s="106"/>
      <c r="BS123" s="106"/>
      <c r="BT123" s="106"/>
      <c r="BU123" s="106"/>
      <c r="BV123" s="106"/>
      <c r="BW123" s="106"/>
      <c r="BX123" s="106"/>
      <c r="BY123" s="106"/>
      <c r="BZ123" s="106"/>
      <c r="CA123" s="106"/>
      <c r="CB123" s="106"/>
      <c r="CC123" s="106"/>
      <c r="CD123" s="106"/>
      <c r="CE123" s="106"/>
      <c r="CF123" s="106"/>
      <c r="CG123" s="106"/>
      <c r="CH123" s="106"/>
      <c r="CI123" s="106"/>
      <c r="CJ123" s="106"/>
      <c r="CK123" s="106"/>
      <c r="CL123" s="106"/>
      <c r="CM123" s="106"/>
      <c r="CN123" s="106"/>
      <c r="CO123" s="106"/>
      <c r="CP123" s="106"/>
      <c r="CQ123" s="106"/>
      <c r="CR123" s="106"/>
      <c r="CS123" s="106"/>
      <c r="CT123" s="106"/>
      <c r="CU123" s="106"/>
      <c r="CV123" s="106"/>
      <c r="CW123" s="106"/>
      <c r="CX123" s="106"/>
      <c r="CY123" s="106"/>
      <c r="CZ123" s="106"/>
      <c r="DA123" s="106"/>
      <c r="DB123" s="106"/>
      <c r="DC123" s="106"/>
      <c r="DD123" s="106"/>
      <c r="DE123" s="106"/>
      <c r="DF123" s="106"/>
      <c r="DG123" s="106"/>
      <c r="DH123" s="106"/>
      <c r="DI123" s="106"/>
      <c r="DJ123" s="106"/>
      <c r="DK123" s="106"/>
      <c r="DL123" s="106"/>
      <c r="DM123" s="106"/>
      <c r="DN123" s="106"/>
      <c r="DO123" s="106"/>
      <c r="DP123" s="106"/>
      <c r="DQ123" s="106"/>
      <c r="DR123" s="106"/>
      <c r="DS123" s="106"/>
      <c r="DT123" s="106"/>
      <c r="DU123" s="106"/>
      <c r="DV123" s="106"/>
      <c r="DW123" s="106"/>
      <c r="DX123" s="106"/>
      <c r="DY123" s="106"/>
      <c r="DZ123" s="106"/>
      <c r="EA123" s="106"/>
      <c r="EB123" s="106"/>
      <c r="EC123" s="106"/>
      <c r="ED123" s="106"/>
      <c r="EE123" s="106"/>
      <c r="EF123" s="106"/>
      <c r="EG123" s="106"/>
      <c r="EH123" s="106"/>
      <c r="EI123" s="106"/>
      <c r="EJ123" s="106"/>
      <c r="EK123" s="106"/>
      <c r="EL123" s="106"/>
      <c r="EM123" s="106"/>
      <c r="EN123" s="106"/>
      <c r="EO123" s="106"/>
      <c r="EP123" s="106"/>
      <c r="EQ123" s="106"/>
      <c r="ER123" s="106"/>
      <c r="ES123" s="106"/>
      <c r="ET123" s="106"/>
      <c r="EU123" s="106"/>
      <c r="EV123" s="106"/>
      <c r="EW123" s="106"/>
      <c r="EX123" s="106"/>
      <c r="EY123" s="106"/>
      <c r="EZ123" s="106"/>
      <c r="FA123" s="106"/>
      <c r="FB123" s="106"/>
      <c r="FC123" s="106"/>
      <c r="FD123" s="106"/>
      <c r="FE123" s="106"/>
      <c r="FF123" s="106"/>
      <c r="FG123" s="106"/>
      <c r="FH123" s="106"/>
      <c r="FI123" s="106"/>
      <c r="FJ123" s="106"/>
      <c r="FK123" s="106"/>
      <c r="FL123" s="106"/>
      <c r="FM123" s="106"/>
      <c r="FN123" s="106"/>
      <c r="FO123" s="106"/>
      <c r="FP123" s="106"/>
      <c r="FQ123" s="106"/>
      <c r="FR123" s="106"/>
      <c r="FS123" s="106"/>
      <c r="FT123" s="106"/>
      <c r="FU123" s="106"/>
      <c r="FV123" s="106"/>
      <c r="FW123" s="106"/>
      <c r="FX123" s="106"/>
      <c r="FY123" s="106"/>
      <c r="FZ123" s="106"/>
      <c r="GA123" s="106"/>
      <c r="GB123" s="106"/>
      <c r="GC123" s="106"/>
      <c r="GD123" s="106"/>
      <c r="GE123" s="106"/>
      <c r="GF123" s="106"/>
      <c r="GG123" s="106"/>
      <c r="GH123" s="106"/>
      <c r="GI123" s="106"/>
      <c r="GJ123" s="106"/>
      <c r="GK123" s="106"/>
      <c r="GL123" s="106"/>
      <c r="GM123" s="106"/>
      <c r="GN123" s="106"/>
      <c r="GO123" s="106"/>
      <c r="GP123" s="106"/>
      <c r="GQ123" s="106"/>
      <c r="GR123" s="106"/>
      <c r="GS123" s="106"/>
      <c r="GT123" s="106"/>
      <c r="GU123" s="106"/>
      <c r="GV123" s="106"/>
      <c r="GW123" s="106"/>
      <c r="GX123" s="106"/>
      <c r="GY123" s="106"/>
      <c r="GZ123" s="106"/>
      <c r="HA123" s="106"/>
      <c r="HB123" s="106"/>
      <c r="HC123" s="106"/>
      <c r="HD123" s="106"/>
      <c r="HE123" s="106"/>
      <c r="HF123" s="106"/>
      <c r="HG123" s="106"/>
      <c r="HH123" s="106"/>
      <c r="HI123" s="106"/>
      <c r="HJ123" s="106"/>
      <c r="HK123" s="106"/>
      <c r="HL123" s="106"/>
      <c r="HM123" s="106"/>
      <c r="HN123" s="106"/>
      <c r="HO123" s="106"/>
      <c r="HP123" s="106"/>
      <c r="HQ123" s="106"/>
      <c r="HR123" s="106"/>
      <c r="HS123" s="106"/>
      <c r="HT123" s="106"/>
      <c r="HU123" s="106"/>
      <c r="HV123" s="106"/>
      <c r="HW123" s="106"/>
      <c r="HX123" s="106"/>
      <c r="HY123" s="106"/>
      <c r="HZ123" s="106"/>
      <c r="IA123" s="106"/>
      <c r="IB123" s="106"/>
      <c r="IC123" s="106"/>
      <c r="ID123" s="106"/>
      <c r="IE123" s="106"/>
      <c r="IF123" s="106"/>
      <c r="IG123" s="106"/>
      <c r="IH123" s="106"/>
      <c r="II123" s="106"/>
      <c r="IJ123" s="106"/>
      <c r="IK123" s="106"/>
      <c r="IL123" s="106"/>
      <c r="IM123" s="106"/>
      <c r="IN123" s="106"/>
      <c r="IO123" s="106"/>
      <c r="IP123" s="106"/>
      <c r="IQ123" s="106"/>
      <c r="IR123" s="106"/>
      <c r="IS123" s="106"/>
      <c r="IT123" s="106"/>
      <c r="IU123" s="106"/>
      <c r="IV123" s="106"/>
    </row>
    <row r="124" s="81" customFormat="1" ht="20" hidden="1" customHeight="1" spans="1:256">
      <c r="A124" s="13">
        <f t="shared" si="1"/>
        <v>9</v>
      </c>
      <c r="B124" s="37" t="s">
        <v>153</v>
      </c>
      <c r="C124" s="37" t="s">
        <v>33</v>
      </c>
      <c r="D124" s="37">
        <v>9</v>
      </c>
      <c r="E124" s="37">
        <f>1000/8*D124</f>
        <v>1125</v>
      </c>
      <c r="F124" s="37"/>
      <c r="G124" s="37">
        <f>1500/8*F124</f>
        <v>0</v>
      </c>
      <c r="H124" s="54">
        <v>4013</v>
      </c>
      <c r="I124" s="37" t="s">
        <v>54</v>
      </c>
      <c r="J124" s="37" t="s">
        <v>93</v>
      </c>
      <c r="K124" s="37"/>
      <c r="L124" s="37"/>
      <c r="M124" s="37" t="s">
        <v>40</v>
      </c>
      <c r="N124" s="37"/>
      <c r="O124" s="37"/>
      <c r="P124" s="37"/>
      <c r="Q124" s="37"/>
      <c r="R124" s="37"/>
      <c r="S124" s="37"/>
      <c r="T124" s="37"/>
      <c r="U124" s="37" t="s">
        <v>152</v>
      </c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</row>
    <row r="125" s="81" customFormat="1" ht="20" hidden="1" customHeight="1" spans="1:256">
      <c r="A125" s="84">
        <f t="shared" si="1"/>
        <v>8</v>
      </c>
      <c r="B125" s="37" t="s">
        <v>160</v>
      </c>
      <c r="C125" s="37" t="s">
        <v>22</v>
      </c>
      <c r="D125" s="37">
        <v>8</v>
      </c>
      <c r="E125" s="37">
        <f>1000/8*D125</f>
        <v>1000</v>
      </c>
      <c r="F125" s="37"/>
      <c r="G125" s="37">
        <f>1500/8*F125</f>
        <v>0</v>
      </c>
      <c r="H125" s="54"/>
      <c r="I125" s="37" t="s">
        <v>68</v>
      </c>
      <c r="J125" s="37" t="s">
        <v>161</v>
      </c>
      <c r="K125" s="37"/>
      <c r="L125" s="37" t="s">
        <v>25</v>
      </c>
      <c r="M125" s="37"/>
      <c r="N125" s="37"/>
      <c r="O125" s="37"/>
      <c r="P125" s="37">
        <v>1700</v>
      </c>
      <c r="Q125" s="37"/>
      <c r="R125" s="37" t="s">
        <v>26</v>
      </c>
      <c r="S125" s="37"/>
      <c r="T125" s="37"/>
      <c r="U125" s="37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</row>
    <row r="126" s="4" customFormat="1" ht="20" hidden="1" customHeight="1" spans="1:21">
      <c r="A126" s="13">
        <f t="shared" si="1"/>
        <v>8</v>
      </c>
      <c r="B126" s="37" t="s">
        <v>160</v>
      </c>
      <c r="C126" s="37" t="s">
        <v>146</v>
      </c>
      <c r="D126" s="37">
        <v>8</v>
      </c>
      <c r="E126" s="37">
        <f>1000/8*D126</f>
        <v>1000</v>
      </c>
      <c r="F126" s="37"/>
      <c r="G126" s="37">
        <f>1500/8*F126</f>
        <v>0</v>
      </c>
      <c r="H126" s="54">
        <v>3161</v>
      </c>
      <c r="I126" s="37" t="s">
        <v>23</v>
      </c>
      <c r="J126" s="37" t="s">
        <v>70</v>
      </c>
      <c r="K126" s="37">
        <v>45</v>
      </c>
      <c r="L126" s="37"/>
      <c r="M126" s="37" t="s">
        <v>40</v>
      </c>
      <c r="N126" s="37"/>
      <c r="O126" s="37"/>
      <c r="P126" s="37"/>
      <c r="Q126" s="37"/>
      <c r="R126" s="37"/>
      <c r="S126" s="37"/>
      <c r="T126" s="37"/>
      <c r="U126" s="37" t="s">
        <v>71</v>
      </c>
    </row>
    <row r="127" s="4" customFormat="1" ht="20" hidden="1" customHeight="1" spans="1:21">
      <c r="A127" s="13">
        <f t="shared" si="1"/>
        <v>8</v>
      </c>
      <c r="B127" s="37" t="s">
        <v>160</v>
      </c>
      <c r="C127" s="37" t="s">
        <v>59</v>
      </c>
      <c r="D127" s="37">
        <v>8</v>
      </c>
      <c r="E127" s="37">
        <f>1000/8*D127</f>
        <v>1000</v>
      </c>
      <c r="F127" s="37"/>
      <c r="G127" s="37">
        <f>1500/8*F127</f>
        <v>0</v>
      </c>
      <c r="H127" s="54">
        <v>3160</v>
      </c>
      <c r="I127" s="37" t="s">
        <v>60</v>
      </c>
      <c r="J127" s="37" t="s">
        <v>70</v>
      </c>
      <c r="K127" s="37">
        <v>20</v>
      </c>
      <c r="L127" s="37"/>
      <c r="M127" s="37" t="s">
        <v>40</v>
      </c>
      <c r="N127" s="37"/>
      <c r="O127" s="37"/>
      <c r="P127" s="37"/>
      <c r="Q127" s="37"/>
      <c r="R127" s="37"/>
      <c r="S127" s="37"/>
      <c r="T127" s="37"/>
      <c r="U127" s="37" t="s">
        <v>71</v>
      </c>
    </row>
    <row r="128" s="81" customFormat="1" ht="20" hidden="1" customHeight="1" spans="1:256">
      <c r="A128" s="13">
        <f t="shared" si="1"/>
        <v>12</v>
      </c>
      <c r="B128" s="37" t="s">
        <v>160</v>
      </c>
      <c r="C128" s="37" t="s">
        <v>156</v>
      </c>
      <c r="D128" s="37">
        <v>8</v>
      </c>
      <c r="E128" s="37">
        <f>900/8*D128</f>
        <v>900</v>
      </c>
      <c r="F128" s="37">
        <v>4</v>
      </c>
      <c r="G128" s="37">
        <f>1300/8*F128</f>
        <v>650</v>
      </c>
      <c r="H128" s="54">
        <v>2119</v>
      </c>
      <c r="I128" s="37" t="s">
        <v>34</v>
      </c>
      <c r="J128" s="37" t="s">
        <v>157</v>
      </c>
      <c r="K128" s="37">
        <v>20</v>
      </c>
      <c r="L128" s="37"/>
      <c r="M128" s="37" t="s">
        <v>40</v>
      </c>
      <c r="N128" s="37"/>
      <c r="O128" s="37"/>
      <c r="P128" s="37"/>
      <c r="Q128" s="37"/>
      <c r="R128" s="37"/>
      <c r="S128" s="37"/>
      <c r="T128" s="37"/>
      <c r="U128" s="37">
        <v>13323521967</v>
      </c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</row>
    <row r="129" s="81" customFormat="1" ht="20" hidden="1" customHeight="1" spans="1:256">
      <c r="A129" s="13">
        <v>8</v>
      </c>
      <c r="B129" s="37" t="s">
        <v>160</v>
      </c>
      <c r="C129" s="37" t="s">
        <v>90</v>
      </c>
      <c r="D129" s="37"/>
      <c r="E129" s="37">
        <v>800</v>
      </c>
      <c r="F129" s="37"/>
      <c r="G129" s="37">
        <v>0</v>
      </c>
      <c r="H129" s="54"/>
      <c r="I129" s="37" t="s">
        <v>68</v>
      </c>
      <c r="J129" s="37" t="s">
        <v>91</v>
      </c>
      <c r="K129" s="37"/>
      <c r="L129" s="110" t="s">
        <v>162</v>
      </c>
      <c r="M129" s="37"/>
      <c r="N129" s="37"/>
      <c r="O129" s="37"/>
      <c r="P129" s="37">
        <v>3800</v>
      </c>
      <c r="Q129" s="37"/>
      <c r="R129" s="37" t="s">
        <v>72</v>
      </c>
      <c r="S129" s="37"/>
      <c r="T129" s="37"/>
      <c r="U129" s="37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</row>
    <row r="130" s="81" customFormat="1" ht="20" hidden="1" customHeight="1" spans="1:256">
      <c r="A130" s="84">
        <v>8</v>
      </c>
      <c r="B130" s="37" t="s">
        <v>160</v>
      </c>
      <c r="C130" s="37" t="s">
        <v>22</v>
      </c>
      <c r="D130" s="37">
        <v>8</v>
      </c>
      <c r="E130" s="37">
        <v>1700</v>
      </c>
      <c r="F130" s="37"/>
      <c r="G130" s="37">
        <v>0</v>
      </c>
      <c r="H130" s="54">
        <v>3194</v>
      </c>
      <c r="I130" s="37" t="s">
        <v>38</v>
      </c>
      <c r="J130" s="37" t="s">
        <v>163</v>
      </c>
      <c r="K130" s="37"/>
      <c r="L130" s="37" t="s">
        <v>25</v>
      </c>
      <c r="M130" s="37" t="s">
        <v>40</v>
      </c>
      <c r="N130" s="37"/>
      <c r="O130" s="37"/>
      <c r="P130" s="37">
        <v>1700</v>
      </c>
      <c r="Q130" s="37"/>
      <c r="R130" s="37" t="s">
        <v>114</v>
      </c>
      <c r="S130" s="37"/>
      <c r="T130" s="37"/>
      <c r="U130" s="37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</row>
    <row r="131" s="81" customFormat="1" ht="20" hidden="1" customHeight="1" spans="1:256">
      <c r="A131" s="84">
        <f t="shared" ref="A131:A194" si="2">D131+F131</f>
        <v>8</v>
      </c>
      <c r="B131" s="37" t="s">
        <v>160</v>
      </c>
      <c r="C131" s="37" t="s">
        <v>81</v>
      </c>
      <c r="D131" s="37">
        <v>8</v>
      </c>
      <c r="E131" s="37">
        <v>2000</v>
      </c>
      <c r="F131" s="37"/>
      <c r="G131" s="37"/>
      <c r="H131" s="54"/>
      <c r="I131" s="37" t="s">
        <v>57</v>
      </c>
      <c r="J131" s="37" t="s">
        <v>164</v>
      </c>
      <c r="K131" s="37"/>
      <c r="L131" s="37" t="s">
        <v>25</v>
      </c>
      <c r="M131" s="37"/>
      <c r="N131" s="37">
        <v>300</v>
      </c>
      <c r="O131" s="37"/>
      <c r="P131" s="37">
        <v>2300</v>
      </c>
      <c r="Q131" s="37"/>
      <c r="R131" s="37" t="s">
        <v>57</v>
      </c>
      <c r="S131" s="37"/>
      <c r="T131" s="37"/>
      <c r="U131" s="37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</row>
    <row r="132" ht="20" hidden="1" customHeight="1" spans="1:256">
      <c r="A132" s="13">
        <f t="shared" si="2"/>
        <v>8</v>
      </c>
      <c r="B132" s="37" t="s">
        <v>160</v>
      </c>
      <c r="C132" s="37" t="s">
        <v>67</v>
      </c>
      <c r="D132" s="37">
        <v>8</v>
      </c>
      <c r="E132" s="37">
        <f>900/8*D132</f>
        <v>900</v>
      </c>
      <c r="F132" s="37"/>
      <c r="G132" s="37">
        <f>1300/8*F132</f>
        <v>0</v>
      </c>
      <c r="H132" s="54">
        <v>3306</v>
      </c>
      <c r="I132" s="37" t="s">
        <v>47</v>
      </c>
      <c r="J132" s="37" t="s">
        <v>140</v>
      </c>
      <c r="K132" s="37">
        <v>27</v>
      </c>
      <c r="L132" s="37"/>
      <c r="M132" s="37" t="s">
        <v>40</v>
      </c>
      <c r="N132" s="37"/>
      <c r="O132" s="37"/>
      <c r="P132" s="37"/>
      <c r="Q132" s="37"/>
      <c r="R132" s="37"/>
      <c r="S132" s="37"/>
      <c r="T132" s="37">
        <v>431.7</v>
      </c>
      <c r="U132" s="37" t="s">
        <v>141</v>
      </c>
      <c r="V132" s="106"/>
      <c r="W132" s="106"/>
      <c r="X132" s="106"/>
      <c r="Y132" s="106"/>
      <c r="Z132" s="106"/>
      <c r="AA132" s="106"/>
      <c r="AB132" s="106"/>
      <c r="AC132" s="106"/>
      <c r="AD132" s="106"/>
      <c r="AE132" s="106"/>
      <c r="AF132" s="106"/>
      <c r="AG132" s="106"/>
      <c r="AH132" s="106"/>
      <c r="AI132" s="106"/>
      <c r="AJ132" s="106"/>
      <c r="AK132" s="106"/>
      <c r="AL132" s="106"/>
      <c r="AM132" s="106"/>
      <c r="AN132" s="106"/>
      <c r="AO132" s="106"/>
      <c r="AP132" s="106"/>
      <c r="AQ132" s="106"/>
      <c r="AR132" s="106"/>
      <c r="AS132" s="106"/>
      <c r="AT132" s="106"/>
      <c r="AU132" s="106"/>
      <c r="AV132" s="106"/>
      <c r="AW132" s="106"/>
      <c r="AX132" s="106"/>
      <c r="AY132" s="106"/>
      <c r="AZ132" s="106"/>
      <c r="BA132" s="106"/>
      <c r="BB132" s="106"/>
      <c r="BC132" s="106"/>
      <c r="BD132" s="106"/>
      <c r="BE132" s="106"/>
      <c r="BF132" s="106"/>
      <c r="BG132" s="106"/>
      <c r="BH132" s="106"/>
      <c r="BI132" s="106"/>
      <c r="BJ132" s="106"/>
      <c r="BK132" s="106"/>
      <c r="BL132" s="106"/>
      <c r="BM132" s="106"/>
      <c r="BN132" s="106"/>
      <c r="BO132" s="106"/>
      <c r="BP132" s="106"/>
      <c r="BQ132" s="106"/>
      <c r="BR132" s="106"/>
      <c r="BS132" s="106"/>
      <c r="BT132" s="106"/>
      <c r="BU132" s="106"/>
      <c r="BV132" s="106"/>
      <c r="BW132" s="106"/>
      <c r="BX132" s="106"/>
      <c r="BY132" s="106"/>
      <c r="BZ132" s="106"/>
      <c r="CA132" s="106"/>
      <c r="CB132" s="106"/>
      <c r="CC132" s="106"/>
      <c r="CD132" s="106"/>
      <c r="CE132" s="106"/>
      <c r="CF132" s="106"/>
      <c r="CG132" s="106"/>
      <c r="CH132" s="106"/>
      <c r="CI132" s="106"/>
      <c r="CJ132" s="106"/>
      <c r="CK132" s="106"/>
      <c r="CL132" s="106"/>
      <c r="CM132" s="106"/>
      <c r="CN132" s="106"/>
      <c r="CO132" s="106"/>
      <c r="CP132" s="106"/>
      <c r="CQ132" s="106"/>
      <c r="CR132" s="106"/>
      <c r="CS132" s="106"/>
      <c r="CT132" s="106"/>
      <c r="CU132" s="106"/>
      <c r="CV132" s="106"/>
      <c r="CW132" s="106"/>
      <c r="CX132" s="106"/>
      <c r="CY132" s="106"/>
      <c r="CZ132" s="106"/>
      <c r="DA132" s="106"/>
      <c r="DB132" s="106"/>
      <c r="DC132" s="106"/>
      <c r="DD132" s="106"/>
      <c r="DE132" s="106"/>
      <c r="DF132" s="106"/>
      <c r="DG132" s="106"/>
      <c r="DH132" s="106"/>
      <c r="DI132" s="106"/>
      <c r="DJ132" s="106"/>
      <c r="DK132" s="106"/>
      <c r="DL132" s="106"/>
      <c r="DM132" s="106"/>
      <c r="DN132" s="106"/>
      <c r="DO132" s="106"/>
      <c r="DP132" s="106"/>
      <c r="DQ132" s="106"/>
      <c r="DR132" s="106"/>
      <c r="DS132" s="106"/>
      <c r="DT132" s="106"/>
      <c r="DU132" s="106"/>
      <c r="DV132" s="106"/>
      <c r="DW132" s="106"/>
      <c r="DX132" s="106"/>
      <c r="DY132" s="106"/>
      <c r="DZ132" s="106"/>
      <c r="EA132" s="106"/>
      <c r="EB132" s="106"/>
      <c r="EC132" s="106"/>
      <c r="ED132" s="106"/>
      <c r="EE132" s="106"/>
      <c r="EF132" s="106"/>
      <c r="EG132" s="106"/>
      <c r="EH132" s="106"/>
      <c r="EI132" s="106"/>
      <c r="EJ132" s="106"/>
      <c r="EK132" s="106"/>
      <c r="EL132" s="106"/>
      <c r="EM132" s="106"/>
      <c r="EN132" s="106"/>
      <c r="EO132" s="106"/>
      <c r="EP132" s="106"/>
      <c r="EQ132" s="106"/>
      <c r="ER132" s="106"/>
      <c r="ES132" s="106"/>
      <c r="ET132" s="106"/>
      <c r="EU132" s="106"/>
      <c r="EV132" s="106"/>
      <c r="EW132" s="106"/>
      <c r="EX132" s="106"/>
      <c r="EY132" s="106"/>
      <c r="EZ132" s="106"/>
      <c r="FA132" s="106"/>
      <c r="FB132" s="106"/>
      <c r="FC132" s="106"/>
      <c r="FD132" s="106"/>
      <c r="FE132" s="106"/>
      <c r="FF132" s="106"/>
      <c r="FG132" s="106"/>
      <c r="FH132" s="106"/>
      <c r="FI132" s="106"/>
      <c r="FJ132" s="106"/>
      <c r="FK132" s="106"/>
      <c r="FL132" s="106"/>
      <c r="FM132" s="106"/>
      <c r="FN132" s="106"/>
      <c r="FO132" s="106"/>
      <c r="FP132" s="106"/>
      <c r="FQ132" s="106"/>
      <c r="FR132" s="106"/>
      <c r="FS132" s="106"/>
      <c r="FT132" s="106"/>
      <c r="FU132" s="106"/>
      <c r="FV132" s="106"/>
      <c r="FW132" s="106"/>
      <c r="FX132" s="106"/>
      <c r="FY132" s="106"/>
      <c r="FZ132" s="106"/>
      <c r="GA132" s="106"/>
      <c r="GB132" s="106"/>
      <c r="GC132" s="106"/>
      <c r="GD132" s="106"/>
      <c r="GE132" s="106"/>
      <c r="GF132" s="106"/>
      <c r="GG132" s="106"/>
      <c r="GH132" s="106"/>
      <c r="GI132" s="106"/>
      <c r="GJ132" s="106"/>
      <c r="GK132" s="106"/>
      <c r="GL132" s="106"/>
      <c r="GM132" s="106"/>
      <c r="GN132" s="106"/>
      <c r="GO132" s="106"/>
      <c r="GP132" s="106"/>
      <c r="GQ132" s="106"/>
      <c r="GR132" s="106"/>
      <c r="GS132" s="106"/>
      <c r="GT132" s="106"/>
      <c r="GU132" s="106"/>
      <c r="GV132" s="106"/>
      <c r="GW132" s="106"/>
      <c r="GX132" s="106"/>
      <c r="GY132" s="106"/>
      <c r="GZ132" s="106"/>
      <c r="HA132" s="106"/>
      <c r="HB132" s="106"/>
      <c r="HC132" s="106"/>
      <c r="HD132" s="106"/>
      <c r="HE132" s="106"/>
      <c r="HF132" s="106"/>
      <c r="HG132" s="106"/>
      <c r="HH132" s="106"/>
      <c r="HI132" s="106"/>
      <c r="HJ132" s="106"/>
      <c r="HK132" s="106"/>
      <c r="HL132" s="106"/>
      <c r="HM132" s="106"/>
      <c r="HN132" s="106"/>
      <c r="HO132" s="106"/>
      <c r="HP132" s="106"/>
      <c r="HQ132" s="106"/>
      <c r="HR132" s="106"/>
      <c r="HS132" s="106"/>
      <c r="HT132" s="106"/>
      <c r="HU132" s="106"/>
      <c r="HV132" s="106"/>
      <c r="HW132" s="106"/>
      <c r="HX132" s="106"/>
      <c r="HY132" s="106"/>
      <c r="HZ132" s="106"/>
      <c r="IA132" s="106"/>
      <c r="IB132" s="106"/>
      <c r="IC132" s="106"/>
      <c r="ID132" s="106"/>
      <c r="IE132" s="106"/>
      <c r="IF132" s="106"/>
      <c r="IG132" s="106"/>
      <c r="IH132" s="106"/>
      <c r="II132" s="106"/>
      <c r="IJ132" s="106"/>
      <c r="IK132" s="106"/>
      <c r="IL132" s="106"/>
      <c r="IM132" s="106"/>
      <c r="IN132" s="106"/>
      <c r="IO132" s="106"/>
      <c r="IP132" s="106"/>
      <c r="IQ132" s="106"/>
      <c r="IR132" s="106"/>
      <c r="IS132" s="106"/>
      <c r="IT132" s="106"/>
      <c r="IU132" s="106"/>
      <c r="IV132" s="106"/>
    </row>
    <row r="133" s="81" customFormat="1" ht="20" hidden="1" customHeight="1" spans="1:256">
      <c r="A133" s="84">
        <f t="shared" si="2"/>
        <v>8</v>
      </c>
      <c r="B133" s="37" t="s">
        <v>160</v>
      </c>
      <c r="C133" s="37" t="s">
        <v>85</v>
      </c>
      <c r="D133" s="37">
        <v>8</v>
      </c>
      <c r="E133" s="37">
        <v>1300</v>
      </c>
      <c r="F133" s="37"/>
      <c r="G133" s="37">
        <f>1300/8*F133</f>
        <v>0</v>
      </c>
      <c r="H133" s="54"/>
      <c r="I133" s="37" t="s">
        <v>104</v>
      </c>
      <c r="J133" s="37" t="s">
        <v>165</v>
      </c>
      <c r="K133" s="37"/>
      <c r="L133" s="37"/>
      <c r="M133" s="37"/>
      <c r="N133" s="37"/>
      <c r="O133" s="37"/>
      <c r="P133" s="37">
        <v>934</v>
      </c>
      <c r="Q133" s="37">
        <f>350+16</f>
        <v>366</v>
      </c>
      <c r="R133" s="37" t="s">
        <v>166</v>
      </c>
      <c r="S133" s="37"/>
      <c r="T133" s="37"/>
      <c r="U133" s="37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</row>
    <row r="134" s="81" customFormat="1" ht="20" hidden="1" customHeight="1" spans="1:256">
      <c r="A134" s="13">
        <f t="shared" si="2"/>
        <v>8</v>
      </c>
      <c r="B134" s="37" t="s">
        <v>160</v>
      </c>
      <c r="C134" s="37" t="s">
        <v>33</v>
      </c>
      <c r="D134" s="37">
        <v>8</v>
      </c>
      <c r="E134" s="37">
        <f>1000/8*D134</f>
        <v>1000</v>
      </c>
      <c r="F134" s="37"/>
      <c r="G134" s="37">
        <f>1500/8*F134</f>
        <v>0</v>
      </c>
      <c r="H134" s="54">
        <v>4014</v>
      </c>
      <c r="I134" s="37" t="s">
        <v>54</v>
      </c>
      <c r="J134" s="37" t="s">
        <v>93</v>
      </c>
      <c r="K134" s="37"/>
      <c r="L134" s="37"/>
      <c r="M134" s="37" t="s">
        <v>40</v>
      </c>
      <c r="N134" s="37"/>
      <c r="O134" s="37"/>
      <c r="P134" s="37"/>
      <c r="Q134" s="37"/>
      <c r="R134" s="37"/>
      <c r="S134" s="37"/>
      <c r="T134" s="37"/>
      <c r="U134" s="37" t="s">
        <v>152</v>
      </c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</row>
    <row r="135" s="81" customFormat="1" ht="20" hidden="1" customHeight="1" spans="1:256">
      <c r="A135" s="13">
        <f t="shared" si="2"/>
        <v>7</v>
      </c>
      <c r="B135" s="37" t="s">
        <v>167</v>
      </c>
      <c r="C135" s="37" t="s">
        <v>73</v>
      </c>
      <c r="D135" s="37">
        <v>7</v>
      </c>
      <c r="E135" s="37">
        <f>900/8*D135</f>
        <v>787.5</v>
      </c>
      <c r="F135" s="37"/>
      <c r="G135" s="37">
        <f>1300/8*F135</f>
        <v>0</v>
      </c>
      <c r="H135" s="37">
        <v>1740</v>
      </c>
      <c r="I135" s="37" t="s">
        <v>43</v>
      </c>
      <c r="J135" s="37" t="s">
        <v>65</v>
      </c>
      <c r="K135" s="37">
        <v>10</v>
      </c>
      <c r="L135" s="37"/>
      <c r="M135" s="37" t="s">
        <v>40</v>
      </c>
      <c r="N135" s="37"/>
      <c r="O135" s="37"/>
      <c r="P135" s="37"/>
      <c r="Q135" s="37"/>
      <c r="R135" s="37"/>
      <c r="S135" s="37"/>
      <c r="T135" s="37"/>
      <c r="U135" s="37" t="s">
        <v>158</v>
      </c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</row>
    <row r="136" s="81" customFormat="1" ht="20" hidden="1" customHeight="1" spans="1:256">
      <c r="A136" s="13">
        <f t="shared" si="2"/>
        <v>8</v>
      </c>
      <c r="B136" s="37" t="s">
        <v>167</v>
      </c>
      <c r="C136" s="37" t="s">
        <v>168</v>
      </c>
      <c r="D136" s="37">
        <v>8</v>
      </c>
      <c r="E136" s="37">
        <f>900/8*D136</f>
        <v>900</v>
      </c>
      <c r="F136" s="37"/>
      <c r="G136" s="37">
        <f>1500/8*F136</f>
        <v>0</v>
      </c>
      <c r="H136" s="54">
        <v>3142</v>
      </c>
      <c r="I136" s="37" t="s">
        <v>68</v>
      </c>
      <c r="J136" s="37" t="s">
        <v>169</v>
      </c>
      <c r="K136" s="37"/>
      <c r="L136" s="37"/>
      <c r="M136" s="37" t="s">
        <v>40</v>
      </c>
      <c r="N136" s="37">
        <v>200</v>
      </c>
      <c r="O136" s="37"/>
      <c r="P136" s="37"/>
      <c r="Q136" s="37"/>
      <c r="R136" s="37"/>
      <c r="S136" s="37"/>
      <c r="T136" s="37"/>
      <c r="U136" s="37" t="s">
        <v>170</v>
      </c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</row>
    <row r="137" ht="20" hidden="1" customHeight="1" spans="1:256">
      <c r="A137" s="84">
        <f t="shared" si="2"/>
        <v>8</v>
      </c>
      <c r="B137" s="37" t="s">
        <v>167</v>
      </c>
      <c r="C137" s="37" t="s">
        <v>22</v>
      </c>
      <c r="D137" s="37">
        <v>8</v>
      </c>
      <c r="E137" s="37">
        <f>1000/8*D137</f>
        <v>1000</v>
      </c>
      <c r="F137" s="37"/>
      <c r="G137" s="37">
        <f>1500/8*F137</f>
        <v>0</v>
      </c>
      <c r="H137" s="54">
        <v>2343</v>
      </c>
      <c r="I137" s="37" t="s">
        <v>23</v>
      </c>
      <c r="J137" s="37" t="s">
        <v>171</v>
      </c>
      <c r="K137" s="37"/>
      <c r="L137" s="37" t="s">
        <v>123</v>
      </c>
      <c r="M137" s="37" t="s">
        <v>40</v>
      </c>
      <c r="N137" s="37"/>
      <c r="O137" s="37"/>
      <c r="P137" s="37"/>
      <c r="Q137" s="37"/>
      <c r="R137" s="37"/>
      <c r="S137" s="37"/>
      <c r="T137" s="37"/>
      <c r="U137" s="37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6"/>
      <c r="AG137" s="106"/>
      <c r="AH137" s="106"/>
      <c r="AI137" s="106"/>
      <c r="AJ137" s="106"/>
      <c r="AK137" s="106"/>
      <c r="AL137" s="106"/>
      <c r="AM137" s="106"/>
      <c r="AN137" s="106"/>
      <c r="AO137" s="106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/>
      <c r="BD137" s="106"/>
      <c r="BE137" s="106"/>
      <c r="BF137" s="106"/>
      <c r="BG137" s="106"/>
      <c r="BH137" s="106"/>
      <c r="BI137" s="106"/>
      <c r="BJ137" s="106"/>
      <c r="BK137" s="106"/>
      <c r="BL137" s="106"/>
      <c r="BM137" s="106"/>
      <c r="BN137" s="106"/>
      <c r="BO137" s="106"/>
      <c r="BP137" s="106"/>
      <c r="BQ137" s="106"/>
      <c r="BR137" s="106"/>
      <c r="BS137" s="106"/>
      <c r="BT137" s="106"/>
      <c r="BU137" s="106"/>
      <c r="BV137" s="106"/>
      <c r="BW137" s="106"/>
      <c r="BX137" s="106"/>
      <c r="BY137" s="106"/>
      <c r="BZ137" s="106"/>
      <c r="CA137" s="106"/>
      <c r="CB137" s="106"/>
      <c r="CC137" s="106"/>
      <c r="CD137" s="106"/>
      <c r="CE137" s="106"/>
      <c r="CF137" s="106"/>
      <c r="CG137" s="106"/>
      <c r="CH137" s="106"/>
      <c r="CI137" s="106"/>
      <c r="CJ137" s="106"/>
      <c r="CK137" s="106"/>
      <c r="CL137" s="106"/>
      <c r="CM137" s="106"/>
      <c r="CN137" s="106"/>
      <c r="CO137" s="106"/>
      <c r="CP137" s="106"/>
      <c r="CQ137" s="106"/>
      <c r="CR137" s="106"/>
      <c r="CS137" s="106"/>
      <c r="CT137" s="106"/>
      <c r="CU137" s="106"/>
      <c r="CV137" s="106"/>
      <c r="CW137" s="106"/>
      <c r="CX137" s="106"/>
      <c r="CY137" s="106"/>
      <c r="CZ137" s="106"/>
      <c r="DA137" s="106"/>
      <c r="DB137" s="106"/>
      <c r="DC137" s="106"/>
      <c r="DD137" s="106"/>
      <c r="DE137" s="106"/>
      <c r="DF137" s="106"/>
      <c r="DG137" s="106"/>
      <c r="DH137" s="106"/>
      <c r="DI137" s="106"/>
      <c r="DJ137" s="106"/>
      <c r="DK137" s="106"/>
      <c r="DL137" s="106"/>
      <c r="DM137" s="106"/>
      <c r="DN137" s="106"/>
      <c r="DO137" s="106"/>
      <c r="DP137" s="106"/>
      <c r="DQ137" s="106"/>
      <c r="DR137" s="106"/>
      <c r="DS137" s="106"/>
      <c r="DT137" s="106"/>
      <c r="DU137" s="106"/>
      <c r="DV137" s="106"/>
      <c r="DW137" s="106"/>
      <c r="DX137" s="106"/>
      <c r="DY137" s="106"/>
      <c r="DZ137" s="106"/>
      <c r="EA137" s="106"/>
      <c r="EB137" s="106"/>
      <c r="EC137" s="106"/>
      <c r="ED137" s="106"/>
      <c r="EE137" s="106"/>
      <c r="EF137" s="106"/>
      <c r="EG137" s="106"/>
      <c r="EH137" s="106"/>
      <c r="EI137" s="106"/>
      <c r="EJ137" s="106"/>
      <c r="EK137" s="106"/>
      <c r="EL137" s="106"/>
      <c r="EM137" s="106"/>
      <c r="EN137" s="106"/>
      <c r="EO137" s="106"/>
      <c r="EP137" s="106"/>
      <c r="EQ137" s="106"/>
      <c r="ER137" s="106"/>
      <c r="ES137" s="106"/>
      <c r="ET137" s="106"/>
      <c r="EU137" s="106"/>
      <c r="EV137" s="106"/>
      <c r="EW137" s="106"/>
      <c r="EX137" s="106"/>
      <c r="EY137" s="106"/>
      <c r="EZ137" s="106"/>
      <c r="FA137" s="106"/>
      <c r="FB137" s="106"/>
      <c r="FC137" s="106"/>
      <c r="FD137" s="106"/>
      <c r="FE137" s="106"/>
      <c r="FF137" s="106"/>
      <c r="FG137" s="106"/>
      <c r="FH137" s="106"/>
      <c r="FI137" s="106"/>
      <c r="FJ137" s="106"/>
      <c r="FK137" s="106"/>
      <c r="FL137" s="106"/>
      <c r="FM137" s="106"/>
      <c r="FN137" s="106"/>
      <c r="FO137" s="106"/>
      <c r="FP137" s="106"/>
      <c r="FQ137" s="106"/>
      <c r="FR137" s="106"/>
      <c r="FS137" s="106"/>
      <c r="FT137" s="106"/>
      <c r="FU137" s="106"/>
      <c r="FV137" s="106"/>
      <c r="FW137" s="106"/>
      <c r="FX137" s="106"/>
      <c r="FY137" s="106"/>
      <c r="FZ137" s="106"/>
      <c r="GA137" s="106"/>
      <c r="GB137" s="106"/>
      <c r="GC137" s="106"/>
      <c r="GD137" s="106"/>
      <c r="GE137" s="106"/>
      <c r="GF137" s="106"/>
      <c r="GG137" s="106"/>
      <c r="GH137" s="106"/>
      <c r="GI137" s="106"/>
      <c r="GJ137" s="106"/>
      <c r="GK137" s="106"/>
      <c r="GL137" s="106"/>
      <c r="GM137" s="106"/>
      <c r="GN137" s="106"/>
      <c r="GO137" s="106"/>
      <c r="GP137" s="106"/>
      <c r="GQ137" s="106"/>
      <c r="GR137" s="106"/>
      <c r="GS137" s="106"/>
      <c r="GT137" s="106"/>
      <c r="GU137" s="106"/>
      <c r="GV137" s="106"/>
      <c r="GW137" s="106"/>
      <c r="GX137" s="106"/>
      <c r="GY137" s="106"/>
      <c r="GZ137" s="106"/>
      <c r="HA137" s="106"/>
      <c r="HB137" s="106"/>
      <c r="HC137" s="106"/>
      <c r="HD137" s="106"/>
      <c r="HE137" s="106"/>
      <c r="HF137" s="106"/>
      <c r="HG137" s="106"/>
      <c r="HH137" s="106"/>
      <c r="HI137" s="106"/>
      <c r="HJ137" s="106"/>
      <c r="HK137" s="106"/>
      <c r="HL137" s="106"/>
      <c r="HM137" s="106"/>
      <c r="HN137" s="106"/>
      <c r="HO137" s="106"/>
      <c r="HP137" s="106"/>
      <c r="HQ137" s="106"/>
      <c r="HR137" s="106"/>
      <c r="HS137" s="106"/>
      <c r="HT137" s="106"/>
      <c r="HU137" s="106"/>
      <c r="HV137" s="106"/>
      <c r="HW137" s="106"/>
      <c r="HX137" s="106"/>
      <c r="HY137" s="106"/>
      <c r="HZ137" s="106"/>
      <c r="IA137" s="106"/>
      <c r="IB137" s="106"/>
      <c r="IC137" s="106"/>
      <c r="ID137" s="106"/>
      <c r="IE137" s="106"/>
      <c r="IF137" s="106"/>
      <c r="IG137" s="106"/>
      <c r="IH137" s="106"/>
      <c r="II137" s="106"/>
      <c r="IJ137" s="106"/>
      <c r="IK137" s="106"/>
      <c r="IL137" s="106"/>
      <c r="IM137" s="106"/>
      <c r="IN137" s="106"/>
      <c r="IO137" s="106"/>
      <c r="IP137" s="106"/>
      <c r="IQ137" s="106"/>
      <c r="IR137" s="106"/>
      <c r="IS137" s="106"/>
      <c r="IT137" s="106"/>
      <c r="IU137" s="106"/>
      <c r="IV137" s="106"/>
    </row>
    <row r="138" customFormat="1" ht="20" hidden="1" customHeight="1" spans="1:256">
      <c r="A138" s="13">
        <f t="shared" si="2"/>
        <v>8</v>
      </c>
      <c r="B138" s="37" t="s">
        <v>167</v>
      </c>
      <c r="C138" s="37" t="s">
        <v>42</v>
      </c>
      <c r="D138" s="37">
        <v>8</v>
      </c>
      <c r="E138" s="37">
        <f>1000/8*D138</f>
        <v>1000</v>
      </c>
      <c r="F138" s="37"/>
      <c r="G138" s="37">
        <f>1500/8*F138</f>
        <v>0</v>
      </c>
      <c r="H138" s="54">
        <v>4480</v>
      </c>
      <c r="I138" s="37" t="s">
        <v>57</v>
      </c>
      <c r="J138" s="37" t="s">
        <v>172</v>
      </c>
      <c r="K138" s="37"/>
      <c r="L138" s="37"/>
      <c r="M138" s="37" t="s">
        <v>40</v>
      </c>
      <c r="N138" s="37">
        <v>300</v>
      </c>
      <c r="O138" s="37"/>
      <c r="P138" s="37"/>
      <c r="Q138" s="37"/>
      <c r="R138" s="37"/>
      <c r="S138" s="37"/>
      <c r="T138" s="37"/>
      <c r="U138" s="37" t="s">
        <v>173</v>
      </c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6"/>
      <c r="AK138" s="106"/>
      <c r="AL138" s="106"/>
      <c r="AM138" s="106"/>
      <c r="AN138" s="106"/>
      <c r="AO138" s="106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/>
      <c r="BD138" s="106"/>
      <c r="BE138" s="106"/>
      <c r="BF138" s="106"/>
      <c r="BG138" s="106"/>
      <c r="BH138" s="106"/>
      <c r="BI138" s="106"/>
      <c r="BJ138" s="106"/>
      <c r="BK138" s="106"/>
      <c r="BL138" s="106"/>
      <c r="BM138" s="106"/>
      <c r="BN138" s="106"/>
      <c r="BO138" s="106"/>
      <c r="BP138" s="106"/>
      <c r="BQ138" s="106"/>
      <c r="BR138" s="106"/>
      <c r="BS138" s="106"/>
      <c r="BT138" s="106"/>
      <c r="BU138" s="106"/>
      <c r="BV138" s="106"/>
      <c r="BW138" s="106"/>
      <c r="BX138" s="106"/>
      <c r="BY138" s="106"/>
      <c r="BZ138" s="106"/>
      <c r="CA138" s="106"/>
      <c r="CB138" s="106"/>
      <c r="CC138" s="106"/>
      <c r="CD138" s="106"/>
      <c r="CE138" s="106"/>
      <c r="CF138" s="106"/>
      <c r="CG138" s="106"/>
      <c r="CH138" s="106"/>
      <c r="CI138" s="106"/>
      <c r="CJ138" s="106"/>
      <c r="CK138" s="106"/>
      <c r="CL138" s="106"/>
      <c r="CM138" s="106"/>
      <c r="CN138" s="106"/>
      <c r="CO138" s="106"/>
      <c r="CP138" s="106"/>
      <c r="CQ138" s="106"/>
      <c r="CR138" s="106"/>
      <c r="CS138" s="106"/>
      <c r="CT138" s="106"/>
      <c r="CU138" s="106"/>
      <c r="CV138" s="106"/>
      <c r="CW138" s="106"/>
      <c r="CX138" s="106"/>
      <c r="CY138" s="106"/>
      <c r="CZ138" s="106"/>
      <c r="DA138" s="106"/>
      <c r="DB138" s="106"/>
      <c r="DC138" s="106"/>
      <c r="DD138" s="106"/>
      <c r="DE138" s="106"/>
      <c r="DF138" s="106"/>
      <c r="DG138" s="106"/>
      <c r="DH138" s="106"/>
      <c r="DI138" s="106"/>
      <c r="DJ138" s="106"/>
      <c r="DK138" s="106"/>
      <c r="DL138" s="106"/>
      <c r="DM138" s="106"/>
      <c r="DN138" s="106"/>
      <c r="DO138" s="106"/>
      <c r="DP138" s="106"/>
      <c r="DQ138" s="106"/>
      <c r="DR138" s="106"/>
      <c r="DS138" s="106"/>
      <c r="DT138" s="106"/>
      <c r="DU138" s="106"/>
      <c r="DV138" s="106"/>
      <c r="DW138" s="106"/>
      <c r="DX138" s="106"/>
      <c r="DY138" s="106"/>
      <c r="DZ138" s="106"/>
      <c r="EA138" s="106"/>
      <c r="EB138" s="106"/>
      <c r="EC138" s="106"/>
      <c r="ED138" s="106"/>
      <c r="EE138" s="106"/>
      <c r="EF138" s="106"/>
      <c r="EG138" s="106"/>
      <c r="EH138" s="106"/>
      <c r="EI138" s="106"/>
      <c r="EJ138" s="106"/>
      <c r="EK138" s="106"/>
      <c r="EL138" s="106"/>
      <c r="EM138" s="106"/>
      <c r="EN138" s="106"/>
      <c r="EO138" s="106"/>
      <c r="EP138" s="106"/>
      <c r="EQ138" s="106"/>
      <c r="ER138" s="106"/>
      <c r="ES138" s="106"/>
      <c r="ET138" s="106"/>
      <c r="EU138" s="106"/>
      <c r="EV138" s="106"/>
      <c r="EW138" s="106"/>
      <c r="EX138" s="106"/>
      <c r="EY138" s="106"/>
      <c r="EZ138" s="106"/>
      <c r="FA138" s="106"/>
      <c r="FB138" s="106"/>
      <c r="FC138" s="106"/>
      <c r="FD138" s="106"/>
      <c r="FE138" s="106"/>
      <c r="FF138" s="106"/>
      <c r="FG138" s="106"/>
      <c r="FH138" s="106"/>
      <c r="FI138" s="106"/>
      <c r="FJ138" s="106"/>
      <c r="FK138" s="106"/>
      <c r="FL138" s="106"/>
      <c r="FM138" s="106"/>
      <c r="FN138" s="106"/>
      <c r="FO138" s="106"/>
      <c r="FP138" s="106"/>
      <c r="FQ138" s="106"/>
      <c r="FR138" s="106"/>
      <c r="FS138" s="106"/>
      <c r="FT138" s="106"/>
      <c r="FU138" s="106"/>
      <c r="FV138" s="106"/>
      <c r="FW138" s="106"/>
      <c r="FX138" s="106"/>
      <c r="FY138" s="106"/>
      <c r="FZ138" s="106"/>
      <c r="GA138" s="106"/>
      <c r="GB138" s="106"/>
      <c r="GC138" s="106"/>
      <c r="GD138" s="106"/>
      <c r="GE138" s="106"/>
      <c r="GF138" s="106"/>
      <c r="GG138" s="106"/>
      <c r="GH138" s="106"/>
      <c r="GI138" s="106"/>
      <c r="GJ138" s="106"/>
      <c r="GK138" s="106"/>
      <c r="GL138" s="106"/>
      <c r="GM138" s="106"/>
      <c r="GN138" s="106"/>
      <c r="GO138" s="106"/>
      <c r="GP138" s="106"/>
      <c r="GQ138" s="106"/>
      <c r="GR138" s="106"/>
      <c r="GS138" s="106"/>
      <c r="GT138" s="106"/>
      <c r="GU138" s="106"/>
      <c r="GV138" s="106"/>
      <c r="GW138" s="106"/>
      <c r="GX138" s="106"/>
      <c r="GY138" s="106"/>
      <c r="GZ138" s="106"/>
      <c r="HA138" s="106"/>
      <c r="HB138" s="106"/>
      <c r="HC138" s="106"/>
      <c r="HD138" s="106"/>
      <c r="HE138" s="106"/>
      <c r="HF138" s="106"/>
      <c r="HG138" s="106"/>
      <c r="HH138" s="106"/>
      <c r="HI138" s="106"/>
      <c r="HJ138" s="106"/>
      <c r="HK138" s="106"/>
      <c r="HL138" s="106"/>
      <c r="HM138" s="106"/>
      <c r="HN138" s="106"/>
      <c r="HO138" s="106"/>
      <c r="HP138" s="106"/>
      <c r="HQ138" s="106"/>
      <c r="HR138" s="106"/>
      <c r="HS138" s="106"/>
      <c r="HT138" s="106"/>
      <c r="HU138" s="106"/>
      <c r="HV138" s="106"/>
      <c r="HW138" s="106"/>
      <c r="HX138" s="106"/>
      <c r="HY138" s="106"/>
      <c r="HZ138" s="106"/>
      <c r="IA138" s="106"/>
      <c r="IB138" s="106"/>
      <c r="IC138" s="106"/>
      <c r="ID138" s="106"/>
      <c r="IE138" s="106"/>
      <c r="IF138" s="106"/>
      <c r="IG138" s="106"/>
      <c r="IH138" s="106"/>
      <c r="II138" s="106"/>
      <c r="IJ138" s="106"/>
      <c r="IK138" s="106"/>
      <c r="IL138" s="106"/>
      <c r="IM138" s="106"/>
      <c r="IN138" s="106"/>
      <c r="IO138" s="106"/>
      <c r="IP138" s="106"/>
      <c r="IQ138" s="106"/>
      <c r="IR138" s="106"/>
      <c r="IS138" s="106"/>
      <c r="IT138" s="106"/>
      <c r="IU138" s="106"/>
      <c r="IV138" s="106"/>
    </row>
    <row r="139" s="81" customFormat="1" ht="20" hidden="1" customHeight="1" spans="1:256">
      <c r="A139" s="13">
        <f t="shared" si="2"/>
        <v>8</v>
      </c>
      <c r="B139" s="37" t="s">
        <v>167</v>
      </c>
      <c r="C139" s="37" t="s">
        <v>59</v>
      </c>
      <c r="D139" s="37">
        <v>2</v>
      </c>
      <c r="E139" s="37">
        <f>1000/8*D139</f>
        <v>250</v>
      </c>
      <c r="F139" s="37">
        <v>6</v>
      </c>
      <c r="G139" s="37">
        <f>1500/8*F139</f>
        <v>1125</v>
      </c>
      <c r="H139" s="54">
        <v>3158</v>
      </c>
      <c r="I139" s="37" t="s">
        <v>60</v>
      </c>
      <c r="J139" s="37" t="s">
        <v>70</v>
      </c>
      <c r="K139" s="37"/>
      <c r="L139" s="37"/>
      <c r="M139" s="37" t="s">
        <v>40</v>
      </c>
      <c r="N139" s="37"/>
      <c r="O139" s="37"/>
      <c r="P139" s="37"/>
      <c r="Q139" s="37"/>
      <c r="R139" s="37"/>
      <c r="S139" s="37"/>
      <c r="T139" s="37"/>
      <c r="U139" s="37" t="s">
        <v>71</v>
      </c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</row>
    <row r="140" s="81" customFormat="1" ht="20" hidden="1" customHeight="1" spans="1:256">
      <c r="A140" s="13">
        <f t="shared" si="2"/>
        <v>10</v>
      </c>
      <c r="B140" s="37" t="s">
        <v>167</v>
      </c>
      <c r="C140" s="37" t="s">
        <v>156</v>
      </c>
      <c r="D140" s="37">
        <v>10</v>
      </c>
      <c r="E140" s="37">
        <f>900/8*D140</f>
        <v>1125</v>
      </c>
      <c r="F140" s="37"/>
      <c r="G140" s="37">
        <f>1300/8*F140</f>
        <v>0</v>
      </c>
      <c r="H140" s="54">
        <v>2120</v>
      </c>
      <c r="I140" s="37" t="s">
        <v>34</v>
      </c>
      <c r="J140" s="37" t="s">
        <v>157</v>
      </c>
      <c r="K140" s="37"/>
      <c r="L140" s="37"/>
      <c r="M140" s="37" t="s">
        <v>40</v>
      </c>
      <c r="N140" s="37"/>
      <c r="O140" s="37"/>
      <c r="P140" s="37"/>
      <c r="Q140" s="37"/>
      <c r="R140" s="37"/>
      <c r="S140" s="37"/>
      <c r="T140" s="37"/>
      <c r="U140" s="37">
        <v>13323521967</v>
      </c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</row>
    <row r="141" s="81" customFormat="1" ht="20" hidden="1" customHeight="1" spans="1:256">
      <c r="A141" s="13">
        <f t="shared" si="2"/>
        <v>4</v>
      </c>
      <c r="B141" s="37" t="s">
        <v>167</v>
      </c>
      <c r="C141" s="37" t="s">
        <v>63</v>
      </c>
      <c r="D141" s="37">
        <v>4</v>
      </c>
      <c r="E141" s="37">
        <f>900/8*D141</f>
        <v>450</v>
      </c>
      <c r="F141" s="37"/>
      <c r="G141" s="37">
        <f>1300/8*F141</f>
        <v>0</v>
      </c>
      <c r="H141" s="37">
        <v>3221</v>
      </c>
      <c r="I141" s="37" t="s">
        <v>64</v>
      </c>
      <c r="J141" s="37" t="s">
        <v>65</v>
      </c>
      <c r="K141" s="37"/>
      <c r="L141" s="37"/>
      <c r="M141" s="37" t="s">
        <v>40</v>
      </c>
      <c r="N141" s="37"/>
      <c r="O141" s="37"/>
      <c r="P141" s="37"/>
      <c r="Q141" s="37"/>
      <c r="R141" s="37"/>
      <c r="S141" s="37"/>
      <c r="T141" s="37"/>
      <c r="U141" s="37" t="s">
        <v>89</v>
      </c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</row>
    <row r="142" s="108" customFormat="1" ht="20" hidden="1" customHeight="1" spans="1:256">
      <c r="A142" s="13">
        <f t="shared" si="2"/>
        <v>9.5</v>
      </c>
      <c r="B142" s="37" t="s">
        <v>167</v>
      </c>
      <c r="C142" s="37" t="s">
        <v>67</v>
      </c>
      <c r="D142" s="37">
        <v>9.5</v>
      </c>
      <c r="E142" s="37">
        <f>900/8*D142</f>
        <v>1068.75</v>
      </c>
      <c r="F142" s="37"/>
      <c r="G142" s="37">
        <f>1300/8*F142</f>
        <v>0</v>
      </c>
      <c r="H142" s="54">
        <v>3307</v>
      </c>
      <c r="I142" s="37" t="s">
        <v>47</v>
      </c>
      <c r="J142" s="37" t="s">
        <v>140</v>
      </c>
      <c r="K142" s="37"/>
      <c r="L142" s="37"/>
      <c r="M142" s="37" t="s">
        <v>40</v>
      </c>
      <c r="N142" s="37"/>
      <c r="O142" s="37"/>
      <c r="P142" s="37"/>
      <c r="Q142" s="37"/>
      <c r="R142" s="37"/>
      <c r="S142" s="37"/>
      <c r="T142" s="37">
        <v>441.1</v>
      </c>
      <c r="U142" s="37" t="s">
        <v>141</v>
      </c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06"/>
      <c r="AH142" s="106"/>
      <c r="AI142" s="106"/>
      <c r="AJ142" s="106"/>
      <c r="AK142" s="106"/>
      <c r="AL142" s="106"/>
      <c r="AM142" s="106"/>
      <c r="AN142" s="106"/>
      <c r="AO142" s="106"/>
      <c r="AP142" s="106"/>
      <c r="AQ142" s="106"/>
      <c r="AR142" s="106"/>
      <c r="AS142" s="106"/>
      <c r="AT142" s="106"/>
      <c r="AU142" s="106"/>
      <c r="AV142" s="106"/>
      <c r="AW142" s="106"/>
      <c r="AX142" s="106"/>
      <c r="AY142" s="106"/>
      <c r="AZ142" s="106"/>
      <c r="BA142" s="106"/>
      <c r="BB142" s="106"/>
      <c r="BC142" s="106"/>
      <c r="BD142" s="106"/>
      <c r="BE142" s="106"/>
      <c r="BF142" s="106"/>
      <c r="BG142" s="106"/>
      <c r="BH142" s="106"/>
      <c r="BI142" s="106"/>
      <c r="BJ142" s="106"/>
      <c r="BK142" s="106"/>
      <c r="BL142" s="106"/>
      <c r="BM142" s="106"/>
      <c r="BN142" s="106"/>
      <c r="BO142" s="106"/>
      <c r="BP142" s="106"/>
      <c r="BQ142" s="106"/>
      <c r="BR142" s="106"/>
      <c r="BS142" s="106"/>
      <c r="BT142" s="106"/>
      <c r="BU142" s="106"/>
      <c r="BV142" s="106"/>
      <c r="BW142" s="106"/>
      <c r="BX142" s="106"/>
      <c r="BY142" s="106"/>
      <c r="BZ142" s="106"/>
      <c r="CA142" s="106"/>
      <c r="CB142" s="106"/>
      <c r="CC142" s="106"/>
      <c r="CD142" s="106"/>
      <c r="CE142" s="106"/>
      <c r="CF142" s="106"/>
      <c r="CG142" s="106"/>
      <c r="CH142" s="106"/>
      <c r="CI142" s="106"/>
      <c r="CJ142" s="106"/>
      <c r="CK142" s="106"/>
      <c r="CL142" s="106"/>
      <c r="CM142" s="106"/>
      <c r="CN142" s="106"/>
      <c r="CO142" s="106"/>
      <c r="CP142" s="106"/>
      <c r="CQ142" s="106"/>
      <c r="CR142" s="106"/>
      <c r="CS142" s="106"/>
      <c r="CT142" s="106"/>
      <c r="CU142" s="106"/>
      <c r="CV142" s="106"/>
      <c r="CW142" s="106"/>
      <c r="CX142" s="106"/>
      <c r="CY142" s="106"/>
      <c r="CZ142" s="106"/>
      <c r="DA142" s="106"/>
      <c r="DB142" s="106"/>
      <c r="DC142" s="106"/>
      <c r="DD142" s="106"/>
      <c r="DE142" s="106"/>
      <c r="DF142" s="106"/>
      <c r="DG142" s="106"/>
      <c r="DH142" s="106"/>
      <c r="DI142" s="106"/>
      <c r="DJ142" s="106"/>
      <c r="DK142" s="106"/>
      <c r="DL142" s="106"/>
      <c r="DM142" s="106"/>
      <c r="DN142" s="106"/>
      <c r="DO142" s="106"/>
      <c r="DP142" s="106"/>
      <c r="DQ142" s="106"/>
      <c r="DR142" s="106"/>
      <c r="DS142" s="106"/>
      <c r="DT142" s="106"/>
      <c r="DU142" s="106"/>
      <c r="DV142" s="106"/>
      <c r="DW142" s="106"/>
      <c r="DX142" s="106"/>
      <c r="DY142" s="106"/>
      <c r="DZ142" s="106"/>
      <c r="EA142" s="106"/>
      <c r="EB142" s="106"/>
      <c r="EC142" s="106"/>
      <c r="ED142" s="106"/>
      <c r="EE142" s="106"/>
      <c r="EF142" s="106"/>
      <c r="EG142" s="106"/>
      <c r="EH142" s="106"/>
      <c r="EI142" s="106"/>
      <c r="EJ142" s="106"/>
      <c r="EK142" s="106"/>
      <c r="EL142" s="106"/>
      <c r="EM142" s="106"/>
      <c r="EN142" s="106"/>
      <c r="EO142" s="106"/>
      <c r="EP142" s="106"/>
      <c r="EQ142" s="106"/>
      <c r="ER142" s="106"/>
      <c r="ES142" s="106"/>
      <c r="ET142" s="106"/>
      <c r="EU142" s="106"/>
      <c r="EV142" s="106"/>
      <c r="EW142" s="106"/>
      <c r="EX142" s="106"/>
      <c r="EY142" s="106"/>
      <c r="EZ142" s="106"/>
      <c r="FA142" s="106"/>
      <c r="FB142" s="106"/>
      <c r="FC142" s="106"/>
      <c r="FD142" s="106"/>
      <c r="FE142" s="106"/>
      <c r="FF142" s="106"/>
      <c r="FG142" s="106"/>
      <c r="FH142" s="106"/>
      <c r="FI142" s="106"/>
      <c r="FJ142" s="106"/>
      <c r="FK142" s="106"/>
      <c r="FL142" s="106"/>
      <c r="FM142" s="106"/>
      <c r="FN142" s="106"/>
      <c r="FO142" s="106"/>
      <c r="FP142" s="106"/>
      <c r="FQ142" s="106"/>
      <c r="FR142" s="106"/>
      <c r="FS142" s="106"/>
      <c r="FT142" s="106"/>
      <c r="FU142" s="106"/>
      <c r="FV142" s="106"/>
      <c r="FW142" s="106"/>
      <c r="FX142" s="106"/>
      <c r="FY142" s="106"/>
      <c r="FZ142" s="106"/>
      <c r="GA142" s="106"/>
      <c r="GB142" s="106"/>
      <c r="GC142" s="106"/>
      <c r="GD142" s="106"/>
      <c r="GE142" s="106"/>
      <c r="GF142" s="106"/>
      <c r="GG142" s="106"/>
      <c r="GH142" s="106"/>
      <c r="GI142" s="106"/>
      <c r="GJ142" s="106"/>
      <c r="GK142" s="106"/>
      <c r="GL142" s="106"/>
      <c r="GM142" s="106"/>
      <c r="GN142" s="106"/>
      <c r="GO142" s="106"/>
      <c r="GP142" s="106"/>
      <c r="GQ142" s="106"/>
      <c r="GR142" s="106"/>
      <c r="GS142" s="106"/>
      <c r="GT142" s="106"/>
      <c r="GU142" s="106"/>
      <c r="GV142" s="106"/>
      <c r="GW142" s="106"/>
      <c r="GX142" s="106"/>
      <c r="GY142" s="106"/>
      <c r="GZ142" s="106"/>
      <c r="HA142" s="106"/>
      <c r="HB142" s="106"/>
      <c r="HC142" s="106"/>
      <c r="HD142" s="106"/>
      <c r="HE142" s="106"/>
      <c r="HF142" s="106"/>
      <c r="HG142" s="106"/>
      <c r="HH142" s="106"/>
      <c r="HI142" s="106"/>
      <c r="HJ142" s="106"/>
      <c r="HK142" s="106"/>
      <c r="HL142" s="106"/>
      <c r="HM142" s="106"/>
      <c r="HN142" s="106"/>
      <c r="HO142" s="106"/>
      <c r="HP142" s="106"/>
      <c r="HQ142" s="106"/>
      <c r="HR142" s="106"/>
      <c r="HS142" s="106"/>
      <c r="HT142" s="106"/>
      <c r="HU142" s="106"/>
      <c r="HV142" s="106"/>
      <c r="HW142" s="106"/>
      <c r="HX142" s="106"/>
      <c r="HY142" s="106"/>
      <c r="HZ142" s="106"/>
      <c r="IA142" s="106"/>
      <c r="IB142" s="106"/>
      <c r="IC142" s="106"/>
      <c r="ID142" s="106"/>
      <c r="IE142" s="106"/>
      <c r="IF142" s="106"/>
      <c r="IG142" s="106"/>
      <c r="IH142" s="106"/>
      <c r="II142" s="106"/>
      <c r="IJ142" s="106"/>
      <c r="IK142" s="106"/>
      <c r="IL142" s="106"/>
      <c r="IM142" s="106"/>
      <c r="IN142" s="106"/>
      <c r="IO142" s="106"/>
      <c r="IP142" s="106"/>
      <c r="IQ142" s="106"/>
      <c r="IR142" s="106"/>
      <c r="IS142" s="106"/>
      <c r="IT142" s="106"/>
      <c r="IU142" s="106"/>
      <c r="IV142" s="106"/>
    </row>
    <row r="143" s="108" customFormat="1" ht="20" hidden="1" customHeight="1" spans="1:256">
      <c r="A143" s="13">
        <f t="shared" si="2"/>
        <v>8</v>
      </c>
      <c r="B143" s="14" t="s">
        <v>167</v>
      </c>
      <c r="C143" s="14" t="s">
        <v>56</v>
      </c>
      <c r="D143" s="14">
        <v>8</v>
      </c>
      <c r="E143" s="14">
        <f>900/8*D143</f>
        <v>900</v>
      </c>
      <c r="F143" s="14"/>
      <c r="G143" s="14">
        <f>1500/8*F143</f>
        <v>0</v>
      </c>
      <c r="H143" s="23">
        <v>3164</v>
      </c>
      <c r="I143" s="14" t="s">
        <v>82</v>
      </c>
      <c r="J143" s="37" t="s">
        <v>174</v>
      </c>
      <c r="K143" s="14"/>
      <c r="L143" s="14"/>
      <c r="M143" s="14" t="s">
        <v>40</v>
      </c>
      <c r="N143" s="14"/>
      <c r="O143" s="14"/>
      <c r="P143" s="14"/>
      <c r="Q143" s="14"/>
      <c r="R143" s="14"/>
      <c r="S143" s="14"/>
      <c r="T143" s="14"/>
      <c r="U143" s="14" t="s">
        <v>175</v>
      </c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/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/>
      <c r="BN143" s="106"/>
      <c r="BO143" s="106"/>
      <c r="BP143" s="106"/>
      <c r="BQ143" s="106"/>
      <c r="BR143" s="106"/>
      <c r="BS143" s="106"/>
      <c r="BT143" s="106"/>
      <c r="BU143" s="106"/>
      <c r="BV143" s="106"/>
      <c r="BW143" s="106"/>
      <c r="BX143" s="106"/>
      <c r="BY143" s="106"/>
      <c r="BZ143" s="106"/>
      <c r="CA143" s="106"/>
      <c r="CB143" s="106"/>
      <c r="CC143" s="106"/>
      <c r="CD143" s="106"/>
      <c r="CE143" s="106"/>
      <c r="CF143" s="106"/>
      <c r="CG143" s="106"/>
      <c r="CH143" s="106"/>
      <c r="CI143" s="106"/>
      <c r="CJ143" s="106"/>
      <c r="CK143" s="106"/>
      <c r="CL143" s="106"/>
      <c r="CM143" s="106"/>
      <c r="CN143" s="106"/>
      <c r="CO143" s="106"/>
      <c r="CP143" s="106"/>
      <c r="CQ143" s="106"/>
      <c r="CR143" s="106"/>
      <c r="CS143" s="106"/>
      <c r="CT143" s="106"/>
      <c r="CU143" s="106"/>
      <c r="CV143" s="106"/>
      <c r="CW143" s="106"/>
      <c r="CX143" s="106"/>
      <c r="CY143" s="106"/>
      <c r="CZ143" s="106"/>
      <c r="DA143" s="106"/>
      <c r="DB143" s="106"/>
      <c r="DC143" s="106"/>
      <c r="DD143" s="106"/>
      <c r="DE143" s="106"/>
      <c r="DF143" s="106"/>
      <c r="DG143" s="106"/>
      <c r="DH143" s="106"/>
      <c r="DI143" s="106"/>
      <c r="DJ143" s="106"/>
      <c r="DK143" s="106"/>
      <c r="DL143" s="106"/>
      <c r="DM143" s="106"/>
      <c r="DN143" s="106"/>
      <c r="DO143" s="106"/>
      <c r="DP143" s="106"/>
      <c r="DQ143" s="106"/>
      <c r="DR143" s="106"/>
      <c r="DS143" s="106"/>
      <c r="DT143" s="106"/>
      <c r="DU143" s="106"/>
      <c r="DV143" s="106"/>
      <c r="DW143" s="106"/>
      <c r="DX143" s="106"/>
      <c r="DY143" s="106"/>
      <c r="DZ143" s="106"/>
      <c r="EA143" s="106"/>
      <c r="EB143" s="106"/>
      <c r="EC143" s="106"/>
      <c r="ED143" s="106"/>
      <c r="EE143" s="106"/>
      <c r="EF143" s="106"/>
      <c r="EG143" s="106"/>
      <c r="EH143" s="106"/>
      <c r="EI143" s="106"/>
      <c r="EJ143" s="106"/>
      <c r="EK143" s="106"/>
      <c r="EL143" s="106"/>
      <c r="EM143" s="106"/>
      <c r="EN143" s="106"/>
      <c r="EO143" s="106"/>
      <c r="EP143" s="106"/>
      <c r="EQ143" s="106"/>
      <c r="ER143" s="106"/>
      <c r="ES143" s="106"/>
      <c r="ET143" s="106"/>
      <c r="EU143" s="106"/>
      <c r="EV143" s="106"/>
      <c r="EW143" s="106"/>
      <c r="EX143" s="106"/>
      <c r="EY143" s="106"/>
      <c r="EZ143" s="106"/>
      <c r="FA143" s="106"/>
      <c r="FB143" s="106"/>
      <c r="FC143" s="106"/>
      <c r="FD143" s="106"/>
      <c r="FE143" s="106"/>
      <c r="FF143" s="106"/>
      <c r="FG143" s="106"/>
      <c r="FH143" s="106"/>
      <c r="FI143" s="106"/>
      <c r="FJ143" s="106"/>
      <c r="FK143" s="106"/>
      <c r="FL143" s="106"/>
      <c r="FM143" s="106"/>
      <c r="FN143" s="106"/>
      <c r="FO143" s="106"/>
      <c r="FP143" s="106"/>
      <c r="FQ143" s="106"/>
      <c r="FR143" s="106"/>
      <c r="FS143" s="106"/>
      <c r="FT143" s="106"/>
      <c r="FU143" s="106"/>
      <c r="FV143" s="106"/>
      <c r="FW143" s="106"/>
      <c r="FX143" s="106"/>
      <c r="FY143" s="106"/>
      <c r="FZ143" s="106"/>
      <c r="GA143" s="106"/>
      <c r="GB143" s="106"/>
      <c r="GC143" s="106"/>
      <c r="GD143" s="106"/>
      <c r="GE143" s="106"/>
      <c r="GF143" s="106"/>
      <c r="GG143" s="106"/>
      <c r="GH143" s="106"/>
      <c r="GI143" s="106"/>
      <c r="GJ143" s="106"/>
      <c r="GK143" s="106"/>
      <c r="GL143" s="106"/>
      <c r="GM143" s="106"/>
      <c r="GN143" s="106"/>
      <c r="GO143" s="106"/>
      <c r="GP143" s="106"/>
      <c r="GQ143" s="106"/>
      <c r="GR143" s="106"/>
      <c r="GS143" s="106"/>
      <c r="GT143" s="106"/>
      <c r="GU143" s="106"/>
      <c r="GV143" s="106"/>
      <c r="GW143" s="106"/>
      <c r="GX143" s="106"/>
      <c r="GY143" s="106"/>
      <c r="GZ143" s="106"/>
      <c r="HA143" s="106"/>
      <c r="HB143" s="106"/>
      <c r="HC143" s="106"/>
      <c r="HD143" s="106"/>
      <c r="HE143" s="106"/>
      <c r="HF143" s="106"/>
      <c r="HG143" s="106"/>
      <c r="HH143" s="106"/>
      <c r="HI143" s="106"/>
      <c r="HJ143" s="106"/>
      <c r="HK143" s="106"/>
      <c r="HL143" s="106"/>
      <c r="HM143" s="106"/>
      <c r="HN143" s="106"/>
      <c r="HO143" s="106"/>
      <c r="HP143" s="106"/>
      <c r="HQ143" s="106"/>
      <c r="HR143" s="106"/>
      <c r="HS143" s="106"/>
      <c r="HT143" s="106"/>
      <c r="HU143" s="106"/>
      <c r="HV143" s="106"/>
      <c r="HW143" s="106"/>
      <c r="HX143" s="106"/>
      <c r="HY143" s="106"/>
      <c r="HZ143" s="106"/>
      <c r="IA143" s="106"/>
      <c r="IB143" s="106"/>
      <c r="IC143" s="106"/>
      <c r="ID143" s="106"/>
      <c r="IE143" s="106"/>
      <c r="IF143" s="106"/>
      <c r="IG143" s="106"/>
      <c r="IH143" s="106"/>
      <c r="II143" s="106"/>
      <c r="IJ143" s="106"/>
      <c r="IK143" s="106"/>
      <c r="IL143" s="106"/>
      <c r="IM143" s="106"/>
      <c r="IN143" s="106"/>
      <c r="IO143" s="106"/>
      <c r="IP143" s="106"/>
      <c r="IQ143" s="106"/>
      <c r="IR143" s="106"/>
      <c r="IS143" s="106"/>
      <c r="IT143" s="106"/>
      <c r="IU143" s="106"/>
      <c r="IV143" s="106"/>
    </row>
    <row r="144" s="81" customFormat="1" ht="20" hidden="1" customHeight="1" spans="1:256">
      <c r="A144" s="13">
        <f t="shared" si="2"/>
        <v>8</v>
      </c>
      <c r="B144" s="37" t="s">
        <v>167</v>
      </c>
      <c r="C144" s="37" t="s">
        <v>33</v>
      </c>
      <c r="D144" s="37">
        <v>8</v>
      </c>
      <c r="E144" s="37">
        <f>1000/8*D144</f>
        <v>1000</v>
      </c>
      <c r="F144" s="37"/>
      <c r="G144" s="37">
        <f>1500/8*F144</f>
        <v>0</v>
      </c>
      <c r="H144" s="54">
        <v>4015</v>
      </c>
      <c r="I144" s="37" t="s">
        <v>54</v>
      </c>
      <c r="J144" s="37" t="s">
        <v>93</v>
      </c>
      <c r="K144" s="37">
        <v>80</v>
      </c>
      <c r="L144" s="37"/>
      <c r="M144" s="37" t="s">
        <v>40</v>
      </c>
      <c r="N144" s="37"/>
      <c r="O144" s="37"/>
      <c r="P144" s="37"/>
      <c r="Q144" s="37"/>
      <c r="R144" s="37"/>
      <c r="S144" s="37"/>
      <c r="T144" s="37"/>
      <c r="U144" s="37" t="s">
        <v>152</v>
      </c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</row>
    <row r="145" s="81" customFormat="1" ht="20" hidden="1" customHeight="1" spans="1:256">
      <c r="A145" s="84">
        <f t="shared" si="2"/>
        <v>8</v>
      </c>
      <c r="B145" s="37" t="s">
        <v>176</v>
      </c>
      <c r="C145" s="37" t="s">
        <v>22</v>
      </c>
      <c r="D145" s="37">
        <v>8</v>
      </c>
      <c r="E145" s="37">
        <f>1000/8*D145</f>
        <v>1000</v>
      </c>
      <c r="F145" s="37"/>
      <c r="G145" s="37">
        <f>1500/8*F145</f>
        <v>0</v>
      </c>
      <c r="H145" s="54"/>
      <c r="I145" s="37" t="s">
        <v>104</v>
      </c>
      <c r="J145" s="37" t="s">
        <v>171</v>
      </c>
      <c r="K145" s="37"/>
      <c r="L145" s="37" t="s">
        <v>25</v>
      </c>
      <c r="M145" s="37"/>
      <c r="N145" s="37"/>
      <c r="O145" s="37"/>
      <c r="P145" s="37">
        <v>2000</v>
      </c>
      <c r="Q145" s="37"/>
      <c r="R145" s="37" t="s">
        <v>26</v>
      </c>
      <c r="S145" s="37"/>
      <c r="T145" s="37"/>
      <c r="U145" s="37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</row>
    <row r="146" s="81" customFormat="1" ht="20" hidden="1" customHeight="1" spans="1:256">
      <c r="A146" s="13">
        <f t="shared" si="2"/>
        <v>9</v>
      </c>
      <c r="B146" s="37" t="s">
        <v>176</v>
      </c>
      <c r="C146" s="37" t="s">
        <v>156</v>
      </c>
      <c r="D146" s="37">
        <v>9</v>
      </c>
      <c r="E146" s="37">
        <f>900/8*D146</f>
        <v>1012.5</v>
      </c>
      <c r="F146" s="37"/>
      <c r="G146" s="37">
        <f>1300/8*F146</f>
        <v>0</v>
      </c>
      <c r="H146" s="54">
        <v>2122</v>
      </c>
      <c r="I146" s="37" t="s">
        <v>34</v>
      </c>
      <c r="J146" s="37" t="s">
        <v>157</v>
      </c>
      <c r="K146" s="37">
        <v>10</v>
      </c>
      <c r="L146" s="37"/>
      <c r="M146" s="37" t="s">
        <v>40</v>
      </c>
      <c r="N146" s="37"/>
      <c r="O146" s="37">
        <v>4156</v>
      </c>
      <c r="P146" s="37">
        <v>4000</v>
      </c>
      <c r="Q146" s="37">
        <f>O146-P146</f>
        <v>156</v>
      </c>
      <c r="R146" s="37" t="s">
        <v>36</v>
      </c>
      <c r="S146" s="37"/>
      <c r="T146" s="37"/>
      <c r="U146" s="37">
        <v>13323521967</v>
      </c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</row>
    <row r="147" s="81" customFormat="1" ht="20" hidden="1" customHeight="1" spans="1:256">
      <c r="A147" s="13">
        <f t="shared" si="2"/>
        <v>8.5</v>
      </c>
      <c r="B147" s="37" t="s">
        <v>176</v>
      </c>
      <c r="C147" s="37" t="s">
        <v>168</v>
      </c>
      <c r="D147" s="37">
        <v>8.5</v>
      </c>
      <c r="E147" s="37">
        <f>900/8*D147</f>
        <v>956.25</v>
      </c>
      <c r="F147" s="37"/>
      <c r="G147" s="37">
        <f>1500/8*F147</f>
        <v>0</v>
      </c>
      <c r="H147" s="54">
        <v>3143</v>
      </c>
      <c r="I147" s="37" t="s">
        <v>68</v>
      </c>
      <c r="J147" s="37" t="s">
        <v>169</v>
      </c>
      <c r="K147" s="37">
        <v>17</v>
      </c>
      <c r="L147" s="37" t="s">
        <v>77</v>
      </c>
      <c r="M147" s="37" t="s">
        <v>40</v>
      </c>
      <c r="N147" s="37"/>
      <c r="O147" s="37"/>
      <c r="P147" s="37">
        <v>2000</v>
      </c>
      <c r="Q147" s="37">
        <v>56</v>
      </c>
      <c r="R147" s="37" t="s">
        <v>26</v>
      </c>
      <c r="S147" s="37"/>
      <c r="T147" s="37"/>
      <c r="U147" s="37" t="s">
        <v>170</v>
      </c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</row>
    <row r="148" ht="20" hidden="1" customHeight="1" spans="1:256">
      <c r="A148" s="84">
        <f t="shared" si="2"/>
        <v>8</v>
      </c>
      <c r="B148" s="37" t="s">
        <v>176</v>
      </c>
      <c r="C148" s="37" t="s">
        <v>90</v>
      </c>
      <c r="D148" s="37"/>
      <c r="E148" s="37"/>
      <c r="F148" s="37">
        <v>8</v>
      </c>
      <c r="G148" s="37">
        <v>1300</v>
      </c>
      <c r="H148" s="54"/>
      <c r="I148" s="37" t="s">
        <v>23</v>
      </c>
      <c r="J148" s="37" t="s">
        <v>177</v>
      </c>
      <c r="K148" s="37"/>
      <c r="L148" s="37" t="s">
        <v>25</v>
      </c>
      <c r="M148" s="37"/>
      <c r="N148" s="37"/>
      <c r="O148" s="37"/>
      <c r="P148" s="37">
        <v>1300</v>
      </c>
      <c r="Q148" s="37"/>
      <c r="R148" s="37" t="s">
        <v>26</v>
      </c>
      <c r="S148" s="37"/>
      <c r="T148" s="37"/>
      <c r="U148" s="37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  <c r="AG148" s="106"/>
      <c r="AH148" s="106"/>
      <c r="AI148" s="106"/>
      <c r="AJ148" s="106"/>
      <c r="AK148" s="106"/>
      <c r="AL148" s="106"/>
      <c r="AM148" s="106"/>
      <c r="AN148" s="106"/>
      <c r="AO148" s="106"/>
      <c r="AP148" s="106"/>
      <c r="AQ148" s="106"/>
      <c r="AR148" s="106"/>
      <c r="AS148" s="106"/>
      <c r="AT148" s="106"/>
      <c r="AU148" s="106"/>
      <c r="AV148" s="106"/>
      <c r="AW148" s="106"/>
      <c r="AX148" s="106"/>
      <c r="AY148" s="106"/>
      <c r="AZ148" s="106"/>
      <c r="BA148" s="106"/>
      <c r="BB148" s="106"/>
      <c r="BC148" s="106"/>
      <c r="BD148" s="106"/>
      <c r="BE148" s="106"/>
      <c r="BF148" s="106"/>
      <c r="BG148" s="106"/>
      <c r="BH148" s="106"/>
      <c r="BI148" s="106"/>
      <c r="BJ148" s="106"/>
      <c r="BK148" s="106"/>
      <c r="BL148" s="106"/>
      <c r="BM148" s="106"/>
      <c r="BN148" s="106"/>
      <c r="BO148" s="106"/>
      <c r="BP148" s="106"/>
      <c r="BQ148" s="106"/>
      <c r="BR148" s="106"/>
      <c r="BS148" s="106"/>
      <c r="BT148" s="106"/>
      <c r="BU148" s="106"/>
      <c r="BV148" s="106"/>
      <c r="BW148" s="106"/>
      <c r="BX148" s="106"/>
      <c r="BY148" s="106"/>
      <c r="BZ148" s="106"/>
      <c r="CA148" s="106"/>
      <c r="CB148" s="106"/>
      <c r="CC148" s="106"/>
      <c r="CD148" s="106"/>
      <c r="CE148" s="106"/>
      <c r="CF148" s="106"/>
      <c r="CG148" s="106"/>
      <c r="CH148" s="106"/>
      <c r="CI148" s="106"/>
      <c r="CJ148" s="106"/>
      <c r="CK148" s="106"/>
      <c r="CL148" s="106"/>
      <c r="CM148" s="106"/>
      <c r="CN148" s="106"/>
      <c r="CO148" s="106"/>
      <c r="CP148" s="106"/>
      <c r="CQ148" s="106"/>
      <c r="CR148" s="106"/>
      <c r="CS148" s="106"/>
      <c r="CT148" s="106"/>
      <c r="CU148" s="106"/>
      <c r="CV148" s="106"/>
      <c r="CW148" s="106"/>
      <c r="CX148" s="106"/>
      <c r="CY148" s="106"/>
      <c r="CZ148" s="106"/>
      <c r="DA148" s="106"/>
      <c r="DB148" s="106"/>
      <c r="DC148" s="106"/>
      <c r="DD148" s="106"/>
      <c r="DE148" s="106"/>
      <c r="DF148" s="106"/>
      <c r="DG148" s="106"/>
      <c r="DH148" s="106"/>
      <c r="DI148" s="106"/>
      <c r="DJ148" s="106"/>
      <c r="DK148" s="106"/>
      <c r="DL148" s="106"/>
      <c r="DM148" s="106"/>
      <c r="DN148" s="106"/>
      <c r="DO148" s="106"/>
      <c r="DP148" s="106"/>
      <c r="DQ148" s="106"/>
      <c r="DR148" s="106"/>
      <c r="DS148" s="106"/>
      <c r="DT148" s="106"/>
      <c r="DU148" s="106"/>
      <c r="DV148" s="106"/>
      <c r="DW148" s="106"/>
      <c r="DX148" s="106"/>
      <c r="DY148" s="106"/>
      <c r="DZ148" s="106"/>
      <c r="EA148" s="106"/>
      <c r="EB148" s="106"/>
      <c r="EC148" s="106"/>
      <c r="ED148" s="106"/>
      <c r="EE148" s="106"/>
      <c r="EF148" s="106"/>
      <c r="EG148" s="106"/>
      <c r="EH148" s="106"/>
      <c r="EI148" s="106"/>
      <c r="EJ148" s="106"/>
      <c r="EK148" s="106"/>
      <c r="EL148" s="106"/>
      <c r="EM148" s="106"/>
      <c r="EN148" s="106"/>
      <c r="EO148" s="106"/>
      <c r="EP148" s="106"/>
      <c r="EQ148" s="106"/>
      <c r="ER148" s="106"/>
      <c r="ES148" s="106"/>
      <c r="ET148" s="106"/>
      <c r="EU148" s="106"/>
      <c r="EV148" s="106"/>
      <c r="EW148" s="106"/>
      <c r="EX148" s="106"/>
      <c r="EY148" s="106"/>
      <c r="EZ148" s="106"/>
      <c r="FA148" s="106"/>
      <c r="FB148" s="106"/>
      <c r="FC148" s="106"/>
      <c r="FD148" s="106"/>
      <c r="FE148" s="106"/>
      <c r="FF148" s="106"/>
      <c r="FG148" s="106"/>
      <c r="FH148" s="106"/>
      <c r="FI148" s="106"/>
      <c r="FJ148" s="106"/>
      <c r="FK148" s="106"/>
      <c r="FL148" s="106"/>
      <c r="FM148" s="106"/>
      <c r="FN148" s="106"/>
      <c r="FO148" s="106"/>
      <c r="FP148" s="106"/>
      <c r="FQ148" s="106"/>
      <c r="FR148" s="106"/>
      <c r="FS148" s="106"/>
      <c r="FT148" s="106"/>
      <c r="FU148" s="106"/>
      <c r="FV148" s="106"/>
      <c r="FW148" s="106"/>
      <c r="FX148" s="106"/>
      <c r="FY148" s="106"/>
      <c r="FZ148" s="106"/>
      <c r="GA148" s="106"/>
      <c r="GB148" s="106"/>
      <c r="GC148" s="106"/>
      <c r="GD148" s="106"/>
      <c r="GE148" s="106"/>
      <c r="GF148" s="106"/>
      <c r="GG148" s="106"/>
      <c r="GH148" s="106"/>
      <c r="GI148" s="106"/>
      <c r="GJ148" s="106"/>
      <c r="GK148" s="106"/>
      <c r="GL148" s="106"/>
      <c r="GM148" s="106"/>
      <c r="GN148" s="106"/>
      <c r="GO148" s="106"/>
      <c r="GP148" s="106"/>
      <c r="GQ148" s="106"/>
      <c r="GR148" s="106"/>
      <c r="GS148" s="106"/>
      <c r="GT148" s="106"/>
      <c r="GU148" s="106"/>
      <c r="GV148" s="106"/>
      <c r="GW148" s="106"/>
      <c r="GX148" s="106"/>
      <c r="GY148" s="106"/>
      <c r="GZ148" s="106"/>
      <c r="HA148" s="106"/>
      <c r="HB148" s="106"/>
      <c r="HC148" s="106"/>
      <c r="HD148" s="106"/>
      <c r="HE148" s="106"/>
      <c r="HF148" s="106"/>
      <c r="HG148" s="106"/>
      <c r="HH148" s="106"/>
      <c r="HI148" s="106"/>
      <c r="HJ148" s="106"/>
      <c r="HK148" s="106"/>
      <c r="HL148" s="106"/>
      <c r="HM148" s="106"/>
      <c r="HN148" s="106"/>
      <c r="HO148" s="106"/>
      <c r="HP148" s="106"/>
      <c r="HQ148" s="106"/>
      <c r="HR148" s="106"/>
      <c r="HS148" s="106"/>
      <c r="HT148" s="106"/>
      <c r="HU148" s="106"/>
      <c r="HV148" s="106"/>
      <c r="HW148" s="106"/>
      <c r="HX148" s="106"/>
      <c r="HY148" s="106"/>
      <c r="HZ148" s="106"/>
      <c r="IA148" s="106"/>
      <c r="IB148" s="106"/>
      <c r="IC148" s="106"/>
      <c r="ID148" s="106"/>
      <c r="IE148" s="106"/>
      <c r="IF148" s="106"/>
      <c r="IG148" s="106"/>
      <c r="IH148" s="106"/>
      <c r="II148" s="106"/>
      <c r="IJ148" s="106"/>
      <c r="IK148" s="106"/>
      <c r="IL148" s="106"/>
      <c r="IM148" s="106"/>
      <c r="IN148" s="106"/>
      <c r="IO148" s="106"/>
      <c r="IP148" s="106"/>
      <c r="IQ148" s="106"/>
      <c r="IR148" s="106"/>
      <c r="IS148" s="106"/>
      <c r="IT148" s="106"/>
      <c r="IU148" s="106"/>
      <c r="IV148" s="106"/>
    </row>
    <row r="149" s="81" customFormat="1" ht="20" hidden="1" customHeight="1" spans="1:256">
      <c r="A149" s="13">
        <f t="shared" si="2"/>
        <v>8</v>
      </c>
      <c r="B149" s="37" t="s">
        <v>176</v>
      </c>
      <c r="C149" s="37" t="s">
        <v>42</v>
      </c>
      <c r="D149" s="37">
        <v>8</v>
      </c>
      <c r="E149" s="37">
        <f>1000/8*D149</f>
        <v>1000</v>
      </c>
      <c r="F149" s="37"/>
      <c r="G149" s="37">
        <f>1500/8*F149</f>
        <v>0</v>
      </c>
      <c r="H149" s="54">
        <v>4484</v>
      </c>
      <c r="I149" s="37" t="s">
        <v>57</v>
      </c>
      <c r="J149" s="37" t="s">
        <v>172</v>
      </c>
      <c r="K149" s="37">
        <v>36</v>
      </c>
      <c r="L149" s="37"/>
      <c r="M149" s="37" t="s">
        <v>40</v>
      </c>
      <c r="N149" s="37"/>
      <c r="O149" s="37"/>
      <c r="P149" s="37"/>
      <c r="Q149" s="37"/>
      <c r="R149" s="37"/>
      <c r="S149" s="37"/>
      <c r="T149" s="37"/>
      <c r="U149" s="37" t="s">
        <v>173</v>
      </c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</row>
    <row r="150" s="81" customFormat="1" ht="20" hidden="1" customHeight="1" spans="1:256">
      <c r="A150" s="13">
        <f t="shared" si="2"/>
        <v>8</v>
      </c>
      <c r="B150" s="37" t="s">
        <v>176</v>
      </c>
      <c r="C150" s="37" t="s">
        <v>59</v>
      </c>
      <c r="D150" s="37">
        <v>8</v>
      </c>
      <c r="E150" s="37">
        <f>1000/8*D150</f>
        <v>1000</v>
      </c>
      <c r="F150" s="37"/>
      <c r="G150" s="37">
        <f>1500/8*F150</f>
        <v>0</v>
      </c>
      <c r="H150" s="54">
        <v>2371</v>
      </c>
      <c r="I150" s="37" t="s">
        <v>60</v>
      </c>
      <c r="J150" s="37" t="s">
        <v>70</v>
      </c>
      <c r="K150" s="37"/>
      <c r="L150" s="37"/>
      <c r="M150" s="37" t="s">
        <v>40</v>
      </c>
      <c r="N150" s="37"/>
      <c r="O150" s="37"/>
      <c r="P150" s="37"/>
      <c r="Q150" s="37"/>
      <c r="R150" s="37"/>
      <c r="S150" s="37"/>
      <c r="T150" s="37"/>
      <c r="U150" s="37" t="s">
        <v>71</v>
      </c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</row>
    <row r="151" s="81" customFormat="1" ht="20" hidden="1" customHeight="1" spans="1:256">
      <c r="A151" s="13">
        <f t="shared" si="2"/>
        <v>8</v>
      </c>
      <c r="B151" s="37" t="s">
        <v>176</v>
      </c>
      <c r="C151" s="37" t="s">
        <v>146</v>
      </c>
      <c r="D151" s="37">
        <v>8</v>
      </c>
      <c r="E151" s="37">
        <f>1000/8*D151</f>
        <v>1000</v>
      </c>
      <c r="F151" s="37"/>
      <c r="G151" s="37">
        <f>1500/8*F151</f>
        <v>0</v>
      </c>
      <c r="H151" s="54">
        <v>2372</v>
      </c>
      <c r="I151" s="37" t="s">
        <v>104</v>
      </c>
      <c r="J151" s="37" t="s">
        <v>70</v>
      </c>
      <c r="K151" s="37"/>
      <c r="L151" s="37"/>
      <c r="M151" s="37" t="s">
        <v>40</v>
      </c>
      <c r="N151" s="37"/>
      <c r="O151" s="37"/>
      <c r="P151" s="37"/>
      <c r="Q151" s="37"/>
      <c r="R151" s="37"/>
      <c r="S151" s="37"/>
      <c r="T151" s="37"/>
      <c r="U151" s="37" t="s">
        <v>71</v>
      </c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</row>
    <row r="152" s="81" customFormat="1" ht="20" hidden="1" customHeight="1" spans="1:256">
      <c r="A152" s="13">
        <f t="shared" si="2"/>
        <v>8</v>
      </c>
      <c r="B152" s="14" t="s">
        <v>176</v>
      </c>
      <c r="C152" s="14" t="s">
        <v>56</v>
      </c>
      <c r="D152" s="14">
        <v>8</v>
      </c>
      <c r="E152" s="14">
        <f>900/8*D152</f>
        <v>900</v>
      </c>
      <c r="F152" s="14"/>
      <c r="G152" s="14">
        <f>1500/8*F152</f>
        <v>0</v>
      </c>
      <c r="H152" s="23">
        <v>3169</v>
      </c>
      <c r="I152" s="14" t="s">
        <v>82</v>
      </c>
      <c r="J152" s="37" t="s">
        <v>174</v>
      </c>
      <c r="K152" s="14">
        <v>30</v>
      </c>
      <c r="L152" s="14"/>
      <c r="M152" s="14" t="s">
        <v>40</v>
      </c>
      <c r="N152" s="14"/>
      <c r="O152" s="14"/>
      <c r="P152" s="14"/>
      <c r="Q152" s="14"/>
      <c r="R152" s="14"/>
      <c r="S152" s="14"/>
      <c r="T152" s="14"/>
      <c r="U152" s="14" t="s">
        <v>175</v>
      </c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</row>
    <row r="153" s="81" customFormat="1" ht="20" hidden="1" customHeight="1" spans="1:256">
      <c r="A153" s="13">
        <f t="shared" si="2"/>
        <v>8</v>
      </c>
      <c r="B153" s="37" t="s">
        <v>176</v>
      </c>
      <c r="C153" s="37" t="s">
        <v>73</v>
      </c>
      <c r="D153" s="37">
        <v>8</v>
      </c>
      <c r="E153" s="37">
        <f>900/8*D153</f>
        <v>900</v>
      </c>
      <c r="F153" s="37"/>
      <c r="G153" s="37">
        <f>1300/8*F153</f>
        <v>0</v>
      </c>
      <c r="H153" s="37">
        <v>2071</v>
      </c>
      <c r="I153" s="37" t="s">
        <v>43</v>
      </c>
      <c r="J153" s="37" t="s">
        <v>65</v>
      </c>
      <c r="K153" s="37">
        <v>12</v>
      </c>
      <c r="L153" s="37"/>
      <c r="M153" s="37" t="s">
        <v>40</v>
      </c>
      <c r="N153" s="37"/>
      <c r="O153" s="37"/>
      <c r="P153" s="37"/>
      <c r="Q153" s="37"/>
      <c r="R153" s="37"/>
      <c r="S153" s="37"/>
      <c r="T153" s="37"/>
      <c r="U153" s="37" t="s">
        <v>158</v>
      </c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</row>
    <row r="154" s="108" customFormat="1" ht="20" hidden="1" customHeight="1" spans="1:256">
      <c r="A154" s="13">
        <f t="shared" si="2"/>
        <v>8</v>
      </c>
      <c r="B154" s="37" t="s">
        <v>176</v>
      </c>
      <c r="C154" s="37" t="s">
        <v>67</v>
      </c>
      <c r="D154" s="37">
        <v>6</v>
      </c>
      <c r="E154" s="37">
        <f>900/8*D154</f>
        <v>675</v>
      </c>
      <c r="F154" s="37">
        <v>2</v>
      </c>
      <c r="G154" s="37">
        <f>1300/8*F154</f>
        <v>325</v>
      </c>
      <c r="H154" s="54">
        <v>3308</v>
      </c>
      <c r="I154" s="37" t="s">
        <v>47</v>
      </c>
      <c r="J154" s="37" t="s">
        <v>140</v>
      </c>
      <c r="K154" s="37">
        <v>22</v>
      </c>
      <c r="L154" s="37"/>
      <c r="M154" s="37" t="s">
        <v>40</v>
      </c>
      <c r="N154" s="37"/>
      <c r="O154" s="37"/>
      <c r="P154" s="37"/>
      <c r="Q154" s="37"/>
      <c r="R154" s="37"/>
      <c r="S154" s="37"/>
      <c r="T154" s="37">
        <v>449.3</v>
      </c>
      <c r="U154" s="37" t="s">
        <v>141</v>
      </c>
      <c r="V154" s="106"/>
      <c r="W154" s="106"/>
      <c r="X154" s="106"/>
      <c r="Y154" s="106"/>
      <c r="Z154" s="106"/>
      <c r="AA154" s="106"/>
      <c r="AB154" s="106"/>
      <c r="AC154" s="106"/>
      <c r="AD154" s="106"/>
      <c r="AE154" s="106"/>
      <c r="AF154" s="106"/>
      <c r="AG154" s="106"/>
      <c r="AH154" s="106"/>
      <c r="AI154" s="106"/>
      <c r="AJ154" s="106"/>
      <c r="AK154" s="106"/>
      <c r="AL154" s="106"/>
      <c r="AM154" s="106"/>
      <c r="AN154" s="106"/>
      <c r="AO154" s="106"/>
      <c r="AP154" s="106"/>
      <c r="AQ154" s="106"/>
      <c r="AR154" s="106"/>
      <c r="AS154" s="106"/>
      <c r="AT154" s="106"/>
      <c r="AU154" s="106"/>
      <c r="AV154" s="106"/>
      <c r="AW154" s="106"/>
      <c r="AX154" s="106"/>
      <c r="AY154" s="106"/>
      <c r="AZ154" s="106"/>
      <c r="BA154" s="106"/>
      <c r="BB154" s="106"/>
      <c r="BC154" s="106"/>
      <c r="BD154" s="106"/>
      <c r="BE154" s="106"/>
      <c r="BF154" s="106"/>
      <c r="BG154" s="106"/>
      <c r="BH154" s="106"/>
      <c r="BI154" s="106"/>
      <c r="BJ154" s="106"/>
      <c r="BK154" s="106"/>
      <c r="BL154" s="106"/>
      <c r="BM154" s="106"/>
      <c r="BN154" s="106"/>
      <c r="BO154" s="106"/>
      <c r="BP154" s="106"/>
      <c r="BQ154" s="106"/>
      <c r="BR154" s="106"/>
      <c r="BS154" s="106"/>
      <c r="BT154" s="106"/>
      <c r="BU154" s="106"/>
      <c r="BV154" s="106"/>
      <c r="BW154" s="106"/>
      <c r="BX154" s="106"/>
      <c r="BY154" s="106"/>
      <c r="BZ154" s="106"/>
      <c r="CA154" s="106"/>
      <c r="CB154" s="106"/>
      <c r="CC154" s="106"/>
      <c r="CD154" s="106"/>
      <c r="CE154" s="106"/>
      <c r="CF154" s="106"/>
      <c r="CG154" s="106"/>
      <c r="CH154" s="106"/>
      <c r="CI154" s="106"/>
      <c r="CJ154" s="106"/>
      <c r="CK154" s="106"/>
      <c r="CL154" s="106"/>
      <c r="CM154" s="106"/>
      <c r="CN154" s="106"/>
      <c r="CO154" s="106"/>
      <c r="CP154" s="106"/>
      <c r="CQ154" s="106"/>
      <c r="CR154" s="106"/>
      <c r="CS154" s="106"/>
      <c r="CT154" s="106"/>
      <c r="CU154" s="106"/>
      <c r="CV154" s="106"/>
      <c r="CW154" s="106"/>
      <c r="CX154" s="106"/>
      <c r="CY154" s="106"/>
      <c r="CZ154" s="106"/>
      <c r="DA154" s="106"/>
      <c r="DB154" s="106"/>
      <c r="DC154" s="106"/>
      <c r="DD154" s="106"/>
      <c r="DE154" s="106"/>
      <c r="DF154" s="106"/>
      <c r="DG154" s="106"/>
      <c r="DH154" s="106"/>
      <c r="DI154" s="106"/>
      <c r="DJ154" s="106"/>
      <c r="DK154" s="106"/>
      <c r="DL154" s="106"/>
      <c r="DM154" s="106"/>
      <c r="DN154" s="106"/>
      <c r="DO154" s="106"/>
      <c r="DP154" s="106"/>
      <c r="DQ154" s="106"/>
      <c r="DR154" s="106"/>
      <c r="DS154" s="106"/>
      <c r="DT154" s="106"/>
      <c r="DU154" s="106"/>
      <c r="DV154" s="106"/>
      <c r="DW154" s="106"/>
      <c r="DX154" s="106"/>
      <c r="DY154" s="106"/>
      <c r="DZ154" s="106"/>
      <c r="EA154" s="106"/>
      <c r="EB154" s="106"/>
      <c r="EC154" s="106"/>
      <c r="ED154" s="106"/>
      <c r="EE154" s="106"/>
      <c r="EF154" s="106"/>
      <c r="EG154" s="106"/>
      <c r="EH154" s="106"/>
      <c r="EI154" s="106"/>
      <c r="EJ154" s="106"/>
      <c r="EK154" s="106"/>
      <c r="EL154" s="106"/>
      <c r="EM154" s="106"/>
      <c r="EN154" s="106"/>
      <c r="EO154" s="106"/>
      <c r="EP154" s="106"/>
      <c r="EQ154" s="106"/>
      <c r="ER154" s="106"/>
      <c r="ES154" s="106"/>
      <c r="ET154" s="106"/>
      <c r="EU154" s="106"/>
      <c r="EV154" s="106"/>
      <c r="EW154" s="106"/>
      <c r="EX154" s="106"/>
      <c r="EY154" s="106"/>
      <c r="EZ154" s="106"/>
      <c r="FA154" s="106"/>
      <c r="FB154" s="106"/>
      <c r="FC154" s="106"/>
      <c r="FD154" s="106"/>
      <c r="FE154" s="106"/>
      <c r="FF154" s="106"/>
      <c r="FG154" s="106"/>
      <c r="FH154" s="106"/>
      <c r="FI154" s="106"/>
      <c r="FJ154" s="106"/>
      <c r="FK154" s="106"/>
      <c r="FL154" s="106"/>
      <c r="FM154" s="106"/>
      <c r="FN154" s="106"/>
      <c r="FO154" s="106"/>
      <c r="FP154" s="106"/>
      <c r="FQ154" s="106"/>
      <c r="FR154" s="106"/>
      <c r="FS154" s="106"/>
      <c r="FT154" s="106"/>
      <c r="FU154" s="106"/>
      <c r="FV154" s="106"/>
      <c r="FW154" s="106"/>
      <c r="FX154" s="106"/>
      <c r="FY154" s="106"/>
      <c r="FZ154" s="106"/>
      <c r="GA154" s="106"/>
      <c r="GB154" s="106"/>
      <c r="GC154" s="106"/>
      <c r="GD154" s="106"/>
      <c r="GE154" s="106"/>
      <c r="GF154" s="106"/>
      <c r="GG154" s="106"/>
      <c r="GH154" s="106"/>
      <c r="GI154" s="106"/>
      <c r="GJ154" s="106"/>
      <c r="GK154" s="106"/>
      <c r="GL154" s="106"/>
      <c r="GM154" s="106"/>
      <c r="GN154" s="106"/>
      <c r="GO154" s="106"/>
      <c r="GP154" s="106"/>
      <c r="GQ154" s="106"/>
      <c r="GR154" s="106"/>
      <c r="GS154" s="106"/>
      <c r="GT154" s="106"/>
      <c r="GU154" s="106"/>
      <c r="GV154" s="106"/>
      <c r="GW154" s="106"/>
      <c r="GX154" s="106"/>
      <c r="GY154" s="106"/>
      <c r="GZ154" s="106"/>
      <c r="HA154" s="106"/>
      <c r="HB154" s="106"/>
      <c r="HC154" s="106"/>
      <c r="HD154" s="106"/>
      <c r="HE154" s="106"/>
      <c r="HF154" s="106"/>
      <c r="HG154" s="106"/>
      <c r="HH154" s="106"/>
      <c r="HI154" s="106"/>
      <c r="HJ154" s="106"/>
      <c r="HK154" s="106"/>
      <c r="HL154" s="106"/>
      <c r="HM154" s="106"/>
      <c r="HN154" s="106"/>
      <c r="HO154" s="106"/>
      <c r="HP154" s="106"/>
      <c r="HQ154" s="106"/>
      <c r="HR154" s="106"/>
      <c r="HS154" s="106"/>
      <c r="HT154" s="106"/>
      <c r="HU154" s="106"/>
      <c r="HV154" s="106"/>
      <c r="HW154" s="106"/>
      <c r="HX154" s="106"/>
      <c r="HY154" s="106"/>
      <c r="HZ154" s="106"/>
      <c r="IA154" s="106"/>
      <c r="IB154" s="106"/>
      <c r="IC154" s="106"/>
      <c r="ID154" s="106"/>
      <c r="IE154" s="106"/>
      <c r="IF154" s="106"/>
      <c r="IG154" s="106"/>
      <c r="IH154" s="106"/>
      <c r="II154" s="106"/>
      <c r="IJ154" s="106"/>
      <c r="IK154" s="106"/>
      <c r="IL154" s="106"/>
      <c r="IM154" s="106"/>
      <c r="IN154" s="106"/>
      <c r="IO154" s="106"/>
      <c r="IP154" s="106"/>
      <c r="IQ154" s="106"/>
      <c r="IR154" s="106"/>
      <c r="IS154" s="106"/>
      <c r="IT154" s="106"/>
      <c r="IU154" s="106"/>
      <c r="IV154" s="106"/>
    </row>
    <row r="155" s="108" customFormat="1" ht="20" hidden="1" customHeight="1" spans="1:256">
      <c r="A155" s="13">
        <f t="shared" si="2"/>
        <v>4</v>
      </c>
      <c r="B155" s="37" t="s">
        <v>176</v>
      </c>
      <c r="C155" s="37" t="s">
        <v>63</v>
      </c>
      <c r="D155" s="37">
        <v>4</v>
      </c>
      <c r="E155" s="37">
        <f>900/8*D155</f>
        <v>450</v>
      </c>
      <c r="F155" s="37"/>
      <c r="G155" s="37">
        <f>1300/8*F155</f>
        <v>0</v>
      </c>
      <c r="H155" s="37">
        <v>3222</v>
      </c>
      <c r="I155" s="37" t="s">
        <v>64</v>
      </c>
      <c r="J155" s="37" t="s">
        <v>65</v>
      </c>
      <c r="K155" s="37"/>
      <c r="L155" s="37"/>
      <c r="M155" s="37" t="s">
        <v>40</v>
      </c>
      <c r="N155" s="37"/>
      <c r="O155" s="37"/>
      <c r="P155" s="37"/>
      <c r="Q155" s="37"/>
      <c r="R155" s="37"/>
      <c r="S155" s="37"/>
      <c r="T155" s="37"/>
      <c r="U155" s="37" t="s">
        <v>178</v>
      </c>
      <c r="V155" s="106"/>
      <c r="W155" s="106"/>
      <c r="X155" s="106"/>
      <c r="Y155" s="106"/>
      <c r="Z155" s="106"/>
      <c r="AA155" s="106"/>
      <c r="AB155" s="106"/>
      <c r="AC155" s="106"/>
      <c r="AD155" s="106"/>
      <c r="AE155" s="106"/>
      <c r="AF155" s="106"/>
      <c r="AG155" s="106"/>
      <c r="AH155" s="106"/>
      <c r="AI155" s="106"/>
      <c r="AJ155" s="106"/>
      <c r="AK155" s="106"/>
      <c r="AL155" s="106"/>
      <c r="AM155" s="106"/>
      <c r="AN155" s="106"/>
      <c r="AO155" s="106"/>
      <c r="AP155" s="106"/>
      <c r="AQ155" s="106"/>
      <c r="AR155" s="106"/>
      <c r="AS155" s="106"/>
      <c r="AT155" s="106"/>
      <c r="AU155" s="106"/>
      <c r="AV155" s="106"/>
      <c r="AW155" s="106"/>
      <c r="AX155" s="106"/>
      <c r="AY155" s="106"/>
      <c r="AZ155" s="106"/>
      <c r="BA155" s="106"/>
      <c r="BB155" s="106"/>
      <c r="BC155" s="106"/>
      <c r="BD155" s="106"/>
      <c r="BE155" s="106"/>
      <c r="BF155" s="106"/>
      <c r="BG155" s="106"/>
      <c r="BH155" s="106"/>
      <c r="BI155" s="106"/>
      <c r="BJ155" s="106"/>
      <c r="BK155" s="106"/>
      <c r="BL155" s="106"/>
      <c r="BM155" s="106"/>
      <c r="BN155" s="106"/>
      <c r="BO155" s="106"/>
      <c r="BP155" s="106"/>
      <c r="BQ155" s="106"/>
      <c r="BR155" s="106"/>
      <c r="BS155" s="106"/>
      <c r="BT155" s="106"/>
      <c r="BU155" s="106"/>
      <c r="BV155" s="106"/>
      <c r="BW155" s="106"/>
      <c r="BX155" s="106"/>
      <c r="BY155" s="106"/>
      <c r="BZ155" s="106"/>
      <c r="CA155" s="106"/>
      <c r="CB155" s="106"/>
      <c r="CC155" s="106"/>
      <c r="CD155" s="106"/>
      <c r="CE155" s="106"/>
      <c r="CF155" s="106"/>
      <c r="CG155" s="106"/>
      <c r="CH155" s="106"/>
      <c r="CI155" s="106"/>
      <c r="CJ155" s="106"/>
      <c r="CK155" s="106"/>
      <c r="CL155" s="106"/>
      <c r="CM155" s="106"/>
      <c r="CN155" s="106"/>
      <c r="CO155" s="106"/>
      <c r="CP155" s="106"/>
      <c r="CQ155" s="106"/>
      <c r="CR155" s="106"/>
      <c r="CS155" s="106"/>
      <c r="CT155" s="106"/>
      <c r="CU155" s="106"/>
      <c r="CV155" s="106"/>
      <c r="CW155" s="106"/>
      <c r="CX155" s="106"/>
      <c r="CY155" s="106"/>
      <c r="CZ155" s="106"/>
      <c r="DA155" s="106"/>
      <c r="DB155" s="106"/>
      <c r="DC155" s="106"/>
      <c r="DD155" s="106"/>
      <c r="DE155" s="106"/>
      <c r="DF155" s="106"/>
      <c r="DG155" s="106"/>
      <c r="DH155" s="106"/>
      <c r="DI155" s="106"/>
      <c r="DJ155" s="106"/>
      <c r="DK155" s="106"/>
      <c r="DL155" s="106"/>
      <c r="DM155" s="106"/>
      <c r="DN155" s="106"/>
      <c r="DO155" s="106"/>
      <c r="DP155" s="106"/>
      <c r="DQ155" s="106"/>
      <c r="DR155" s="106"/>
      <c r="DS155" s="106"/>
      <c r="DT155" s="106"/>
      <c r="DU155" s="106"/>
      <c r="DV155" s="106"/>
      <c r="DW155" s="106"/>
      <c r="DX155" s="106"/>
      <c r="DY155" s="106"/>
      <c r="DZ155" s="106"/>
      <c r="EA155" s="106"/>
      <c r="EB155" s="106"/>
      <c r="EC155" s="106"/>
      <c r="ED155" s="106"/>
      <c r="EE155" s="106"/>
      <c r="EF155" s="106"/>
      <c r="EG155" s="106"/>
      <c r="EH155" s="106"/>
      <c r="EI155" s="106"/>
      <c r="EJ155" s="106"/>
      <c r="EK155" s="106"/>
      <c r="EL155" s="106"/>
      <c r="EM155" s="106"/>
      <c r="EN155" s="106"/>
      <c r="EO155" s="106"/>
      <c r="EP155" s="106"/>
      <c r="EQ155" s="106"/>
      <c r="ER155" s="106"/>
      <c r="ES155" s="106"/>
      <c r="ET155" s="106"/>
      <c r="EU155" s="106"/>
      <c r="EV155" s="106"/>
      <c r="EW155" s="106"/>
      <c r="EX155" s="106"/>
      <c r="EY155" s="106"/>
      <c r="EZ155" s="106"/>
      <c r="FA155" s="106"/>
      <c r="FB155" s="106"/>
      <c r="FC155" s="106"/>
      <c r="FD155" s="106"/>
      <c r="FE155" s="106"/>
      <c r="FF155" s="106"/>
      <c r="FG155" s="106"/>
      <c r="FH155" s="106"/>
      <c r="FI155" s="106"/>
      <c r="FJ155" s="106"/>
      <c r="FK155" s="106"/>
      <c r="FL155" s="106"/>
      <c r="FM155" s="106"/>
      <c r="FN155" s="106"/>
      <c r="FO155" s="106"/>
      <c r="FP155" s="106"/>
      <c r="FQ155" s="106"/>
      <c r="FR155" s="106"/>
      <c r="FS155" s="106"/>
      <c r="FT155" s="106"/>
      <c r="FU155" s="106"/>
      <c r="FV155" s="106"/>
      <c r="FW155" s="106"/>
      <c r="FX155" s="106"/>
      <c r="FY155" s="106"/>
      <c r="FZ155" s="106"/>
      <c r="GA155" s="106"/>
      <c r="GB155" s="106"/>
      <c r="GC155" s="106"/>
      <c r="GD155" s="106"/>
      <c r="GE155" s="106"/>
      <c r="GF155" s="106"/>
      <c r="GG155" s="106"/>
      <c r="GH155" s="106"/>
      <c r="GI155" s="106"/>
      <c r="GJ155" s="106"/>
      <c r="GK155" s="106"/>
      <c r="GL155" s="106"/>
      <c r="GM155" s="106"/>
      <c r="GN155" s="106"/>
      <c r="GO155" s="106"/>
      <c r="GP155" s="106"/>
      <c r="GQ155" s="106"/>
      <c r="GR155" s="106"/>
      <c r="GS155" s="106"/>
      <c r="GT155" s="106"/>
      <c r="GU155" s="106"/>
      <c r="GV155" s="106"/>
      <c r="GW155" s="106"/>
      <c r="GX155" s="106"/>
      <c r="GY155" s="106"/>
      <c r="GZ155" s="106"/>
      <c r="HA155" s="106"/>
      <c r="HB155" s="106"/>
      <c r="HC155" s="106"/>
      <c r="HD155" s="106"/>
      <c r="HE155" s="106"/>
      <c r="HF155" s="106"/>
      <c r="HG155" s="106"/>
      <c r="HH155" s="106"/>
      <c r="HI155" s="106"/>
      <c r="HJ155" s="106"/>
      <c r="HK155" s="106"/>
      <c r="HL155" s="106"/>
      <c r="HM155" s="106"/>
      <c r="HN155" s="106"/>
      <c r="HO155" s="106"/>
      <c r="HP155" s="106"/>
      <c r="HQ155" s="106"/>
      <c r="HR155" s="106"/>
      <c r="HS155" s="106"/>
      <c r="HT155" s="106"/>
      <c r="HU155" s="106"/>
      <c r="HV155" s="106"/>
      <c r="HW155" s="106"/>
      <c r="HX155" s="106"/>
      <c r="HY155" s="106"/>
      <c r="HZ155" s="106"/>
      <c r="IA155" s="106"/>
      <c r="IB155" s="106"/>
      <c r="IC155" s="106"/>
      <c r="ID155" s="106"/>
      <c r="IE155" s="106"/>
      <c r="IF155" s="106"/>
      <c r="IG155" s="106"/>
      <c r="IH155" s="106"/>
      <c r="II155" s="106"/>
      <c r="IJ155" s="106"/>
      <c r="IK155" s="106"/>
      <c r="IL155" s="106"/>
      <c r="IM155" s="106"/>
      <c r="IN155" s="106"/>
      <c r="IO155" s="106"/>
      <c r="IP155" s="106"/>
      <c r="IQ155" s="106"/>
      <c r="IR155" s="106"/>
      <c r="IS155" s="106"/>
      <c r="IT155" s="106"/>
      <c r="IU155" s="106"/>
      <c r="IV155" s="106"/>
    </row>
    <row r="156" s="81" customFormat="1" ht="20" hidden="1" customHeight="1" spans="1:256">
      <c r="A156" s="13">
        <f t="shared" si="2"/>
        <v>8</v>
      </c>
      <c r="B156" s="37" t="s">
        <v>176</v>
      </c>
      <c r="C156" s="37" t="s">
        <v>33</v>
      </c>
      <c r="D156" s="37">
        <v>8</v>
      </c>
      <c r="E156" s="37">
        <f>1000/8*D156</f>
        <v>1000</v>
      </c>
      <c r="F156" s="37"/>
      <c r="G156" s="37">
        <f>1500/8*F156</f>
        <v>0</v>
      </c>
      <c r="H156" s="54">
        <v>4016</v>
      </c>
      <c r="I156" s="37" t="s">
        <v>54</v>
      </c>
      <c r="J156" s="37" t="s">
        <v>93</v>
      </c>
      <c r="K156" s="37"/>
      <c r="L156" s="37"/>
      <c r="M156" s="37" t="s">
        <v>40</v>
      </c>
      <c r="N156" s="37"/>
      <c r="O156" s="37"/>
      <c r="P156" s="37"/>
      <c r="Q156" s="37"/>
      <c r="R156" s="37"/>
      <c r="S156" s="37"/>
      <c r="T156" s="37"/>
      <c r="U156" s="37" t="s">
        <v>152</v>
      </c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</row>
    <row r="157" s="81" customFormat="1" ht="20" hidden="1" customHeight="1" spans="1:256">
      <c r="A157" s="13">
        <f t="shared" si="2"/>
        <v>8</v>
      </c>
      <c r="B157" s="37" t="s">
        <v>179</v>
      </c>
      <c r="C157" s="37" t="s">
        <v>180</v>
      </c>
      <c r="D157" s="37">
        <v>8</v>
      </c>
      <c r="E157" s="37">
        <v>1200</v>
      </c>
      <c r="F157" s="37"/>
      <c r="G157" s="37"/>
      <c r="H157" s="54">
        <v>3144</v>
      </c>
      <c r="I157" s="37" t="s">
        <v>68</v>
      </c>
      <c r="J157" s="37" t="s">
        <v>181</v>
      </c>
      <c r="K157" s="37"/>
      <c r="L157" s="37" t="s">
        <v>25</v>
      </c>
      <c r="M157" s="37" t="s">
        <v>40</v>
      </c>
      <c r="N157" s="37"/>
      <c r="O157" s="37"/>
      <c r="P157" s="37">
        <v>1200</v>
      </c>
      <c r="Q157" s="37"/>
      <c r="R157" s="37" t="s">
        <v>26</v>
      </c>
      <c r="S157" s="37"/>
      <c r="T157" s="37"/>
      <c r="U157" s="37" t="s">
        <v>182</v>
      </c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</row>
    <row r="158" s="4" customFormat="1" ht="20" hidden="1" customHeight="1" spans="1:21">
      <c r="A158" s="13">
        <f t="shared" si="2"/>
        <v>8</v>
      </c>
      <c r="B158" s="14" t="s">
        <v>179</v>
      </c>
      <c r="C158" s="14" t="s">
        <v>22</v>
      </c>
      <c r="D158" s="14"/>
      <c r="E158" s="14">
        <f>1000/8*D158</f>
        <v>0</v>
      </c>
      <c r="F158" s="14">
        <v>8</v>
      </c>
      <c r="G158" s="14">
        <f>1500/8*F158</f>
        <v>1500</v>
      </c>
      <c r="H158" s="23">
        <v>2345</v>
      </c>
      <c r="I158" s="23" t="s">
        <v>23</v>
      </c>
      <c r="J158" s="37" t="s">
        <v>132</v>
      </c>
      <c r="K158" s="14">
        <v>40</v>
      </c>
      <c r="L158" s="14"/>
      <c r="M158" s="14" t="s">
        <v>40</v>
      </c>
      <c r="N158" s="14"/>
      <c r="O158" s="14"/>
      <c r="P158" s="14"/>
      <c r="Q158" s="14"/>
      <c r="R158" s="14"/>
      <c r="S158" s="14"/>
      <c r="T158" s="14"/>
      <c r="U158" s="14" t="s">
        <v>133</v>
      </c>
    </row>
    <row r="159" s="81" customFormat="1" ht="20" hidden="1" customHeight="1" spans="1:256">
      <c r="A159" s="13">
        <f t="shared" si="2"/>
        <v>8</v>
      </c>
      <c r="B159" s="37" t="s">
        <v>179</v>
      </c>
      <c r="C159" s="37" t="s">
        <v>42</v>
      </c>
      <c r="D159" s="37">
        <v>8</v>
      </c>
      <c r="E159" s="37">
        <f>1000/8*D159</f>
        <v>1000</v>
      </c>
      <c r="F159" s="37"/>
      <c r="G159" s="37">
        <f>1500/8*F159</f>
        <v>0</v>
      </c>
      <c r="H159" s="54">
        <v>4487</v>
      </c>
      <c r="I159" s="37" t="s">
        <v>57</v>
      </c>
      <c r="J159" s="37" t="s">
        <v>172</v>
      </c>
      <c r="K159" s="37"/>
      <c r="L159" s="37"/>
      <c r="M159" s="37" t="s">
        <v>40</v>
      </c>
      <c r="N159" s="37"/>
      <c r="O159" s="37"/>
      <c r="P159" s="37"/>
      <c r="Q159" s="37"/>
      <c r="R159" s="37"/>
      <c r="S159" s="37"/>
      <c r="T159" s="37"/>
      <c r="U159" s="37" t="s">
        <v>173</v>
      </c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</row>
    <row r="160" ht="20" hidden="1" customHeight="1" spans="1:256">
      <c r="A160" s="84">
        <f t="shared" si="2"/>
        <v>4</v>
      </c>
      <c r="B160" s="37" t="s">
        <v>179</v>
      </c>
      <c r="C160" s="37" t="s">
        <v>59</v>
      </c>
      <c r="D160" s="37">
        <v>4</v>
      </c>
      <c r="E160" s="37">
        <v>1100</v>
      </c>
      <c r="F160" s="37"/>
      <c r="G160" s="37"/>
      <c r="H160" s="54"/>
      <c r="I160" s="37" t="s">
        <v>60</v>
      </c>
      <c r="J160" s="37" t="s">
        <v>183</v>
      </c>
      <c r="K160" s="37"/>
      <c r="L160" s="37" t="s">
        <v>25</v>
      </c>
      <c r="M160" s="37"/>
      <c r="N160" s="37"/>
      <c r="O160" s="37"/>
      <c r="P160" s="37">
        <v>1100</v>
      </c>
      <c r="Q160" s="37"/>
      <c r="R160" s="37" t="s">
        <v>114</v>
      </c>
      <c r="S160" s="37"/>
      <c r="T160" s="37"/>
      <c r="U160" s="37"/>
      <c r="V160" s="106"/>
      <c r="W160" s="106"/>
      <c r="X160" s="106"/>
      <c r="Y160" s="106"/>
      <c r="Z160" s="106"/>
      <c r="AA160" s="106"/>
      <c r="AB160" s="106"/>
      <c r="AC160" s="106"/>
      <c r="AD160" s="106"/>
      <c r="AE160" s="106"/>
      <c r="AF160" s="106"/>
      <c r="AG160" s="106"/>
      <c r="AH160" s="106"/>
      <c r="AI160" s="106"/>
      <c r="AJ160" s="106"/>
      <c r="AK160" s="106"/>
      <c r="AL160" s="106"/>
      <c r="AM160" s="106"/>
      <c r="AN160" s="106"/>
      <c r="AO160" s="106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  <c r="BH160" s="106"/>
      <c r="BI160" s="106"/>
      <c r="BJ160" s="106"/>
      <c r="BK160" s="106"/>
      <c r="BL160" s="106"/>
      <c r="BM160" s="106"/>
      <c r="BN160" s="106"/>
      <c r="BO160" s="106"/>
      <c r="BP160" s="106"/>
      <c r="BQ160" s="106"/>
      <c r="BR160" s="106"/>
      <c r="BS160" s="106"/>
      <c r="BT160" s="106"/>
      <c r="BU160" s="106"/>
      <c r="BV160" s="106"/>
      <c r="BW160" s="106"/>
      <c r="BX160" s="106"/>
      <c r="BY160" s="106"/>
      <c r="BZ160" s="106"/>
      <c r="CA160" s="106"/>
      <c r="CB160" s="106"/>
      <c r="CC160" s="106"/>
      <c r="CD160" s="106"/>
      <c r="CE160" s="106"/>
      <c r="CF160" s="106"/>
      <c r="CG160" s="106"/>
      <c r="CH160" s="106"/>
      <c r="CI160" s="106"/>
      <c r="CJ160" s="106"/>
      <c r="CK160" s="106"/>
      <c r="CL160" s="106"/>
      <c r="CM160" s="106"/>
      <c r="CN160" s="106"/>
      <c r="CO160" s="106"/>
      <c r="CP160" s="106"/>
      <c r="CQ160" s="106"/>
      <c r="CR160" s="106"/>
      <c r="CS160" s="106"/>
      <c r="CT160" s="106"/>
      <c r="CU160" s="106"/>
      <c r="CV160" s="106"/>
      <c r="CW160" s="106"/>
      <c r="CX160" s="106"/>
      <c r="CY160" s="106"/>
      <c r="CZ160" s="106"/>
      <c r="DA160" s="106"/>
      <c r="DB160" s="106"/>
      <c r="DC160" s="106"/>
      <c r="DD160" s="106"/>
      <c r="DE160" s="106"/>
      <c r="DF160" s="106"/>
      <c r="DG160" s="106"/>
      <c r="DH160" s="106"/>
      <c r="DI160" s="106"/>
      <c r="DJ160" s="106"/>
      <c r="DK160" s="106"/>
      <c r="DL160" s="106"/>
      <c r="DM160" s="106"/>
      <c r="DN160" s="106"/>
      <c r="DO160" s="106"/>
      <c r="DP160" s="106"/>
      <c r="DQ160" s="106"/>
      <c r="DR160" s="106"/>
      <c r="DS160" s="106"/>
      <c r="DT160" s="106"/>
      <c r="DU160" s="106"/>
      <c r="DV160" s="106"/>
      <c r="DW160" s="106"/>
      <c r="DX160" s="106"/>
      <c r="DY160" s="106"/>
      <c r="DZ160" s="106"/>
      <c r="EA160" s="106"/>
      <c r="EB160" s="106"/>
      <c r="EC160" s="106"/>
      <c r="ED160" s="106"/>
      <c r="EE160" s="106"/>
      <c r="EF160" s="106"/>
      <c r="EG160" s="106"/>
      <c r="EH160" s="106"/>
      <c r="EI160" s="106"/>
      <c r="EJ160" s="106"/>
      <c r="EK160" s="106"/>
      <c r="EL160" s="106"/>
      <c r="EM160" s="106"/>
      <c r="EN160" s="106"/>
      <c r="EO160" s="106"/>
      <c r="EP160" s="106"/>
      <c r="EQ160" s="106"/>
      <c r="ER160" s="106"/>
      <c r="ES160" s="106"/>
      <c r="ET160" s="106"/>
      <c r="EU160" s="106"/>
      <c r="EV160" s="106"/>
      <c r="EW160" s="106"/>
      <c r="EX160" s="106"/>
      <c r="EY160" s="106"/>
      <c r="EZ160" s="106"/>
      <c r="FA160" s="106"/>
      <c r="FB160" s="106"/>
      <c r="FC160" s="106"/>
      <c r="FD160" s="106"/>
      <c r="FE160" s="106"/>
      <c r="FF160" s="106"/>
      <c r="FG160" s="106"/>
      <c r="FH160" s="106"/>
      <c r="FI160" s="106"/>
      <c r="FJ160" s="106"/>
      <c r="FK160" s="106"/>
      <c r="FL160" s="106"/>
      <c r="FM160" s="106"/>
      <c r="FN160" s="106"/>
      <c r="FO160" s="106"/>
      <c r="FP160" s="106"/>
      <c r="FQ160" s="106"/>
      <c r="FR160" s="106"/>
      <c r="FS160" s="106"/>
      <c r="FT160" s="106"/>
      <c r="FU160" s="106"/>
      <c r="FV160" s="106"/>
      <c r="FW160" s="106"/>
      <c r="FX160" s="106"/>
      <c r="FY160" s="106"/>
      <c r="FZ160" s="106"/>
      <c r="GA160" s="106"/>
      <c r="GB160" s="106"/>
      <c r="GC160" s="106"/>
      <c r="GD160" s="106"/>
      <c r="GE160" s="106"/>
      <c r="GF160" s="106"/>
      <c r="GG160" s="106"/>
      <c r="GH160" s="106"/>
      <c r="GI160" s="106"/>
      <c r="GJ160" s="106"/>
      <c r="GK160" s="106"/>
      <c r="GL160" s="106"/>
      <c r="GM160" s="106"/>
      <c r="GN160" s="106"/>
      <c r="GO160" s="106"/>
      <c r="GP160" s="106"/>
      <c r="GQ160" s="106"/>
      <c r="GR160" s="106"/>
      <c r="GS160" s="106"/>
      <c r="GT160" s="106"/>
      <c r="GU160" s="106"/>
      <c r="GV160" s="106"/>
      <c r="GW160" s="106"/>
      <c r="GX160" s="106"/>
      <c r="GY160" s="106"/>
      <c r="GZ160" s="106"/>
      <c r="HA160" s="106"/>
      <c r="HB160" s="106"/>
      <c r="HC160" s="106"/>
      <c r="HD160" s="106"/>
      <c r="HE160" s="106"/>
      <c r="HF160" s="106"/>
      <c r="HG160" s="106"/>
      <c r="HH160" s="106"/>
      <c r="HI160" s="106"/>
      <c r="HJ160" s="106"/>
      <c r="HK160" s="106"/>
      <c r="HL160" s="106"/>
      <c r="HM160" s="106"/>
      <c r="HN160" s="106"/>
      <c r="HO160" s="106"/>
      <c r="HP160" s="106"/>
      <c r="HQ160" s="106"/>
      <c r="HR160" s="106"/>
      <c r="HS160" s="106"/>
      <c r="HT160" s="106"/>
      <c r="HU160" s="106"/>
      <c r="HV160" s="106"/>
      <c r="HW160" s="106"/>
      <c r="HX160" s="106"/>
      <c r="HY160" s="106"/>
      <c r="HZ160" s="106"/>
      <c r="IA160" s="106"/>
      <c r="IB160" s="106"/>
      <c r="IC160" s="106"/>
      <c r="ID160" s="106"/>
      <c r="IE160" s="106"/>
      <c r="IF160" s="106"/>
      <c r="IG160" s="106"/>
      <c r="IH160" s="106"/>
      <c r="II160" s="106"/>
      <c r="IJ160" s="106"/>
      <c r="IK160" s="106"/>
      <c r="IL160" s="106"/>
      <c r="IM160" s="106"/>
      <c r="IN160" s="106"/>
      <c r="IO160" s="106"/>
      <c r="IP160" s="106"/>
      <c r="IQ160" s="106"/>
      <c r="IR160" s="106"/>
      <c r="IS160" s="106"/>
      <c r="IT160" s="106"/>
      <c r="IU160" s="106"/>
      <c r="IV160" s="106"/>
    </row>
    <row r="161" s="81" customFormat="1" ht="20" hidden="1" customHeight="1" spans="1:256">
      <c r="A161" s="13">
        <f t="shared" si="2"/>
        <v>8</v>
      </c>
      <c r="B161" s="37" t="s">
        <v>179</v>
      </c>
      <c r="C161" s="37" t="s">
        <v>59</v>
      </c>
      <c r="D161" s="37">
        <v>8</v>
      </c>
      <c r="E161" s="37">
        <f>1000/8*D161</f>
        <v>1000</v>
      </c>
      <c r="F161" s="37"/>
      <c r="G161" s="37">
        <f>1500/8*F161</f>
        <v>0</v>
      </c>
      <c r="H161" s="54">
        <v>2374</v>
      </c>
      <c r="I161" s="37" t="s">
        <v>60</v>
      </c>
      <c r="J161" s="37" t="s">
        <v>70</v>
      </c>
      <c r="K161" s="37"/>
      <c r="L161" s="37"/>
      <c r="M161" s="37" t="s">
        <v>40</v>
      </c>
      <c r="N161" s="37"/>
      <c r="O161" s="37"/>
      <c r="P161" s="37"/>
      <c r="Q161" s="37"/>
      <c r="R161" s="37"/>
      <c r="S161" s="37"/>
      <c r="T161" s="37"/>
      <c r="U161" s="37" t="s">
        <v>71</v>
      </c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</row>
    <row r="162" s="81" customFormat="1" ht="20" hidden="1" customHeight="1" spans="1:256">
      <c r="A162" s="13">
        <f t="shared" si="2"/>
        <v>8</v>
      </c>
      <c r="B162" s="37" t="s">
        <v>179</v>
      </c>
      <c r="C162" s="37" t="s">
        <v>146</v>
      </c>
      <c r="D162" s="37">
        <v>8</v>
      </c>
      <c r="E162" s="37">
        <f>1000/8*D162</f>
        <v>1000</v>
      </c>
      <c r="F162" s="37"/>
      <c r="G162" s="37">
        <f>1500/8*F162</f>
        <v>0</v>
      </c>
      <c r="H162" s="54">
        <v>2373</v>
      </c>
      <c r="I162" s="37" t="s">
        <v>104</v>
      </c>
      <c r="J162" s="37" t="s">
        <v>70</v>
      </c>
      <c r="K162" s="37"/>
      <c r="L162" s="37"/>
      <c r="M162" s="37" t="s">
        <v>40</v>
      </c>
      <c r="N162" s="37"/>
      <c r="O162" s="37"/>
      <c r="P162" s="37"/>
      <c r="Q162" s="37"/>
      <c r="R162" s="37"/>
      <c r="S162" s="37"/>
      <c r="T162" s="37"/>
      <c r="U162" s="37" t="s">
        <v>71</v>
      </c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</row>
    <row r="163" s="81" customFormat="1" ht="20" hidden="1" customHeight="1" spans="1:256">
      <c r="A163" s="13">
        <f t="shared" si="2"/>
        <v>8</v>
      </c>
      <c r="B163" s="14" t="s">
        <v>179</v>
      </c>
      <c r="C163" s="14" t="s">
        <v>56</v>
      </c>
      <c r="D163" s="14">
        <v>8</v>
      </c>
      <c r="E163" s="14">
        <f>900/8*D163</f>
        <v>900</v>
      </c>
      <c r="F163" s="14"/>
      <c r="G163" s="14">
        <f>1500/8*F163</f>
        <v>0</v>
      </c>
      <c r="H163" s="23">
        <v>3170</v>
      </c>
      <c r="I163" s="14" t="s">
        <v>82</v>
      </c>
      <c r="J163" s="37" t="s">
        <v>174</v>
      </c>
      <c r="K163" s="14"/>
      <c r="L163" s="14"/>
      <c r="M163" s="14" t="s">
        <v>40</v>
      </c>
      <c r="N163" s="14"/>
      <c r="O163" s="14"/>
      <c r="P163" s="14"/>
      <c r="Q163" s="14"/>
      <c r="R163" s="14"/>
      <c r="S163" s="14"/>
      <c r="T163" s="14"/>
      <c r="U163" s="14" t="s">
        <v>175</v>
      </c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</row>
    <row r="164" s="81" customFormat="1" ht="20" hidden="1" customHeight="1" spans="1:256">
      <c r="A164" s="84">
        <f t="shared" si="2"/>
        <v>8</v>
      </c>
      <c r="B164" s="37" t="s">
        <v>179</v>
      </c>
      <c r="C164" s="37" t="s">
        <v>85</v>
      </c>
      <c r="D164" s="37">
        <v>8</v>
      </c>
      <c r="E164" s="37">
        <v>1700</v>
      </c>
      <c r="F164" s="37"/>
      <c r="G164" s="37">
        <f>1300/8*F164</f>
        <v>0</v>
      </c>
      <c r="H164" s="54"/>
      <c r="I164" s="37" t="s">
        <v>34</v>
      </c>
      <c r="J164" s="37" t="s">
        <v>184</v>
      </c>
      <c r="K164" s="37"/>
      <c r="L164" s="37" t="s">
        <v>25</v>
      </c>
      <c r="M164" s="37"/>
      <c r="N164" s="37"/>
      <c r="O164" s="37"/>
      <c r="P164" s="37">
        <v>1700</v>
      </c>
      <c r="Q164" s="37"/>
      <c r="R164" s="37" t="s">
        <v>114</v>
      </c>
      <c r="S164" s="37"/>
      <c r="T164" s="37"/>
      <c r="U164" s="37">
        <v>13323521967</v>
      </c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</row>
    <row r="165" s="108" customFormat="1" ht="20" hidden="1" customHeight="1" spans="1:256">
      <c r="A165" s="13">
        <f t="shared" si="2"/>
        <v>8</v>
      </c>
      <c r="B165" s="37" t="s">
        <v>179</v>
      </c>
      <c r="C165" s="37" t="s">
        <v>73</v>
      </c>
      <c r="D165" s="37">
        <v>8</v>
      </c>
      <c r="E165" s="37">
        <f>900/8*D165</f>
        <v>900</v>
      </c>
      <c r="F165" s="37"/>
      <c r="G165" s="37">
        <f>1300/8*F165</f>
        <v>0</v>
      </c>
      <c r="H165" s="37">
        <v>2072</v>
      </c>
      <c r="I165" s="37" t="s">
        <v>43</v>
      </c>
      <c r="J165" s="37" t="s">
        <v>65</v>
      </c>
      <c r="K165" s="37"/>
      <c r="L165" s="37"/>
      <c r="M165" s="37" t="s">
        <v>40</v>
      </c>
      <c r="N165" s="37"/>
      <c r="O165" s="37"/>
      <c r="P165" s="37"/>
      <c r="Q165" s="37"/>
      <c r="R165" s="37"/>
      <c r="S165" s="37"/>
      <c r="T165" s="37"/>
      <c r="U165" s="37" t="s">
        <v>120</v>
      </c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106"/>
      <c r="AL165" s="106"/>
      <c r="AM165" s="106"/>
      <c r="AN165" s="106"/>
      <c r="AO165" s="106"/>
      <c r="AP165" s="106"/>
      <c r="AQ165" s="106"/>
      <c r="AR165" s="106"/>
      <c r="AS165" s="106"/>
      <c r="AT165" s="106"/>
      <c r="AU165" s="106"/>
      <c r="AV165" s="106"/>
      <c r="AW165" s="106"/>
      <c r="AX165" s="106"/>
      <c r="AY165" s="106"/>
      <c r="AZ165" s="106"/>
      <c r="BA165" s="106"/>
      <c r="BB165" s="106"/>
      <c r="BC165" s="106"/>
      <c r="BD165" s="106"/>
      <c r="BE165" s="106"/>
      <c r="BF165" s="106"/>
      <c r="BG165" s="106"/>
      <c r="BH165" s="106"/>
      <c r="BI165" s="106"/>
      <c r="BJ165" s="106"/>
      <c r="BK165" s="106"/>
      <c r="BL165" s="106"/>
      <c r="BM165" s="106"/>
      <c r="BN165" s="106"/>
      <c r="BO165" s="106"/>
      <c r="BP165" s="106"/>
      <c r="BQ165" s="106"/>
      <c r="BR165" s="106"/>
      <c r="BS165" s="106"/>
      <c r="BT165" s="106"/>
      <c r="BU165" s="106"/>
      <c r="BV165" s="106"/>
      <c r="BW165" s="106"/>
      <c r="BX165" s="106"/>
      <c r="BY165" s="106"/>
      <c r="BZ165" s="106"/>
      <c r="CA165" s="106"/>
      <c r="CB165" s="106"/>
      <c r="CC165" s="106"/>
      <c r="CD165" s="106"/>
      <c r="CE165" s="106"/>
      <c r="CF165" s="106"/>
      <c r="CG165" s="106"/>
      <c r="CH165" s="106"/>
      <c r="CI165" s="106"/>
      <c r="CJ165" s="106"/>
      <c r="CK165" s="106"/>
      <c r="CL165" s="106"/>
      <c r="CM165" s="106"/>
      <c r="CN165" s="106"/>
      <c r="CO165" s="106"/>
      <c r="CP165" s="106"/>
      <c r="CQ165" s="106"/>
      <c r="CR165" s="106"/>
      <c r="CS165" s="106"/>
      <c r="CT165" s="106"/>
      <c r="CU165" s="106"/>
      <c r="CV165" s="106"/>
      <c r="CW165" s="106"/>
      <c r="CX165" s="106"/>
      <c r="CY165" s="106"/>
      <c r="CZ165" s="106"/>
      <c r="DA165" s="106"/>
      <c r="DB165" s="106"/>
      <c r="DC165" s="106"/>
      <c r="DD165" s="106"/>
      <c r="DE165" s="106"/>
      <c r="DF165" s="106"/>
      <c r="DG165" s="106"/>
      <c r="DH165" s="106"/>
      <c r="DI165" s="106"/>
      <c r="DJ165" s="106"/>
      <c r="DK165" s="106"/>
      <c r="DL165" s="106"/>
      <c r="DM165" s="106"/>
      <c r="DN165" s="106"/>
      <c r="DO165" s="106"/>
      <c r="DP165" s="106"/>
      <c r="DQ165" s="106"/>
      <c r="DR165" s="106"/>
      <c r="DS165" s="106"/>
      <c r="DT165" s="106"/>
      <c r="DU165" s="106"/>
      <c r="DV165" s="106"/>
      <c r="DW165" s="106"/>
      <c r="DX165" s="106"/>
      <c r="DY165" s="106"/>
      <c r="DZ165" s="106"/>
      <c r="EA165" s="106"/>
      <c r="EB165" s="106"/>
      <c r="EC165" s="106"/>
      <c r="ED165" s="106"/>
      <c r="EE165" s="106"/>
      <c r="EF165" s="106"/>
      <c r="EG165" s="106"/>
      <c r="EH165" s="106"/>
      <c r="EI165" s="106"/>
      <c r="EJ165" s="106"/>
      <c r="EK165" s="106"/>
      <c r="EL165" s="106"/>
      <c r="EM165" s="106"/>
      <c r="EN165" s="106"/>
      <c r="EO165" s="106"/>
      <c r="EP165" s="106"/>
      <c r="EQ165" s="106"/>
      <c r="ER165" s="106"/>
      <c r="ES165" s="106"/>
      <c r="ET165" s="106"/>
      <c r="EU165" s="106"/>
      <c r="EV165" s="106"/>
      <c r="EW165" s="106"/>
      <c r="EX165" s="106"/>
      <c r="EY165" s="106"/>
      <c r="EZ165" s="106"/>
      <c r="FA165" s="106"/>
      <c r="FB165" s="106"/>
      <c r="FC165" s="106"/>
      <c r="FD165" s="106"/>
      <c r="FE165" s="106"/>
      <c r="FF165" s="106"/>
      <c r="FG165" s="106"/>
      <c r="FH165" s="106"/>
      <c r="FI165" s="106"/>
      <c r="FJ165" s="106"/>
      <c r="FK165" s="106"/>
      <c r="FL165" s="106"/>
      <c r="FM165" s="106"/>
      <c r="FN165" s="106"/>
      <c r="FO165" s="106"/>
      <c r="FP165" s="106"/>
      <c r="FQ165" s="106"/>
      <c r="FR165" s="106"/>
      <c r="FS165" s="106"/>
      <c r="FT165" s="106"/>
      <c r="FU165" s="106"/>
      <c r="FV165" s="106"/>
      <c r="FW165" s="106"/>
      <c r="FX165" s="106"/>
      <c r="FY165" s="106"/>
      <c r="FZ165" s="106"/>
      <c r="GA165" s="106"/>
      <c r="GB165" s="106"/>
      <c r="GC165" s="106"/>
      <c r="GD165" s="106"/>
      <c r="GE165" s="106"/>
      <c r="GF165" s="106"/>
      <c r="GG165" s="106"/>
      <c r="GH165" s="106"/>
      <c r="GI165" s="106"/>
      <c r="GJ165" s="106"/>
      <c r="GK165" s="106"/>
      <c r="GL165" s="106"/>
      <c r="GM165" s="106"/>
      <c r="GN165" s="106"/>
      <c r="GO165" s="106"/>
      <c r="GP165" s="106"/>
      <c r="GQ165" s="106"/>
      <c r="GR165" s="106"/>
      <c r="GS165" s="106"/>
      <c r="GT165" s="106"/>
      <c r="GU165" s="106"/>
      <c r="GV165" s="106"/>
      <c r="GW165" s="106"/>
      <c r="GX165" s="106"/>
      <c r="GY165" s="106"/>
      <c r="GZ165" s="106"/>
      <c r="HA165" s="106"/>
      <c r="HB165" s="106"/>
      <c r="HC165" s="106"/>
      <c r="HD165" s="106"/>
      <c r="HE165" s="106"/>
      <c r="HF165" s="106"/>
      <c r="HG165" s="106"/>
      <c r="HH165" s="106"/>
      <c r="HI165" s="106"/>
      <c r="HJ165" s="106"/>
      <c r="HK165" s="106"/>
      <c r="HL165" s="106"/>
      <c r="HM165" s="106"/>
      <c r="HN165" s="106"/>
      <c r="HO165" s="106"/>
      <c r="HP165" s="106"/>
      <c r="HQ165" s="106"/>
      <c r="HR165" s="106"/>
      <c r="HS165" s="106"/>
      <c r="HT165" s="106"/>
      <c r="HU165" s="106"/>
      <c r="HV165" s="106"/>
      <c r="HW165" s="106"/>
      <c r="HX165" s="106"/>
      <c r="HY165" s="106"/>
      <c r="HZ165" s="106"/>
      <c r="IA165" s="106"/>
      <c r="IB165" s="106"/>
      <c r="IC165" s="106"/>
      <c r="ID165" s="106"/>
      <c r="IE165" s="106"/>
      <c r="IF165" s="106"/>
      <c r="IG165" s="106"/>
      <c r="IH165" s="106"/>
      <c r="II165" s="106"/>
      <c r="IJ165" s="106"/>
      <c r="IK165" s="106"/>
      <c r="IL165" s="106"/>
      <c r="IM165" s="106"/>
      <c r="IN165" s="106"/>
      <c r="IO165" s="106"/>
      <c r="IP165" s="106"/>
      <c r="IQ165" s="106"/>
      <c r="IR165" s="106"/>
      <c r="IS165" s="106"/>
      <c r="IT165" s="106"/>
      <c r="IU165" s="106"/>
      <c r="IV165" s="106"/>
    </row>
    <row r="166" s="81" customFormat="1" ht="20" hidden="1" customHeight="1" spans="1:256">
      <c r="A166" s="13">
        <f t="shared" si="2"/>
        <v>8</v>
      </c>
      <c r="B166" s="37" t="s">
        <v>179</v>
      </c>
      <c r="C166" s="37" t="s">
        <v>63</v>
      </c>
      <c r="D166" s="37">
        <v>7</v>
      </c>
      <c r="E166" s="37">
        <f>900/8*D166</f>
        <v>787.5</v>
      </c>
      <c r="F166" s="37">
        <v>1</v>
      </c>
      <c r="G166" s="37">
        <f>1300/8*F166</f>
        <v>162.5</v>
      </c>
      <c r="H166" s="37">
        <v>3225</v>
      </c>
      <c r="I166" s="37" t="s">
        <v>64</v>
      </c>
      <c r="J166" s="37" t="s">
        <v>65</v>
      </c>
      <c r="K166" s="37"/>
      <c r="L166" s="37"/>
      <c r="M166" s="37" t="s">
        <v>40</v>
      </c>
      <c r="N166" s="37"/>
      <c r="O166" s="37"/>
      <c r="P166" s="37"/>
      <c r="Q166" s="37"/>
      <c r="R166" s="37"/>
      <c r="S166" s="37"/>
      <c r="T166" s="37"/>
      <c r="U166" s="37" t="s">
        <v>120</v>
      </c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</row>
    <row r="167" s="108" customFormat="1" ht="20" hidden="1" customHeight="1" spans="1:256">
      <c r="A167" s="13">
        <f t="shared" si="2"/>
        <v>9.5</v>
      </c>
      <c r="B167" s="37" t="s">
        <v>179</v>
      </c>
      <c r="C167" s="37" t="s">
        <v>67</v>
      </c>
      <c r="D167" s="37">
        <v>9.5</v>
      </c>
      <c r="E167" s="37">
        <f>900/8*D167</f>
        <v>1068.75</v>
      </c>
      <c r="F167" s="37"/>
      <c r="G167" s="37">
        <f>1300/8*F167</f>
        <v>0</v>
      </c>
      <c r="H167" s="54">
        <v>3309</v>
      </c>
      <c r="I167" s="37" t="s">
        <v>47</v>
      </c>
      <c r="J167" s="37" t="s">
        <v>140</v>
      </c>
      <c r="K167" s="37">
        <v>25</v>
      </c>
      <c r="L167" s="37" t="s">
        <v>77</v>
      </c>
      <c r="M167" s="37" t="s">
        <v>40</v>
      </c>
      <c r="N167" s="37"/>
      <c r="O167" s="37"/>
      <c r="P167" s="37"/>
      <c r="Q167" s="37"/>
      <c r="R167" s="37"/>
      <c r="S167" s="37"/>
      <c r="T167" s="37">
        <v>495.8</v>
      </c>
      <c r="U167" s="37" t="s">
        <v>185</v>
      </c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  <c r="AG167" s="106"/>
      <c r="AH167" s="106"/>
      <c r="AI167" s="106"/>
      <c r="AJ167" s="106"/>
      <c r="AK167" s="106"/>
      <c r="AL167" s="106"/>
      <c r="AM167" s="106"/>
      <c r="AN167" s="106"/>
      <c r="AO167" s="106"/>
      <c r="AP167" s="106"/>
      <c r="AQ167" s="106"/>
      <c r="AR167" s="106"/>
      <c r="AS167" s="106"/>
      <c r="AT167" s="106"/>
      <c r="AU167" s="106"/>
      <c r="AV167" s="106"/>
      <c r="AW167" s="106"/>
      <c r="AX167" s="106"/>
      <c r="AY167" s="106"/>
      <c r="AZ167" s="106"/>
      <c r="BA167" s="106"/>
      <c r="BB167" s="106"/>
      <c r="BC167" s="106"/>
      <c r="BD167" s="106"/>
      <c r="BE167" s="106"/>
      <c r="BF167" s="106"/>
      <c r="BG167" s="106"/>
      <c r="BH167" s="106"/>
      <c r="BI167" s="106"/>
      <c r="BJ167" s="106"/>
      <c r="BK167" s="106"/>
      <c r="BL167" s="106"/>
      <c r="BM167" s="106"/>
      <c r="BN167" s="106"/>
      <c r="BO167" s="106"/>
      <c r="BP167" s="106"/>
      <c r="BQ167" s="106"/>
      <c r="BR167" s="106"/>
      <c r="BS167" s="106"/>
      <c r="BT167" s="106"/>
      <c r="BU167" s="106"/>
      <c r="BV167" s="106"/>
      <c r="BW167" s="106"/>
      <c r="BX167" s="106"/>
      <c r="BY167" s="106"/>
      <c r="BZ167" s="106"/>
      <c r="CA167" s="106"/>
      <c r="CB167" s="106"/>
      <c r="CC167" s="106"/>
      <c r="CD167" s="106"/>
      <c r="CE167" s="106"/>
      <c r="CF167" s="106"/>
      <c r="CG167" s="106"/>
      <c r="CH167" s="106"/>
      <c r="CI167" s="106"/>
      <c r="CJ167" s="106"/>
      <c r="CK167" s="106"/>
      <c r="CL167" s="106"/>
      <c r="CM167" s="106"/>
      <c r="CN167" s="106"/>
      <c r="CO167" s="106"/>
      <c r="CP167" s="106"/>
      <c r="CQ167" s="106"/>
      <c r="CR167" s="106"/>
      <c r="CS167" s="106"/>
      <c r="CT167" s="106"/>
      <c r="CU167" s="106"/>
      <c r="CV167" s="106"/>
      <c r="CW167" s="106"/>
      <c r="CX167" s="106"/>
      <c r="CY167" s="106"/>
      <c r="CZ167" s="106"/>
      <c r="DA167" s="106"/>
      <c r="DB167" s="106"/>
      <c r="DC167" s="106"/>
      <c r="DD167" s="106"/>
      <c r="DE167" s="106"/>
      <c r="DF167" s="106"/>
      <c r="DG167" s="106"/>
      <c r="DH167" s="106"/>
      <c r="DI167" s="106"/>
      <c r="DJ167" s="106"/>
      <c r="DK167" s="106"/>
      <c r="DL167" s="106"/>
      <c r="DM167" s="106"/>
      <c r="DN167" s="106"/>
      <c r="DO167" s="106"/>
      <c r="DP167" s="106"/>
      <c r="DQ167" s="106"/>
      <c r="DR167" s="106"/>
      <c r="DS167" s="106"/>
      <c r="DT167" s="106"/>
      <c r="DU167" s="106"/>
      <c r="DV167" s="106"/>
      <c r="DW167" s="106"/>
      <c r="DX167" s="106"/>
      <c r="DY167" s="106"/>
      <c r="DZ167" s="106"/>
      <c r="EA167" s="106"/>
      <c r="EB167" s="106"/>
      <c r="EC167" s="106"/>
      <c r="ED167" s="106"/>
      <c r="EE167" s="106"/>
      <c r="EF167" s="106"/>
      <c r="EG167" s="106"/>
      <c r="EH167" s="106"/>
      <c r="EI167" s="106"/>
      <c r="EJ167" s="106"/>
      <c r="EK167" s="106"/>
      <c r="EL167" s="106"/>
      <c r="EM167" s="106"/>
      <c r="EN167" s="106"/>
      <c r="EO167" s="106"/>
      <c r="EP167" s="106"/>
      <c r="EQ167" s="106"/>
      <c r="ER167" s="106"/>
      <c r="ES167" s="106"/>
      <c r="ET167" s="106"/>
      <c r="EU167" s="106"/>
      <c r="EV167" s="106"/>
      <c r="EW167" s="106"/>
      <c r="EX167" s="106"/>
      <c r="EY167" s="106"/>
      <c r="EZ167" s="106"/>
      <c r="FA167" s="106"/>
      <c r="FB167" s="106"/>
      <c r="FC167" s="106"/>
      <c r="FD167" s="106"/>
      <c r="FE167" s="106"/>
      <c r="FF167" s="106"/>
      <c r="FG167" s="106"/>
      <c r="FH167" s="106"/>
      <c r="FI167" s="106"/>
      <c r="FJ167" s="106"/>
      <c r="FK167" s="106"/>
      <c r="FL167" s="106"/>
      <c r="FM167" s="106"/>
      <c r="FN167" s="106"/>
      <c r="FO167" s="106"/>
      <c r="FP167" s="106"/>
      <c r="FQ167" s="106"/>
      <c r="FR167" s="106"/>
      <c r="FS167" s="106"/>
      <c r="FT167" s="106"/>
      <c r="FU167" s="106"/>
      <c r="FV167" s="106"/>
      <c r="FW167" s="106"/>
      <c r="FX167" s="106"/>
      <c r="FY167" s="106"/>
      <c r="FZ167" s="106"/>
      <c r="GA167" s="106"/>
      <c r="GB167" s="106"/>
      <c r="GC167" s="106"/>
      <c r="GD167" s="106"/>
      <c r="GE167" s="106"/>
      <c r="GF167" s="106"/>
      <c r="GG167" s="106"/>
      <c r="GH167" s="106"/>
      <c r="GI167" s="106"/>
      <c r="GJ167" s="106"/>
      <c r="GK167" s="106"/>
      <c r="GL167" s="106"/>
      <c r="GM167" s="106"/>
      <c r="GN167" s="106"/>
      <c r="GO167" s="106"/>
      <c r="GP167" s="106"/>
      <c r="GQ167" s="106"/>
      <c r="GR167" s="106"/>
      <c r="GS167" s="106"/>
      <c r="GT167" s="106"/>
      <c r="GU167" s="106"/>
      <c r="GV167" s="106"/>
      <c r="GW167" s="106"/>
      <c r="GX167" s="106"/>
      <c r="GY167" s="106"/>
      <c r="GZ167" s="106"/>
      <c r="HA167" s="106"/>
      <c r="HB167" s="106"/>
      <c r="HC167" s="106"/>
      <c r="HD167" s="106"/>
      <c r="HE167" s="106"/>
      <c r="HF167" s="106"/>
      <c r="HG167" s="106"/>
      <c r="HH167" s="106"/>
      <c r="HI167" s="106"/>
      <c r="HJ167" s="106"/>
      <c r="HK167" s="106"/>
      <c r="HL167" s="106"/>
      <c r="HM167" s="106"/>
      <c r="HN167" s="106"/>
      <c r="HO167" s="106"/>
      <c r="HP167" s="106"/>
      <c r="HQ167" s="106"/>
      <c r="HR167" s="106"/>
      <c r="HS167" s="106"/>
      <c r="HT167" s="106"/>
      <c r="HU167" s="106"/>
      <c r="HV167" s="106"/>
      <c r="HW167" s="106"/>
      <c r="HX167" s="106"/>
      <c r="HY167" s="106"/>
      <c r="HZ167" s="106"/>
      <c r="IA167" s="106"/>
      <c r="IB167" s="106"/>
      <c r="IC167" s="106"/>
      <c r="ID167" s="106"/>
      <c r="IE167" s="106"/>
      <c r="IF167" s="106"/>
      <c r="IG167" s="106"/>
      <c r="IH167" s="106"/>
      <c r="II167" s="106"/>
      <c r="IJ167" s="106"/>
      <c r="IK167" s="106"/>
      <c r="IL167" s="106"/>
      <c r="IM167" s="106"/>
      <c r="IN167" s="106"/>
      <c r="IO167" s="106"/>
      <c r="IP167" s="106"/>
      <c r="IQ167" s="106"/>
      <c r="IR167" s="106"/>
      <c r="IS167" s="106"/>
      <c r="IT167" s="106"/>
      <c r="IU167" s="106"/>
      <c r="IV167" s="106"/>
    </row>
    <row r="168" s="3" customFormat="1" ht="20" hidden="1" customHeight="1" spans="1:21">
      <c r="A168" s="13">
        <f t="shared" si="2"/>
        <v>8</v>
      </c>
      <c r="B168" s="14" t="s">
        <v>179</v>
      </c>
      <c r="C168" s="14" t="s">
        <v>81</v>
      </c>
      <c r="D168" s="14">
        <v>8</v>
      </c>
      <c r="E168" s="14">
        <f>1400/8*D168</f>
        <v>1400</v>
      </c>
      <c r="F168" s="14"/>
      <c r="G168" s="14"/>
      <c r="H168" s="23">
        <v>2312</v>
      </c>
      <c r="I168" s="14" t="s">
        <v>186</v>
      </c>
      <c r="J168" s="37" t="s">
        <v>187</v>
      </c>
      <c r="K168" s="14">
        <v>95</v>
      </c>
      <c r="L168" s="14"/>
      <c r="M168" s="14" t="s">
        <v>40</v>
      </c>
      <c r="N168" s="14">
        <f>600+300</f>
        <v>900</v>
      </c>
      <c r="O168" s="14"/>
      <c r="P168" s="14"/>
      <c r="Q168" s="14"/>
      <c r="R168" s="14"/>
      <c r="S168" s="14"/>
      <c r="T168" s="14"/>
      <c r="U168" s="14" t="s">
        <v>45</v>
      </c>
    </row>
    <row r="169" s="3" customFormat="1" ht="20" hidden="1" customHeight="1" spans="1:21">
      <c r="A169" s="13">
        <f t="shared" si="2"/>
        <v>8</v>
      </c>
      <c r="B169" s="37" t="s">
        <v>179</v>
      </c>
      <c r="C169" s="37" t="s">
        <v>188</v>
      </c>
      <c r="D169" s="37">
        <v>8</v>
      </c>
      <c r="E169" s="37">
        <f>800/8*D169</f>
        <v>800</v>
      </c>
      <c r="F169" s="37"/>
      <c r="G169" s="37">
        <f>1500/8*F169</f>
        <v>0</v>
      </c>
      <c r="H169" s="54">
        <v>1932</v>
      </c>
      <c r="I169" s="37" t="s">
        <v>189</v>
      </c>
      <c r="J169" s="37" t="s">
        <v>151</v>
      </c>
      <c r="K169" s="37">
        <v>14</v>
      </c>
      <c r="L169" s="37"/>
      <c r="M169" s="37" t="s">
        <v>40</v>
      </c>
      <c r="N169" s="37">
        <v>300</v>
      </c>
      <c r="O169" s="37"/>
      <c r="P169" s="37"/>
      <c r="Q169" s="37"/>
      <c r="R169" s="37"/>
      <c r="S169" s="37"/>
      <c r="T169" s="37"/>
      <c r="U169" s="37" t="s">
        <v>190</v>
      </c>
    </row>
    <row r="170" s="108" customFormat="1" ht="20" hidden="1" customHeight="1" spans="1:256">
      <c r="A170" s="13">
        <f t="shared" si="2"/>
        <v>8</v>
      </c>
      <c r="B170" s="37" t="s">
        <v>179</v>
      </c>
      <c r="C170" s="37" t="s">
        <v>33</v>
      </c>
      <c r="D170" s="37">
        <v>8</v>
      </c>
      <c r="E170" s="37">
        <f>1000/8*D170</f>
        <v>1000</v>
      </c>
      <c r="F170" s="37"/>
      <c r="G170" s="37">
        <f>1500/8*F170</f>
        <v>0</v>
      </c>
      <c r="H170" s="54">
        <v>4017</v>
      </c>
      <c r="I170" s="37" t="s">
        <v>54</v>
      </c>
      <c r="J170" s="37" t="s">
        <v>93</v>
      </c>
      <c r="K170" s="37"/>
      <c r="L170" s="37"/>
      <c r="M170" s="37" t="s">
        <v>40</v>
      </c>
      <c r="N170" s="37"/>
      <c r="O170" s="37"/>
      <c r="P170" s="37"/>
      <c r="Q170" s="37"/>
      <c r="R170" s="37"/>
      <c r="S170" s="37"/>
      <c r="T170" s="37"/>
      <c r="U170" s="37" t="s">
        <v>152</v>
      </c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  <c r="AG170" s="106"/>
      <c r="AH170" s="106"/>
      <c r="AI170" s="106"/>
      <c r="AJ170" s="106"/>
      <c r="AK170" s="106"/>
      <c r="AL170" s="106"/>
      <c r="AM170" s="106"/>
      <c r="AN170" s="106"/>
      <c r="AO170" s="106"/>
      <c r="AP170" s="106"/>
      <c r="AQ170" s="106"/>
      <c r="AR170" s="106"/>
      <c r="AS170" s="106"/>
      <c r="AT170" s="106"/>
      <c r="AU170" s="106"/>
      <c r="AV170" s="106"/>
      <c r="AW170" s="106"/>
      <c r="AX170" s="106"/>
      <c r="AY170" s="106"/>
      <c r="AZ170" s="106"/>
      <c r="BA170" s="106"/>
      <c r="BB170" s="106"/>
      <c r="BC170" s="106"/>
      <c r="BD170" s="106"/>
      <c r="BE170" s="106"/>
      <c r="BF170" s="106"/>
      <c r="BG170" s="106"/>
      <c r="BH170" s="106"/>
      <c r="BI170" s="106"/>
      <c r="BJ170" s="106"/>
      <c r="BK170" s="106"/>
      <c r="BL170" s="106"/>
      <c r="BM170" s="106"/>
      <c r="BN170" s="106"/>
      <c r="BO170" s="106"/>
      <c r="BP170" s="106"/>
      <c r="BQ170" s="106"/>
      <c r="BR170" s="106"/>
      <c r="BS170" s="106"/>
      <c r="BT170" s="106"/>
      <c r="BU170" s="106"/>
      <c r="BV170" s="106"/>
      <c r="BW170" s="106"/>
      <c r="BX170" s="106"/>
      <c r="BY170" s="106"/>
      <c r="BZ170" s="106"/>
      <c r="CA170" s="106"/>
      <c r="CB170" s="106"/>
      <c r="CC170" s="106"/>
      <c r="CD170" s="106"/>
      <c r="CE170" s="106"/>
      <c r="CF170" s="106"/>
      <c r="CG170" s="106"/>
      <c r="CH170" s="106"/>
      <c r="CI170" s="106"/>
      <c r="CJ170" s="106"/>
      <c r="CK170" s="106"/>
      <c r="CL170" s="106"/>
      <c r="CM170" s="106"/>
      <c r="CN170" s="106"/>
      <c r="CO170" s="106"/>
      <c r="CP170" s="106"/>
      <c r="CQ170" s="106"/>
      <c r="CR170" s="106"/>
      <c r="CS170" s="106"/>
      <c r="CT170" s="106"/>
      <c r="CU170" s="106"/>
      <c r="CV170" s="106"/>
      <c r="CW170" s="106"/>
      <c r="CX170" s="106"/>
      <c r="CY170" s="106"/>
      <c r="CZ170" s="106"/>
      <c r="DA170" s="106"/>
      <c r="DB170" s="106"/>
      <c r="DC170" s="106"/>
      <c r="DD170" s="106"/>
      <c r="DE170" s="106"/>
      <c r="DF170" s="106"/>
      <c r="DG170" s="106"/>
      <c r="DH170" s="106"/>
      <c r="DI170" s="106"/>
      <c r="DJ170" s="106"/>
      <c r="DK170" s="106"/>
      <c r="DL170" s="106"/>
      <c r="DM170" s="106"/>
      <c r="DN170" s="106"/>
      <c r="DO170" s="106"/>
      <c r="DP170" s="106"/>
      <c r="DQ170" s="106"/>
      <c r="DR170" s="106"/>
      <c r="DS170" s="106"/>
      <c r="DT170" s="106"/>
      <c r="DU170" s="106"/>
      <c r="DV170" s="106"/>
      <c r="DW170" s="106"/>
      <c r="DX170" s="106"/>
      <c r="DY170" s="106"/>
      <c r="DZ170" s="106"/>
      <c r="EA170" s="106"/>
      <c r="EB170" s="106"/>
      <c r="EC170" s="106"/>
      <c r="ED170" s="106"/>
      <c r="EE170" s="106"/>
      <c r="EF170" s="106"/>
      <c r="EG170" s="106"/>
      <c r="EH170" s="106"/>
      <c r="EI170" s="106"/>
      <c r="EJ170" s="106"/>
      <c r="EK170" s="106"/>
      <c r="EL170" s="106"/>
      <c r="EM170" s="106"/>
      <c r="EN170" s="106"/>
      <c r="EO170" s="106"/>
      <c r="EP170" s="106"/>
      <c r="EQ170" s="106"/>
      <c r="ER170" s="106"/>
      <c r="ES170" s="106"/>
      <c r="ET170" s="106"/>
      <c r="EU170" s="106"/>
      <c r="EV170" s="106"/>
      <c r="EW170" s="106"/>
      <c r="EX170" s="106"/>
      <c r="EY170" s="106"/>
      <c r="EZ170" s="106"/>
      <c r="FA170" s="106"/>
      <c r="FB170" s="106"/>
      <c r="FC170" s="106"/>
      <c r="FD170" s="106"/>
      <c r="FE170" s="106"/>
      <c r="FF170" s="106"/>
      <c r="FG170" s="106"/>
      <c r="FH170" s="106"/>
      <c r="FI170" s="106"/>
      <c r="FJ170" s="106"/>
      <c r="FK170" s="106"/>
      <c r="FL170" s="106"/>
      <c r="FM170" s="106"/>
      <c r="FN170" s="106"/>
      <c r="FO170" s="106"/>
      <c r="FP170" s="106"/>
      <c r="FQ170" s="106"/>
      <c r="FR170" s="106"/>
      <c r="FS170" s="106"/>
      <c r="FT170" s="106"/>
      <c r="FU170" s="106"/>
      <c r="FV170" s="106"/>
      <c r="FW170" s="106"/>
      <c r="FX170" s="106"/>
      <c r="FY170" s="106"/>
      <c r="FZ170" s="106"/>
      <c r="GA170" s="106"/>
      <c r="GB170" s="106"/>
      <c r="GC170" s="106"/>
      <c r="GD170" s="106"/>
      <c r="GE170" s="106"/>
      <c r="GF170" s="106"/>
      <c r="GG170" s="106"/>
      <c r="GH170" s="106"/>
      <c r="GI170" s="106"/>
      <c r="GJ170" s="106"/>
      <c r="GK170" s="106"/>
      <c r="GL170" s="106"/>
      <c r="GM170" s="106"/>
      <c r="GN170" s="106"/>
      <c r="GO170" s="106"/>
      <c r="GP170" s="106"/>
      <c r="GQ170" s="106"/>
      <c r="GR170" s="106"/>
      <c r="GS170" s="106"/>
      <c r="GT170" s="106"/>
      <c r="GU170" s="106"/>
      <c r="GV170" s="106"/>
      <c r="GW170" s="106"/>
      <c r="GX170" s="106"/>
      <c r="GY170" s="106"/>
      <c r="GZ170" s="106"/>
      <c r="HA170" s="106"/>
      <c r="HB170" s="106"/>
      <c r="HC170" s="106"/>
      <c r="HD170" s="106"/>
      <c r="HE170" s="106"/>
      <c r="HF170" s="106"/>
      <c r="HG170" s="106"/>
      <c r="HH170" s="106"/>
      <c r="HI170" s="106"/>
      <c r="HJ170" s="106"/>
      <c r="HK170" s="106"/>
      <c r="HL170" s="106"/>
      <c r="HM170" s="106"/>
      <c r="HN170" s="106"/>
      <c r="HO170" s="106"/>
      <c r="HP170" s="106"/>
      <c r="HQ170" s="106"/>
      <c r="HR170" s="106"/>
      <c r="HS170" s="106"/>
      <c r="HT170" s="106"/>
      <c r="HU170" s="106"/>
      <c r="HV170" s="106"/>
      <c r="HW170" s="106"/>
      <c r="HX170" s="106"/>
      <c r="HY170" s="106"/>
      <c r="HZ170" s="106"/>
      <c r="IA170" s="106"/>
      <c r="IB170" s="106"/>
      <c r="IC170" s="106"/>
      <c r="ID170" s="106"/>
      <c r="IE170" s="106"/>
      <c r="IF170" s="106"/>
      <c r="IG170" s="106"/>
      <c r="IH170" s="106"/>
      <c r="II170" s="106"/>
      <c r="IJ170" s="106"/>
      <c r="IK170" s="106"/>
      <c r="IL170" s="106"/>
      <c r="IM170" s="106"/>
      <c r="IN170" s="106"/>
      <c r="IO170" s="106"/>
      <c r="IP170" s="106"/>
      <c r="IQ170" s="106"/>
      <c r="IR170" s="106"/>
      <c r="IS170" s="106"/>
      <c r="IT170" s="106"/>
      <c r="IU170" s="106"/>
      <c r="IV170" s="106"/>
    </row>
    <row r="171" s="81" customFormat="1" ht="20" hidden="1" customHeight="1" spans="1:256">
      <c r="A171" s="13">
        <f t="shared" si="2"/>
        <v>8.5</v>
      </c>
      <c r="B171" s="14" t="s">
        <v>191</v>
      </c>
      <c r="C171" s="14" t="s">
        <v>90</v>
      </c>
      <c r="D171" s="14">
        <v>8.5</v>
      </c>
      <c r="E171" s="14">
        <f>900/8*D171</f>
        <v>956.25</v>
      </c>
      <c r="F171" s="14"/>
      <c r="G171" s="14"/>
      <c r="H171" s="23">
        <v>3145</v>
      </c>
      <c r="I171" s="14" t="s">
        <v>68</v>
      </c>
      <c r="J171" s="37" t="s">
        <v>192</v>
      </c>
      <c r="K171" s="14"/>
      <c r="L171" s="14"/>
      <c r="M171" s="14" t="s">
        <v>40</v>
      </c>
      <c r="N171" s="14">
        <v>300</v>
      </c>
      <c r="O171" s="14"/>
      <c r="P171" s="14"/>
      <c r="Q171" s="14"/>
      <c r="R171" s="14"/>
      <c r="S171" s="14"/>
      <c r="T171" s="14"/>
      <c r="U171" s="14">
        <v>18520200315</v>
      </c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</row>
    <row r="172" s="81" customFormat="1" ht="20" hidden="1" customHeight="1" spans="1:256">
      <c r="A172" s="13">
        <f t="shared" si="2"/>
        <v>8</v>
      </c>
      <c r="B172" s="37" t="s">
        <v>191</v>
      </c>
      <c r="C172" s="37" t="s">
        <v>33</v>
      </c>
      <c r="D172" s="37">
        <v>8</v>
      </c>
      <c r="E172" s="37">
        <f>1000/8*D172</f>
        <v>1000</v>
      </c>
      <c r="F172" s="37"/>
      <c r="G172" s="37">
        <f t="shared" ref="G172:G177" si="3">1500/8*F172</f>
        <v>0</v>
      </c>
      <c r="H172" s="54">
        <v>4018</v>
      </c>
      <c r="I172" s="37" t="s">
        <v>54</v>
      </c>
      <c r="J172" s="37" t="s">
        <v>93</v>
      </c>
      <c r="K172" s="37">
        <v>80</v>
      </c>
      <c r="L172" s="37"/>
      <c r="M172" s="37" t="s">
        <v>40</v>
      </c>
      <c r="N172" s="37"/>
      <c r="O172" s="37"/>
      <c r="P172" s="37"/>
      <c r="Q172" s="37"/>
      <c r="R172" s="37"/>
      <c r="S172" s="37"/>
      <c r="T172" s="37"/>
      <c r="U172" s="37" t="s">
        <v>152</v>
      </c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</row>
    <row r="173" s="4" customFormat="1" ht="20" hidden="1" customHeight="1" spans="1:21">
      <c r="A173" s="13">
        <f t="shared" si="2"/>
        <v>4</v>
      </c>
      <c r="B173" s="14" t="s">
        <v>191</v>
      </c>
      <c r="C173" s="14" t="s">
        <v>22</v>
      </c>
      <c r="D173" s="14">
        <v>4</v>
      </c>
      <c r="E173" s="14">
        <f>1000/8*D173</f>
        <v>500</v>
      </c>
      <c r="F173" s="14"/>
      <c r="G173" s="14">
        <f t="shared" si="3"/>
        <v>0</v>
      </c>
      <c r="H173" s="23">
        <v>3249</v>
      </c>
      <c r="I173" s="23" t="s">
        <v>23</v>
      </c>
      <c r="J173" s="37" t="s">
        <v>132</v>
      </c>
      <c r="K173" s="14"/>
      <c r="L173" s="14"/>
      <c r="M173" s="14" t="s">
        <v>40</v>
      </c>
      <c r="N173" s="14"/>
      <c r="O173" s="14"/>
      <c r="P173" s="14"/>
      <c r="Q173" s="14"/>
      <c r="R173" s="14"/>
      <c r="S173" s="14"/>
      <c r="T173" s="14"/>
      <c r="U173" s="14" t="s">
        <v>193</v>
      </c>
    </row>
    <row r="174" s="81" customFormat="1" ht="20" hidden="1" customHeight="1" spans="1:256">
      <c r="A174" s="13">
        <f t="shared" si="2"/>
        <v>8</v>
      </c>
      <c r="B174" s="37" t="s">
        <v>191</v>
      </c>
      <c r="C174" s="37" t="s">
        <v>42</v>
      </c>
      <c r="D174" s="37">
        <v>8</v>
      </c>
      <c r="E174" s="37">
        <f>1000/8*D174</f>
        <v>1000</v>
      </c>
      <c r="F174" s="37"/>
      <c r="G174" s="37">
        <f t="shared" si="3"/>
        <v>0</v>
      </c>
      <c r="H174" s="54">
        <v>4485</v>
      </c>
      <c r="I174" s="37" t="s">
        <v>57</v>
      </c>
      <c r="J174" s="37" t="s">
        <v>172</v>
      </c>
      <c r="K174" s="37"/>
      <c r="L174" s="37"/>
      <c r="M174" s="37" t="s">
        <v>40</v>
      </c>
      <c r="N174" s="37"/>
      <c r="O174" s="37"/>
      <c r="P174" s="37"/>
      <c r="Q174" s="37"/>
      <c r="R174" s="37"/>
      <c r="S174" s="37"/>
      <c r="T174" s="37"/>
      <c r="U174" s="37" t="s">
        <v>173</v>
      </c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</row>
    <row r="175" s="81" customFormat="1" ht="20" hidden="1" customHeight="1" spans="1:256">
      <c r="A175" s="13">
        <f t="shared" si="2"/>
        <v>8</v>
      </c>
      <c r="B175" s="37" t="s">
        <v>191</v>
      </c>
      <c r="C175" s="37" t="s">
        <v>59</v>
      </c>
      <c r="D175" s="37">
        <v>8</v>
      </c>
      <c r="E175" s="37">
        <f>1000/8*D175</f>
        <v>1000</v>
      </c>
      <c r="F175" s="37"/>
      <c r="G175" s="37">
        <f t="shared" si="3"/>
        <v>0</v>
      </c>
      <c r="H175" s="54">
        <v>2376</v>
      </c>
      <c r="I175" s="37" t="s">
        <v>60</v>
      </c>
      <c r="J175" s="37" t="s">
        <v>70</v>
      </c>
      <c r="K175" s="37"/>
      <c r="L175" s="37"/>
      <c r="M175" s="37" t="s">
        <v>40</v>
      </c>
      <c r="N175" s="37"/>
      <c r="O175" s="37"/>
      <c r="P175" s="37"/>
      <c r="Q175" s="37"/>
      <c r="R175" s="37"/>
      <c r="S175" s="37"/>
      <c r="T175" s="37"/>
      <c r="U175" s="37" t="s">
        <v>71</v>
      </c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</row>
    <row r="176" s="81" customFormat="1" ht="20" hidden="1" customHeight="1" spans="1:256">
      <c r="A176" s="13">
        <f t="shared" si="2"/>
        <v>8</v>
      </c>
      <c r="B176" s="37" t="s">
        <v>191</v>
      </c>
      <c r="C176" s="37" t="s">
        <v>146</v>
      </c>
      <c r="D176" s="37">
        <v>8</v>
      </c>
      <c r="E176" s="37">
        <f>1000/8*D176</f>
        <v>1000</v>
      </c>
      <c r="F176" s="37"/>
      <c r="G176" s="37">
        <f t="shared" si="3"/>
        <v>0</v>
      </c>
      <c r="H176" s="54">
        <v>2375</v>
      </c>
      <c r="I176" s="37" t="s">
        <v>104</v>
      </c>
      <c r="J176" s="37" t="s">
        <v>70</v>
      </c>
      <c r="K176" s="37"/>
      <c r="L176" s="37"/>
      <c r="M176" s="37" t="s">
        <v>40</v>
      </c>
      <c r="N176" s="37"/>
      <c r="O176" s="37"/>
      <c r="P176" s="37"/>
      <c r="Q176" s="37"/>
      <c r="R176" s="37"/>
      <c r="S176" s="37"/>
      <c r="T176" s="37"/>
      <c r="U176" s="37" t="s">
        <v>71</v>
      </c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</row>
    <row r="177" s="81" customFormat="1" ht="20" hidden="1" customHeight="1" spans="1:256">
      <c r="A177" s="13">
        <f t="shared" si="2"/>
        <v>8</v>
      </c>
      <c r="B177" s="14" t="s">
        <v>191</v>
      </c>
      <c r="C177" s="14" t="s">
        <v>67</v>
      </c>
      <c r="D177" s="14">
        <v>8</v>
      </c>
      <c r="E177" s="14">
        <f>900/8*D177</f>
        <v>900</v>
      </c>
      <c r="F177" s="14"/>
      <c r="G177" s="14">
        <f t="shared" si="3"/>
        <v>0</v>
      </c>
      <c r="H177" s="23">
        <v>3451</v>
      </c>
      <c r="I177" s="14" t="s">
        <v>82</v>
      </c>
      <c r="J177" s="37" t="s">
        <v>174</v>
      </c>
      <c r="K177" s="14">
        <v>25</v>
      </c>
      <c r="L177" s="14"/>
      <c r="M177" s="14"/>
      <c r="N177" s="14"/>
      <c r="O177" s="14"/>
      <c r="P177" s="14"/>
      <c r="Q177" s="14"/>
      <c r="R177" s="14"/>
      <c r="S177" s="14"/>
      <c r="T177" s="14"/>
      <c r="U177" s="14" t="s">
        <v>175</v>
      </c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</row>
    <row r="178" s="81" customFormat="1" ht="20" hidden="1" customHeight="1" spans="1:256">
      <c r="A178" s="13">
        <f t="shared" si="2"/>
        <v>8</v>
      </c>
      <c r="B178" s="37" t="s">
        <v>191</v>
      </c>
      <c r="C178" s="37" t="s">
        <v>73</v>
      </c>
      <c r="D178" s="37">
        <v>8</v>
      </c>
      <c r="E178" s="37">
        <f>900/8*D178</f>
        <v>900</v>
      </c>
      <c r="F178" s="37"/>
      <c r="G178" s="37">
        <f>1300/8*F178</f>
        <v>0</v>
      </c>
      <c r="H178" s="37">
        <v>2073</v>
      </c>
      <c r="I178" s="37" t="s">
        <v>43</v>
      </c>
      <c r="J178" s="37" t="s">
        <v>65</v>
      </c>
      <c r="K178" s="37">
        <v>10</v>
      </c>
      <c r="L178" s="37"/>
      <c r="M178" s="37" t="s">
        <v>40</v>
      </c>
      <c r="N178" s="37"/>
      <c r="O178" s="37"/>
      <c r="P178" s="37"/>
      <c r="Q178" s="37"/>
      <c r="R178" s="37"/>
      <c r="S178" s="37"/>
      <c r="T178" s="37"/>
      <c r="U178" s="37" t="s">
        <v>120</v>
      </c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</row>
    <row r="179" s="81" customFormat="1" ht="20" hidden="1" customHeight="1" spans="1:256">
      <c r="A179" s="13">
        <f t="shared" si="2"/>
        <v>9</v>
      </c>
      <c r="B179" s="37" t="s">
        <v>191</v>
      </c>
      <c r="C179" s="37" t="s">
        <v>63</v>
      </c>
      <c r="D179" s="37">
        <v>9</v>
      </c>
      <c r="E179" s="37">
        <f>900/8*D179</f>
        <v>1012.5</v>
      </c>
      <c r="F179" s="37"/>
      <c r="G179" s="37">
        <f>1300/8*F179</f>
        <v>0</v>
      </c>
      <c r="H179" s="37">
        <v>3227</v>
      </c>
      <c r="I179" s="37" t="s">
        <v>64</v>
      </c>
      <c r="J179" s="37" t="s">
        <v>65</v>
      </c>
      <c r="K179" s="37">
        <v>30</v>
      </c>
      <c r="L179" s="37"/>
      <c r="M179" s="37" t="s">
        <v>40</v>
      </c>
      <c r="N179" s="37"/>
      <c r="O179" s="37"/>
      <c r="P179" s="37"/>
      <c r="Q179" s="37"/>
      <c r="R179" s="37"/>
      <c r="S179" s="37"/>
      <c r="T179" s="37"/>
      <c r="U179" s="37" t="s">
        <v>89</v>
      </c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</row>
    <row r="180" s="81" customFormat="1" ht="20" hidden="1" customHeight="1" spans="1:256">
      <c r="A180" s="13">
        <f t="shared" si="2"/>
        <v>8</v>
      </c>
      <c r="B180" s="14" t="s">
        <v>191</v>
      </c>
      <c r="C180" s="14" t="s">
        <v>81</v>
      </c>
      <c r="D180" s="14">
        <v>8</v>
      </c>
      <c r="E180" s="14">
        <f>1400/8*D180</f>
        <v>1400</v>
      </c>
      <c r="F180" s="14"/>
      <c r="G180" s="14"/>
      <c r="H180" s="23">
        <v>2314</v>
      </c>
      <c r="I180" s="14" t="s">
        <v>186</v>
      </c>
      <c r="J180" s="37" t="s">
        <v>187</v>
      </c>
      <c r="K180" s="14"/>
      <c r="L180" s="14"/>
      <c r="M180" s="14" t="s">
        <v>40</v>
      </c>
      <c r="N180" s="14">
        <v>300</v>
      </c>
      <c r="O180" s="14"/>
      <c r="P180" s="14"/>
      <c r="Q180" s="14"/>
      <c r="R180" s="14"/>
      <c r="S180" s="14"/>
      <c r="T180" s="14"/>
      <c r="U180" s="14" t="s">
        <v>45</v>
      </c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</row>
    <row r="181" s="3" customFormat="1" ht="20" hidden="1" customHeight="1" spans="1:21">
      <c r="A181" s="13">
        <f t="shared" si="2"/>
        <v>8</v>
      </c>
      <c r="B181" s="37" t="s">
        <v>191</v>
      </c>
      <c r="C181" s="37" t="s">
        <v>188</v>
      </c>
      <c r="D181" s="37">
        <v>8</v>
      </c>
      <c r="E181" s="37">
        <f>800/8*D181</f>
        <v>800</v>
      </c>
      <c r="F181" s="37"/>
      <c r="G181" s="37">
        <f>1500/8*F181</f>
        <v>0</v>
      </c>
      <c r="H181" s="54">
        <v>1933</v>
      </c>
      <c r="I181" s="37" t="s">
        <v>189</v>
      </c>
      <c r="J181" s="37" t="s">
        <v>151</v>
      </c>
      <c r="K181" s="37">
        <v>14</v>
      </c>
      <c r="L181" s="37"/>
      <c r="M181" s="37" t="s">
        <v>40</v>
      </c>
      <c r="N181" s="37"/>
      <c r="O181" s="37"/>
      <c r="P181" s="37"/>
      <c r="Q181" s="37"/>
      <c r="R181" s="37"/>
      <c r="S181" s="37"/>
      <c r="T181" s="37"/>
      <c r="U181" s="37" t="s">
        <v>190</v>
      </c>
    </row>
    <row r="182" s="3" customFormat="1" ht="20" hidden="1" customHeight="1" spans="1:21">
      <c r="A182" s="13">
        <f t="shared" si="2"/>
        <v>10</v>
      </c>
      <c r="B182" s="37" t="s">
        <v>191</v>
      </c>
      <c r="C182" s="37" t="s">
        <v>156</v>
      </c>
      <c r="D182" s="37">
        <v>10</v>
      </c>
      <c r="E182" s="37">
        <f>900/8*D182</f>
        <v>1125</v>
      </c>
      <c r="F182" s="37"/>
      <c r="G182" s="37">
        <f>1300/8*F182</f>
        <v>0</v>
      </c>
      <c r="H182" s="54">
        <v>2123</v>
      </c>
      <c r="I182" s="37" t="s">
        <v>34</v>
      </c>
      <c r="J182" s="37" t="s">
        <v>194</v>
      </c>
      <c r="K182" s="37">
        <v>15</v>
      </c>
      <c r="L182" s="37"/>
      <c r="M182" s="37" t="s">
        <v>40</v>
      </c>
      <c r="N182" s="37"/>
      <c r="O182" s="37"/>
      <c r="P182" s="37"/>
      <c r="Q182" s="37"/>
      <c r="R182" s="37"/>
      <c r="S182" s="37"/>
      <c r="T182" s="37"/>
      <c r="U182" s="37">
        <v>13527855696</v>
      </c>
    </row>
    <row r="183" s="81" customFormat="1" ht="20" hidden="1" customHeight="1" spans="1:256">
      <c r="A183" s="13">
        <f t="shared" si="2"/>
        <v>8</v>
      </c>
      <c r="B183" s="14" t="s">
        <v>195</v>
      </c>
      <c r="C183" s="14" t="s">
        <v>90</v>
      </c>
      <c r="D183" s="14">
        <v>8</v>
      </c>
      <c r="E183" s="14">
        <f>900/8*D183</f>
        <v>900</v>
      </c>
      <c r="F183" s="14"/>
      <c r="G183" s="14"/>
      <c r="H183" s="23">
        <v>3146</v>
      </c>
      <c r="I183" s="14" t="s">
        <v>68</v>
      </c>
      <c r="J183" s="37" t="s">
        <v>192</v>
      </c>
      <c r="K183" s="14"/>
      <c r="L183" s="14"/>
      <c r="M183" s="14" t="s">
        <v>40</v>
      </c>
      <c r="N183" s="14"/>
      <c r="O183" s="14"/>
      <c r="P183" s="14"/>
      <c r="Q183" s="14"/>
      <c r="R183" s="14"/>
      <c r="S183" s="14"/>
      <c r="T183" s="14"/>
      <c r="U183" s="14">
        <v>18520200315</v>
      </c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</row>
    <row r="184" s="81" customFormat="1" ht="20" hidden="1" customHeight="1" spans="1:256">
      <c r="A184" s="13">
        <f t="shared" si="2"/>
        <v>8</v>
      </c>
      <c r="B184" s="37" t="s">
        <v>195</v>
      </c>
      <c r="C184" s="37" t="s">
        <v>33</v>
      </c>
      <c r="D184" s="37">
        <v>8</v>
      </c>
      <c r="E184" s="37">
        <f>1000/8*D184</f>
        <v>1000</v>
      </c>
      <c r="F184" s="37"/>
      <c r="G184" s="37">
        <f t="shared" ref="G184:G189" si="4">1500/8*F184</f>
        <v>0</v>
      </c>
      <c r="H184" s="54">
        <v>4019</v>
      </c>
      <c r="I184" s="37" t="s">
        <v>54</v>
      </c>
      <c r="J184" s="37" t="s">
        <v>93</v>
      </c>
      <c r="K184" s="37"/>
      <c r="L184" s="37"/>
      <c r="M184" s="37" t="s">
        <v>40</v>
      </c>
      <c r="N184" s="37"/>
      <c r="O184" s="37"/>
      <c r="P184" s="37"/>
      <c r="Q184" s="37"/>
      <c r="R184" s="37"/>
      <c r="S184" s="37"/>
      <c r="T184" s="37"/>
      <c r="U184" s="37" t="s">
        <v>152</v>
      </c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</row>
    <row r="185" s="4" customFormat="1" ht="20" hidden="1" customHeight="1" spans="1:21">
      <c r="A185" s="13">
        <f t="shared" si="2"/>
        <v>8</v>
      </c>
      <c r="B185" s="14" t="s">
        <v>195</v>
      </c>
      <c r="C185" s="14" t="s">
        <v>22</v>
      </c>
      <c r="D185" s="14">
        <v>8</v>
      </c>
      <c r="E185" s="14">
        <f>1000/8*D185</f>
        <v>1000</v>
      </c>
      <c r="F185" s="14"/>
      <c r="G185" s="14">
        <f t="shared" si="4"/>
        <v>0</v>
      </c>
      <c r="H185" s="23">
        <v>3250</v>
      </c>
      <c r="I185" s="23" t="s">
        <v>23</v>
      </c>
      <c r="J185" s="37" t="s">
        <v>132</v>
      </c>
      <c r="K185" s="14">
        <v>40</v>
      </c>
      <c r="L185" s="14"/>
      <c r="M185" s="14" t="s">
        <v>40</v>
      </c>
      <c r="N185" s="14"/>
      <c r="O185" s="14"/>
      <c r="P185" s="14"/>
      <c r="Q185" s="14"/>
      <c r="R185" s="14"/>
      <c r="S185" s="14"/>
      <c r="T185" s="14"/>
      <c r="U185" s="14" t="s">
        <v>193</v>
      </c>
    </row>
    <row r="186" s="81" customFormat="1" ht="20" hidden="1" customHeight="1" spans="1:256">
      <c r="A186" s="13">
        <f t="shared" si="2"/>
        <v>8</v>
      </c>
      <c r="B186" s="37" t="s">
        <v>195</v>
      </c>
      <c r="C186" s="37" t="s">
        <v>42</v>
      </c>
      <c r="D186" s="37">
        <v>8</v>
      </c>
      <c r="E186" s="37">
        <f>1000/8*D186</f>
        <v>1000</v>
      </c>
      <c r="F186" s="37"/>
      <c r="G186" s="37">
        <f t="shared" si="4"/>
        <v>0</v>
      </c>
      <c r="H186" s="54">
        <v>4491</v>
      </c>
      <c r="I186" s="37" t="s">
        <v>57</v>
      </c>
      <c r="J186" s="37" t="s">
        <v>172</v>
      </c>
      <c r="K186" s="37">
        <v>35</v>
      </c>
      <c r="L186" s="37"/>
      <c r="M186" s="37" t="s">
        <v>40</v>
      </c>
      <c r="N186" s="37"/>
      <c r="O186" s="37"/>
      <c r="P186" s="37"/>
      <c r="Q186" s="37"/>
      <c r="R186" s="37"/>
      <c r="S186" s="37"/>
      <c r="T186" s="37"/>
      <c r="U186" s="37" t="s">
        <v>173</v>
      </c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</row>
    <row r="187" s="81" customFormat="1" ht="20" hidden="1" customHeight="1" spans="1:256">
      <c r="A187" s="13">
        <f t="shared" si="2"/>
        <v>8</v>
      </c>
      <c r="B187" s="37" t="s">
        <v>195</v>
      </c>
      <c r="C187" s="37" t="s">
        <v>59</v>
      </c>
      <c r="D187" s="37">
        <v>8</v>
      </c>
      <c r="E187" s="37">
        <f>1000/8*D187</f>
        <v>1000</v>
      </c>
      <c r="F187" s="37"/>
      <c r="G187" s="37">
        <f t="shared" si="4"/>
        <v>0</v>
      </c>
      <c r="H187" s="54">
        <v>2377</v>
      </c>
      <c r="I187" s="37" t="s">
        <v>60</v>
      </c>
      <c r="J187" s="37" t="s">
        <v>70</v>
      </c>
      <c r="K187" s="37"/>
      <c r="L187" s="37"/>
      <c r="M187" s="37" t="s">
        <v>40</v>
      </c>
      <c r="N187" s="37"/>
      <c r="O187" s="37"/>
      <c r="P187" s="37"/>
      <c r="Q187" s="37"/>
      <c r="R187" s="37"/>
      <c r="S187" s="37"/>
      <c r="T187" s="37"/>
      <c r="U187" s="37" t="s">
        <v>71</v>
      </c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</row>
    <row r="188" s="81" customFormat="1" ht="20" hidden="1" customHeight="1" spans="1:256">
      <c r="A188" s="13">
        <f t="shared" si="2"/>
        <v>8</v>
      </c>
      <c r="B188" s="37" t="s">
        <v>195</v>
      </c>
      <c r="C188" s="37" t="s">
        <v>146</v>
      </c>
      <c r="D188" s="37">
        <v>8</v>
      </c>
      <c r="E188" s="37">
        <f>1000/8*D188</f>
        <v>1000</v>
      </c>
      <c r="F188" s="37"/>
      <c r="G188" s="37">
        <f t="shared" si="4"/>
        <v>0</v>
      </c>
      <c r="H188" s="54">
        <v>2378</v>
      </c>
      <c r="I188" s="37" t="s">
        <v>104</v>
      </c>
      <c r="J188" s="37" t="s">
        <v>70</v>
      </c>
      <c r="K188" s="37"/>
      <c r="L188" s="37"/>
      <c r="M188" s="37" t="s">
        <v>40</v>
      </c>
      <c r="N188" s="37"/>
      <c r="O188" s="37"/>
      <c r="P188" s="37"/>
      <c r="Q188" s="37"/>
      <c r="R188" s="37"/>
      <c r="S188" s="37"/>
      <c r="T188" s="37"/>
      <c r="U188" s="37" t="s">
        <v>71</v>
      </c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</row>
    <row r="189" s="81" customFormat="1" ht="20" hidden="1" customHeight="1" spans="1:256">
      <c r="A189" s="13">
        <f t="shared" si="2"/>
        <v>8</v>
      </c>
      <c r="B189" s="14" t="s">
        <v>195</v>
      </c>
      <c r="C189" s="14" t="s">
        <v>67</v>
      </c>
      <c r="D189" s="14">
        <v>8</v>
      </c>
      <c r="E189" s="14">
        <f>900/8*D189</f>
        <v>900</v>
      </c>
      <c r="F189" s="14"/>
      <c r="G189" s="14">
        <f t="shared" si="4"/>
        <v>0</v>
      </c>
      <c r="H189" s="23">
        <v>3452</v>
      </c>
      <c r="I189" s="14" t="s">
        <v>82</v>
      </c>
      <c r="J189" s="37" t="s">
        <v>174</v>
      </c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 t="s">
        <v>175</v>
      </c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</row>
    <row r="190" s="81" customFormat="1" ht="20" hidden="1" customHeight="1" spans="1:256">
      <c r="A190" s="13">
        <f t="shared" si="2"/>
        <v>8</v>
      </c>
      <c r="B190" s="37" t="s">
        <v>195</v>
      </c>
      <c r="C190" s="37" t="s">
        <v>73</v>
      </c>
      <c r="D190" s="37">
        <v>8</v>
      </c>
      <c r="E190" s="37">
        <f>900/8*D190</f>
        <v>900</v>
      </c>
      <c r="F190" s="37"/>
      <c r="G190" s="37">
        <f>1300/8*F190</f>
        <v>0</v>
      </c>
      <c r="H190" s="37">
        <v>2074</v>
      </c>
      <c r="I190" s="37" t="s">
        <v>43</v>
      </c>
      <c r="J190" s="37" t="s">
        <v>65</v>
      </c>
      <c r="K190" s="37"/>
      <c r="L190" s="37"/>
      <c r="M190" s="37" t="s">
        <v>40</v>
      </c>
      <c r="N190" s="37"/>
      <c r="O190" s="37"/>
      <c r="P190" s="37"/>
      <c r="Q190" s="37"/>
      <c r="R190" s="37"/>
      <c r="S190" s="37"/>
      <c r="T190" s="37"/>
      <c r="U190" s="37" t="s">
        <v>120</v>
      </c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</row>
    <row r="191" s="81" customFormat="1" ht="20" hidden="1" customHeight="1" spans="1:256">
      <c r="A191" s="13">
        <f t="shared" si="2"/>
        <v>8</v>
      </c>
      <c r="B191" s="37" t="s">
        <v>195</v>
      </c>
      <c r="C191" s="37" t="s">
        <v>63</v>
      </c>
      <c r="D191" s="37">
        <v>8</v>
      </c>
      <c r="E191" s="37">
        <f>900/8*D191</f>
        <v>900</v>
      </c>
      <c r="F191" s="37"/>
      <c r="G191" s="37">
        <f>1300/8*F191</f>
        <v>0</v>
      </c>
      <c r="H191" s="37">
        <v>3229</v>
      </c>
      <c r="I191" s="37" t="s">
        <v>64</v>
      </c>
      <c r="J191" s="37" t="s">
        <v>65</v>
      </c>
      <c r="K191" s="37"/>
      <c r="L191" s="37"/>
      <c r="M191" s="37" t="s">
        <v>40</v>
      </c>
      <c r="N191" s="37"/>
      <c r="O191" s="37"/>
      <c r="P191" s="37"/>
      <c r="Q191" s="37"/>
      <c r="R191" s="37"/>
      <c r="S191" s="37"/>
      <c r="T191" s="37"/>
      <c r="U191" s="37" t="s">
        <v>89</v>
      </c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</row>
    <row r="192" s="81" customFormat="1" ht="20" hidden="1" customHeight="1" spans="1:256">
      <c r="A192" s="13">
        <f t="shared" si="2"/>
        <v>8</v>
      </c>
      <c r="B192" s="37" t="s">
        <v>195</v>
      </c>
      <c r="C192" s="37" t="s">
        <v>188</v>
      </c>
      <c r="D192" s="37">
        <v>8</v>
      </c>
      <c r="E192" s="37">
        <f>800/8*D192</f>
        <v>800</v>
      </c>
      <c r="F192" s="37"/>
      <c r="G192" s="37">
        <f>1500/8*F192</f>
        <v>0</v>
      </c>
      <c r="H192" s="54">
        <v>1935</v>
      </c>
      <c r="I192" s="37" t="s">
        <v>189</v>
      </c>
      <c r="J192" s="37" t="s">
        <v>151</v>
      </c>
      <c r="K192" s="37">
        <v>9</v>
      </c>
      <c r="L192" s="37"/>
      <c r="M192" s="37" t="s">
        <v>40</v>
      </c>
      <c r="N192" s="37"/>
      <c r="O192" s="37"/>
      <c r="P192" s="37"/>
      <c r="Q192" s="37"/>
      <c r="R192" s="37"/>
      <c r="S192" s="37"/>
      <c r="T192" s="37">
        <v>95.9</v>
      </c>
      <c r="U192" s="37" t="s">
        <v>190</v>
      </c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</row>
    <row r="193" s="81" customFormat="1" ht="20" hidden="1" customHeight="1" spans="1:256">
      <c r="A193" s="13">
        <f t="shared" si="2"/>
        <v>8</v>
      </c>
      <c r="B193" s="37" t="s">
        <v>195</v>
      </c>
      <c r="C193" s="37" t="s">
        <v>196</v>
      </c>
      <c r="D193" s="37">
        <v>8</v>
      </c>
      <c r="E193" s="37">
        <v>1800</v>
      </c>
      <c r="F193" s="37"/>
      <c r="G193" s="37"/>
      <c r="H193" s="54"/>
      <c r="I193" s="37" t="s">
        <v>197</v>
      </c>
      <c r="J193" s="37" t="s">
        <v>198</v>
      </c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 t="s">
        <v>199</v>
      </c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</row>
    <row r="194" s="3" customFormat="1" ht="20" hidden="1" customHeight="1" spans="1:21">
      <c r="A194" s="13">
        <f t="shared" si="2"/>
        <v>11.5</v>
      </c>
      <c r="B194" s="37" t="s">
        <v>195</v>
      </c>
      <c r="C194" s="37" t="s">
        <v>156</v>
      </c>
      <c r="D194" s="37">
        <v>11.5</v>
      </c>
      <c r="E194" s="37">
        <f>900/8*D194</f>
        <v>1293.75</v>
      </c>
      <c r="F194" s="37"/>
      <c r="G194" s="37">
        <f>1300/8*F194</f>
        <v>0</v>
      </c>
      <c r="H194" s="54">
        <v>2124</v>
      </c>
      <c r="I194" s="37" t="s">
        <v>34</v>
      </c>
      <c r="J194" s="37" t="s">
        <v>194</v>
      </c>
      <c r="K194" s="37"/>
      <c r="L194" s="37"/>
      <c r="M194" s="37" t="s">
        <v>40</v>
      </c>
      <c r="N194" s="37"/>
      <c r="O194" s="37"/>
      <c r="P194" s="37"/>
      <c r="Q194" s="37"/>
      <c r="R194" s="37"/>
      <c r="S194" s="37"/>
      <c r="T194" s="37"/>
      <c r="U194" s="37" t="s">
        <v>200</v>
      </c>
    </row>
    <row r="195" s="3" customFormat="1" ht="20" hidden="1" customHeight="1" spans="1:21">
      <c r="A195" s="13">
        <f t="shared" ref="A195:A258" si="5">D195+F195</f>
        <v>6</v>
      </c>
      <c r="B195" s="37" t="s">
        <v>195</v>
      </c>
      <c r="C195" s="37" t="s">
        <v>201</v>
      </c>
      <c r="D195" s="37">
        <v>6</v>
      </c>
      <c r="E195" s="37">
        <f>900/8*D195</f>
        <v>675</v>
      </c>
      <c r="F195" s="37"/>
      <c r="G195" s="37">
        <f>1300/8*F195</f>
        <v>0</v>
      </c>
      <c r="H195" s="54">
        <v>2125</v>
      </c>
      <c r="I195" s="37" t="s">
        <v>104</v>
      </c>
      <c r="J195" s="37" t="s">
        <v>194</v>
      </c>
      <c r="K195" s="37"/>
      <c r="L195" s="37"/>
      <c r="M195" s="37" t="s">
        <v>40</v>
      </c>
      <c r="N195" s="37"/>
      <c r="O195" s="37"/>
      <c r="P195" s="37"/>
      <c r="Q195" s="37"/>
      <c r="R195" s="37"/>
      <c r="S195" s="37"/>
      <c r="T195" s="37"/>
      <c r="U195" s="37" t="s">
        <v>200</v>
      </c>
    </row>
    <row r="196" s="3" customFormat="1" ht="20" hidden="1" customHeight="1" spans="1:21">
      <c r="A196" s="13">
        <f t="shared" si="5"/>
        <v>8</v>
      </c>
      <c r="B196" s="14" t="s">
        <v>202</v>
      </c>
      <c r="C196" s="14" t="s">
        <v>90</v>
      </c>
      <c r="D196" s="14">
        <v>8</v>
      </c>
      <c r="E196" s="14">
        <f>900/8*D196</f>
        <v>900</v>
      </c>
      <c r="F196" s="14"/>
      <c r="G196" s="14"/>
      <c r="H196" s="23"/>
      <c r="I196" s="14" t="s">
        <v>186</v>
      </c>
      <c r="J196" s="37" t="s">
        <v>192</v>
      </c>
      <c r="K196" s="14"/>
      <c r="L196" s="14" t="s">
        <v>77</v>
      </c>
      <c r="M196" s="14" t="s">
        <v>40</v>
      </c>
      <c r="N196" s="14">
        <v>300</v>
      </c>
      <c r="O196" s="14"/>
      <c r="P196" s="14"/>
      <c r="Q196" s="14"/>
      <c r="R196" s="14"/>
      <c r="S196" s="14"/>
      <c r="T196" s="14"/>
      <c r="U196" s="14">
        <v>18520200315</v>
      </c>
    </row>
    <row r="197" s="81" customFormat="1" ht="20" hidden="1" customHeight="1" spans="1:256">
      <c r="A197" s="13">
        <f t="shared" si="5"/>
        <v>8</v>
      </c>
      <c r="B197" s="37" t="s">
        <v>202</v>
      </c>
      <c r="C197" s="37" t="s">
        <v>196</v>
      </c>
      <c r="D197" s="37">
        <v>8</v>
      </c>
      <c r="E197" s="37">
        <v>1800</v>
      </c>
      <c r="F197" s="37"/>
      <c r="G197" s="37"/>
      <c r="H197" s="54"/>
      <c r="I197" s="37" t="s">
        <v>197</v>
      </c>
      <c r="J197" s="37" t="s">
        <v>198</v>
      </c>
      <c r="K197" s="37"/>
      <c r="L197" s="37"/>
      <c r="M197" s="37"/>
      <c r="N197" s="37"/>
      <c r="O197" s="97">
        <v>5200</v>
      </c>
      <c r="P197" s="97">
        <v>5200</v>
      </c>
      <c r="Q197" s="37">
        <v>0</v>
      </c>
      <c r="R197" s="37" t="s">
        <v>150</v>
      </c>
      <c r="S197" s="37"/>
      <c r="T197" s="37"/>
      <c r="U197" s="37" t="s">
        <v>199</v>
      </c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</row>
    <row r="198" s="3" customFormat="1" ht="20" hidden="1" customHeight="1" spans="1:21">
      <c r="A198" s="13">
        <f t="shared" si="5"/>
        <v>8</v>
      </c>
      <c r="B198" s="14" t="s">
        <v>202</v>
      </c>
      <c r="C198" s="14" t="s">
        <v>67</v>
      </c>
      <c r="D198" s="14">
        <v>8</v>
      </c>
      <c r="E198" s="14">
        <f>900/8*D198</f>
        <v>900</v>
      </c>
      <c r="F198" s="14"/>
      <c r="G198" s="14">
        <f>1500/8*F198</f>
        <v>0</v>
      </c>
      <c r="H198" s="23">
        <v>3453</v>
      </c>
      <c r="I198" s="14" t="s">
        <v>82</v>
      </c>
      <c r="J198" s="37" t="s">
        <v>174</v>
      </c>
      <c r="K198" s="14">
        <v>20</v>
      </c>
      <c r="L198" s="14"/>
      <c r="M198" s="14"/>
      <c r="N198" s="14"/>
      <c r="O198" s="14"/>
      <c r="P198" s="14"/>
      <c r="Q198" s="14"/>
      <c r="R198" s="14"/>
      <c r="S198" s="14"/>
      <c r="T198" s="14"/>
      <c r="U198" s="14" t="s">
        <v>203</v>
      </c>
    </row>
    <row r="199" s="3" customFormat="1" ht="20" hidden="1" customHeight="1" spans="1:21">
      <c r="A199" s="13">
        <f t="shared" si="5"/>
        <v>8</v>
      </c>
      <c r="B199" s="37" t="s">
        <v>202</v>
      </c>
      <c r="C199" s="37" t="s">
        <v>188</v>
      </c>
      <c r="D199" s="37">
        <v>8</v>
      </c>
      <c r="E199" s="37">
        <f>800/8*D199</f>
        <v>800</v>
      </c>
      <c r="F199" s="37"/>
      <c r="G199" s="37">
        <f>1500/8*F199</f>
        <v>0</v>
      </c>
      <c r="H199" s="54">
        <v>1934</v>
      </c>
      <c r="I199" s="37" t="s">
        <v>189</v>
      </c>
      <c r="J199" s="37" t="s">
        <v>151</v>
      </c>
      <c r="K199" s="37"/>
      <c r="L199" s="37"/>
      <c r="M199" s="37" t="s">
        <v>40</v>
      </c>
      <c r="N199" s="37"/>
      <c r="O199" s="37"/>
      <c r="P199" s="37"/>
      <c r="Q199" s="37"/>
      <c r="R199" s="37"/>
      <c r="S199" s="37"/>
      <c r="T199" s="37"/>
      <c r="U199" s="37" t="s">
        <v>190</v>
      </c>
    </row>
    <row r="200" s="81" customFormat="1" ht="20" hidden="1" customHeight="1" spans="1:256">
      <c r="A200" s="13">
        <f t="shared" si="5"/>
        <v>8</v>
      </c>
      <c r="B200" s="37" t="s">
        <v>202</v>
      </c>
      <c r="C200" s="37" t="s">
        <v>56</v>
      </c>
      <c r="D200" s="37">
        <v>8</v>
      </c>
      <c r="E200" s="37">
        <f>900/8*D200</f>
        <v>900</v>
      </c>
      <c r="F200" s="37"/>
      <c r="G200" s="37"/>
      <c r="H200" s="54">
        <v>3147</v>
      </c>
      <c r="I200" s="37" t="s">
        <v>68</v>
      </c>
      <c r="J200" s="37" t="s">
        <v>204</v>
      </c>
      <c r="K200" s="37"/>
      <c r="L200" s="37"/>
      <c r="M200" s="37" t="s">
        <v>40</v>
      </c>
      <c r="N200" s="37">
        <v>300</v>
      </c>
      <c r="O200" s="37"/>
      <c r="P200" s="37"/>
      <c r="Q200" s="37"/>
      <c r="R200" s="37"/>
      <c r="S200" s="37"/>
      <c r="T200" s="37"/>
      <c r="U200" s="37" t="s">
        <v>205</v>
      </c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</row>
    <row r="201" s="81" customFormat="1" ht="20" hidden="1" customHeight="1" spans="1:256">
      <c r="A201" s="13">
        <f t="shared" si="5"/>
        <v>8</v>
      </c>
      <c r="B201" s="14" t="s">
        <v>202</v>
      </c>
      <c r="C201" s="14" t="s">
        <v>22</v>
      </c>
      <c r="D201" s="14">
        <v>8</v>
      </c>
      <c r="E201" s="14">
        <f t="shared" ref="E201:E206" si="6">1000/8*D201</f>
        <v>1000</v>
      </c>
      <c r="F201" s="14"/>
      <c r="G201" s="14">
        <f t="shared" ref="G201:G206" si="7">1500/8*F201</f>
        <v>0</v>
      </c>
      <c r="H201" s="23">
        <v>3251</v>
      </c>
      <c r="I201" s="23" t="s">
        <v>23</v>
      </c>
      <c r="J201" s="37" t="s">
        <v>132</v>
      </c>
      <c r="K201" s="14"/>
      <c r="L201" s="14"/>
      <c r="M201" s="14" t="s">
        <v>40</v>
      </c>
      <c r="N201" s="14"/>
      <c r="O201" s="14"/>
      <c r="P201" s="14"/>
      <c r="Q201" s="14"/>
      <c r="R201" s="14"/>
      <c r="S201" s="14"/>
      <c r="T201" s="14"/>
      <c r="U201" s="14" t="s">
        <v>206</v>
      </c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</row>
    <row r="202" s="81" customFormat="1" ht="20" hidden="1" customHeight="1" spans="1:256">
      <c r="A202" s="13">
        <f t="shared" si="5"/>
        <v>8</v>
      </c>
      <c r="B202" s="37" t="s">
        <v>202</v>
      </c>
      <c r="C202" s="37" t="s">
        <v>42</v>
      </c>
      <c r="D202" s="37">
        <v>8</v>
      </c>
      <c r="E202" s="37">
        <f t="shared" si="6"/>
        <v>1000</v>
      </c>
      <c r="F202" s="37"/>
      <c r="G202" s="37">
        <f t="shared" si="7"/>
        <v>0</v>
      </c>
      <c r="H202" s="54">
        <v>4493</v>
      </c>
      <c r="I202" s="37" t="s">
        <v>57</v>
      </c>
      <c r="J202" s="37" t="s">
        <v>172</v>
      </c>
      <c r="K202" s="37"/>
      <c r="L202" s="37"/>
      <c r="M202" s="37" t="s">
        <v>40</v>
      </c>
      <c r="N202" s="111"/>
      <c r="O202" s="37"/>
      <c r="P202" s="37"/>
      <c r="Q202" s="37"/>
      <c r="R202" s="37"/>
      <c r="S202" s="37"/>
      <c r="T202" s="37"/>
      <c r="U202" s="37" t="s">
        <v>173</v>
      </c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</row>
    <row r="203" s="81" customFormat="1" ht="20" hidden="1" customHeight="1" spans="1:256">
      <c r="A203" s="13">
        <f t="shared" si="5"/>
        <v>8</v>
      </c>
      <c r="B203" s="37" t="s">
        <v>202</v>
      </c>
      <c r="C203" s="37" t="s">
        <v>59</v>
      </c>
      <c r="D203" s="37"/>
      <c r="E203" s="37">
        <f t="shared" si="6"/>
        <v>0</v>
      </c>
      <c r="F203" s="37">
        <v>8</v>
      </c>
      <c r="G203" s="37">
        <f t="shared" si="7"/>
        <v>1500</v>
      </c>
      <c r="H203" s="54">
        <v>2379</v>
      </c>
      <c r="I203" s="37" t="s">
        <v>60</v>
      </c>
      <c r="J203" s="37" t="s">
        <v>70</v>
      </c>
      <c r="K203" s="37"/>
      <c r="L203" s="37"/>
      <c r="M203" s="37" t="s">
        <v>40</v>
      </c>
      <c r="N203" s="37"/>
      <c r="O203" s="37"/>
      <c r="P203" s="37"/>
      <c r="Q203" s="37"/>
      <c r="R203" s="37"/>
      <c r="S203" s="37"/>
      <c r="T203" s="37"/>
      <c r="U203" s="37" t="s">
        <v>71</v>
      </c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</row>
    <row r="204" s="81" customFormat="1" ht="20" hidden="1" customHeight="1" spans="1:256">
      <c r="A204" s="13">
        <f t="shared" si="5"/>
        <v>8</v>
      </c>
      <c r="B204" s="37" t="s">
        <v>202</v>
      </c>
      <c r="C204" s="37" t="s">
        <v>180</v>
      </c>
      <c r="D204" s="37">
        <v>8</v>
      </c>
      <c r="E204" s="37">
        <f>900/8*D204</f>
        <v>900</v>
      </c>
      <c r="F204" s="37"/>
      <c r="G204" s="37">
        <f>1300/8*F204</f>
        <v>0</v>
      </c>
      <c r="H204" s="37">
        <v>2076</v>
      </c>
      <c r="I204" s="37" t="s">
        <v>43</v>
      </c>
      <c r="J204" s="37" t="s">
        <v>65</v>
      </c>
      <c r="K204" s="37"/>
      <c r="L204" s="37"/>
      <c r="M204" s="37" t="s">
        <v>40</v>
      </c>
      <c r="N204" s="37"/>
      <c r="O204" s="37"/>
      <c r="P204" s="37"/>
      <c r="Q204" s="37"/>
      <c r="R204" s="37"/>
      <c r="S204" s="37"/>
      <c r="T204" s="37"/>
      <c r="U204" s="37" t="s">
        <v>120</v>
      </c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</row>
    <row r="205" s="4" customFormat="1" ht="20" hidden="1" customHeight="1" spans="1:21">
      <c r="A205" s="13">
        <f t="shared" si="5"/>
        <v>8</v>
      </c>
      <c r="B205" s="14" t="s">
        <v>202</v>
      </c>
      <c r="C205" s="14" t="s">
        <v>81</v>
      </c>
      <c r="D205" s="14">
        <v>8</v>
      </c>
      <c r="E205" s="14">
        <f>1400/8*D205</f>
        <v>1400</v>
      </c>
      <c r="F205" s="14"/>
      <c r="G205" s="14"/>
      <c r="H205" s="23">
        <v>2318</v>
      </c>
      <c r="I205" s="14" t="s">
        <v>186</v>
      </c>
      <c r="J205" s="37" t="s">
        <v>187</v>
      </c>
      <c r="K205" s="14"/>
      <c r="L205" s="14"/>
      <c r="M205" s="14" t="s">
        <v>40</v>
      </c>
      <c r="N205" s="14"/>
      <c r="O205" s="14"/>
      <c r="P205" s="14"/>
      <c r="Q205" s="14"/>
      <c r="R205" s="14"/>
      <c r="S205" s="14"/>
      <c r="T205" s="14"/>
      <c r="U205" s="14" t="s">
        <v>207</v>
      </c>
    </row>
    <row r="206" s="4" customFormat="1" ht="20" hidden="1" customHeight="1" spans="1:21">
      <c r="A206" s="13">
        <f t="shared" si="5"/>
        <v>11</v>
      </c>
      <c r="B206" s="37" t="s">
        <v>202</v>
      </c>
      <c r="C206" s="37" t="s">
        <v>208</v>
      </c>
      <c r="D206" s="37">
        <v>10</v>
      </c>
      <c r="E206" s="37">
        <f t="shared" si="6"/>
        <v>1250</v>
      </c>
      <c r="F206" s="37">
        <v>1</v>
      </c>
      <c r="G206" s="37">
        <f t="shared" si="7"/>
        <v>187.5</v>
      </c>
      <c r="H206" s="54"/>
      <c r="I206" s="37" t="s">
        <v>104</v>
      </c>
      <c r="J206" s="37" t="s">
        <v>209</v>
      </c>
      <c r="K206" s="37"/>
      <c r="L206" s="37"/>
      <c r="M206" s="37"/>
      <c r="N206" s="37">
        <v>300</v>
      </c>
      <c r="O206" s="37">
        <v>1738</v>
      </c>
      <c r="P206" s="37">
        <v>1638</v>
      </c>
      <c r="Q206" s="37">
        <v>100</v>
      </c>
      <c r="R206" s="37" t="s">
        <v>36</v>
      </c>
      <c r="S206" s="37">
        <v>500</v>
      </c>
      <c r="T206" s="37"/>
      <c r="U206" s="37"/>
    </row>
    <row r="207" s="3" customFormat="1" ht="20" hidden="1" customHeight="1" spans="1:21">
      <c r="A207" s="13">
        <f t="shared" si="5"/>
        <v>12</v>
      </c>
      <c r="B207" s="37" t="s">
        <v>202</v>
      </c>
      <c r="C207" s="37" t="s">
        <v>201</v>
      </c>
      <c r="D207" s="37">
        <v>12</v>
      </c>
      <c r="E207" s="37">
        <f>900/8*D207</f>
        <v>1350</v>
      </c>
      <c r="F207" s="37"/>
      <c r="G207" s="37">
        <f>1300/8*F207</f>
        <v>0</v>
      </c>
      <c r="H207" s="54">
        <v>2126</v>
      </c>
      <c r="I207" s="37" t="s">
        <v>34</v>
      </c>
      <c r="J207" s="37" t="s">
        <v>194</v>
      </c>
      <c r="K207" s="37"/>
      <c r="L207" s="37"/>
      <c r="M207" s="37" t="s">
        <v>40</v>
      </c>
      <c r="N207" s="37"/>
      <c r="O207" s="37"/>
      <c r="P207" s="37"/>
      <c r="Q207" s="37"/>
      <c r="R207" s="37"/>
      <c r="S207" s="37"/>
      <c r="T207" s="37"/>
      <c r="U207" s="37" t="s">
        <v>200</v>
      </c>
    </row>
    <row r="208" s="81" customFormat="1" ht="20" hidden="1" customHeight="1" spans="1:256">
      <c r="A208" s="13">
        <f t="shared" si="5"/>
        <v>12</v>
      </c>
      <c r="B208" s="37" t="s">
        <v>202</v>
      </c>
      <c r="C208" s="37" t="s">
        <v>156</v>
      </c>
      <c r="D208" s="37">
        <v>12</v>
      </c>
      <c r="E208" s="37">
        <f>900/8*D208</f>
        <v>1350</v>
      </c>
      <c r="F208" s="37"/>
      <c r="G208" s="37">
        <f>1300/8*F208</f>
        <v>0</v>
      </c>
      <c r="H208" s="54">
        <v>2127</v>
      </c>
      <c r="I208" s="37" t="s">
        <v>104</v>
      </c>
      <c r="J208" s="37" t="s">
        <v>194</v>
      </c>
      <c r="K208" s="37">
        <v>15</v>
      </c>
      <c r="L208" s="37"/>
      <c r="M208" s="37" t="s">
        <v>40</v>
      </c>
      <c r="N208" s="37"/>
      <c r="O208" s="37"/>
      <c r="P208" s="37"/>
      <c r="Q208" s="37"/>
      <c r="R208" s="37"/>
      <c r="S208" s="37"/>
      <c r="T208" s="37"/>
      <c r="U208" s="37" t="s">
        <v>200</v>
      </c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</row>
    <row r="209" s="81" customFormat="1" ht="20" hidden="1" customHeight="1" spans="1:256">
      <c r="A209" s="13">
        <f t="shared" si="5"/>
        <v>8</v>
      </c>
      <c r="B209" s="37" t="s">
        <v>210</v>
      </c>
      <c r="C209" s="37" t="s">
        <v>33</v>
      </c>
      <c r="D209" s="37">
        <v>8</v>
      </c>
      <c r="E209" s="37">
        <f>1000/8*D209</f>
        <v>1000</v>
      </c>
      <c r="F209" s="37"/>
      <c r="G209" s="37">
        <f>1500/8*F209</f>
        <v>0</v>
      </c>
      <c r="H209" s="54">
        <v>4020</v>
      </c>
      <c r="I209" s="37" t="s">
        <v>54</v>
      </c>
      <c r="J209" s="37" t="s">
        <v>93</v>
      </c>
      <c r="K209" s="37"/>
      <c r="L209" s="37"/>
      <c r="M209" s="37" t="s">
        <v>40</v>
      </c>
      <c r="N209" s="37"/>
      <c r="O209" s="37"/>
      <c r="P209" s="37"/>
      <c r="Q209" s="37"/>
      <c r="R209" s="37"/>
      <c r="S209" s="37"/>
      <c r="T209" s="37"/>
      <c r="U209" s="37" t="s">
        <v>152</v>
      </c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</row>
    <row r="210" s="81" customFormat="1" ht="20" hidden="1" customHeight="1" spans="1:256">
      <c r="A210" s="13">
        <f t="shared" si="5"/>
        <v>8</v>
      </c>
      <c r="B210" s="37" t="s">
        <v>210</v>
      </c>
      <c r="C210" s="37" t="s">
        <v>188</v>
      </c>
      <c r="D210" s="37">
        <v>8</v>
      </c>
      <c r="E210" s="37">
        <f>800/8*D210</f>
        <v>800</v>
      </c>
      <c r="F210" s="37"/>
      <c r="G210" s="37">
        <f>1500/8*F210</f>
        <v>0</v>
      </c>
      <c r="H210" s="54">
        <v>1936</v>
      </c>
      <c r="I210" s="37" t="s">
        <v>189</v>
      </c>
      <c r="J210" s="37" t="s">
        <v>151</v>
      </c>
      <c r="K210" s="37">
        <v>14</v>
      </c>
      <c r="L210" s="37"/>
      <c r="M210" s="37" t="s">
        <v>40</v>
      </c>
      <c r="N210" s="37"/>
      <c r="O210" s="37">
        <v>4300</v>
      </c>
      <c r="P210" s="37">
        <v>4300</v>
      </c>
      <c r="Q210" s="37"/>
      <c r="R210" s="37" t="s">
        <v>72</v>
      </c>
      <c r="S210" s="37"/>
      <c r="T210" s="37"/>
      <c r="U210" s="37" t="s">
        <v>190</v>
      </c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</row>
    <row r="211" s="81" customFormat="1" ht="20" hidden="1" customHeight="1" spans="1:256">
      <c r="A211" s="13">
        <f t="shared" si="5"/>
        <v>8</v>
      </c>
      <c r="B211" s="37" t="s">
        <v>210</v>
      </c>
      <c r="C211" s="37" t="s">
        <v>56</v>
      </c>
      <c r="D211" s="37">
        <v>8</v>
      </c>
      <c r="E211" s="37">
        <f>900/8*D211</f>
        <v>900</v>
      </c>
      <c r="F211" s="37"/>
      <c r="G211" s="37"/>
      <c r="H211" s="54">
        <v>3148</v>
      </c>
      <c r="I211" s="37" t="s">
        <v>68</v>
      </c>
      <c r="J211" s="37" t="s">
        <v>204</v>
      </c>
      <c r="K211" s="37">
        <v>34</v>
      </c>
      <c r="L211" s="37"/>
      <c r="M211" s="37" t="s">
        <v>40</v>
      </c>
      <c r="N211" s="37"/>
      <c r="O211" s="37"/>
      <c r="P211" s="37"/>
      <c r="Q211" s="37"/>
      <c r="R211" s="37"/>
      <c r="S211" s="37"/>
      <c r="T211" s="37"/>
      <c r="U211" s="37" t="s">
        <v>205</v>
      </c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</row>
    <row r="212" s="81" customFormat="1" ht="20" hidden="1" customHeight="1" spans="1:256">
      <c r="A212" s="13">
        <f t="shared" si="5"/>
        <v>8</v>
      </c>
      <c r="B212" s="14" t="s">
        <v>210</v>
      </c>
      <c r="C212" s="14" t="s">
        <v>22</v>
      </c>
      <c r="D212" s="14">
        <v>8</v>
      </c>
      <c r="E212" s="14">
        <f>1000/8*D212</f>
        <v>1000</v>
      </c>
      <c r="F212" s="14"/>
      <c r="G212" s="14">
        <f>1500/8*F212</f>
        <v>0</v>
      </c>
      <c r="H212" s="23">
        <v>3252</v>
      </c>
      <c r="I212" s="23" t="s">
        <v>23</v>
      </c>
      <c r="J212" s="37" t="s">
        <v>132</v>
      </c>
      <c r="K212" s="14">
        <v>40</v>
      </c>
      <c r="L212" s="14"/>
      <c r="M212" s="14" t="s">
        <v>40</v>
      </c>
      <c r="N212" s="14"/>
      <c r="O212" s="14"/>
      <c r="P212" s="14"/>
      <c r="Q212" s="14"/>
      <c r="R212" s="14"/>
      <c r="S212" s="14"/>
      <c r="T212" s="14"/>
      <c r="U212" s="14" t="s">
        <v>206</v>
      </c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</row>
    <row r="213" s="81" customFormat="1" ht="20" hidden="1" customHeight="1" spans="1:256">
      <c r="A213" s="13">
        <f t="shared" si="5"/>
        <v>8</v>
      </c>
      <c r="B213" s="37" t="s">
        <v>210</v>
      </c>
      <c r="C213" s="37" t="s">
        <v>42</v>
      </c>
      <c r="D213" s="37">
        <v>8</v>
      </c>
      <c r="E213" s="37">
        <f>1000/8*D213</f>
        <v>1000</v>
      </c>
      <c r="F213" s="37"/>
      <c r="G213" s="37">
        <f>1500/8*F213</f>
        <v>0</v>
      </c>
      <c r="H213" s="54">
        <v>4902</v>
      </c>
      <c r="I213" s="37" t="s">
        <v>57</v>
      </c>
      <c r="J213" s="37" t="s">
        <v>172</v>
      </c>
      <c r="K213" s="37"/>
      <c r="L213" s="37"/>
      <c r="M213" s="37" t="s">
        <v>40</v>
      </c>
      <c r="N213" s="37">
        <v>300</v>
      </c>
      <c r="O213" s="37"/>
      <c r="P213" s="37"/>
      <c r="Q213" s="37"/>
      <c r="R213" s="37"/>
      <c r="S213" s="37"/>
      <c r="T213" s="37"/>
      <c r="U213" s="37" t="s">
        <v>173</v>
      </c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</row>
    <row r="214" s="81" customFormat="1" ht="20" hidden="1" customHeight="1" spans="1:256">
      <c r="A214" s="13">
        <f t="shared" si="5"/>
        <v>8</v>
      </c>
      <c r="B214" s="37" t="s">
        <v>210</v>
      </c>
      <c r="C214" s="37" t="s">
        <v>59</v>
      </c>
      <c r="D214" s="37"/>
      <c r="E214" s="37">
        <f>1000/8*D214</f>
        <v>0</v>
      </c>
      <c r="F214" s="37">
        <v>8</v>
      </c>
      <c r="G214" s="37">
        <f>1500/8*F214</f>
        <v>1500</v>
      </c>
      <c r="H214" s="54">
        <v>2380</v>
      </c>
      <c r="I214" s="37" t="s">
        <v>60</v>
      </c>
      <c r="J214" s="37" t="s">
        <v>70</v>
      </c>
      <c r="K214" s="37"/>
      <c r="L214" s="37"/>
      <c r="M214" s="37" t="s">
        <v>40</v>
      </c>
      <c r="N214" s="37"/>
      <c r="O214" s="37"/>
      <c r="P214" s="37"/>
      <c r="Q214" s="37"/>
      <c r="R214" s="37"/>
      <c r="S214" s="37"/>
      <c r="T214" s="37"/>
      <c r="U214" s="37" t="s">
        <v>71</v>
      </c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</row>
    <row r="215" s="81" customFormat="1" ht="20" hidden="1" customHeight="1" spans="1:256">
      <c r="A215" s="13">
        <f t="shared" si="5"/>
        <v>8</v>
      </c>
      <c r="B215" s="37" t="s">
        <v>210</v>
      </c>
      <c r="C215" s="37" t="s">
        <v>146</v>
      </c>
      <c r="D215" s="37">
        <v>8</v>
      </c>
      <c r="E215" s="37">
        <f>1000/8*D215</f>
        <v>1000</v>
      </c>
      <c r="F215" s="37"/>
      <c r="G215" s="37">
        <f>1500/8*F215</f>
        <v>0</v>
      </c>
      <c r="H215" s="54">
        <v>2381</v>
      </c>
      <c r="I215" s="37" t="s">
        <v>104</v>
      </c>
      <c r="J215" s="37" t="s">
        <v>70</v>
      </c>
      <c r="K215" s="37"/>
      <c r="L215" s="37"/>
      <c r="M215" s="37" t="s">
        <v>40</v>
      </c>
      <c r="N215" s="37"/>
      <c r="O215" s="37"/>
      <c r="P215" s="37"/>
      <c r="Q215" s="37"/>
      <c r="R215" s="37"/>
      <c r="S215" s="37"/>
      <c r="T215" s="37"/>
      <c r="U215" s="37" t="s">
        <v>71</v>
      </c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</row>
    <row r="216" s="81" customFormat="1" ht="20" hidden="1" customHeight="1" spans="1:256">
      <c r="A216" s="84">
        <f t="shared" si="5"/>
        <v>8</v>
      </c>
      <c r="B216" s="37" t="s">
        <v>210</v>
      </c>
      <c r="C216" s="37" t="s">
        <v>102</v>
      </c>
      <c r="D216" s="37">
        <v>8</v>
      </c>
      <c r="E216" s="37">
        <v>1100</v>
      </c>
      <c r="F216" s="37"/>
      <c r="G216" s="37"/>
      <c r="H216" s="54"/>
      <c r="I216" s="37" t="s">
        <v>82</v>
      </c>
      <c r="J216" s="37" t="s">
        <v>151</v>
      </c>
      <c r="K216" s="37"/>
      <c r="L216" s="37" t="s">
        <v>25</v>
      </c>
      <c r="M216" s="37" t="s">
        <v>40</v>
      </c>
      <c r="N216" s="37"/>
      <c r="O216" s="37">
        <v>1100</v>
      </c>
      <c r="P216" s="37">
        <v>1100</v>
      </c>
      <c r="Q216" s="37"/>
      <c r="R216" s="37" t="s">
        <v>124</v>
      </c>
      <c r="S216" s="37"/>
      <c r="T216" s="37"/>
      <c r="U216" s="37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</row>
    <row r="217" s="108" customFormat="1" ht="20" hidden="1" customHeight="1" spans="1:256">
      <c r="A217" s="13">
        <f t="shared" si="5"/>
        <v>7.5</v>
      </c>
      <c r="B217" s="37" t="s">
        <v>210</v>
      </c>
      <c r="C217" s="37" t="s">
        <v>180</v>
      </c>
      <c r="D217" s="37">
        <v>7.5</v>
      </c>
      <c r="E217" s="37">
        <f>900/8*D217</f>
        <v>843.75</v>
      </c>
      <c r="F217" s="37"/>
      <c r="G217" s="37">
        <f>1300/8*F217</f>
        <v>0</v>
      </c>
      <c r="H217" s="37">
        <v>2077</v>
      </c>
      <c r="I217" s="37" t="s">
        <v>43</v>
      </c>
      <c r="J217" s="37" t="s">
        <v>65</v>
      </c>
      <c r="K217" s="37"/>
      <c r="L217" s="37"/>
      <c r="M217" s="37" t="s">
        <v>40</v>
      </c>
      <c r="N217" s="37"/>
      <c r="O217" s="37"/>
      <c r="P217" s="37"/>
      <c r="Q217" s="37"/>
      <c r="R217" s="37"/>
      <c r="S217" s="37"/>
      <c r="T217" s="37"/>
      <c r="U217" s="37" t="s">
        <v>120</v>
      </c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  <c r="AG217" s="106"/>
      <c r="AH217" s="106"/>
      <c r="AI217" s="106"/>
      <c r="AJ217" s="106"/>
      <c r="AK217" s="106"/>
      <c r="AL217" s="106"/>
      <c r="AM217" s="106"/>
      <c r="AN217" s="106"/>
      <c r="AO217" s="106"/>
      <c r="AP217" s="106"/>
      <c r="AQ217" s="106"/>
      <c r="AR217" s="106"/>
      <c r="AS217" s="106"/>
      <c r="AT217" s="106"/>
      <c r="AU217" s="106"/>
      <c r="AV217" s="106"/>
      <c r="AW217" s="106"/>
      <c r="AX217" s="106"/>
      <c r="AY217" s="106"/>
      <c r="AZ217" s="106"/>
      <c r="BA217" s="106"/>
      <c r="BB217" s="106"/>
      <c r="BC217" s="106"/>
      <c r="BD217" s="106"/>
      <c r="BE217" s="106"/>
      <c r="BF217" s="106"/>
      <c r="BG217" s="106"/>
      <c r="BH217" s="106"/>
      <c r="BI217" s="106"/>
      <c r="BJ217" s="106"/>
      <c r="BK217" s="106"/>
      <c r="BL217" s="106"/>
      <c r="BM217" s="106"/>
      <c r="BN217" s="106"/>
      <c r="BO217" s="106"/>
      <c r="BP217" s="106"/>
      <c r="BQ217" s="106"/>
      <c r="BR217" s="106"/>
      <c r="BS217" s="106"/>
      <c r="BT217" s="106"/>
      <c r="BU217" s="106"/>
      <c r="BV217" s="106"/>
      <c r="BW217" s="106"/>
      <c r="BX217" s="106"/>
      <c r="BY217" s="106"/>
      <c r="BZ217" s="106"/>
      <c r="CA217" s="106"/>
      <c r="CB217" s="106"/>
      <c r="CC217" s="106"/>
      <c r="CD217" s="106"/>
      <c r="CE217" s="106"/>
      <c r="CF217" s="106"/>
      <c r="CG217" s="106"/>
      <c r="CH217" s="106"/>
      <c r="CI217" s="106"/>
      <c r="CJ217" s="106"/>
      <c r="CK217" s="106"/>
      <c r="CL217" s="106"/>
      <c r="CM217" s="106"/>
      <c r="CN217" s="106"/>
      <c r="CO217" s="106"/>
      <c r="CP217" s="106"/>
      <c r="CQ217" s="106"/>
      <c r="CR217" s="106"/>
      <c r="CS217" s="106"/>
      <c r="CT217" s="106"/>
      <c r="CU217" s="106"/>
      <c r="CV217" s="106"/>
      <c r="CW217" s="106"/>
      <c r="CX217" s="106"/>
      <c r="CY217" s="106"/>
      <c r="CZ217" s="106"/>
      <c r="DA217" s="106"/>
      <c r="DB217" s="106"/>
      <c r="DC217" s="106"/>
      <c r="DD217" s="106"/>
      <c r="DE217" s="106"/>
      <c r="DF217" s="106"/>
      <c r="DG217" s="106"/>
      <c r="DH217" s="106"/>
      <c r="DI217" s="106"/>
      <c r="DJ217" s="106"/>
      <c r="DK217" s="106"/>
      <c r="DL217" s="106"/>
      <c r="DM217" s="106"/>
      <c r="DN217" s="106"/>
      <c r="DO217" s="106"/>
      <c r="DP217" s="106"/>
      <c r="DQ217" s="106"/>
      <c r="DR217" s="106"/>
      <c r="DS217" s="106"/>
      <c r="DT217" s="106"/>
      <c r="DU217" s="106"/>
      <c r="DV217" s="106"/>
      <c r="DW217" s="106"/>
      <c r="DX217" s="106"/>
      <c r="DY217" s="106"/>
      <c r="DZ217" s="106"/>
      <c r="EA217" s="106"/>
      <c r="EB217" s="106"/>
      <c r="EC217" s="106"/>
      <c r="ED217" s="106"/>
      <c r="EE217" s="106"/>
      <c r="EF217" s="106"/>
      <c r="EG217" s="106"/>
      <c r="EH217" s="106"/>
      <c r="EI217" s="106"/>
      <c r="EJ217" s="106"/>
      <c r="EK217" s="106"/>
      <c r="EL217" s="106"/>
      <c r="EM217" s="106"/>
      <c r="EN217" s="106"/>
      <c r="EO217" s="106"/>
      <c r="EP217" s="106"/>
      <c r="EQ217" s="106"/>
      <c r="ER217" s="106"/>
      <c r="ES217" s="106"/>
      <c r="ET217" s="106"/>
      <c r="EU217" s="106"/>
      <c r="EV217" s="106"/>
      <c r="EW217" s="106"/>
      <c r="EX217" s="106"/>
      <c r="EY217" s="106"/>
      <c r="EZ217" s="106"/>
      <c r="FA217" s="106"/>
      <c r="FB217" s="106"/>
      <c r="FC217" s="106"/>
      <c r="FD217" s="106"/>
      <c r="FE217" s="106"/>
      <c r="FF217" s="106"/>
      <c r="FG217" s="106"/>
      <c r="FH217" s="106"/>
      <c r="FI217" s="106"/>
      <c r="FJ217" s="106"/>
      <c r="FK217" s="106"/>
      <c r="FL217" s="106"/>
      <c r="FM217" s="106"/>
      <c r="FN217" s="106"/>
      <c r="FO217" s="106"/>
      <c r="FP217" s="106"/>
      <c r="FQ217" s="106"/>
      <c r="FR217" s="106"/>
      <c r="FS217" s="106"/>
      <c r="FT217" s="106"/>
      <c r="FU217" s="106"/>
      <c r="FV217" s="106"/>
      <c r="FW217" s="106"/>
      <c r="FX217" s="106"/>
      <c r="FY217" s="106"/>
      <c r="FZ217" s="106"/>
      <c r="GA217" s="106"/>
      <c r="GB217" s="106"/>
      <c r="GC217" s="106"/>
      <c r="GD217" s="106"/>
      <c r="GE217" s="106"/>
      <c r="GF217" s="106"/>
      <c r="GG217" s="106"/>
      <c r="GH217" s="106"/>
      <c r="GI217" s="106"/>
      <c r="GJ217" s="106"/>
      <c r="GK217" s="106"/>
      <c r="GL217" s="106"/>
      <c r="GM217" s="106"/>
      <c r="GN217" s="106"/>
      <c r="GO217" s="106"/>
      <c r="GP217" s="106"/>
      <c r="GQ217" s="106"/>
      <c r="GR217" s="106"/>
      <c r="GS217" s="106"/>
      <c r="GT217" s="106"/>
      <c r="GU217" s="106"/>
      <c r="GV217" s="106"/>
      <c r="GW217" s="106"/>
      <c r="GX217" s="106"/>
      <c r="GY217" s="106"/>
      <c r="GZ217" s="106"/>
      <c r="HA217" s="106"/>
      <c r="HB217" s="106"/>
      <c r="HC217" s="106"/>
      <c r="HD217" s="106"/>
      <c r="HE217" s="106"/>
      <c r="HF217" s="106"/>
      <c r="HG217" s="106"/>
      <c r="HH217" s="106"/>
      <c r="HI217" s="106"/>
      <c r="HJ217" s="106"/>
      <c r="HK217" s="106"/>
      <c r="HL217" s="106"/>
      <c r="HM217" s="106"/>
      <c r="HN217" s="106"/>
      <c r="HO217" s="106"/>
      <c r="HP217" s="106"/>
      <c r="HQ217" s="106"/>
      <c r="HR217" s="106"/>
      <c r="HS217" s="106"/>
      <c r="HT217" s="106"/>
      <c r="HU217" s="106"/>
      <c r="HV217" s="106"/>
      <c r="HW217" s="106"/>
      <c r="HX217" s="106"/>
      <c r="HY217" s="106"/>
      <c r="HZ217" s="106"/>
      <c r="IA217" s="106"/>
      <c r="IB217" s="106"/>
      <c r="IC217" s="106"/>
      <c r="ID217" s="106"/>
      <c r="IE217" s="106"/>
      <c r="IF217" s="106"/>
      <c r="IG217" s="106"/>
      <c r="IH217" s="106"/>
      <c r="II217" s="106"/>
      <c r="IJ217" s="106"/>
      <c r="IK217" s="106"/>
      <c r="IL217" s="106"/>
      <c r="IM217" s="106"/>
      <c r="IN217" s="106"/>
      <c r="IO217" s="106"/>
      <c r="IP217" s="106"/>
      <c r="IQ217" s="106"/>
      <c r="IR217" s="106"/>
      <c r="IS217" s="106"/>
      <c r="IT217" s="106"/>
      <c r="IU217" s="106"/>
      <c r="IV217" s="106"/>
    </row>
    <row r="218" s="81" customFormat="1" ht="20" hidden="1" customHeight="1" spans="1:256">
      <c r="A218" s="13">
        <f t="shared" si="5"/>
        <v>2</v>
      </c>
      <c r="B218" s="37" t="s">
        <v>210</v>
      </c>
      <c r="C218" s="37" t="s">
        <v>63</v>
      </c>
      <c r="D218" s="37">
        <v>2</v>
      </c>
      <c r="E218" s="37">
        <f>900/8*D218</f>
        <v>225</v>
      </c>
      <c r="F218" s="37"/>
      <c r="G218" s="37">
        <f>1300/8*F218</f>
        <v>0</v>
      </c>
      <c r="H218" s="37">
        <v>3230</v>
      </c>
      <c r="I218" s="37" t="s">
        <v>64</v>
      </c>
      <c r="J218" s="37" t="s">
        <v>65</v>
      </c>
      <c r="K218" s="37"/>
      <c r="L218" s="37"/>
      <c r="M218" s="37" t="s">
        <v>40</v>
      </c>
      <c r="N218" s="37"/>
      <c r="O218" s="37"/>
      <c r="P218" s="37"/>
      <c r="Q218" s="37"/>
      <c r="R218" s="37"/>
      <c r="S218" s="37"/>
      <c r="T218" s="37"/>
      <c r="U218" s="37" t="s">
        <v>89</v>
      </c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</row>
    <row r="219" s="81" customFormat="1" ht="20" hidden="1" customHeight="1" spans="1:256">
      <c r="A219" s="13">
        <f t="shared" si="5"/>
        <v>8</v>
      </c>
      <c r="B219" s="14" t="s">
        <v>210</v>
      </c>
      <c r="C219" s="14" t="s">
        <v>81</v>
      </c>
      <c r="D219" s="14">
        <v>8</v>
      </c>
      <c r="E219" s="14">
        <f>1400/8*D219</f>
        <v>1400</v>
      </c>
      <c r="F219" s="14"/>
      <c r="G219" s="14"/>
      <c r="H219" s="23">
        <v>2319</v>
      </c>
      <c r="I219" s="14" t="s">
        <v>186</v>
      </c>
      <c r="J219" s="37" t="s">
        <v>187</v>
      </c>
      <c r="K219" s="14"/>
      <c r="L219" s="14"/>
      <c r="M219" s="14" t="s">
        <v>40</v>
      </c>
      <c r="N219" s="14"/>
      <c r="O219" s="14"/>
      <c r="P219" s="14"/>
      <c r="Q219" s="14"/>
      <c r="R219" s="14"/>
      <c r="S219" s="14"/>
      <c r="T219" s="14"/>
      <c r="U219" s="14" t="s">
        <v>211</v>
      </c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</row>
    <row r="220" s="81" customFormat="1" ht="20" hidden="1" customHeight="1" spans="1:256">
      <c r="A220" s="13">
        <f t="shared" si="5"/>
        <v>12</v>
      </c>
      <c r="B220" s="37" t="s">
        <v>210</v>
      </c>
      <c r="C220" s="37" t="s">
        <v>156</v>
      </c>
      <c r="D220" s="37">
        <v>12</v>
      </c>
      <c r="E220" s="37">
        <f>900/8*D220</f>
        <v>1350</v>
      </c>
      <c r="F220" s="37"/>
      <c r="G220" s="37">
        <f>1300/8*F220</f>
        <v>0</v>
      </c>
      <c r="H220" s="54">
        <v>2128</v>
      </c>
      <c r="I220" s="112" t="s">
        <v>34</v>
      </c>
      <c r="J220" s="37" t="s">
        <v>194</v>
      </c>
      <c r="K220" s="37">
        <v>15</v>
      </c>
      <c r="L220" s="37"/>
      <c r="M220" s="37" t="s">
        <v>40</v>
      </c>
      <c r="N220" s="37"/>
      <c r="O220" s="37"/>
      <c r="P220" s="37"/>
      <c r="Q220" s="37"/>
      <c r="R220" s="37"/>
      <c r="S220" s="37"/>
      <c r="T220" s="37"/>
      <c r="U220" s="37" t="s">
        <v>200</v>
      </c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</row>
    <row r="221" s="81" customFormat="1" ht="20" hidden="1" customHeight="1" spans="1:256">
      <c r="A221" s="13">
        <f t="shared" si="5"/>
        <v>12</v>
      </c>
      <c r="B221" s="37" t="s">
        <v>210</v>
      </c>
      <c r="C221" s="37" t="s">
        <v>201</v>
      </c>
      <c r="D221" s="37">
        <v>12</v>
      </c>
      <c r="E221" s="37">
        <f>900/8*D221</f>
        <v>1350</v>
      </c>
      <c r="F221" s="37"/>
      <c r="G221" s="37">
        <f>1300/8*F221</f>
        <v>0</v>
      </c>
      <c r="H221" s="54">
        <v>2129</v>
      </c>
      <c r="I221" s="37" t="s">
        <v>104</v>
      </c>
      <c r="J221" s="37" t="s">
        <v>194</v>
      </c>
      <c r="K221" s="37">
        <v>20</v>
      </c>
      <c r="L221" s="37"/>
      <c r="M221" s="37" t="s">
        <v>40</v>
      </c>
      <c r="N221" s="37"/>
      <c r="O221" s="37"/>
      <c r="P221" s="37"/>
      <c r="Q221" s="37"/>
      <c r="R221" s="37"/>
      <c r="S221" s="37"/>
      <c r="T221" s="37"/>
      <c r="U221" s="37" t="s">
        <v>200</v>
      </c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</row>
    <row r="222" s="81" customFormat="1" ht="20" hidden="1" customHeight="1" spans="1:256">
      <c r="A222" s="13">
        <f t="shared" si="5"/>
        <v>8</v>
      </c>
      <c r="B222" s="37" t="s">
        <v>212</v>
      </c>
      <c r="C222" s="37" t="s">
        <v>33</v>
      </c>
      <c r="D222" s="37">
        <v>6</v>
      </c>
      <c r="E222" s="37">
        <f>1000/8*D222</f>
        <v>750</v>
      </c>
      <c r="F222" s="37">
        <v>2</v>
      </c>
      <c r="G222" s="37">
        <f>1500/8*F222</f>
        <v>375</v>
      </c>
      <c r="H222" s="54">
        <v>4021</v>
      </c>
      <c r="I222" s="37" t="s">
        <v>54</v>
      </c>
      <c r="J222" s="37" t="s">
        <v>93</v>
      </c>
      <c r="K222" s="37">
        <v>80</v>
      </c>
      <c r="L222" s="37"/>
      <c r="M222" s="37" t="s">
        <v>40</v>
      </c>
      <c r="N222" s="37"/>
      <c r="O222" s="37"/>
      <c r="P222" s="37"/>
      <c r="Q222" s="37"/>
      <c r="R222" s="37"/>
      <c r="S222" s="37"/>
      <c r="T222" s="37"/>
      <c r="U222" s="37" t="s">
        <v>152</v>
      </c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</row>
    <row r="223" s="81" customFormat="1" ht="20" hidden="1" customHeight="1" spans="1:256">
      <c r="A223" s="13">
        <f t="shared" si="5"/>
        <v>9</v>
      </c>
      <c r="B223" s="37" t="s">
        <v>212</v>
      </c>
      <c r="C223" s="37" t="s">
        <v>56</v>
      </c>
      <c r="D223" s="37">
        <v>9</v>
      </c>
      <c r="E223" s="37">
        <f>900/8*D223</f>
        <v>1012.5</v>
      </c>
      <c r="F223" s="37"/>
      <c r="G223" s="37"/>
      <c r="H223" s="54">
        <v>3149</v>
      </c>
      <c r="I223" s="37" t="s">
        <v>68</v>
      </c>
      <c r="J223" s="37" t="s">
        <v>204</v>
      </c>
      <c r="K223" s="37"/>
      <c r="L223" s="37" t="s">
        <v>77</v>
      </c>
      <c r="M223" s="37" t="s">
        <v>40</v>
      </c>
      <c r="N223" s="37"/>
      <c r="O223" s="37"/>
      <c r="P223" s="37">
        <v>3113</v>
      </c>
      <c r="Q223" s="37"/>
      <c r="R223" s="37" t="s">
        <v>72</v>
      </c>
      <c r="S223" s="37"/>
      <c r="T223" s="37"/>
      <c r="U223" s="37" t="s">
        <v>205</v>
      </c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</row>
    <row r="224" s="81" customFormat="1" ht="20" hidden="1" customHeight="1" spans="1:256">
      <c r="A224" s="13">
        <f t="shared" si="5"/>
        <v>8</v>
      </c>
      <c r="B224" s="14" t="s">
        <v>212</v>
      </c>
      <c r="C224" s="14" t="s">
        <v>22</v>
      </c>
      <c r="D224" s="14">
        <v>8</v>
      </c>
      <c r="E224" s="14">
        <f>1000/8*D224</f>
        <v>1000</v>
      </c>
      <c r="F224" s="14"/>
      <c r="G224" s="14">
        <f>1500/8*F224</f>
        <v>0</v>
      </c>
      <c r="H224" s="23">
        <v>3253</v>
      </c>
      <c r="I224" s="23" t="s">
        <v>23</v>
      </c>
      <c r="J224" s="37" t="s">
        <v>132</v>
      </c>
      <c r="K224" s="14"/>
      <c r="L224" s="14"/>
      <c r="M224" s="14" t="s">
        <v>40</v>
      </c>
      <c r="N224" s="14"/>
      <c r="O224" s="14"/>
      <c r="P224" s="14"/>
      <c r="Q224" s="14"/>
      <c r="R224" s="14"/>
      <c r="S224" s="14"/>
      <c r="T224" s="14"/>
      <c r="U224" s="14" t="s">
        <v>206</v>
      </c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</row>
    <row r="225" s="81" customFormat="1" ht="20" hidden="1" customHeight="1" spans="1:256">
      <c r="A225" s="13">
        <f t="shared" si="5"/>
        <v>8</v>
      </c>
      <c r="B225" s="37" t="s">
        <v>212</v>
      </c>
      <c r="C225" s="37" t="s">
        <v>42</v>
      </c>
      <c r="D225" s="37">
        <v>8</v>
      </c>
      <c r="E225" s="37">
        <f>1000/8*D225</f>
        <v>1000</v>
      </c>
      <c r="F225" s="37"/>
      <c r="G225" s="37">
        <f>1500/8*F225</f>
        <v>0</v>
      </c>
      <c r="H225" s="54">
        <v>4901</v>
      </c>
      <c r="I225" s="37" t="s">
        <v>57</v>
      </c>
      <c r="J225" s="37" t="s">
        <v>172</v>
      </c>
      <c r="K225" s="37">
        <v>35</v>
      </c>
      <c r="L225" s="37"/>
      <c r="M225" s="37" t="s">
        <v>40</v>
      </c>
      <c r="N225" s="37"/>
      <c r="O225" s="37"/>
      <c r="P225" s="37"/>
      <c r="Q225" s="37"/>
      <c r="R225" s="37"/>
      <c r="S225" s="37"/>
      <c r="T225" s="37"/>
      <c r="U225" s="37" t="s">
        <v>173</v>
      </c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</row>
    <row r="226" s="81" customFormat="1" ht="20" hidden="1" customHeight="1" spans="1:256">
      <c r="A226" s="13">
        <f t="shared" si="5"/>
        <v>8</v>
      </c>
      <c r="B226" s="37" t="s">
        <v>212</v>
      </c>
      <c r="C226" s="37" t="s">
        <v>59</v>
      </c>
      <c r="D226" s="37"/>
      <c r="E226" s="37">
        <f>1000/8*D226</f>
        <v>0</v>
      </c>
      <c r="F226" s="37">
        <v>8</v>
      </c>
      <c r="G226" s="37">
        <f>1500/8*F226</f>
        <v>1500</v>
      </c>
      <c r="H226" s="54">
        <v>2382</v>
      </c>
      <c r="I226" s="37" t="s">
        <v>60</v>
      </c>
      <c r="J226" s="37" t="s">
        <v>70</v>
      </c>
      <c r="K226" s="37"/>
      <c r="L226" s="37"/>
      <c r="M226" s="37" t="s">
        <v>40</v>
      </c>
      <c r="N226" s="37"/>
      <c r="O226" s="37"/>
      <c r="P226" s="37"/>
      <c r="Q226" s="37"/>
      <c r="R226" s="37"/>
      <c r="S226" s="37"/>
      <c r="T226" s="37"/>
      <c r="U226" s="37" t="s">
        <v>71</v>
      </c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</row>
    <row r="227" s="81" customFormat="1" ht="20" hidden="1" customHeight="1" spans="1:256">
      <c r="A227" s="13">
        <f t="shared" si="5"/>
        <v>8</v>
      </c>
      <c r="B227" s="37" t="s">
        <v>212</v>
      </c>
      <c r="C227" s="37" t="s">
        <v>146</v>
      </c>
      <c r="D227" s="37">
        <v>8</v>
      </c>
      <c r="E227" s="37">
        <f>1000/8*D227</f>
        <v>1000</v>
      </c>
      <c r="F227" s="37"/>
      <c r="G227" s="37">
        <f>1500/8*F227</f>
        <v>0</v>
      </c>
      <c r="H227" s="54">
        <v>2383</v>
      </c>
      <c r="I227" s="37" t="s">
        <v>104</v>
      </c>
      <c r="J227" s="37" t="s">
        <v>70</v>
      </c>
      <c r="K227" s="37"/>
      <c r="L227" s="37"/>
      <c r="M227" s="37" t="s">
        <v>40</v>
      </c>
      <c r="N227" s="37"/>
      <c r="O227" s="37"/>
      <c r="P227" s="37"/>
      <c r="Q227" s="37"/>
      <c r="R227" s="37"/>
      <c r="S227" s="37"/>
      <c r="T227" s="37"/>
      <c r="U227" s="37" t="s">
        <v>71</v>
      </c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</row>
    <row r="228" s="81" customFormat="1" ht="20" hidden="1" customHeight="1" spans="1:256">
      <c r="A228" s="13">
        <f t="shared" si="5"/>
        <v>8</v>
      </c>
      <c r="B228" s="37" t="s">
        <v>212</v>
      </c>
      <c r="C228" s="37" t="s">
        <v>102</v>
      </c>
      <c r="D228" s="37">
        <v>8</v>
      </c>
      <c r="E228" s="37">
        <f>900/8*D228</f>
        <v>900</v>
      </c>
      <c r="F228" s="37"/>
      <c r="G228" s="37">
        <f>1300/8*F228</f>
        <v>0</v>
      </c>
      <c r="H228" s="54">
        <v>3391</v>
      </c>
      <c r="I228" s="37" t="s">
        <v>104</v>
      </c>
      <c r="J228" s="37" t="s">
        <v>140</v>
      </c>
      <c r="K228" s="37"/>
      <c r="L228" s="37" t="s">
        <v>77</v>
      </c>
      <c r="M228" s="37"/>
      <c r="N228" s="37">
        <v>300</v>
      </c>
      <c r="O228" s="37">
        <v>7744</v>
      </c>
      <c r="P228" s="37">
        <v>7600</v>
      </c>
      <c r="Q228" s="37">
        <f>O228-P228</f>
        <v>144</v>
      </c>
      <c r="R228" s="37" t="s">
        <v>124</v>
      </c>
      <c r="S228" s="37"/>
      <c r="T228" s="37"/>
      <c r="U228" s="37" t="s">
        <v>185</v>
      </c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</row>
    <row r="229" s="81" customFormat="1" ht="20" hidden="1" customHeight="1" spans="1:256">
      <c r="A229" s="84">
        <f t="shared" si="5"/>
        <v>8</v>
      </c>
      <c r="B229" s="37" t="s">
        <v>212</v>
      </c>
      <c r="C229" s="37" t="s">
        <v>67</v>
      </c>
      <c r="D229" s="37"/>
      <c r="E229" s="37"/>
      <c r="F229" s="37">
        <v>8</v>
      </c>
      <c r="G229" s="37">
        <v>1500</v>
      </c>
      <c r="H229" s="54">
        <v>3455</v>
      </c>
      <c r="I229" s="37" t="s">
        <v>82</v>
      </c>
      <c r="J229" s="37" t="s">
        <v>213</v>
      </c>
      <c r="K229" s="37"/>
      <c r="L229" s="37" t="s">
        <v>123</v>
      </c>
      <c r="M229" s="37" t="s">
        <v>40</v>
      </c>
      <c r="N229" s="37">
        <v>300</v>
      </c>
      <c r="O229" s="37"/>
      <c r="P229" s="37"/>
      <c r="Q229" s="37"/>
      <c r="R229" s="37"/>
      <c r="S229" s="37"/>
      <c r="T229" s="37"/>
      <c r="U229" s="37">
        <v>13500198017</v>
      </c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</row>
    <row r="230" s="81" customFormat="1" ht="20" hidden="1" customHeight="1" spans="1:256">
      <c r="A230" s="13">
        <f t="shared" si="5"/>
        <v>8</v>
      </c>
      <c r="B230" s="37" t="s">
        <v>212</v>
      </c>
      <c r="C230" s="37" t="s">
        <v>180</v>
      </c>
      <c r="D230" s="37">
        <v>8</v>
      </c>
      <c r="E230" s="37">
        <f>900/8*D230</f>
        <v>900</v>
      </c>
      <c r="F230" s="37"/>
      <c r="G230" s="37">
        <f>1300/8*F230</f>
        <v>0</v>
      </c>
      <c r="H230" s="37">
        <v>2078</v>
      </c>
      <c r="I230" s="37" t="s">
        <v>43</v>
      </c>
      <c r="J230" s="37" t="s">
        <v>65</v>
      </c>
      <c r="K230" s="37">
        <v>30</v>
      </c>
      <c r="L230" s="37"/>
      <c r="M230" s="37" t="s">
        <v>40</v>
      </c>
      <c r="N230" s="37"/>
      <c r="O230" s="37"/>
      <c r="P230" s="37"/>
      <c r="Q230" s="37"/>
      <c r="R230" s="37"/>
      <c r="S230" s="37"/>
      <c r="T230" s="37"/>
      <c r="U230" s="37" t="s">
        <v>120</v>
      </c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</row>
    <row r="231" s="3" customFormat="1" ht="20" hidden="1" customHeight="1" spans="1:21">
      <c r="A231" s="13">
        <f t="shared" si="5"/>
        <v>7.5</v>
      </c>
      <c r="B231" s="37" t="s">
        <v>212</v>
      </c>
      <c r="C231" s="37" t="s">
        <v>63</v>
      </c>
      <c r="D231" s="37">
        <v>7.5</v>
      </c>
      <c r="E231" s="37">
        <f>900/8*D231</f>
        <v>843.75</v>
      </c>
      <c r="F231" s="37"/>
      <c r="G231" s="37">
        <f>1300/8*F231</f>
        <v>0</v>
      </c>
      <c r="H231" s="37">
        <v>3234</v>
      </c>
      <c r="I231" s="37" t="s">
        <v>64</v>
      </c>
      <c r="J231" s="37" t="s">
        <v>65</v>
      </c>
      <c r="K231" s="37"/>
      <c r="L231" s="37"/>
      <c r="M231" s="37" t="s">
        <v>40</v>
      </c>
      <c r="N231" s="37"/>
      <c r="O231" s="37"/>
      <c r="P231" s="37"/>
      <c r="Q231" s="37"/>
      <c r="R231" s="37"/>
      <c r="S231" s="37"/>
      <c r="T231" s="37"/>
      <c r="U231" s="37" t="s">
        <v>89</v>
      </c>
    </row>
    <row r="232" s="3" customFormat="1" ht="20" hidden="1" customHeight="1" spans="1:21">
      <c r="A232" s="13">
        <f t="shared" si="5"/>
        <v>8</v>
      </c>
      <c r="B232" s="14" t="s">
        <v>212</v>
      </c>
      <c r="C232" s="14" t="s">
        <v>81</v>
      </c>
      <c r="D232" s="14">
        <v>8</v>
      </c>
      <c r="E232" s="14">
        <f>1400/8*D232</f>
        <v>1400</v>
      </c>
      <c r="F232" s="14"/>
      <c r="G232" s="14"/>
      <c r="H232" s="23">
        <v>2320</v>
      </c>
      <c r="I232" s="14" t="s">
        <v>186</v>
      </c>
      <c r="J232" s="37" t="s">
        <v>187</v>
      </c>
      <c r="K232" s="14">
        <v>170</v>
      </c>
      <c r="L232" s="14"/>
      <c r="M232" s="14" t="s">
        <v>40</v>
      </c>
      <c r="N232" s="14"/>
      <c r="O232" s="14"/>
      <c r="P232" s="14"/>
      <c r="Q232" s="14"/>
      <c r="R232" s="14"/>
      <c r="S232" s="14"/>
      <c r="T232" s="14"/>
      <c r="U232" s="14" t="s">
        <v>211</v>
      </c>
    </row>
    <row r="233" s="3" customFormat="1" ht="20" hidden="1" customHeight="1" spans="1:21">
      <c r="A233" s="13">
        <f t="shared" si="5"/>
        <v>10.5</v>
      </c>
      <c r="B233" s="37" t="s">
        <v>212</v>
      </c>
      <c r="C233" s="37" t="s">
        <v>156</v>
      </c>
      <c r="D233" s="37">
        <v>10.5</v>
      </c>
      <c r="E233" s="37">
        <f>900/8*D233</f>
        <v>1181.25</v>
      </c>
      <c r="F233" s="37"/>
      <c r="G233" s="37">
        <f>1300/8*F233</f>
        <v>0</v>
      </c>
      <c r="H233" s="54">
        <v>2130</v>
      </c>
      <c r="I233" s="37" t="s">
        <v>34</v>
      </c>
      <c r="J233" s="37" t="s">
        <v>194</v>
      </c>
      <c r="K233" s="37">
        <v>15</v>
      </c>
      <c r="L233" s="37"/>
      <c r="M233" s="37" t="s">
        <v>40</v>
      </c>
      <c r="N233" s="37"/>
      <c r="O233" s="37"/>
      <c r="P233" s="37"/>
      <c r="Q233" s="37"/>
      <c r="R233" s="37"/>
      <c r="S233" s="37"/>
      <c r="T233" s="37"/>
      <c r="U233" s="37" t="s">
        <v>200</v>
      </c>
    </row>
    <row r="234" s="3" customFormat="1" ht="20" hidden="1" customHeight="1" spans="1:21">
      <c r="A234" s="13">
        <f t="shared" si="5"/>
        <v>10.5</v>
      </c>
      <c r="B234" s="37" t="s">
        <v>212</v>
      </c>
      <c r="C234" s="37" t="s">
        <v>201</v>
      </c>
      <c r="D234" s="37">
        <v>10.5</v>
      </c>
      <c r="E234" s="37">
        <f>900/8*D234</f>
        <v>1181.25</v>
      </c>
      <c r="F234" s="37"/>
      <c r="G234" s="37">
        <f>1300/8*F234</f>
        <v>0</v>
      </c>
      <c r="H234" s="54">
        <v>2350</v>
      </c>
      <c r="I234" s="112" t="s">
        <v>189</v>
      </c>
      <c r="J234" s="37" t="s">
        <v>194</v>
      </c>
      <c r="K234" s="37"/>
      <c r="L234" s="37"/>
      <c r="M234" s="37" t="s">
        <v>40</v>
      </c>
      <c r="N234" s="37"/>
      <c r="O234" s="37"/>
      <c r="P234" s="37"/>
      <c r="Q234" s="37"/>
      <c r="R234" s="37"/>
      <c r="S234" s="37"/>
      <c r="T234" s="37"/>
      <c r="U234" s="37" t="s">
        <v>200</v>
      </c>
    </row>
    <row r="235" s="109" customFormat="1" ht="20" hidden="1" customHeight="1" spans="1:256">
      <c r="A235" s="84">
        <f t="shared" si="5"/>
        <v>8</v>
      </c>
      <c r="B235" s="37" t="s">
        <v>212</v>
      </c>
      <c r="C235" s="37" t="s">
        <v>214</v>
      </c>
      <c r="D235" s="37">
        <v>8</v>
      </c>
      <c r="E235" s="37">
        <v>1000</v>
      </c>
      <c r="F235" s="37"/>
      <c r="G235" s="37"/>
      <c r="H235" s="54">
        <v>3477</v>
      </c>
      <c r="I235" s="37" t="s">
        <v>104</v>
      </c>
      <c r="J235" s="37" t="s">
        <v>215</v>
      </c>
      <c r="K235" s="37"/>
      <c r="L235" s="37" t="s">
        <v>25</v>
      </c>
      <c r="M235" s="37"/>
      <c r="N235" s="37"/>
      <c r="O235" s="37">
        <v>1000</v>
      </c>
      <c r="P235" s="37">
        <v>1000</v>
      </c>
      <c r="Q235" s="37"/>
      <c r="R235" s="37" t="s">
        <v>114</v>
      </c>
      <c r="S235" s="37"/>
      <c r="T235" s="37"/>
      <c r="U235" s="37" t="s">
        <v>216</v>
      </c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</row>
    <row r="236" s="81" customFormat="1" ht="20" hidden="1" customHeight="1" spans="1:256">
      <c r="A236" s="13">
        <f t="shared" si="5"/>
        <v>8</v>
      </c>
      <c r="B236" s="37" t="s">
        <v>217</v>
      </c>
      <c r="C236" s="37" t="s">
        <v>33</v>
      </c>
      <c r="D236" s="37">
        <v>4</v>
      </c>
      <c r="E236" s="37">
        <f>1000/8*D236</f>
        <v>500</v>
      </c>
      <c r="F236" s="37">
        <v>4</v>
      </c>
      <c r="G236" s="37">
        <f>1500/8*F236</f>
        <v>750</v>
      </c>
      <c r="H236" s="54">
        <v>4022</v>
      </c>
      <c r="I236" s="37" t="s">
        <v>54</v>
      </c>
      <c r="J236" s="37" t="s">
        <v>93</v>
      </c>
      <c r="K236" s="37"/>
      <c r="L236" s="37"/>
      <c r="M236" s="37" t="s">
        <v>40</v>
      </c>
      <c r="N236" s="37"/>
      <c r="O236" s="37"/>
      <c r="P236" s="37"/>
      <c r="Q236" s="37"/>
      <c r="R236" s="37"/>
      <c r="S236" s="37"/>
      <c r="T236" s="37"/>
      <c r="U236" s="37" t="s">
        <v>152</v>
      </c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</row>
    <row r="237" s="81" customFormat="1" ht="20" hidden="1" customHeight="1" spans="1:256">
      <c r="A237" s="84">
        <f t="shared" si="5"/>
        <v>4</v>
      </c>
      <c r="B237" s="37" t="s">
        <v>217</v>
      </c>
      <c r="C237" s="37" t="s">
        <v>67</v>
      </c>
      <c r="D237" s="37">
        <v>4</v>
      </c>
      <c r="E237" s="37">
        <v>700</v>
      </c>
      <c r="F237" s="37"/>
      <c r="G237" s="37"/>
      <c r="H237" s="54"/>
      <c r="I237" s="37" t="s">
        <v>68</v>
      </c>
      <c r="J237" s="37" t="s">
        <v>213</v>
      </c>
      <c r="K237" s="37"/>
      <c r="L237" s="37" t="s">
        <v>25</v>
      </c>
      <c r="M237" s="37"/>
      <c r="N237" s="37"/>
      <c r="O237" s="37"/>
      <c r="P237" s="37">
        <v>2500</v>
      </c>
      <c r="Q237" s="37"/>
      <c r="R237" s="37" t="s">
        <v>114</v>
      </c>
      <c r="S237" s="37"/>
      <c r="T237" s="37"/>
      <c r="U237" s="37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</row>
    <row r="238" s="81" customFormat="1" ht="20" hidden="1" customHeight="1" spans="1:256">
      <c r="A238" s="13">
        <f t="shared" si="5"/>
        <v>4</v>
      </c>
      <c r="B238" s="14" t="s">
        <v>217</v>
      </c>
      <c r="C238" s="14" t="s">
        <v>22</v>
      </c>
      <c r="D238" s="14">
        <v>4</v>
      </c>
      <c r="E238" s="14">
        <f>1000/8*D238</f>
        <v>500</v>
      </c>
      <c r="F238" s="14"/>
      <c r="G238" s="14">
        <f>1500/8*F238</f>
        <v>0</v>
      </c>
      <c r="H238" s="23">
        <v>2114</v>
      </c>
      <c r="I238" s="23" t="s">
        <v>23</v>
      </c>
      <c r="J238" s="37" t="s">
        <v>132</v>
      </c>
      <c r="K238" s="14"/>
      <c r="L238" s="14"/>
      <c r="M238" s="14" t="s">
        <v>40</v>
      </c>
      <c r="N238" s="14"/>
      <c r="O238" s="14"/>
      <c r="P238" s="14"/>
      <c r="Q238" s="14"/>
      <c r="R238" s="14"/>
      <c r="S238" s="14"/>
      <c r="T238" s="14"/>
      <c r="U238" s="14" t="s">
        <v>218</v>
      </c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</row>
    <row r="239" s="81" customFormat="1" ht="20" hidden="1" customHeight="1" spans="1:256">
      <c r="A239" s="13">
        <f t="shared" si="5"/>
        <v>8</v>
      </c>
      <c r="B239" s="37" t="s">
        <v>217</v>
      </c>
      <c r="C239" s="37" t="s">
        <v>42</v>
      </c>
      <c r="D239" s="37">
        <v>8</v>
      </c>
      <c r="E239" s="37">
        <f>1000/8*D239</f>
        <v>1000</v>
      </c>
      <c r="F239" s="37"/>
      <c r="G239" s="37">
        <f>1500/8*F239</f>
        <v>0</v>
      </c>
      <c r="H239" s="54">
        <v>4903</v>
      </c>
      <c r="I239" s="37" t="s">
        <v>57</v>
      </c>
      <c r="J239" s="37" t="s">
        <v>172</v>
      </c>
      <c r="K239" s="37"/>
      <c r="L239" s="37"/>
      <c r="M239" s="37" t="s">
        <v>40</v>
      </c>
      <c r="N239" s="37"/>
      <c r="O239" s="37"/>
      <c r="P239" s="37"/>
      <c r="Q239" s="37"/>
      <c r="R239" s="37"/>
      <c r="S239" s="37"/>
      <c r="T239" s="37"/>
      <c r="U239" s="37" t="s">
        <v>173</v>
      </c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</row>
    <row r="240" s="81" customFormat="1" ht="20" hidden="1" customHeight="1" spans="1:256">
      <c r="A240" s="13">
        <f t="shared" si="5"/>
        <v>8</v>
      </c>
      <c r="B240" s="37" t="s">
        <v>217</v>
      </c>
      <c r="C240" s="37" t="s">
        <v>59</v>
      </c>
      <c r="D240" s="37"/>
      <c r="E240" s="37">
        <f>1000/8*D240</f>
        <v>0</v>
      </c>
      <c r="F240" s="37">
        <v>8</v>
      </c>
      <c r="G240" s="37">
        <f>1500/8*F240</f>
        <v>1500</v>
      </c>
      <c r="H240" s="54">
        <v>2384</v>
      </c>
      <c r="I240" s="37" t="s">
        <v>60</v>
      </c>
      <c r="J240" s="37" t="s">
        <v>70</v>
      </c>
      <c r="K240" s="37"/>
      <c r="L240" s="37"/>
      <c r="M240" s="37" t="s">
        <v>40</v>
      </c>
      <c r="N240" s="37"/>
      <c r="O240" s="37"/>
      <c r="P240" s="37"/>
      <c r="Q240" s="37"/>
      <c r="R240" s="37"/>
      <c r="S240" s="37"/>
      <c r="T240" s="37"/>
      <c r="U240" s="37" t="s">
        <v>71</v>
      </c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</row>
    <row r="241" s="81" customFormat="1" ht="20" hidden="1" customHeight="1" spans="1:256">
      <c r="A241" s="13">
        <f t="shared" si="5"/>
        <v>8</v>
      </c>
      <c r="B241" s="37" t="s">
        <v>217</v>
      </c>
      <c r="C241" s="37" t="s">
        <v>146</v>
      </c>
      <c r="D241" s="37">
        <v>8</v>
      </c>
      <c r="E241" s="37">
        <f>1000/8*D241</f>
        <v>1000</v>
      </c>
      <c r="F241" s="37"/>
      <c r="G241" s="37">
        <f>1500/8*F241</f>
        <v>0</v>
      </c>
      <c r="H241" s="54">
        <v>2385</v>
      </c>
      <c r="I241" s="37" t="s">
        <v>104</v>
      </c>
      <c r="J241" s="37" t="s">
        <v>70</v>
      </c>
      <c r="K241" s="37"/>
      <c r="L241" s="37"/>
      <c r="M241" s="37" t="s">
        <v>40</v>
      </c>
      <c r="N241" s="37"/>
      <c r="O241" s="37"/>
      <c r="P241" s="37"/>
      <c r="Q241" s="37"/>
      <c r="R241" s="37"/>
      <c r="S241" s="37"/>
      <c r="T241" s="37"/>
      <c r="U241" s="37" t="s">
        <v>71</v>
      </c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</row>
    <row r="242" s="81" customFormat="1" ht="20" hidden="1" customHeight="1" spans="1:256">
      <c r="A242" s="13">
        <f t="shared" si="5"/>
        <v>4</v>
      </c>
      <c r="B242" s="37" t="s">
        <v>217</v>
      </c>
      <c r="C242" s="37" t="s">
        <v>180</v>
      </c>
      <c r="D242" s="37">
        <v>4</v>
      </c>
      <c r="E242" s="37">
        <f>900/8*D242</f>
        <v>450</v>
      </c>
      <c r="F242" s="37"/>
      <c r="G242" s="37">
        <f>1300/8*F242</f>
        <v>0</v>
      </c>
      <c r="H242" s="37">
        <v>2079</v>
      </c>
      <c r="I242" s="37" t="s">
        <v>43</v>
      </c>
      <c r="J242" s="37" t="s">
        <v>65</v>
      </c>
      <c r="K242" s="37"/>
      <c r="L242" s="37"/>
      <c r="M242" s="37" t="s">
        <v>40</v>
      </c>
      <c r="N242" s="37"/>
      <c r="O242" s="37"/>
      <c r="P242" s="37"/>
      <c r="Q242" s="37"/>
      <c r="R242" s="37"/>
      <c r="S242" s="37"/>
      <c r="T242" s="37"/>
      <c r="U242" s="37" t="s">
        <v>120</v>
      </c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</row>
    <row r="243" s="3" customFormat="1" ht="20" hidden="1" customHeight="1" spans="1:21">
      <c r="A243" s="13">
        <f t="shared" si="5"/>
        <v>8</v>
      </c>
      <c r="B243" s="37" t="s">
        <v>217</v>
      </c>
      <c r="C243" s="37" t="s">
        <v>63</v>
      </c>
      <c r="D243" s="37">
        <v>8</v>
      </c>
      <c r="E243" s="37">
        <f>900/8*D243</f>
        <v>900</v>
      </c>
      <c r="F243" s="37"/>
      <c r="G243" s="37">
        <f>1300/8*F243</f>
        <v>0</v>
      </c>
      <c r="H243" s="37">
        <v>3235</v>
      </c>
      <c r="I243" s="37" t="s">
        <v>64</v>
      </c>
      <c r="J243" s="37" t="s">
        <v>65</v>
      </c>
      <c r="K243" s="37"/>
      <c r="L243" s="37"/>
      <c r="M243" s="37" t="s">
        <v>40</v>
      </c>
      <c r="N243" s="37"/>
      <c r="O243" s="37"/>
      <c r="P243" s="37"/>
      <c r="Q243" s="37"/>
      <c r="R243" s="37"/>
      <c r="S243" s="37"/>
      <c r="T243" s="37"/>
      <c r="U243" s="37" t="s">
        <v>89</v>
      </c>
    </row>
    <row r="244" s="3" customFormat="1" ht="20" hidden="1" customHeight="1" spans="1:21">
      <c r="A244" s="13">
        <f t="shared" si="5"/>
        <v>8</v>
      </c>
      <c r="B244" s="14" t="s">
        <v>217</v>
      </c>
      <c r="C244" s="14" t="s">
        <v>81</v>
      </c>
      <c r="D244" s="14">
        <v>8</v>
      </c>
      <c r="E244" s="14">
        <f>1400/8*D244</f>
        <v>1400</v>
      </c>
      <c r="F244" s="14"/>
      <c r="G244" s="14"/>
      <c r="H244" s="23">
        <v>2321</v>
      </c>
      <c r="I244" s="14" t="s">
        <v>186</v>
      </c>
      <c r="J244" s="37" t="s">
        <v>187</v>
      </c>
      <c r="K244" s="14"/>
      <c r="L244" s="14"/>
      <c r="M244" s="14" t="s">
        <v>40</v>
      </c>
      <c r="N244" s="14"/>
      <c r="O244" s="14"/>
      <c r="P244" s="14"/>
      <c r="Q244" s="14"/>
      <c r="R244" s="14"/>
      <c r="S244" s="14"/>
      <c r="T244" s="14"/>
      <c r="U244" s="14" t="s">
        <v>219</v>
      </c>
    </row>
    <row r="245" s="3" customFormat="1" ht="20" hidden="1" customHeight="1" spans="1:21">
      <c r="A245" s="13">
        <f t="shared" si="5"/>
        <v>10.5</v>
      </c>
      <c r="B245" s="14" t="s">
        <v>217</v>
      </c>
      <c r="C245" s="14" t="s">
        <v>90</v>
      </c>
      <c r="D245" s="14">
        <v>10.5</v>
      </c>
      <c r="E245" s="14">
        <f>900/8*D245</f>
        <v>1181.25</v>
      </c>
      <c r="F245" s="14"/>
      <c r="G245" s="14"/>
      <c r="H245" s="23">
        <v>1937</v>
      </c>
      <c r="I245" s="14" t="s">
        <v>220</v>
      </c>
      <c r="J245" s="37" t="s">
        <v>187</v>
      </c>
      <c r="K245" s="14"/>
      <c r="L245" s="14"/>
      <c r="M245" s="14" t="s">
        <v>40</v>
      </c>
      <c r="N245" s="14">
        <v>300</v>
      </c>
      <c r="O245" s="14"/>
      <c r="P245" s="14"/>
      <c r="Q245" s="14"/>
      <c r="R245" s="14"/>
      <c r="S245" s="14"/>
      <c r="T245" s="14"/>
      <c r="U245" s="14" t="s">
        <v>221</v>
      </c>
    </row>
    <row r="246" s="3" customFormat="1" ht="20" hidden="1" customHeight="1" spans="1:21">
      <c r="A246" s="13">
        <f t="shared" si="5"/>
        <v>11</v>
      </c>
      <c r="B246" s="37" t="s">
        <v>217</v>
      </c>
      <c r="C246" s="37" t="s">
        <v>156</v>
      </c>
      <c r="D246" s="37">
        <v>11</v>
      </c>
      <c r="E246" s="37">
        <f>900/8*D246</f>
        <v>1237.5</v>
      </c>
      <c r="F246" s="37"/>
      <c r="G246" s="37">
        <f>1300/8*F246</f>
        <v>0</v>
      </c>
      <c r="H246" s="54">
        <v>2347</v>
      </c>
      <c r="I246" s="37" t="s">
        <v>34</v>
      </c>
      <c r="J246" s="37" t="s">
        <v>194</v>
      </c>
      <c r="K246" s="37">
        <v>15</v>
      </c>
      <c r="L246" s="37"/>
      <c r="M246" s="37" t="s">
        <v>40</v>
      </c>
      <c r="N246" s="37"/>
      <c r="O246" s="37"/>
      <c r="P246" s="37"/>
      <c r="Q246" s="37"/>
      <c r="R246" s="37"/>
      <c r="S246" s="37"/>
      <c r="T246" s="37"/>
      <c r="U246" s="37" t="s">
        <v>200</v>
      </c>
    </row>
    <row r="247" s="3" customFormat="1" ht="20" hidden="1" customHeight="1" spans="1:21">
      <c r="A247" s="13">
        <f t="shared" si="5"/>
        <v>8.5</v>
      </c>
      <c r="B247" s="37" t="s">
        <v>217</v>
      </c>
      <c r="C247" s="37" t="s">
        <v>201</v>
      </c>
      <c r="D247" s="37">
        <v>8.5</v>
      </c>
      <c r="E247" s="37">
        <f>900/8*D247</f>
        <v>956.25</v>
      </c>
      <c r="F247" s="37"/>
      <c r="G247" s="37">
        <f>1300/8*F247</f>
        <v>0</v>
      </c>
      <c r="H247" s="54">
        <v>2348</v>
      </c>
      <c r="I247" s="37" t="s">
        <v>104</v>
      </c>
      <c r="J247" s="37" t="s">
        <v>194</v>
      </c>
      <c r="K247" s="37"/>
      <c r="L247" s="37"/>
      <c r="M247" s="37" t="s">
        <v>40</v>
      </c>
      <c r="N247" s="37"/>
      <c r="O247" s="37"/>
      <c r="P247" s="37"/>
      <c r="Q247" s="37"/>
      <c r="R247" s="37"/>
      <c r="S247" s="37"/>
      <c r="T247" s="37"/>
      <c r="U247" s="37" t="s">
        <v>200</v>
      </c>
    </row>
    <row r="248" s="3" customFormat="1" ht="20" hidden="1" customHeight="1" spans="1:21">
      <c r="A248" s="84">
        <f t="shared" si="5"/>
        <v>8</v>
      </c>
      <c r="B248" s="32" t="s">
        <v>217</v>
      </c>
      <c r="C248" s="32" t="s">
        <v>85</v>
      </c>
      <c r="D248" s="32">
        <v>8</v>
      </c>
      <c r="E248" s="32">
        <f>1000/8*D248</f>
        <v>1000</v>
      </c>
      <c r="F248" s="32"/>
      <c r="G248" s="32"/>
      <c r="H248" s="42">
        <v>2401</v>
      </c>
      <c r="I248" s="32" t="s">
        <v>124</v>
      </c>
      <c r="J248" s="37" t="s">
        <v>222</v>
      </c>
      <c r="K248" s="32"/>
      <c r="L248" s="32" t="s">
        <v>25</v>
      </c>
      <c r="M248" s="32" t="s">
        <v>40</v>
      </c>
      <c r="N248" s="32">
        <v>300</v>
      </c>
      <c r="O248" s="32"/>
      <c r="P248" s="32"/>
      <c r="Q248" s="32"/>
      <c r="R248" s="32"/>
      <c r="S248" s="32"/>
      <c r="T248" s="32"/>
      <c r="U248" s="32"/>
    </row>
    <row r="249" s="3" customFormat="1" ht="20" hidden="1" customHeight="1" spans="1:21">
      <c r="A249" s="13">
        <f t="shared" si="5"/>
        <v>8</v>
      </c>
      <c r="B249" s="37" t="s">
        <v>223</v>
      </c>
      <c r="C249" s="37" t="s">
        <v>33</v>
      </c>
      <c r="D249" s="37">
        <v>8</v>
      </c>
      <c r="E249" s="37">
        <f>1000/8*D249</f>
        <v>1000</v>
      </c>
      <c r="F249" s="37"/>
      <c r="G249" s="37">
        <f>1500/8*F249</f>
        <v>0</v>
      </c>
      <c r="H249" s="54">
        <v>4023</v>
      </c>
      <c r="I249" s="37" t="s">
        <v>54</v>
      </c>
      <c r="J249" s="37" t="s">
        <v>93</v>
      </c>
      <c r="K249" s="37"/>
      <c r="L249" s="37"/>
      <c r="M249" s="37" t="s">
        <v>40</v>
      </c>
      <c r="N249" s="37"/>
      <c r="O249" s="37"/>
      <c r="P249" s="37"/>
      <c r="Q249" s="37"/>
      <c r="R249" s="37"/>
      <c r="S249" s="37"/>
      <c r="T249" s="37"/>
      <c r="U249" s="37" t="s">
        <v>152</v>
      </c>
    </row>
    <row r="250" s="3" customFormat="1" ht="20" hidden="1" customHeight="1" spans="1:21">
      <c r="A250" s="13">
        <f t="shared" si="5"/>
        <v>8</v>
      </c>
      <c r="B250" s="14" t="s">
        <v>223</v>
      </c>
      <c r="C250" s="14" t="s">
        <v>56</v>
      </c>
      <c r="D250" s="14">
        <v>8</v>
      </c>
      <c r="E250" s="14">
        <f>800/8*D250</f>
        <v>800</v>
      </c>
      <c r="F250" s="14"/>
      <c r="G250" s="14">
        <f>1300/8*F250</f>
        <v>0</v>
      </c>
      <c r="H250" s="23">
        <v>2462</v>
      </c>
      <c r="I250" s="14" t="s">
        <v>104</v>
      </c>
      <c r="J250" s="37" t="s">
        <v>224</v>
      </c>
      <c r="K250" s="14"/>
      <c r="L250" s="14"/>
      <c r="M250" s="14" t="s">
        <v>40</v>
      </c>
      <c r="N250" s="14"/>
      <c r="O250" s="14"/>
      <c r="P250" s="14"/>
      <c r="Q250" s="14"/>
      <c r="R250" s="14"/>
      <c r="S250" s="14"/>
      <c r="T250" s="14"/>
      <c r="U250" s="14" t="s">
        <v>225</v>
      </c>
    </row>
    <row r="251" s="81" customFormat="1" ht="20" hidden="1" customHeight="1" spans="1:256">
      <c r="A251" s="13">
        <f t="shared" si="5"/>
        <v>8</v>
      </c>
      <c r="B251" s="14" t="s">
        <v>223</v>
      </c>
      <c r="C251" s="14" t="s">
        <v>85</v>
      </c>
      <c r="D251" s="14">
        <v>4</v>
      </c>
      <c r="E251" s="14">
        <f>900/8*D251</f>
        <v>450</v>
      </c>
      <c r="F251" s="14">
        <v>4</v>
      </c>
      <c r="G251" s="14">
        <f>1300/8*F251</f>
        <v>650</v>
      </c>
      <c r="H251" s="23">
        <v>1938</v>
      </c>
      <c r="I251" s="14" t="s">
        <v>220</v>
      </c>
      <c r="J251" s="37" t="s">
        <v>187</v>
      </c>
      <c r="K251" s="14"/>
      <c r="L251" s="14"/>
      <c r="M251" s="14" t="s">
        <v>40</v>
      </c>
      <c r="N251" s="14">
        <v>300</v>
      </c>
      <c r="O251" s="14"/>
      <c r="P251" s="14"/>
      <c r="Q251" s="14"/>
      <c r="R251" s="14"/>
      <c r="S251" s="14"/>
      <c r="T251" s="14"/>
      <c r="U251" s="14" t="s">
        <v>207</v>
      </c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</row>
    <row r="252" s="81" customFormat="1" ht="20" hidden="1" customHeight="1" spans="1:256">
      <c r="A252" s="13">
        <f t="shared" si="5"/>
        <v>4</v>
      </c>
      <c r="B252" s="14" t="s">
        <v>223</v>
      </c>
      <c r="C252" s="14" t="s">
        <v>81</v>
      </c>
      <c r="D252" s="14">
        <v>4</v>
      </c>
      <c r="E252" s="14">
        <f>1400/8*D252</f>
        <v>700</v>
      </c>
      <c r="F252" s="14"/>
      <c r="G252" s="14"/>
      <c r="H252" s="23">
        <v>2324</v>
      </c>
      <c r="I252" s="14" t="s">
        <v>186</v>
      </c>
      <c r="J252" s="37" t="s">
        <v>187</v>
      </c>
      <c r="K252" s="14"/>
      <c r="L252" s="14" t="s">
        <v>77</v>
      </c>
      <c r="M252" s="14" t="s">
        <v>40</v>
      </c>
      <c r="N252" s="14"/>
      <c r="O252" s="14"/>
      <c r="P252" s="14"/>
      <c r="Q252" s="14"/>
      <c r="R252" s="14"/>
      <c r="S252" s="14"/>
      <c r="T252" s="14"/>
      <c r="U252" s="14" t="s">
        <v>219</v>
      </c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</row>
    <row r="253" s="3" customFormat="1" ht="20" hidden="1" customHeight="1" spans="1:21">
      <c r="A253" s="13">
        <f t="shared" si="5"/>
        <v>8</v>
      </c>
      <c r="B253" s="14" t="s">
        <v>223</v>
      </c>
      <c r="C253" s="14" t="s">
        <v>22</v>
      </c>
      <c r="D253" s="14">
        <v>8</v>
      </c>
      <c r="E253" s="14">
        <f>1000/8*D253</f>
        <v>1000</v>
      </c>
      <c r="F253" s="14"/>
      <c r="G253" s="14">
        <f>1500/8*F253</f>
        <v>0</v>
      </c>
      <c r="H253" s="23">
        <v>2115</v>
      </c>
      <c r="I253" s="23" t="s">
        <v>34</v>
      </c>
      <c r="J253" s="37" t="s">
        <v>132</v>
      </c>
      <c r="K253" s="14"/>
      <c r="L253" s="14" t="s">
        <v>77</v>
      </c>
      <c r="M253" s="14" t="s">
        <v>40</v>
      </c>
      <c r="N253" s="14"/>
      <c r="O253" s="14"/>
      <c r="P253" s="14"/>
      <c r="Q253" s="14"/>
      <c r="R253" s="14"/>
      <c r="S253" s="14"/>
      <c r="T253" s="14"/>
      <c r="U253" s="14" t="s">
        <v>218</v>
      </c>
    </row>
    <row r="254" s="81" customFormat="1" ht="20" hidden="1" customHeight="1" spans="1:256">
      <c r="A254" s="13">
        <f t="shared" si="5"/>
        <v>9</v>
      </c>
      <c r="B254" s="37" t="s">
        <v>223</v>
      </c>
      <c r="C254" s="37" t="s">
        <v>180</v>
      </c>
      <c r="D254" s="37">
        <v>9</v>
      </c>
      <c r="E254" s="37">
        <f>900/8*D254</f>
        <v>1012.5</v>
      </c>
      <c r="F254" s="37"/>
      <c r="G254" s="37">
        <f>1300/8*F254</f>
        <v>0</v>
      </c>
      <c r="H254" s="37">
        <v>1803</v>
      </c>
      <c r="I254" s="37" t="s">
        <v>68</v>
      </c>
      <c r="J254" s="37" t="s">
        <v>65</v>
      </c>
      <c r="K254" s="37">
        <v>30</v>
      </c>
      <c r="L254" s="37"/>
      <c r="M254" s="37" t="s">
        <v>40</v>
      </c>
      <c r="N254" s="37"/>
      <c r="O254" s="37"/>
      <c r="P254" s="37"/>
      <c r="Q254" s="37"/>
      <c r="R254" s="37"/>
      <c r="S254" s="37"/>
      <c r="T254" s="37"/>
      <c r="U254" s="37" t="s">
        <v>120</v>
      </c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</row>
    <row r="255" s="81" customFormat="1" ht="20" hidden="1" customHeight="1" spans="1:256">
      <c r="A255" s="13">
        <f t="shared" si="5"/>
        <v>8</v>
      </c>
      <c r="B255" s="37" t="s">
        <v>223</v>
      </c>
      <c r="C255" s="37" t="s">
        <v>42</v>
      </c>
      <c r="D255" s="37">
        <v>8</v>
      </c>
      <c r="E255" s="37">
        <f>1000/8*D255</f>
        <v>1000</v>
      </c>
      <c r="F255" s="37"/>
      <c r="G255" s="37">
        <f>1500/8*F255</f>
        <v>0</v>
      </c>
      <c r="H255" s="54">
        <v>4904</v>
      </c>
      <c r="I255" s="37" t="s">
        <v>57</v>
      </c>
      <c r="J255" s="37" t="s">
        <v>172</v>
      </c>
      <c r="K255" s="37">
        <v>40</v>
      </c>
      <c r="L255" s="37"/>
      <c r="M255" s="37" t="s">
        <v>40</v>
      </c>
      <c r="N255" s="37"/>
      <c r="O255" s="37"/>
      <c r="P255" s="37"/>
      <c r="Q255" s="37"/>
      <c r="R255" s="37"/>
      <c r="S255" s="37"/>
      <c r="T255" s="37"/>
      <c r="U255" s="37" t="s">
        <v>173</v>
      </c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</row>
    <row r="256" s="81" customFormat="1" ht="20" hidden="1" customHeight="1" spans="1:256">
      <c r="A256" s="13">
        <f t="shared" si="5"/>
        <v>8</v>
      </c>
      <c r="B256" s="37" t="s">
        <v>223</v>
      </c>
      <c r="C256" s="37" t="s">
        <v>59</v>
      </c>
      <c r="D256" s="37">
        <v>8</v>
      </c>
      <c r="E256" s="37">
        <f>1000/8*D256</f>
        <v>1000</v>
      </c>
      <c r="F256" s="37"/>
      <c r="G256" s="37">
        <f>1500/8*F256</f>
        <v>0</v>
      </c>
      <c r="H256" s="54">
        <v>1959</v>
      </c>
      <c r="I256" s="37" t="s">
        <v>60</v>
      </c>
      <c r="J256" s="37" t="s">
        <v>70</v>
      </c>
      <c r="K256" s="37"/>
      <c r="L256" s="37"/>
      <c r="M256" s="37" t="s">
        <v>40</v>
      </c>
      <c r="N256" s="37"/>
      <c r="O256" s="37"/>
      <c r="P256" s="37"/>
      <c r="Q256" s="37"/>
      <c r="R256" s="37"/>
      <c r="S256" s="37"/>
      <c r="T256" s="37"/>
      <c r="U256" s="37" t="s">
        <v>71</v>
      </c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</row>
    <row r="257" s="81" customFormat="1" ht="20" hidden="1" customHeight="1" spans="1:256">
      <c r="A257" s="13">
        <f t="shared" si="5"/>
        <v>8</v>
      </c>
      <c r="B257" s="37" t="s">
        <v>223</v>
      </c>
      <c r="C257" s="37" t="s">
        <v>146</v>
      </c>
      <c r="D257" s="37">
        <v>8</v>
      </c>
      <c r="E257" s="37">
        <f>1000/8*D257</f>
        <v>1000</v>
      </c>
      <c r="F257" s="37"/>
      <c r="G257" s="37">
        <f>1500/8*F257</f>
        <v>0</v>
      </c>
      <c r="H257" s="54">
        <v>1960</v>
      </c>
      <c r="I257" s="37" t="s">
        <v>104</v>
      </c>
      <c r="J257" s="37" t="s">
        <v>70</v>
      </c>
      <c r="K257" s="37"/>
      <c r="L257" s="37"/>
      <c r="M257" s="37" t="s">
        <v>40</v>
      </c>
      <c r="N257" s="37"/>
      <c r="O257" s="37"/>
      <c r="P257" s="37"/>
      <c r="Q257" s="37"/>
      <c r="R257" s="37"/>
      <c r="S257" s="37"/>
      <c r="T257" s="37"/>
      <c r="U257" s="37" t="s">
        <v>71</v>
      </c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</row>
    <row r="258" s="3" customFormat="1" ht="20" hidden="1" customHeight="1" spans="1:21">
      <c r="A258" s="13">
        <f t="shared" si="5"/>
        <v>9</v>
      </c>
      <c r="B258" s="37" t="s">
        <v>223</v>
      </c>
      <c r="C258" s="37" t="s">
        <v>63</v>
      </c>
      <c r="D258" s="37">
        <v>9</v>
      </c>
      <c r="E258" s="37">
        <f>900/8*D258</f>
        <v>1012.5</v>
      </c>
      <c r="F258" s="37"/>
      <c r="G258" s="37">
        <f>1300/8*F258</f>
        <v>0</v>
      </c>
      <c r="H258" s="37">
        <v>3236</v>
      </c>
      <c r="I258" s="37" t="s">
        <v>64</v>
      </c>
      <c r="J258" s="37" t="s">
        <v>65</v>
      </c>
      <c r="K258" s="37"/>
      <c r="L258" s="37"/>
      <c r="M258" s="37" t="s">
        <v>40</v>
      </c>
      <c r="N258" s="37"/>
      <c r="O258" s="37"/>
      <c r="P258" s="37"/>
      <c r="Q258" s="37"/>
      <c r="R258" s="37"/>
      <c r="S258" s="37"/>
      <c r="T258" s="37"/>
      <c r="U258" s="37" t="s">
        <v>89</v>
      </c>
    </row>
    <row r="259" s="3" customFormat="1" ht="20" hidden="1" customHeight="1" spans="1:21">
      <c r="A259" s="13">
        <f t="shared" ref="A259:A322" si="8">D259+F259</f>
        <v>12</v>
      </c>
      <c r="B259" s="37" t="s">
        <v>223</v>
      </c>
      <c r="C259" s="37" t="s">
        <v>156</v>
      </c>
      <c r="D259" s="37">
        <f>8+4</f>
        <v>12</v>
      </c>
      <c r="E259" s="37">
        <f>900/8*D259</f>
        <v>1350</v>
      </c>
      <c r="F259" s="37"/>
      <c r="G259" s="37">
        <f>1300/8*F259</f>
        <v>0</v>
      </c>
      <c r="H259" s="54">
        <v>2349</v>
      </c>
      <c r="I259" s="37" t="s">
        <v>226</v>
      </c>
      <c r="J259" s="37" t="s">
        <v>194</v>
      </c>
      <c r="K259" s="37">
        <v>15</v>
      </c>
      <c r="L259" s="37"/>
      <c r="M259" s="37" t="s">
        <v>40</v>
      </c>
      <c r="N259" s="37"/>
      <c r="O259" s="37"/>
      <c r="P259" s="37"/>
      <c r="Q259" s="37"/>
      <c r="R259" s="37"/>
      <c r="S259" s="37"/>
      <c r="T259" s="37"/>
      <c r="U259" s="37" t="s">
        <v>200</v>
      </c>
    </row>
    <row r="260" s="3" customFormat="1" ht="20" hidden="1" customHeight="1" spans="1:21">
      <c r="A260" s="13">
        <f t="shared" si="8"/>
        <v>5</v>
      </c>
      <c r="B260" s="37" t="s">
        <v>223</v>
      </c>
      <c r="C260" s="37" t="s">
        <v>201</v>
      </c>
      <c r="D260" s="37">
        <v>5</v>
      </c>
      <c r="E260" s="37">
        <f>900/8*D260</f>
        <v>562.5</v>
      </c>
      <c r="F260" s="37"/>
      <c r="G260" s="37">
        <f>1300/8*F260</f>
        <v>0</v>
      </c>
      <c r="H260" s="54">
        <v>2351</v>
      </c>
      <c r="I260" s="37" t="s">
        <v>186</v>
      </c>
      <c r="J260" s="37" t="s">
        <v>194</v>
      </c>
      <c r="K260" s="37">
        <v>15</v>
      </c>
      <c r="L260" s="37"/>
      <c r="M260" s="37" t="s">
        <v>40</v>
      </c>
      <c r="N260" s="37"/>
      <c r="O260" s="37"/>
      <c r="P260" s="37"/>
      <c r="Q260" s="37"/>
      <c r="R260" s="37"/>
      <c r="S260" s="37"/>
      <c r="T260" s="37"/>
      <c r="U260" s="37" t="s">
        <v>200</v>
      </c>
    </row>
    <row r="261" s="81" customFormat="1" ht="20" hidden="1" customHeight="1" spans="1:256">
      <c r="A261" s="13">
        <f t="shared" si="8"/>
        <v>8</v>
      </c>
      <c r="B261" s="37" t="s">
        <v>227</v>
      </c>
      <c r="C261" s="37" t="s">
        <v>33</v>
      </c>
      <c r="D261" s="37">
        <v>8</v>
      </c>
      <c r="E261" s="37">
        <f>1000/8*D261</f>
        <v>1000</v>
      </c>
      <c r="F261" s="37"/>
      <c r="G261" s="37">
        <f>1500/8*F261</f>
        <v>0</v>
      </c>
      <c r="H261" s="54">
        <v>4026</v>
      </c>
      <c r="I261" s="37" t="s">
        <v>54</v>
      </c>
      <c r="J261" s="37" t="s">
        <v>228</v>
      </c>
      <c r="K261" s="37"/>
      <c r="L261" s="37"/>
      <c r="M261" s="37" t="s">
        <v>40</v>
      </c>
      <c r="N261" s="37"/>
      <c r="O261" s="37"/>
      <c r="P261" s="37"/>
      <c r="Q261" s="37"/>
      <c r="R261" s="37"/>
      <c r="S261" s="37"/>
      <c r="T261" s="37"/>
      <c r="U261" s="37">
        <v>13760795751</v>
      </c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</row>
    <row r="262" s="81" customFormat="1" ht="20" hidden="1" customHeight="1" spans="1:256">
      <c r="A262" s="13">
        <f t="shared" si="8"/>
        <v>8</v>
      </c>
      <c r="B262" s="14" t="s">
        <v>227</v>
      </c>
      <c r="C262" s="14" t="s">
        <v>56</v>
      </c>
      <c r="D262" s="14">
        <v>8</v>
      </c>
      <c r="E262" s="14">
        <f>800/8*D262</f>
        <v>800</v>
      </c>
      <c r="F262" s="14"/>
      <c r="G262" s="14">
        <f>1300/8*F262</f>
        <v>0</v>
      </c>
      <c r="H262" s="23">
        <v>2491</v>
      </c>
      <c r="I262" s="14" t="s">
        <v>220</v>
      </c>
      <c r="J262" s="37" t="s">
        <v>224</v>
      </c>
      <c r="K262" s="14"/>
      <c r="L262" s="14"/>
      <c r="M262" s="14" t="s">
        <v>40</v>
      </c>
      <c r="N262" s="14"/>
      <c r="O262" s="14"/>
      <c r="P262" s="14"/>
      <c r="Q262" s="14"/>
      <c r="R262" s="14"/>
      <c r="S262" s="14"/>
      <c r="T262" s="14"/>
      <c r="U262" s="14" t="s">
        <v>225</v>
      </c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</row>
    <row r="263" s="3" customFormat="1" ht="20" hidden="1" customHeight="1" spans="1:21">
      <c r="A263" s="13">
        <f t="shared" si="8"/>
        <v>7</v>
      </c>
      <c r="B263" s="14" t="s">
        <v>227</v>
      </c>
      <c r="C263" s="14" t="s">
        <v>85</v>
      </c>
      <c r="D263" s="14">
        <v>7</v>
      </c>
      <c r="E263" s="14">
        <f>900/8*D263</f>
        <v>787.5</v>
      </c>
      <c r="F263" s="14"/>
      <c r="G263" s="14">
        <f>1300/8*F263</f>
        <v>0</v>
      </c>
      <c r="H263" s="23">
        <v>2404</v>
      </c>
      <c r="I263" s="14" t="s">
        <v>23</v>
      </c>
      <c r="J263" s="37" t="s">
        <v>229</v>
      </c>
      <c r="K263" s="14"/>
      <c r="L263" s="14"/>
      <c r="M263" s="14" t="s">
        <v>40</v>
      </c>
      <c r="N263" s="14">
        <v>300</v>
      </c>
      <c r="O263" s="14"/>
      <c r="P263" s="14"/>
      <c r="Q263" s="14"/>
      <c r="R263" s="14"/>
      <c r="S263" s="14"/>
      <c r="T263" s="14">
        <v>967</v>
      </c>
      <c r="U263" s="14" t="s">
        <v>230</v>
      </c>
    </row>
    <row r="264" s="81" customFormat="1" ht="32" hidden="1" customHeight="1" spans="1:256">
      <c r="A264" s="13">
        <f t="shared" si="8"/>
        <v>8</v>
      </c>
      <c r="B264" s="37" t="s">
        <v>227</v>
      </c>
      <c r="C264" s="37" t="s">
        <v>42</v>
      </c>
      <c r="D264" s="37"/>
      <c r="E264" s="37">
        <f>1000/8*D264</f>
        <v>0</v>
      </c>
      <c r="F264" s="37">
        <v>8</v>
      </c>
      <c r="G264" s="37">
        <f>1500/8*F264</f>
        <v>1500</v>
      </c>
      <c r="H264" s="100" t="s">
        <v>231</v>
      </c>
      <c r="I264" s="37" t="s">
        <v>57</v>
      </c>
      <c r="J264" s="37" t="s">
        <v>172</v>
      </c>
      <c r="K264" s="37"/>
      <c r="L264" s="37"/>
      <c r="M264" s="37" t="s">
        <v>40</v>
      </c>
      <c r="N264" s="37">
        <v>300</v>
      </c>
      <c r="O264" s="37"/>
      <c r="P264" s="37"/>
      <c r="Q264" s="37"/>
      <c r="R264" s="37"/>
      <c r="S264" s="37"/>
      <c r="T264" s="37"/>
      <c r="U264" s="37" t="s">
        <v>173</v>
      </c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</row>
    <row r="265" s="81" customFormat="1" ht="20" hidden="1" customHeight="1" spans="1:256">
      <c r="A265" s="13">
        <f t="shared" si="8"/>
        <v>8.5</v>
      </c>
      <c r="B265" s="37" t="s">
        <v>227</v>
      </c>
      <c r="C265" s="37" t="s">
        <v>180</v>
      </c>
      <c r="D265" s="37">
        <v>8.5</v>
      </c>
      <c r="E265" s="37">
        <f>900/8*D265</f>
        <v>956.25</v>
      </c>
      <c r="F265" s="37"/>
      <c r="G265" s="37">
        <f>1300/8*F265</f>
        <v>0</v>
      </c>
      <c r="H265" s="37">
        <v>1805</v>
      </c>
      <c r="I265" s="37" t="s">
        <v>68</v>
      </c>
      <c r="J265" s="37" t="s">
        <v>65</v>
      </c>
      <c r="K265" s="37">
        <v>20</v>
      </c>
      <c r="L265" s="37"/>
      <c r="M265" s="37" t="s">
        <v>40</v>
      </c>
      <c r="N265" s="37"/>
      <c r="O265" s="37"/>
      <c r="P265" s="37"/>
      <c r="Q265" s="37"/>
      <c r="R265" s="37"/>
      <c r="S265" s="37"/>
      <c r="T265" s="37"/>
      <c r="U265" s="37" t="s">
        <v>120</v>
      </c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</row>
    <row r="266" s="81" customFormat="1" ht="20" hidden="1" customHeight="1" spans="1:256">
      <c r="A266" s="13">
        <f t="shared" si="8"/>
        <v>0</v>
      </c>
      <c r="B266" s="37" t="s">
        <v>227</v>
      </c>
      <c r="C266" s="37" t="s">
        <v>59</v>
      </c>
      <c r="D266" s="37"/>
      <c r="E266" s="37">
        <v>400</v>
      </c>
      <c r="F266" s="37"/>
      <c r="G266" s="37">
        <f>1500/8*F266</f>
        <v>0</v>
      </c>
      <c r="H266" s="54">
        <v>1857</v>
      </c>
      <c r="I266" s="37" t="s">
        <v>60</v>
      </c>
      <c r="J266" s="37" t="s">
        <v>70</v>
      </c>
      <c r="K266" s="37"/>
      <c r="L266" s="37" t="s">
        <v>232</v>
      </c>
      <c r="M266" s="37"/>
      <c r="N266" s="37"/>
      <c r="O266" s="37"/>
      <c r="P266" s="37"/>
      <c r="Q266" s="37"/>
      <c r="R266" s="37"/>
      <c r="S266" s="37"/>
      <c r="T266" s="37"/>
      <c r="U266" s="37" t="s">
        <v>71</v>
      </c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</row>
    <row r="267" s="81" customFormat="1" ht="20" hidden="1" customHeight="1" spans="1:256">
      <c r="A267" s="84">
        <f t="shared" si="8"/>
        <v>8</v>
      </c>
      <c r="B267" s="37" t="s">
        <v>227</v>
      </c>
      <c r="C267" s="37" t="s">
        <v>80</v>
      </c>
      <c r="D267" s="37">
        <v>8</v>
      </c>
      <c r="E267" s="37">
        <v>1300</v>
      </c>
      <c r="F267" s="37"/>
      <c r="G267" s="37"/>
      <c r="H267" s="54"/>
      <c r="I267" s="37" t="s">
        <v>60</v>
      </c>
      <c r="J267" s="37" t="s">
        <v>233</v>
      </c>
      <c r="K267" s="37"/>
      <c r="L267" s="37" t="s">
        <v>25</v>
      </c>
      <c r="M267" s="37"/>
      <c r="N267" s="37"/>
      <c r="O267" s="37"/>
      <c r="P267" s="37">
        <v>1300</v>
      </c>
      <c r="Q267" s="37"/>
      <c r="R267" s="37" t="s">
        <v>36</v>
      </c>
      <c r="S267" s="37">
        <v>39</v>
      </c>
      <c r="T267" s="37"/>
      <c r="U267" s="37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</row>
    <row r="268" s="3" customFormat="1" ht="20" hidden="1" customHeight="1" spans="1:21">
      <c r="A268" s="13">
        <f t="shared" si="8"/>
        <v>8</v>
      </c>
      <c r="B268" s="37" t="s">
        <v>227</v>
      </c>
      <c r="C268" s="37" t="s">
        <v>22</v>
      </c>
      <c r="D268" s="37">
        <v>8</v>
      </c>
      <c r="E268" s="37">
        <f>1000/8*D268</f>
        <v>1000</v>
      </c>
      <c r="F268" s="37"/>
      <c r="G268" s="37">
        <f>1500/8*F268</f>
        <v>0</v>
      </c>
      <c r="H268" s="54">
        <v>1411</v>
      </c>
      <c r="I268" s="37" t="s">
        <v>234</v>
      </c>
      <c r="J268" s="37" t="s">
        <v>74</v>
      </c>
      <c r="K268" s="37"/>
      <c r="L268" s="37"/>
      <c r="M268" s="37" t="s">
        <v>40</v>
      </c>
      <c r="N268" s="37">
        <v>200</v>
      </c>
      <c r="O268" s="37"/>
      <c r="P268" s="37"/>
      <c r="Q268" s="37"/>
      <c r="R268" s="37"/>
      <c r="S268" s="37"/>
      <c r="T268" s="37"/>
      <c r="U268" s="37" t="s">
        <v>75</v>
      </c>
    </row>
    <row r="269" s="81" customFormat="1" ht="20" hidden="1" customHeight="1" spans="1:256">
      <c r="A269" s="13">
        <f t="shared" si="8"/>
        <v>9</v>
      </c>
      <c r="B269" s="37" t="s">
        <v>227</v>
      </c>
      <c r="C269" s="37" t="s">
        <v>63</v>
      </c>
      <c r="D269" s="37">
        <v>7.5</v>
      </c>
      <c r="E269" s="37">
        <f>900/8*D269</f>
        <v>843.75</v>
      </c>
      <c r="F269" s="37">
        <v>1.5</v>
      </c>
      <c r="G269" s="37">
        <f>1300/8*F269</f>
        <v>243.75</v>
      </c>
      <c r="H269" s="37">
        <v>3237</v>
      </c>
      <c r="I269" s="37" t="s">
        <v>64</v>
      </c>
      <c r="J269" s="37" t="s">
        <v>65</v>
      </c>
      <c r="K269" s="37"/>
      <c r="L269" s="37"/>
      <c r="M269" s="37" t="s">
        <v>40</v>
      </c>
      <c r="N269" s="37"/>
      <c r="O269" s="37"/>
      <c r="P269" s="37"/>
      <c r="Q269" s="37"/>
      <c r="R269" s="37"/>
      <c r="S269" s="37"/>
      <c r="T269" s="37"/>
      <c r="U269" s="37" t="s">
        <v>89</v>
      </c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</row>
    <row r="270" s="3" customFormat="1" ht="20" hidden="1" customHeight="1" spans="1:21">
      <c r="A270" s="84">
        <f t="shared" si="8"/>
        <v>8</v>
      </c>
      <c r="B270" s="37" t="s">
        <v>227</v>
      </c>
      <c r="C270" s="37" t="s">
        <v>73</v>
      </c>
      <c r="D270" s="37">
        <v>8</v>
      </c>
      <c r="E270" s="37">
        <v>1600</v>
      </c>
      <c r="F270" s="37"/>
      <c r="G270" s="37"/>
      <c r="H270" s="37"/>
      <c r="I270" s="37" t="s">
        <v>104</v>
      </c>
      <c r="J270" s="37" t="s">
        <v>235</v>
      </c>
      <c r="K270" s="37"/>
      <c r="L270" s="37" t="s">
        <v>25</v>
      </c>
      <c r="M270" s="37"/>
      <c r="N270" s="37"/>
      <c r="O270" s="37"/>
      <c r="P270" s="37">
        <v>1250</v>
      </c>
      <c r="Q270" s="37">
        <v>350</v>
      </c>
      <c r="R270" s="37" t="s">
        <v>114</v>
      </c>
      <c r="S270" s="37"/>
      <c r="T270" s="37"/>
      <c r="U270" s="37"/>
    </row>
    <row r="271" s="3" customFormat="1" ht="20" hidden="1" customHeight="1" spans="1:21">
      <c r="A271" s="13">
        <f t="shared" si="8"/>
        <v>10</v>
      </c>
      <c r="B271" s="37" t="s">
        <v>227</v>
      </c>
      <c r="C271" s="37" t="s">
        <v>156</v>
      </c>
      <c r="D271" s="37">
        <v>10</v>
      </c>
      <c r="E271" s="37">
        <f>900/8*D271</f>
        <v>1125</v>
      </c>
      <c r="F271" s="37"/>
      <c r="G271" s="37">
        <f>1300/8*F271</f>
        <v>0</v>
      </c>
      <c r="H271" s="54">
        <v>2352</v>
      </c>
      <c r="I271" s="37" t="s">
        <v>34</v>
      </c>
      <c r="J271" s="37" t="s">
        <v>194</v>
      </c>
      <c r="K271" s="37"/>
      <c r="L271" s="37"/>
      <c r="M271" s="37" t="s">
        <v>40</v>
      </c>
      <c r="N271" s="37"/>
      <c r="O271" s="37"/>
      <c r="P271" s="37"/>
      <c r="Q271" s="37"/>
      <c r="R271" s="37"/>
      <c r="S271" s="37"/>
      <c r="T271" s="37"/>
      <c r="U271" s="37" t="s">
        <v>200</v>
      </c>
    </row>
    <row r="272" s="3" customFormat="1" ht="20" hidden="1" customHeight="1" spans="1:21">
      <c r="A272" s="13">
        <f t="shared" si="8"/>
        <v>10</v>
      </c>
      <c r="B272" s="37" t="s">
        <v>227</v>
      </c>
      <c r="C272" s="37" t="s">
        <v>201</v>
      </c>
      <c r="D272" s="37">
        <v>10</v>
      </c>
      <c r="E272" s="37">
        <f>900/8*D272</f>
        <v>1125</v>
      </c>
      <c r="F272" s="37"/>
      <c r="G272" s="37">
        <f>1300/8*F272</f>
        <v>0</v>
      </c>
      <c r="H272" s="54">
        <v>2283</v>
      </c>
      <c r="I272" s="37" t="s">
        <v>186</v>
      </c>
      <c r="J272" s="37" t="s">
        <v>194</v>
      </c>
      <c r="K272" s="37"/>
      <c r="L272" s="37"/>
      <c r="M272" s="37" t="s">
        <v>40</v>
      </c>
      <c r="N272" s="37"/>
      <c r="O272" s="37"/>
      <c r="P272" s="37"/>
      <c r="Q272" s="37"/>
      <c r="R272" s="37"/>
      <c r="S272" s="37"/>
      <c r="T272" s="37"/>
      <c r="U272" s="37" t="s">
        <v>200</v>
      </c>
    </row>
    <row r="273" s="3" customFormat="1" ht="20" hidden="1" customHeight="1" spans="1:21">
      <c r="A273" s="13">
        <f t="shared" si="8"/>
        <v>8</v>
      </c>
      <c r="B273" s="37" t="s">
        <v>236</v>
      </c>
      <c r="C273" s="37" t="s">
        <v>33</v>
      </c>
      <c r="D273" s="37">
        <v>8</v>
      </c>
      <c r="E273" s="37">
        <f>1000/8*D273</f>
        <v>1000</v>
      </c>
      <c r="F273" s="37"/>
      <c r="G273" s="37">
        <f>1500/8*F273</f>
        <v>0</v>
      </c>
      <c r="H273" s="54">
        <v>4027</v>
      </c>
      <c r="I273" s="37" t="s">
        <v>54</v>
      </c>
      <c r="J273" s="37" t="s">
        <v>93</v>
      </c>
      <c r="K273" s="37"/>
      <c r="L273" s="37"/>
      <c r="M273" s="37" t="s">
        <v>40</v>
      </c>
      <c r="N273" s="37"/>
      <c r="O273" s="37"/>
      <c r="P273" s="37"/>
      <c r="Q273" s="37"/>
      <c r="R273" s="37"/>
      <c r="S273" s="37"/>
      <c r="T273" s="37"/>
      <c r="U273" s="37" t="s">
        <v>152</v>
      </c>
    </row>
    <row r="274" s="81" customFormat="1" ht="20" hidden="1" customHeight="1" spans="1:256">
      <c r="A274" s="13">
        <f t="shared" si="8"/>
        <v>8</v>
      </c>
      <c r="B274" s="14" t="s">
        <v>236</v>
      </c>
      <c r="C274" s="14" t="s">
        <v>56</v>
      </c>
      <c r="D274" s="14">
        <v>8</v>
      </c>
      <c r="E274" s="14">
        <f>800/8*D274</f>
        <v>800</v>
      </c>
      <c r="F274" s="14"/>
      <c r="G274" s="14">
        <f>1300/8*F274</f>
        <v>0</v>
      </c>
      <c r="H274" s="23">
        <v>2492</v>
      </c>
      <c r="I274" s="14" t="s">
        <v>220</v>
      </c>
      <c r="J274" s="37" t="s">
        <v>224</v>
      </c>
      <c r="K274" s="14">
        <v>30</v>
      </c>
      <c r="L274" s="14"/>
      <c r="M274" s="14" t="s">
        <v>40</v>
      </c>
      <c r="N274" s="14"/>
      <c r="O274" s="14"/>
      <c r="P274" s="14"/>
      <c r="Q274" s="14"/>
      <c r="R274" s="14"/>
      <c r="S274" s="14"/>
      <c r="T274" s="14">
        <v>1190.8</v>
      </c>
      <c r="U274" s="14" t="s">
        <v>225</v>
      </c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</row>
    <row r="275" s="81" customFormat="1" ht="20" hidden="1" customHeight="1" spans="1:256">
      <c r="A275" s="13">
        <f t="shared" si="8"/>
        <v>9</v>
      </c>
      <c r="B275" s="14" t="s">
        <v>236</v>
      </c>
      <c r="C275" s="14" t="s">
        <v>85</v>
      </c>
      <c r="D275" s="14">
        <v>9</v>
      </c>
      <c r="E275" s="14">
        <f>900/8*D275</f>
        <v>1012.5</v>
      </c>
      <c r="F275" s="14"/>
      <c r="G275" s="14">
        <f>1300/8*F275</f>
        <v>0</v>
      </c>
      <c r="H275" s="23">
        <v>3457</v>
      </c>
      <c r="I275" s="14" t="s">
        <v>23</v>
      </c>
      <c r="J275" s="37" t="s">
        <v>229</v>
      </c>
      <c r="K275" s="14">
        <v>30</v>
      </c>
      <c r="L275" s="14"/>
      <c r="M275" s="14" t="s">
        <v>40</v>
      </c>
      <c r="N275" s="14"/>
      <c r="O275" s="14"/>
      <c r="P275" s="14"/>
      <c r="Q275" s="14"/>
      <c r="R275" s="14"/>
      <c r="S275" s="14"/>
      <c r="T275" s="14">
        <v>973</v>
      </c>
      <c r="U275" s="14" t="s">
        <v>230</v>
      </c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</row>
    <row r="276" s="81" customFormat="1" ht="34" hidden="1" customHeight="1" spans="1:256">
      <c r="A276" s="13">
        <f t="shared" si="8"/>
        <v>5</v>
      </c>
      <c r="B276" s="37" t="s">
        <v>236</v>
      </c>
      <c r="C276" s="37" t="s">
        <v>63</v>
      </c>
      <c r="D276" s="37">
        <v>5</v>
      </c>
      <c r="E276" s="37">
        <f>900/8*D276</f>
        <v>562.5</v>
      </c>
      <c r="F276" s="37"/>
      <c r="G276" s="37">
        <f>1300/8*F276</f>
        <v>0</v>
      </c>
      <c r="H276" s="37">
        <v>3238</v>
      </c>
      <c r="I276" s="37" t="s">
        <v>64</v>
      </c>
      <c r="J276" s="37" t="s">
        <v>65</v>
      </c>
      <c r="K276" s="37"/>
      <c r="L276" s="37" t="s">
        <v>77</v>
      </c>
      <c r="M276" s="37" t="s">
        <v>40</v>
      </c>
      <c r="N276" s="37"/>
      <c r="O276" s="37">
        <v>29931</v>
      </c>
      <c r="P276" s="37">
        <f>20000+9631</f>
        <v>29631</v>
      </c>
      <c r="Q276" s="37">
        <v>300</v>
      </c>
      <c r="R276" s="37" t="s">
        <v>72</v>
      </c>
      <c r="S276" s="37"/>
      <c r="T276" s="37"/>
      <c r="U276" s="37" t="s">
        <v>89</v>
      </c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</row>
    <row r="277" s="81" customFormat="1" ht="30" hidden="1" customHeight="1" spans="1:256">
      <c r="A277" s="13">
        <f t="shared" si="8"/>
        <v>8</v>
      </c>
      <c r="B277" s="37" t="s">
        <v>236</v>
      </c>
      <c r="C277" s="37" t="s">
        <v>42</v>
      </c>
      <c r="D277" s="37">
        <v>8</v>
      </c>
      <c r="E277" s="37">
        <f>1000/8*D277</f>
        <v>1000</v>
      </c>
      <c r="F277" s="37"/>
      <c r="G277" s="37">
        <f>1500/8*F277</f>
        <v>0</v>
      </c>
      <c r="H277" s="100" t="s">
        <v>237</v>
      </c>
      <c r="I277" s="37" t="s">
        <v>57</v>
      </c>
      <c r="J277" s="37" t="s">
        <v>172</v>
      </c>
      <c r="K277" s="37"/>
      <c r="L277" s="37" t="s">
        <v>77</v>
      </c>
      <c r="M277" s="37" t="s">
        <v>40</v>
      </c>
      <c r="N277" s="37"/>
      <c r="O277" s="37">
        <v>13400</v>
      </c>
      <c r="P277" s="104">
        <f>15000-1600</f>
        <v>13400</v>
      </c>
      <c r="Q277" s="37"/>
      <c r="R277" s="37" t="s">
        <v>114</v>
      </c>
      <c r="S277" s="37"/>
      <c r="T277" s="37"/>
      <c r="U277" s="37" t="s">
        <v>173</v>
      </c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</row>
    <row r="278" s="81" customFormat="1" ht="20" hidden="1" customHeight="1" spans="1:256">
      <c r="A278" s="13">
        <f t="shared" si="8"/>
        <v>8</v>
      </c>
      <c r="B278" s="37" t="s">
        <v>236</v>
      </c>
      <c r="C278" s="37" t="s">
        <v>59</v>
      </c>
      <c r="D278" s="37">
        <v>8</v>
      </c>
      <c r="E278" s="37">
        <f>1000/8*D278</f>
        <v>1000</v>
      </c>
      <c r="F278" s="37"/>
      <c r="G278" s="37">
        <f>1500/8*F278</f>
        <v>0</v>
      </c>
      <c r="H278" s="54">
        <v>1854</v>
      </c>
      <c r="I278" s="37" t="s">
        <v>60</v>
      </c>
      <c r="J278" s="37" t="s">
        <v>70</v>
      </c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 t="s">
        <v>71</v>
      </c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</row>
    <row r="279" s="81" customFormat="1" ht="20" hidden="1" customHeight="1" spans="1:256">
      <c r="A279" s="13">
        <f t="shared" si="8"/>
        <v>8</v>
      </c>
      <c r="B279" s="37" t="s">
        <v>236</v>
      </c>
      <c r="C279" s="37" t="s">
        <v>146</v>
      </c>
      <c r="D279" s="37">
        <v>8</v>
      </c>
      <c r="E279" s="37">
        <f>1000/8*D279</f>
        <v>1000</v>
      </c>
      <c r="F279" s="37"/>
      <c r="G279" s="37">
        <f>1500/8*F279</f>
        <v>0</v>
      </c>
      <c r="H279" s="54">
        <v>1856</v>
      </c>
      <c r="I279" s="37" t="s">
        <v>104</v>
      </c>
      <c r="J279" s="37" t="s">
        <v>70</v>
      </c>
      <c r="K279" s="37"/>
      <c r="L279" s="37" t="s">
        <v>77</v>
      </c>
      <c r="M279" s="37"/>
      <c r="N279" s="37"/>
      <c r="O279" s="37">
        <v>35525</v>
      </c>
      <c r="P279" s="104">
        <f>20000+15525</f>
        <v>35525</v>
      </c>
      <c r="Q279" s="37"/>
      <c r="R279" s="37" t="s">
        <v>114</v>
      </c>
      <c r="S279" s="37"/>
      <c r="T279" s="37"/>
      <c r="U279" s="37" t="s">
        <v>71</v>
      </c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</row>
    <row r="280" s="81" customFormat="1" ht="20" hidden="1" customHeight="1" spans="1:256">
      <c r="A280" s="84">
        <f t="shared" si="8"/>
        <v>8</v>
      </c>
      <c r="B280" s="37" t="s">
        <v>236</v>
      </c>
      <c r="C280" s="37" t="s">
        <v>80</v>
      </c>
      <c r="D280" s="37">
        <v>1</v>
      </c>
      <c r="E280" s="37"/>
      <c r="F280" s="37">
        <v>7</v>
      </c>
      <c r="G280" s="37"/>
      <c r="H280" s="54"/>
      <c r="I280" s="37" t="s">
        <v>82</v>
      </c>
      <c r="J280" s="37" t="s">
        <v>238</v>
      </c>
      <c r="K280" s="37">
        <v>20</v>
      </c>
      <c r="L280" s="37" t="s">
        <v>239</v>
      </c>
      <c r="M280" s="37"/>
      <c r="N280" s="37"/>
      <c r="O280" s="37"/>
      <c r="P280" s="37"/>
      <c r="Q280" s="37"/>
      <c r="R280" s="37"/>
      <c r="S280" s="37"/>
      <c r="T280" s="37"/>
      <c r="U280" s="37" t="s">
        <v>240</v>
      </c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</row>
    <row r="281" s="3" customFormat="1" ht="20" hidden="1" customHeight="1" spans="1:21">
      <c r="A281" s="13">
        <f t="shared" si="8"/>
        <v>8</v>
      </c>
      <c r="B281" s="37" t="s">
        <v>236</v>
      </c>
      <c r="C281" s="37" t="s">
        <v>22</v>
      </c>
      <c r="D281" s="37">
        <v>8</v>
      </c>
      <c r="E281" s="37">
        <f>1000/8*D281</f>
        <v>1000</v>
      </c>
      <c r="F281" s="37"/>
      <c r="G281" s="37">
        <f>1500/8*F281</f>
        <v>0</v>
      </c>
      <c r="H281" s="54">
        <v>1412</v>
      </c>
      <c r="I281" s="37" t="s">
        <v>234</v>
      </c>
      <c r="J281" s="37" t="s">
        <v>74</v>
      </c>
      <c r="K281" s="37"/>
      <c r="L281" s="37"/>
      <c r="M281" s="37" t="s">
        <v>40</v>
      </c>
      <c r="N281" s="37"/>
      <c r="O281" s="37"/>
      <c r="P281" s="37"/>
      <c r="Q281" s="37"/>
      <c r="R281" s="37"/>
      <c r="S281" s="37"/>
      <c r="T281" s="37"/>
      <c r="U281" s="37" t="s">
        <v>241</v>
      </c>
    </row>
    <row r="282" s="81" customFormat="1" ht="20" hidden="1" customHeight="1" spans="1:256">
      <c r="A282" s="13">
        <f t="shared" si="8"/>
        <v>11</v>
      </c>
      <c r="B282" s="37" t="s">
        <v>236</v>
      </c>
      <c r="C282" s="37" t="s">
        <v>156</v>
      </c>
      <c r="D282" s="37">
        <v>11</v>
      </c>
      <c r="E282" s="37">
        <f>900/8*D282</f>
        <v>1237.5</v>
      </c>
      <c r="F282" s="37"/>
      <c r="G282" s="37">
        <f>1300/8*F282</f>
        <v>0</v>
      </c>
      <c r="H282" s="54">
        <v>2353</v>
      </c>
      <c r="I282" s="37" t="s">
        <v>34</v>
      </c>
      <c r="J282" s="37" t="s">
        <v>194</v>
      </c>
      <c r="K282" s="37">
        <v>15</v>
      </c>
      <c r="L282" s="37"/>
      <c r="M282" s="37" t="s">
        <v>40</v>
      </c>
      <c r="N282" s="37"/>
      <c r="O282" s="37"/>
      <c r="P282" s="37"/>
      <c r="Q282" s="37"/>
      <c r="R282" s="37"/>
      <c r="S282" s="37"/>
      <c r="T282" s="37"/>
      <c r="U282" s="37" t="s">
        <v>200</v>
      </c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</row>
    <row r="283" s="3" customFormat="1" ht="20" hidden="1" customHeight="1" spans="1:21">
      <c r="A283" s="13">
        <f t="shared" si="8"/>
        <v>11</v>
      </c>
      <c r="B283" s="37" t="s">
        <v>236</v>
      </c>
      <c r="C283" s="37" t="s">
        <v>201</v>
      </c>
      <c r="D283" s="37">
        <v>11</v>
      </c>
      <c r="E283" s="37">
        <f>900/8*D283</f>
        <v>1237.5</v>
      </c>
      <c r="F283" s="37"/>
      <c r="G283" s="37">
        <f>1300/8*F283</f>
        <v>0</v>
      </c>
      <c r="H283" s="54">
        <v>2285</v>
      </c>
      <c r="I283" s="37" t="s">
        <v>186</v>
      </c>
      <c r="J283" s="37" t="s">
        <v>194</v>
      </c>
      <c r="K283" s="37">
        <v>15</v>
      </c>
      <c r="L283" s="37"/>
      <c r="M283" s="37" t="s">
        <v>40</v>
      </c>
      <c r="N283" s="37"/>
      <c r="O283" s="37"/>
      <c r="P283" s="37"/>
      <c r="Q283" s="37"/>
      <c r="R283" s="37"/>
      <c r="S283" s="37"/>
      <c r="T283" s="37"/>
      <c r="U283" s="37" t="s">
        <v>200</v>
      </c>
    </row>
    <row r="284" s="81" customFormat="1" ht="20" hidden="1" customHeight="1" spans="1:256">
      <c r="A284" s="13">
        <f t="shared" si="8"/>
        <v>8</v>
      </c>
      <c r="B284" s="37" t="s">
        <v>242</v>
      </c>
      <c r="C284" s="37" t="s">
        <v>33</v>
      </c>
      <c r="D284" s="37">
        <v>8</v>
      </c>
      <c r="E284" s="37">
        <f>1000/8*D284</f>
        <v>1000</v>
      </c>
      <c r="F284" s="37"/>
      <c r="G284" s="37">
        <f>1500/8*F284</f>
        <v>0</v>
      </c>
      <c r="H284" s="54">
        <v>4028</v>
      </c>
      <c r="I284" s="37" t="s">
        <v>54</v>
      </c>
      <c r="J284" s="37" t="s">
        <v>228</v>
      </c>
      <c r="K284" s="37">
        <v>80</v>
      </c>
      <c r="L284" s="37"/>
      <c r="M284" s="37" t="s">
        <v>40</v>
      </c>
      <c r="N284" s="37"/>
      <c r="O284" s="37"/>
      <c r="P284" s="37"/>
      <c r="Q284" s="37"/>
      <c r="R284" s="37"/>
      <c r="S284" s="37"/>
      <c r="T284" s="37"/>
      <c r="U284" s="37">
        <v>13760795751</v>
      </c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</row>
    <row r="285" s="81" customFormat="1" ht="20" customHeight="1" spans="1:256">
      <c r="A285" s="13">
        <f t="shared" si="8"/>
        <v>8</v>
      </c>
      <c r="B285" s="37" t="s">
        <v>242</v>
      </c>
      <c r="C285" s="37" t="s">
        <v>90</v>
      </c>
      <c r="D285" s="37">
        <v>8</v>
      </c>
      <c r="E285" s="37">
        <f>900/8*D285</f>
        <v>900</v>
      </c>
      <c r="F285" s="37"/>
      <c r="G285" s="37">
        <f>1300/8*F285</f>
        <v>0</v>
      </c>
      <c r="H285" s="54">
        <v>1858</v>
      </c>
      <c r="I285" s="37" t="s">
        <v>60</v>
      </c>
      <c r="J285" s="37" t="s">
        <v>243</v>
      </c>
      <c r="K285" s="37"/>
      <c r="L285" s="37"/>
      <c r="M285" s="37" t="s">
        <v>40</v>
      </c>
      <c r="N285" s="37"/>
      <c r="O285" s="37"/>
      <c r="P285" s="37"/>
      <c r="Q285" s="37"/>
      <c r="R285" s="37"/>
      <c r="S285" s="37"/>
      <c r="T285" s="37"/>
      <c r="U285" s="37" t="s">
        <v>244</v>
      </c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</row>
    <row r="286" s="81" customFormat="1" ht="20" hidden="1" customHeight="1" spans="1:256">
      <c r="A286" s="13">
        <f t="shared" si="8"/>
        <v>8</v>
      </c>
      <c r="B286" s="14" t="s">
        <v>242</v>
      </c>
      <c r="C286" s="14" t="s">
        <v>56</v>
      </c>
      <c r="D286" s="14">
        <v>8</v>
      </c>
      <c r="E286" s="14">
        <f>800/8*D286</f>
        <v>800</v>
      </c>
      <c r="F286" s="14"/>
      <c r="G286" s="14">
        <f>1300/8*F286</f>
        <v>0</v>
      </c>
      <c r="H286" s="23">
        <v>3116</v>
      </c>
      <c r="I286" s="14" t="s">
        <v>57</v>
      </c>
      <c r="J286" s="37" t="s">
        <v>224</v>
      </c>
      <c r="K286" s="14"/>
      <c r="L286" s="14"/>
      <c r="M286" s="14" t="s">
        <v>40</v>
      </c>
      <c r="N286" s="14"/>
      <c r="O286" s="14"/>
      <c r="P286" s="14"/>
      <c r="Q286" s="14"/>
      <c r="R286" s="14"/>
      <c r="S286" s="14"/>
      <c r="T286" s="14"/>
      <c r="U286" s="14" t="s">
        <v>225</v>
      </c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</row>
    <row r="287" s="81" customFormat="1" ht="20" hidden="1" customHeight="1" spans="1:256">
      <c r="A287" s="13">
        <f t="shared" si="8"/>
        <v>9</v>
      </c>
      <c r="B287" s="14" t="s">
        <v>242</v>
      </c>
      <c r="C287" s="14" t="s">
        <v>85</v>
      </c>
      <c r="D287" s="14">
        <v>9</v>
      </c>
      <c r="E287" s="14">
        <f>900/8*D287</f>
        <v>1012.5</v>
      </c>
      <c r="F287" s="14"/>
      <c r="G287" s="14">
        <f>1300/8*F287</f>
        <v>0</v>
      </c>
      <c r="H287" s="23">
        <v>318</v>
      </c>
      <c r="I287" s="14" t="s">
        <v>23</v>
      </c>
      <c r="J287" s="37" t="s">
        <v>229</v>
      </c>
      <c r="K287" s="14"/>
      <c r="L287" s="14"/>
      <c r="M287" s="14" t="s">
        <v>40</v>
      </c>
      <c r="N287" s="14"/>
      <c r="O287" s="14"/>
      <c r="P287" s="14"/>
      <c r="Q287" s="14"/>
      <c r="R287" s="14"/>
      <c r="S287" s="14"/>
      <c r="T287" s="14">
        <v>982</v>
      </c>
      <c r="U287" s="14" t="s">
        <v>230</v>
      </c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</row>
    <row r="288" s="81" customFormat="1" ht="20" hidden="1" customHeight="1" spans="1:256">
      <c r="A288" s="13">
        <f t="shared" si="8"/>
        <v>6</v>
      </c>
      <c r="B288" s="14" t="s">
        <v>242</v>
      </c>
      <c r="C288" s="14" t="s">
        <v>180</v>
      </c>
      <c r="D288" s="14">
        <v>6</v>
      </c>
      <c r="E288" s="14">
        <f>900/8*D288</f>
        <v>675</v>
      </c>
      <c r="F288" s="14"/>
      <c r="G288" s="14">
        <f>1300/8*F288</f>
        <v>0</v>
      </c>
      <c r="H288" s="23">
        <v>1806</v>
      </c>
      <c r="I288" s="14" t="s">
        <v>68</v>
      </c>
      <c r="J288" s="37" t="s">
        <v>245</v>
      </c>
      <c r="K288" s="14"/>
      <c r="L288" s="14"/>
      <c r="M288" s="14" t="s">
        <v>40</v>
      </c>
      <c r="N288" s="14">
        <v>300</v>
      </c>
      <c r="O288" s="14"/>
      <c r="P288" s="14"/>
      <c r="Q288" s="14"/>
      <c r="R288" s="14"/>
      <c r="S288" s="14"/>
      <c r="T288" s="14"/>
      <c r="U288" s="14" t="s">
        <v>246</v>
      </c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</row>
    <row r="289" s="81" customFormat="1" ht="20" hidden="1" customHeight="1" spans="1:256">
      <c r="A289" s="13">
        <f t="shared" si="8"/>
        <v>4</v>
      </c>
      <c r="B289" s="37" t="s">
        <v>242</v>
      </c>
      <c r="C289" s="37" t="s">
        <v>22</v>
      </c>
      <c r="D289" s="37">
        <v>4</v>
      </c>
      <c r="E289" s="37">
        <f>1000/8*D289</f>
        <v>500</v>
      </c>
      <c r="F289" s="37"/>
      <c r="G289" s="37">
        <f>1500/8*F289</f>
        <v>0</v>
      </c>
      <c r="H289" s="54">
        <v>1413</v>
      </c>
      <c r="I289" s="37" t="s">
        <v>234</v>
      </c>
      <c r="J289" s="37" t="s">
        <v>74</v>
      </c>
      <c r="K289" s="37"/>
      <c r="L289" s="37"/>
      <c r="M289" s="37" t="s">
        <v>40</v>
      </c>
      <c r="N289" s="37"/>
      <c r="O289" s="37">
        <v>2700</v>
      </c>
      <c r="P289" s="37">
        <v>2600</v>
      </c>
      <c r="Q289" s="37">
        <v>100</v>
      </c>
      <c r="R289" s="37" t="s">
        <v>114</v>
      </c>
      <c r="S289" s="37"/>
      <c r="T289" s="37"/>
      <c r="U289" s="37" t="s">
        <v>241</v>
      </c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</row>
    <row r="290" s="81" customFormat="1" ht="20" hidden="1" customHeight="1" spans="1:256">
      <c r="A290" s="84">
        <f t="shared" si="8"/>
        <v>8</v>
      </c>
      <c r="B290" s="37" t="s">
        <v>242</v>
      </c>
      <c r="C290" s="37" t="s">
        <v>80</v>
      </c>
      <c r="D290" s="37">
        <v>8</v>
      </c>
      <c r="E290" s="37"/>
      <c r="F290" s="37"/>
      <c r="G290" s="37"/>
      <c r="H290" s="54"/>
      <c r="I290" s="37" t="s">
        <v>82</v>
      </c>
      <c r="J290" s="37" t="s">
        <v>238</v>
      </c>
      <c r="K290" s="37"/>
      <c r="L290" s="37" t="s">
        <v>239</v>
      </c>
      <c r="M290" s="37"/>
      <c r="N290" s="37"/>
      <c r="O290" s="37"/>
      <c r="P290" s="37"/>
      <c r="Q290" s="37"/>
      <c r="R290" s="37"/>
      <c r="S290" s="37"/>
      <c r="T290" s="37"/>
      <c r="U290" s="37" t="s">
        <v>240</v>
      </c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</row>
    <row r="291" s="81" customFormat="1" ht="20" hidden="1" customHeight="1" spans="1:256">
      <c r="A291" s="84">
        <f t="shared" si="8"/>
        <v>8</v>
      </c>
      <c r="B291" s="37" t="s">
        <v>242</v>
      </c>
      <c r="C291" s="37" t="s">
        <v>73</v>
      </c>
      <c r="D291" s="37">
        <v>8</v>
      </c>
      <c r="E291" s="37">
        <v>1700</v>
      </c>
      <c r="F291" s="37"/>
      <c r="G291" s="37"/>
      <c r="H291" s="54"/>
      <c r="I291" s="37" t="s">
        <v>104</v>
      </c>
      <c r="J291" s="37" t="s">
        <v>247</v>
      </c>
      <c r="K291" s="37"/>
      <c r="L291" s="37"/>
      <c r="M291" s="37"/>
      <c r="N291" s="37"/>
      <c r="O291" s="37">
        <v>1700</v>
      </c>
      <c r="P291" s="37">
        <v>1350</v>
      </c>
      <c r="Q291" s="37">
        <v>350</v>
      </c>
      <c r="R291" s="37" t="s">
        <v>114</v>
      </c>
      <c r="S291" s="37"/>
      <c r="T291" s="37"/>
      <c r="U291" s="37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</row>
    <row r="292" s="81" customFormat="1" ht="20" hidden="1" customHeight="1" spans="1:256">
      <c r="A292" s="13">
        <f t="shared" si="8"/>
        <v>11</v>
      </c>
      <c r="B292" s="37" t="s">
        <v>242</v>
      </c>
      <c r="C292" s="37" t="s">
        <v>156</v>
      </c>
      <c r="D292" s="37">
        <v>11</v>
      </c>
      <c r="E292" s="37">
        <f>900/8*D292</f>
        <v>1237.5</v>
      </c>
      <c r="F292" s="37"/>
      <c r="G292" s="37">
        <f t="shared" ref="G292:G297" si="9">1300/8*F292</f>
        <v>0</v>
      </c>
      <c r="H292" s="54">
        <v>2354</v>
      </c>
      <c r="I292" s="37" t="s">
        <v>34</v>
      </c>
      <c r="J292" s="37" t="s">
        <v>194</v>
      </c>
      <c r="K292" s="37">
        <v>15</v>
      </c>
      <c r="L292" s="37"/>
      <c r="M292" s="37" t="s">
        <v>40</v>
      </c>
      <c r="N292" s="37"/>
      <c r="O292" s="37"/>
      <c r="P292" s="37"/>
      <c r="Q292" s="37"/>
      <c r="R292" s="37"/>
      <c r="S292" s="37"/>
      <c r="T292" s="37"/>
      <c r="U292" s="37" t="s">
        <v>200</v>
      </c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</row>
    <row r="293" s="81" customFormat="1" ht="20" hidden="1" customHeight="1" spans="1:256">
      <c r="A293" s="13">
        <f t="shared" si="8"/>
        <v>10</v>
      </c>
      <c r="B293" s="37" t="s">
        <v>242</v>
      </c>
      <c r="C293" s="37" t="s">
        <v>201</v>
      </c>
      <c r="D293" s="37">
        <v>10</v>
      </c>
      <c r="E293" s="37">
        <f>900/8*D293</f>
        <v>1125</v>
      </c>
      <c r="F293" s="37"/>
      <c r="G293" s="37">
        <f t="shared" si="9"/>
        <v>0</v>
      </c>
      <c r="H293" s="54">
        <v>2286</v>
      </c>
      <c r="I293" s="37" t="s">
        <v>186</v>
      </c>
      <c r="J293" s="37" t="s">
        <v>194</v>
      </c>
      <c r="K293" s="37"/>
      <c r="L293" s="37"/>
      <c r="M293" s="37" t="s">
        <v>40</v>
      </c>
      <c r="N293" s="37"/>
      <c r="O293" s="37"/>
      <c r="P293" s="37"/>
      <c r="Q293" s="37"/>
      <c r="R293" s="37"/>
      <c r="S293" s="37"/>
      <c r="T293" s="37"/>
      <c r="U293" s="37" t="s">
        <v>200</v>
      </c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</row>
    <row r="294" s="81" customFormat="1" ht="20" customHeight="1" spans="1:256">
      <c r="A294" s="13">
        <f t="shared" si="8"/>
        <v>8</v>
      </c>
      <c r="B294" s="37" t="s">
        <v>248</v>
      </c>
      <c r="C294" s="37" t="s">
        <v>90</v>
      </c>
      <c r="D294" s="37">
        <v>8</v>
      </c>
      <c r="E294" s="37">
        <f>900/8*D294</f>
        <v>900</v>
      </c>
      <c r="F294" s="37"/>
      <c r="G294" s="37">
        <f t="shared" si="9"/>
        <v>0</v>
      </c>
      <c r="H294" s="54">
        <v>1859</v>
      </c>
      <c r="I294" s="37" t="s">
        <v>60</v>
      </c>
      <c r="J294" s="37" t="s">
        <v>243</v>
      </c>
      <c r="K294" s="37"/>
      <c r="L294" s="37"/>
      <c r="M294" s="37" t="s">
        <v>40</v>
      </c>
      <c r="N294" s="37"/>
      <c r="O294" s="37"/>
      <c r="P294" s="37"/>
      <c r="Q294" s="37"/>
      <c r="R294" s="37"/>
      <c r="S294" s="37"/>
      <c r="T294" s="37"/>
      <c r="U294" s="37" t="s">
        <v>244</v>
      </c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</row>
    <row r="295" s="81" customFormat="1" ht="20" hidden="1" customHeight="1" spans="1:256">
      <c r="A295" s="13">
        <f t="shared" si="8"/>
        <v>8</v>
      </c>
      <c r="B295" s="14" t="s">
        <v>248</v>
      </c>
      <c r="C295" s="14" t="s">
        <v>56</v>
      </c>
      <c r="D295" s="14">
        <v>8</v>
      </c>
      <c r="E295" s="14">
        <f>800/8*D295</f>
        <v>800</v>
      </c>
      <c r="F295" s="14"/>
      <c r="G295" s="14">
        <f t="shared" si="9"/>
        <v>0</v>
      </c>
      <c r="H295" s="23">
        <v>3117</v>
      </c>
      <c r="I295" s="14" t="s">
        <v>57</v>
      </c>
      <c r="J295" s="37" t="s">
        <v>224</v>
      </c>
      <c r="K295" s="14">
        <v>40</v>
      </c>
      <c r="L295" s="14"/>
      <c r="M295" s="14" t="s">
        <v>40</v>
      </c>
      <c r="N295" s="14"/>
      <c r="O295" s="14"/>
      <c r="P295" s="14"/>
      <c r="Q295" s="14"/>
      <c r="R295" s="14"/>
      <c r="S295" s="14"/>
      <c r="T295" s="14"/>
      <c r="U295" s="14" t="s">
        <v>225</v>
      </c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</row>
    <row r="296" s="81" customFormat="1" ht="20" hidden="1" customHeight="1" spans="1:256">
      <c r="A296" s="13">
        <f t="shared" si="8"/>
        <v>8.5</v>
      </c>
      <c r="B296" s="14" t="s">
        <v>248</v>
      </c>
      <c r="C296" s="14" t="s">
        <v>85</v>
      </c>
      <c r="D296" s="14">
        <v>8.5</v>
      </c>
      <c r="E296" s="14">
        <f>900/8*D296</f>
        <v>956.25</v>
      </c>
      <c r="F296" s="14"/>
      <c r="G296" s="14">
        <f t="shared" si="9"/>
        <v>0</v>
      </c>
      <c r="H296" s="23">
        <v>317</v>
      </c>
      <c r="I296" s="14" t="s">
        <v>23</v>
      </c>
      <c r="J296" s="37" t="s">
        <v>229</v>
      </c>
      <c r="K296" s="14">
        <v>30</v>
      </c>
      <c r="L296" s="14" t="s">
        <v>77</v>
      </c>
      <c r="M296" s="14" t="s">
        <v>40</v>
      </c>
      <c r="N296" s="14"/>
      <c r="O296" s="14"/>
      <c r="P296" s="14"/>
      <c r="Q296" s="14"/>
      <c r="R296" s="14"/>
      <c r="S296" s="14"/>
      <c r="T296" s="14"/>
      <c r="U296" s="14" t="s">
        <v>230</v>
      </c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</row>
    <row r="297" s="81" customFormat="1" ht="20" hidden="1" customHeight="1" spans="1:256">
      <c r="A297" s="13">
        <f t="shared" si="8"/>
        <v>4</v>
      </c>
      <c r="B297" s="14" t="s">
        <v>248</v>
      </c>
      <c r="C297" s="14" t="s">
        <v>63</v>
      </c>
      <c r="D297" s="14">
        <v>4</v>
      </c>
      <c r="E297" s="14">
        <f>900/8*D297</f>
        <v>450</v>
      </c>
      <c r="F297" s="14"/>
      <c r="G297" s="14">
        <f t="shared" si="9"/>
        <v>0</v>
      </c>
      <c r="H297" s="23">
        <v>1807</v>
      </c>
      <c r="I297" s="14" t="s">
        <v>68</v>
      </c>
      <c r="J297" s="37" t="s">
        <v>245</v>
      </c>
      <c r="K297" s="14"/>
      <c r="L297" s="14"/>
      <c r="M297" s="14" t="s">
        <v>40</v>
      </c>
      <c r="N297" s="14"/>
      <c r="O297" s="14"/>
      <c r="P297" s="14"/>
      <c r="Q297" s="14"/>
      <c r="R297" s="14"/>
      <c r="S297" s="14"/>
      <c r="T297" s="14"/>
      <c r="U297" s="14" t="s">
        <v>249</v>
      </c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</row>
    <row r="298" s="81" customFormat="1" ht="20" hidden="1" customHeight="1" spans="1:256">
      <c r="A298" s="84">
        <f t="shared" si="8"/>
        <v>8</v>
      </c>
      <c r="B298" s="37" t="s">
        <v>248</v>
      </c>
      <c r="C298" s="37" t="s">
        <v>80</v>
      </c>
      <c r="D298" s="37">
        <v>4</v>
      </c>
      <c r="E298" s="37"/>
      <c r="F298" s="37">
        <v>4</v>
      </c>
      <c r="G298" s="37"/>
      <c r="H298" s="54"/>
      <c r="I298" s="37" t="s">
        <v>82</v>
      </c>
      <c r="J298" s="37" t="s">
        <v>238</v>
      </c>
      <c r="K298" s="37"/>
      <c r="L298" s="37" t="s">
        <v>239</v>
      </c>
      <c r="M298" s="37"/>
      <c r="N298" s="37"/>
      <c r="O298" s="37"/>
      <c r="P298" s="37"/>
      <c r="Q298" s="37"/>
      <c r="R298" s="37"/>
      <c r="S298" s="37"/>
      <c r="T298" s="37"/>
      <c r="U298" s="37" t="s">
        <v>240</v>
      </c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</row>
    <row r="299" s="81" customFormat="1" ht="20" hidden="1" customHeight="1" spans="1:256">
      <c r="A299" s="13">
        <f t="shared" si="8"/>
        <v>13</v>
      </c>
      <c r="B299" s="37" t="s">
        <v>248</v>
      </c>
      <c r="C299" s="37" t="s">
        <v>156</v>
      </c>
      <c r="D299" s="37">
        <v>13</v>
      </c>
      <c r="E299" s="37">
        <f>900/8*D299</f>
        <v>1462.5</v>
      </c>
      <c r="F299" s="37"/>
      <c r="G299" s="37">
        <f>1300/8*F299</f>
        <v>0</v>
      </c>
      <c r="H299" s="54">
        <v>2355</v>
      </c>
      <c r="I299" s="37" t="s">
        <v>34</v>
      </c>
      <c r="J299" s="37" t="s">
        <v>194</v>
      </c>
      <c r="K299" s="37"/>
      <c r="L299" s="37"/>
      <c r="M299" s="37" t="s">
        <v>40</v>
      </c>
      <c r="N299" s="37"/>
      <c r="O299" s="37"/>
      <c r="P299" s="37"/>
      <c r="Q299" s="37"/>
      <c r="R299" s="37"/>
      <c r="S299" s="37"/>
      <c r="T299" s="37"/>
      <c r="U299" s="37" t="s">
        <v>200</v>
      </c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</row>
    <row r="300" s="81" customFormat="1" ht="30" hidden="1" customHeight="1" spans="1:256">
      <c r="A300" s="13">
        <f t="shared" si="8"/>
        <v>7</v>
      </c>
      <c r="B300" s="14" t="s">
        <v>248</v>
      </c>
      <c r="C300" s="14" t="s">
        <v>50</v>
      </c>
      <c r="D300" s="14">
        <v>7</v>
      </c>
      <c r="E300" s="14">
        <f>1000/8*D300</f>
        <v>875</v>
      </c>
      <c r="F300" s="14"/>
      <c r="G300" s="14">
        <f>1500/8*F300</f>
        <v>0</v>
      </c>
      <c r="H300" s="24" t="s">
        <v>250</v>
      </c>
      <c r="I300" s="14" t="s">
        <v>234</v>
      </c>
      <c r="J300" s="37" t="s">
        <v>172</v>
      </c>
      <c r="K300" s="14"/>
      <c r="L300" s="14"/>
      <c r="M300" s="14" t="s">
        <v>40</v>
      </c>
      <c r="N300" s="14">
        <v>300</v>
      </c>
      <c r="O300" s="14"/>
      <c r="P300" s="14"/>
      <c r="Q300" s="14"/>
      <c r="R300" s="14"/>
      <c r="S300" s="14"/>
      <c r="T300" s="14"/>
      <c r="U300" s="14" t="s">
        <v>173</v>
      </c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</row>
    <row r="301" s="81" customFormat="1" ht="20" hidden="1" customHeight="1" spans="1:256">
      <c r="A301" s="13">
        <f t="shared" si="8"/>
        <v>11</v>
      </c>
      <c r="B301" s="37" t="s">
        <v>248</v>
      </c>
      <c r="C301" s="37" t="s">
        <v>168</v>
      </c>
      <c r="D301" s="37">
        <v>11</v>
      </c>
      <c r="E301" s="37">
        <f>900/8*D301</f>
        <v>1237.5</v>
      </c>
      <c r="F301" s="37"/>
      <c r="G301" s="37">
        <f>1300/8*F301</f>
        <v>0</v>
      </c>
      <c r="H301" s="54">
        <v>2287</v>
      </c>
      <c r="I301" s="37" t="s">
        <v>186</v>
      </c>
      <c r="J301" s="37" t="s">
        <v>194</v>
      </c>
      <c r="K301" s="37">
        <v>15</v>
      </c>
      <c r="L301" s="37"/>
      <c r="M301" s="37" t="s">
        <v>40</v>
      </c>
      <c r="N301" s="37"/>
      <c r="O301" s="37"/>
      <c r="P301" s="37"/>
      <c r="Q301" s="37"/>
      <c r="R301" s="37"/>
      <c r="S301" s="37"/>
      <c r="T301" s="37"/>
      <c r="U301" s="37" t="s">
        <v>200</v>
      </c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</row>
    <row r="302" s="81" customFormat="1" ht="20" hidden="1" customHeight="1" spans="1:256">
      <c r="A302" s="13">
        <f t="shared" si="8"/>
        <v>4</v>
      </c>
      <c r="B302" s="37" t="s">
        <v>251</v>
      </c>
      <c r="C302" s="37" t="s">
        <v>33</v>
      </c>
      <c r="D302" s="37">
        <v>4</v>
      </c>
      <c r="E302" s="37">
        <f>1000/8*D302</f>
        <v>500</v>
      </c>
      <c r="F302" s="37"/>
      <c r="G302" s="37">
        <f>1500/8*F302</f>
        <v>0</v>
      </c>
      <c r="H302" s="54">
        <v>4029</v>
      </c>
      <c r="I302" s="37" t="s">
        <v>54</v>
      </c>
      <c r="J302" s="37" t="s">
        <v>93</v>
      </c>
      <c r="K302" s="37"/>
      <c r="L302" s="37"/>
      <c r="M302" s="37" t="s">
        <v>40</v>
      </c>
      <c r="N302" s="37"/>
      <c r="O302" s="37"/>
      <c r="P302" s="37"/>
      <c r="Q302" s="37"/>
      <c r="R302" s="37"/>
      <c r="S302" s="37"/>
      <c r="T302" s="37"/>
      <c r="U302" s="37" t="s">
        <v>152</v>
      </c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</row>
    <row r="303" s="3" customFormat="1" ht="20" hidden="1" customHeight="1" spans="1:21">
      <c r="A303" s="13">
        <f t="shared" si="8"/>
        <v>8</v>
      </c>
      <c r="B303" s="14" t="s">
        <v>251</v>
      </c>
      <c r="C303" s="14" t="s">
        <v>56</v>
      </c>
      <c r="D303" s="14">
        <v>8</v>
      </c>
      <c r="E303" s="14">
        <f>800/8*D303</f>
        <v>800</v>
      </c>
      <c r="F303" s="14"/>
      <c r="G303" s="14">
        <f>1300/8*F303</f>
        <v>0</v>
      </c>
      <c r="H303" s="23">
        <v>3118</v>
      </c>
      <c r="I303" s="14" t="s">
        <v>57</v>
      </c>
      <c r="J303" s="37" t="s">
        <v>224</v>
      </c>
      <c r="K303" s="14"/>
      <c r="L303" s="14"/>
      <c r="M303" s="14" t="s">
        <v>40</v>
      </c>
      <c r="N303" s="14"/>
      <c r="O303" s="14"/>
      <c r="P303" s="14"/>
      <c r="Q303" s="14"/>
      <c r="R303" s="14"/>
      <c r="S303" s="14"/>
      <c r="T303" s="14"/>
      <c r="U303" s="14" t="s">
        <v>225</v>
      </c>
    </row>
    <row r="304" s="3" customFormat="1" ht="20" hidden="1" customHeight="1" spans="1:21">
      <c r="A304" s="84">
        <f t="shared" si="8"/>
        <v>8</v>
      </c>
      <c r="B304" s="37" t="s">
        <v>251</v>
      </c>
      <c r="C304" s="37" t="s">
        <v>81</v>
      </c>
      <c r="D304" s="37">
        <v>8</v>
      </c>
      <c r="E304" s="37">
        <v>2000</v>
      </c>
      <c r="F304" s="37"/>
      <c r="G304" s="37">
        <f>1300/8*F304</f>
        <v>0</v>
      </c>
      <c r="H304" s="54">
        <v>1808</v>
      </c>
      <c r="I304" s="37" t="s">
        <v>68</v>
      </c>
      <c r="J304" s="37" t="s">
        <v>252</v>
      </c>
      <c r="K304" s="37">
        <v>40</v>
      </c>
      <c r="L304" s="37" t="s">
        <v>25</v>
      </c>
      <c r="M304" s="37" t="s">
        <v>40</v>
      </c>
      <c r="N304" s="37"/>
      <c r="O304" s="37">
        <v>2000</v>
      </c>
      <c r="P304" s="37">
        <v>2000</v>
      </c>
      <c r="Q304" s="37"/>
      <c r="R304" s="37" t="s">
        <v>114</v>
      </c>
      <c r="S304" s="37"/>
      <c r="T304" s="37"/>
      <c r="U304" s="37" t="s">
        <v>253</v>
      </c>
    </row>
    <row r="305" s="3" customFormat="1" ht="20" customHeight="1" spans="1:21">
      <c r="A305" s="13">
        <f t="shared" si="8"/>
        <v>8</v>
      </c>
      <c r="B305" s="37" t="s">
        <v>251</v>
      </c>
      <c r="C305" s="37" t="s">
        <v>90</v>
      </c>
      <c r="D305" s="37">
        <v>8</v>
      </c>
      <c r="E305" s="37">
        <f>900/8*D305</f>
        <v>900</v>
      </c>
      <c r="F305" s="37"/>
      <c r="G305" s="37">
        <f>1300/8*F305</f>
        <v>0</v>
      </c>
      <c r="H305" s="54">
        <v>1964</v>
      </c>
      <c r="I305" s="37" t="s">
        <v>60</v>
      </c>
      <c r="J305" s="37" t="s">
        <v>243</v>
      </c>
      <c r="K305" s="37"/>
      <c r="L305" s="37"/>
      <c r="M305" s="37" t="s">
        <v>40</v>
      </c>
      <c r="N305" s="37"/>
      <c r="O305" s="37"/>
      <c r="P305" s="37"/>
      <c r="Q305" s="37"/>
      <c r="R305" s="37"/>
      <c r="S305" s="37"/>
      <c r="T305" s="37"/>
      <c r="U305" s="37" t="s">
        <v>244</v>
      </c>
    </row>
    <row r="306" s="81" customFormat="1" ht="20" hidden="1" customHeight="1" spans="1:256">
      <c r="A306" s="13">
        <f t="shared" si="8"/>
        <v>5.5</v>
      </c>
      <c r="B306" s="37" t="s">
        <v>251</v>
      </c>
      <c r="C306" s="37" t="s">
        <v>156</v>
      </c>
      <c r="D306" s="37">
        <v>5.5</v>
      </c>
      <c r="E306" s="37">
        <f>900/8*D306</f>
        <v>618.75</v>
      </c>
      <c r="F306" s="37"/>
      <c r="G306" s="37">
        <f>1300/8*F306</f>
        <v>0</v>
      </c>
      <c r="H306" s="54">
        <v>2357</v>
      </c>
      <c r="I306" s="37" t="s">
        <v>34</v>
      </c>
      <c r="J306" s="37" t="s">
        <v>194</v>
      </c>
      <c r="K306" s="37"/>
      <c r="L306" s="37"/>
      <c r="M306" s="37" t="s">
        <v>40</v>
      </c>
      <c r="N306" s="37"/>
      <c r="O306" s="37"/>
      <c r="P306" s="37"/>
      <c r="Q306" s="37"/>
      <c r="R306" s="37"/>
      <c r="S306" s="37"/>
      <c r="T306" s="37"/>
      <c r="U306" s="37" t="s">
        <v>200</v>
      </c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</row>
    <row r="307" s="81" customFormat="1" ht="20" hidden="1" customHeight="1" spans="1:256">
      <c r="A307" s="13">
        <f t="shared" si="8"/>
        <v>8</v>
      </c>
      <c r="B307" s="37" t="s">
        <v>251</v>
      </c>
      <c r="C307" s="37" t="s">
        <v>168</v>
      </c>
      <c r="D307" s="37">
        <v>8</v>
      </c>
      <c r="E307" s="37">
        <f>900/8*D307</f>
        <v>900</v>
      </c>
      <c r="F307" s="37"/>
      <c r="G307" s="37">
        <f>1300/8*F307</f>
        <v>0</v>
      </c>
      <c r="H307" s="54">
        <v>2288</v>
      </c>
      <c r="I307" s="37" t="s">
        <v>186</v>
      </c>
      <c r="J307" s="37" t="s">
        <v>194</v>
      </c>
      <c r="K307" s="37">
        <v>15</v>
      </c>
      <c r="L307" s="37"/>
      <c r="M307" s="37" t="s">
        <v>40</v>
      </c>
      <c r="N307" s="37"/>
      <c r="O307" s="37"/>
      <c r="P307" s="37"/>
      <c r="Q307" s="37"/>
      <c r="R307" s="37"/>
      <c r="S307" s="37"/>
      <c r="T307" s="37"/>
      <c r="U307" s="37" t="s">
        <v>200</v>
      </c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</row>
    <row r="308" s="81" customFormat="1" ht="20" hidden="1" customHeight="1" spans="1:256">
      <c r="A308" s="84">
        <f t="shared" si="8"/>
        <v>8</v>
      </c>
      <c r="B308" s="37" t="s">
        <v>251</v>
      </c>
      <c r="C308" s="37" t="s">
        <v>80</v>
      </c>
      <c r="D308" s="37">
        <v>8</v>
      </c>
      <c r="E308" s="37"/>
      <c r="F308" s="37"/>
      <c r="G308" s="37"/>
      <c r="H308" s="54"/>
      <c r="I308" s="37" t="s">
        <v>234</v>
      </c>
      <c r="J308" s="37" t="s">
        <v>238</v>
      </c>
      <c r="K308" s="37"/>
      <c r="L308" s="37" t="s">
        <v>239</v>
      </c>
      <c r="M308" s="37"/>
      <c r="N308" s="37"/>
      <c r="O308" s="37"/>
      <c r="P308" s="37"/>
      <c r="Q308" s="37"/>
      <c r="R308" s="37"/>
      <c r="S308" s="37"/>
      <c r="T308" s="37"/>
      <c r="U308" s="37" t="s">
        <v>240</v>
      </c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</row>
    <row r="309" s="81" customFormat="1" ht="20" hidden="1" customHeight="1" spans="1:256">
      <c r="A309" s="13">
        <f t="shared" si="8"/>
        <v>6</v>
      </c>
      <c r="B309" s="14" t="s">
        <v>251</v>
      </c>
      <c r="C309" s="14" t="s">
        <v>50</v>
      </c>
      <c r="D309" s="14">
        <v>6</v>
      </c>
      <c r="E309" s="14">
        <f>1000/8*D309</f>
        <v>750</v>
      </c>
      <c r="F309" s="14"/>
      <c r="G309" s="14">
        <f>1500/8*F309</f>
        <v>0</v>
      </c>
      <c r="H309" s="23">
        <v>4912</v>
      </c>
      <c r="I309" s="14" t="s">
        <v>104</v>
      </c>
      <c r="J309" s="37" t="s">
        <v>172</v>
      </c>
      <c r="K309" s="14"/>
      <c r="L309" s="14"/>
      <c r="M309" s="14" t="s">
        <v>40</v>
      </c>
      <c r="N309" s="14"/>
      <c r="O309" s="14"/>
      <c r="P309" s="14"/>
      <c r="Q309" s="14"/>
      <c r="R309" s="14"/>
      <c r="S309" s="14"/>
      <c r="T309" s="14"/>
      <c r="U309" s="14" t="s">
        <v>173</v>
      </c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</row>
    <row r="310" s="81" customFormat="1" ht="20" hidden="1" customHeight="1" spans="1:256">
      <c r="A310" s="13">
        <f t="shared" si="8"/>
        <v>8</v>
      </c>
      <c r="B310" s="37" t="s">
        <v>251</v>
      </c>
      <c r="C310" s="37" t="s">
        <v>85</v>
      </c>
      <c r="D310" s="37">
        <v>7</v>
      </c>
      <c r="E310" s="37">
        <f>900/8*D310</f>
        <v>787.5</v>
      </c>
      <c r="F310" s="37">
        <v>1</v>
      </c>
      <c r="G310" s="37">
        <f>1400/8*F310</f>
        <v>175</v>
      </c>
      <c r="H310" s="54">
        <v>3481</v>
      </c>
      <c r="I310" s="37" t="s">
        <v>104</v>
      </c>
      <c r="J310" s="37" t="s">
        <v>254</v>
      </c>
      <c r="K310" s="37"/>
      <c r="L310" s="37"/>
      <c r="M310" s="37" t="s">
        <v>40</v>
      </c>
      <c r="N310" s="37">
        <v>300</v>
      </c>
      <c r="O310" s="37"/>
      <c r="P310" s="37"/>
      <c r="Q310" s="37"/>
      <c r="R310" s="37"/>
      <c r="S310" s="37"/>
      <c r="T310" s="37"/>
      <c r="U310" s="37" t="s">
        <v>255</v>
      </c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</row>
    <row r="311" s="81" customFormat="1" ht="20" hidden="1" customHeight="1" spans="1:256">
      <c r="A311" s="13">
        <f t="shared" si="8"/>
        <v>8</v>
      </c>
      <c r="B311" s="37" t="s">
        <v>256</v>
      </c>
      <c r="C311" s="37" t="s">
        <v>33</v>
      </c>
      <c r="D311" s="37">
        <v>8</v>
      </c>
      <c r="E311" s="37">
        <f>1000/8*D311</f>
        <v>1000</v>
      </c>
      <c r="F311" s="37"/>
      <c r="G311" s="37">
        <f>1500/8*F311</f>
        <v>0</v>
      </c>
      <c r="H311" s="54">
        <v>4030</v>
      </c>
      <c r="I311" s="37" t="s">
        <v>54</v>
      </c>
      <c r="J311" s="37" t="s">
        <v>228</v>
      </c>
      <c r="K311" s="37"/>
      <c r="L311" s="37"/>
      <c r="M311" s="37" t="s">
        <v>40</v>
      </c>
      <c r="N311" s="37"/>
      <c r="O311" s="37"/>
      <c r="P311" s="37"/>
      <c r="Q311" s="37"/>
      <c r="R311" s="37"/>
      <c r="S311" s="37"/>
      <c r="T311" s="37"/>
      <c r="U311" s="37">
        <v>13760795751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</row>
    <row r="312" s="3" customFormat="1" ht="20" hidden="1" customHeight="1" spans="1:21">
      <c r="A312" s="13">
        <f t="shared" si="8"/>
        <v>8</v>
      </c>
      <c r="B312" s="37" t="s">
        <v>256</v>
      </c>
      <c r="C312" s="37" t="s">
        <v>73</v>
      </c>
      <c r="D312" s="37"/>
      <c r="E312" s="37"/>
      <c r="F312" s="37">
        <v>8</v>
      </c>
      <c r="G312" s="37">
        <f>1400/8*F312</f>
        <v>1400</v>
      </c>
      <c r="H312" s="54">
        <v>1810</v>
      </c>
      <c r="I312" s="37" t="s">
        <v>68</v>
      </c>
      <c r="J312" s="37" t="s">
        <v>257</v>
      </c>
      <c r="K312" s="37"/>
      <c r="L312" s="37"/>
      <c r="M312" s="37" t="s">
        <v>40</v>
      </c>
      <c r="N312" s="37">
        <v>300</v>
      </c>
      <c r="O312" s="37"/>
      <c r="P312" s="37"/>
      <c r="Q312" s="37"/>
      <c r="R312" s="37"/>
      <c r="S312" s="37"/>
      <c r="T312" s="37"/>
      <c r="U312" s="37" t="s">
        <v>258</v>
      </c>
    </row>
    <row r="313" s="81" customFormat="1" ht="20" hidden="1" customHeight="1" spans="1:256">
      <c r="A313" s="13">
        <f t="shared" si="8"/>
        <v>6</v>
      </c>
      <c r="B313" s="14" t="s">
        <v>256</v>
      </c>
      <c r="C313" s="14" t="s">
        <v>50</v>
      </c>
      <c r="D313" s="14">
        <v>6</v>
      </c>
      <c r="E313" s="14">
        <f>1000/8*D313</f>
        <v>750</v>
      </c>
      <c r="F313" s="14"/>
      <c r="G313" s="14">
        <f>1500/8*F313</f>
        <v>0</v>
      </c>
      <c r="H313" s="23">
        <v>4913</v>
      </c>
      <c r="I313" s="14" t="s">
        <v>57</v>
      </c>
      <c r="J313" s="37" t="s">
        <v>172</v>
      </c>
      <c r="K313" s="14"/>
      <c r="L313" s="14"/>
      <c r="M313" s="14" t="s">
        <v>40</v>
      </c>
      <c r="N313" s="14"/>
      <c r="O313" s="14"/>
      <c r="P313" s="14"/>
      <c r="Q313" s="14"/>
      <c r="R313" s="14"/>
      <c r="S313" s="14"/>
      <c r="T313" s="14"/>
      <c r="U313" s="14" t="s">
        <v>173</v>
      </c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</row>
    <row r="314" s="81" customFormat="1" ht="20" hidden="1" customHeight="1" spans="1:256">
      <c r="A314" s="84">
        <f t="shared" si="8"/>
        <v>7</v>
      </c>
      <c r="B314" s="37" t="s">
        <v>256</v>
      </c>
      <c r="C314" s="37" t="s">
        <v>42</v>
      </c>
      <c r="D314" s="37">
        <v>3</v>
      </c>
      <c r="E314" s="37"/>
      <c r="F314" s="37">
        <v>4</v>
      </c>
      <c r="G314" s="37"/>
      <c r="H314" s="54"/>
      <c r="I314" s="37" t="s">
        <v>234</v>
      </c>
      <c r="J314" s="37" t="s">
        <v>238</v>
      </c>
      <c r="K314" s="37"/>
      <c r="L314" s="37" t="s">
        <v>239</v>
      </c>
      <c r="M314" s="37"/>
      <c r="N314" s="37"/>
      <c r="O314" s="37"/>
      <c r="P314" s="37"/>
      <c r="Q314" s="37"/>
      <c r="R314" s="37"/>
      <c r="S314" s="37"/>
      <c r="T314" s="37"/>
      <c r="U314" s="37" t="s">
        <v>240</v>
      </c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</row>
    <row r="315" s="3" customFormat="1" ht="20" customHeight="1" spans="1:21">
      <c r="A315" s="13">
        <f t="shared" si="8"/>
        <v>8</v>
      </c>
      <c r="B315" s="37" t="s">
        <v>256</v>
      </c>
      <c r="C315" s="37" t="s">
        <v>22</v>
      </c>
      <c r="D315" s="37">
        <v>8</v>
      </c>
      <c r="E315" s="37">
        <f>1000/8*D315</f>
        <v>1000</v>
      </c>
      <c r="F315" s="37"/>
      <c r="G315" s="37">
        <f>1500/8*F315</f>
        <v>0</v>
      </c>
      <c r="H315" s="54">
        <v>1965</v>
      </c>
      <c r="I315" s="37" t="s">
        <v>60</v>
      </c>
      <c r="J315" s="37" t="s">
        <v>243</v>
      </c>
      <c r="K315" s="37"/>
      <c r="L315" s="37"/>
      <c r="M315" s="37" t="s">
        <v>40</v>
      </c>
      <c r="N315" s="37"/>
      <c r="O315" s="37"/>
      <c r="P315" s="37"/>
      <c r="Q315" s="37"/>
      <c r="R315" s="37"/>
      <c r="S315" s="37"/>
      <c r="T315" s="37"/>
      <c r="U315" s="37" t="s">
        <v>244</v>
      </c>
    </row>
    <row r="316" s="81" customFormat="1" ht="20" hidden="1" customHeight="1" spans="1:256">
      <c r="A316" s="13">
        <f t="shared" si="8"/>
        <v>8</v>
      </c>
      <c r="B316" s="37" t="s">
        <v>256</v>
      </c>
      <c r="C316" s="37" t="s">
        <v>156</v>
      </c>
      <c r="D316" s="37">
        <v>8</v>
      </c>
      <c r="E316" s="37">
        <f>900/8*D316</f>
        <v>900</v>
      </c>
      <c r="F316" s="37"/>
      <c r="G316" s="37">
        <f>1300/8*F316</f>
        <v>0</v>
      </c>
      <c r="H316" s="54">
        <v>2358</v>
      </c>
      <c r="I316" s="37" t="s">
        <v>34</v>
      </c>
      <c r="J316" s="37" t="s">
        <v>194</v>
      </c>
      <c r="K316" s="37"/>
      <c r="L316" s="37"/>
      <c r="M316" s="37" t="s">
        <v>40</v>
      </c>
      <c r="N316" s="37"/>
      <c r="O316" s="37"/>
      <c r="P316" s="37"/>
      <c r="Q316" s="37"/>
      <c r="R316" s="37"/>
      <c r="S316" s="37"/>
      <c r="T316" s="37"/>
      <c r="U316" s="37" t="s">
        <v>200</v>
      </c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</row>
    <row r="317" s="81" customFormat="1" ht="20" hidden="1" customHeight="1" spans="1:256">
      <c r="A317" s="13">
        <f t="shared" si="8"/>
        <v>8</v>
      </c>
      <c r="B317" s="37" t="s">
        <v>256</v>
      </c>
      <c r="C317" s="37" t="s">
        <v>168</v>
      </c>
      <c r="D317" s="37">
        <v>8</v>
      </c>
      <c r="E317" s="37">
        <f>900/8*D317</f>
        <v>900</v>
      </c>
      <c r="F317" s="37"/>
      <c r="G317" s="37">
        <f>1300/8*F317</f>
        <v>0</v>
      </c>
      <c r="H317" s="54">
        <v>2289</v>
      </c>
      <c r="I317" s="37" t="s">
        <v>186</v>
      </c>
      <c r="J317" s="37" t="s">
        <v>194</v>
      </c>
      <c r="K317" s="37"/>
      <c r="L317" s="37"/>
      <c r="M317" s="37" t="s">
        <v>40</v>
      </c>
      <c r="N317" s="37"/>
      <c r="O317" s="37"/>
      <c r="P317" s="37"/>
      <c r="Q317" s="37"/>
      <c r="R317" s="37"/>
      <c r="S317" s="37"/>
      <c r="T317" s="37"/>
      <c r="U317" s="37" t="s">
        <v>200</v>
      </c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</row>
    <row r="318" s="81" customFormat="1" ht="20" hidden="1" customHeight="1" spans="1:256">
      <c r="A318" s="13">
        <f t="shared" si="8"/>
        <v>8</v>
      </c>
      <c r="B318" s="37" t="s">
        <v>256</v>
      </c>
      <c r="C318" s="37" t="s">
        <v>85</v>
      </c>
      <c r="D318" s="37">
        <v>4</v>
      </c>
      <c r="E318" s="37">
        <f>900/8*D318</f>
        <v>450</v>
      </c>
      <c r="F318" s="37">
        <v>4</v>
      </c>
      <c r="G318" s="37">
        <f>1400/8*F318</f>
        <v>700</v>
      </c>
      <c r="H318" s="54">
        <v>3482</v>
      </c>
      <c r="I318" s="37" t="s">
        <v>104</v>
      </c>
      <c r="J318" s="37" t="s">
        <v>254</v>
      </c>
      <c r="K318" s="37"/>
      <c r="L318" s="37"/>
      <c r="M318" s="37" t="s">
        <v>40</v>
      </c>
      <c r="N318" s="37"/>
      <c r="O318" s="37"/>
      <c r="P318" s="37"/>
      <c r="Q318" s="37"/>
      <c r="R318" s="37"/>
      <c r="S318" s="37"/>
      <c r="T318" s="37"/>
      <c r="U318" s="37" t="s">
        <v>255</v>
      </c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</row>
    <row r="319" s="81" customFormat="1" ht="20" hidden="1" customHeight="1" spans="1:256">
      <c r="A319" s="13">
        <f t="shared" si="8"/>
        <v>4</v>
      </c>
      <c r="B319" s="37" t="s">
        <v>259</v>
      </c>
      <c r="C319" s="37" t="s">
        <v>33</v>
      </c>
      <c r="D319" s="37">
        <v>4</v>
      </c>
      <c r="E319" s="37">
        <f>1000/8*D319</f>
        <v>500</v>
      </c>
      <c r="F319" s="37"/>
      <c r="G319" s="37">
        <f>1500/8*F319</f>
        <v>0</v>
      </c>
      <c r="H319" s="54">
        <v>4031</v>
      </c>
      <c r="I319" s="37" t="s">
        <v>54</v>
      </c>
      <c r="J319" s="37" t="s">
        <v>228</v>
      </c>
      <c r="K319" s="37"/>
      <c r="L319" s="37"/>
      <c r="M319" s="37" t="s">
        <v>40</v>
      </c>
      <c r="N319" s="37"/>
      <c r="O319" s="37">
        <v>3500</v>
      </c>
      <c r="P319" s="37">
        <v>3500</v>
      </c>
      <c r="Q319" s="37"/>
      <c r="R319" s="37" t="s">
        <v>114</v>
      </c>
      <c r="S319" s="37"/>
      <c r="T319" s="37"/>
      <c r="U319" s="37">
        <v>13760795751</v>
      </c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</row>
    <row r="320" s="3" customFormat="1" ht="20" hidden="1" customHeight="1" spans="1:21">
      <c r="A320" s="13">
        <f t="shared" si="8"/>
        <v>8</v>
      </c>
      <c r="B320" s="37" t="s">
        <v>259</v>
      </c>
      <c r="C320" s="37" t="s">
        <v>73</v>
      </c>
      <c r="D320" s="37"/>
      <c r="E320" s="37"/>
      <c r="F320" s="37">
        <v>8</v>
      </c>
      <c r="G320" s="37">
        <f>1400/8*F320</f>
        <v>1400</v>
      </c>
      <c r="H320" s="54">
        <v>1811</v>
      </c>
      <c r="I320" s="37" t="s">
        <v>68</v>
      </c>
      <c r="J320" s="37" t="s">
        <v>257</v>
      </c>
      <c r="K320" s="37"/>
      <c r="L320" s="37" t="s">
        <v>77</v>
      </c>
      <c r="M320" s="37" t="s">
        <v>40</v>
      </c>
      <c r="N320" s="37"/>
      <c r="O320" s="37">
        <v>3100</v>
      </c>
      <c r="P320" s="37">
        <v>3000</v>
      </c>
      <c r="Q320" s="37">
        <v>100</v>
      </c>
      <c r="R320" s="37" t="s">
        <v>114</v>
      </c>
      <c r="S320" s="37"/>
      <c r="T320" s="37"/>
      <c r="U320" s="37" t="s">
        <v>258</v>
      </c>
    </row>
    <row r="321" s="81" customFormat="1" ht="20" hidden="1" customHeight="1" spans="1:256">
      <c r="A321" s="13">
        <f t="shared" si="8"/>
        <v>2</v>
      </c>
      <c r="B321" s="37" t="s">
        <v>259</v>
      </c>
      <c r="C321" s="37" t="s">
        <v>67</v>
      </c>
      <c r="D321" s="37">
        <v>2</v>
      </c>
      <c r="E321" s="37">
        <f>900/8*D321</f>
        <v>225</v>
      </c>
      <c r="F321" s="37"/>
      <c r="G321" s="37">
        <f>1300/8*F321</f>
        <v>0</v>
      </c>
      <c r="H321" s="54">
        <v>3120</v>
      </c>
      <c r="I321" s="37" t="s">
        <v>57</v>
      </c>
      <c r="J321" s="37" t="s">
        <v>260</v>
      </c>
      <c r="K321" s="37"/>
      <c r="L321" s="37"/>
      <c r="M321" s="37"/>
      <c r="N321" s="37">
        <v>300</v>
      </c>
      <c r="O321" s="37"/>
      <c r="P321" s="37"/>
      <c r="Q321" s="37"/>
      <c r="R321" s="37"/>
      <c r="S321" s="37"/>
      <c r="T321" s="37"/>
      <c r="U321" s="37" t="s">
        <v>261</v>
      </c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</row>
    <row r="322" s="81" customFormat="1" ht="20" hidden="1" customHeight="1" spans="1:256">
      <c r="A322" s="13">
        <f t="shared" si="8"/>
        <v>6</v>
      </c>
      <c r="B322" s="37" t="s">
        <v>259</v>
      </c>
      <c r="C322" s="37" t="s">
        <v>85</v>
      </c>
      <c r="D322" s="37">
        <v>6</v>
      </c>
      <c r="E322" s="37">
        <f>900/8*D322</f>
        <v>675</v>
      </c>
      <c r="F322" s="37"/>
      <c r="G322" s="37">
        <f>1400/8*F322</f>
        <v>0</v>
      </c>
      <c r="H322" s="54">
        <v>3119</v>
      </c>
      <c r="I322" s="37" t="s">
        <v>57</v>
      </c>
      <c r="J322" s="37" t="s">
        <v>254</v>
      </c>
      <c r="K322" s="37">
        <v>35</v>
      </c>
      <c r="L322" s="37"/>
      <c r="M322" s="37" t="s">
        <v>40</v>
      </c>
      <c r="N322" s="37"/>
      <c r="O322" s="37"/>
      <c r="P322" s="37"/>
      <c r="Q322" s="37"/>
      <c r="R322" s="37"/>
      <c r="S322" s="37"/>
      <c r="T322" s="37"/>
      <c r="U322" s="37" t="s">
        <v>255</v>
      </c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</row>
    <row r="323" s="3" customFormat="1" ht="20" hidden="1" customHeight="1" spans="1:21">
      <c r="A323" s="13">
        <f t="shared" ref="A323:A332" si="10">D323+F323</f>
        <v>8</v>
      </c>
      <c r="B323" s="14" t="s">
        <v>259</v>
      </c>
      <c r="C323" s="14" t="s">
        <v>59</v>
      </c>
      <c r="D323" s="14">
        <v>8</v>
      </c>
      <c r="E323" s="14">
        <f>1000/8*D323</f>
        <v>1000</v>
      </c>
      <c r="F323" s="14"/>
      <c r="G323" s="14">
        <f>1500/8*F323</f>
        <v>0</v>
      </c>
      <c r="H323" s="23">
        <v>1962</v>
      </c>
      <c r="I323" s="14" t="s">
        <v>60</v>
      </c>
      <c r="J323" s="37" t="s">
        <v>132</v>
      </c>
      <c r="K323" s="14"/>
      <c r="L323" s="14"/>
      <c r="M323" s="14" t="s">
        <v>40</v>
      </c>
      <c r="N323" s="14">
        <v>300</v>
      </c>
      <c r="O323" s="14"/>
      <c r="P323" s="14"/>
      <c r="Q323" s="14"/>
      <c r="R323" s="14"/>
      <c r="S323" s="14">
        <v>27</v>
      </c>
      <c r="T323" s="14"/>
      <c r="U323" s="14">
        <v>13924111827</v>
      </c>
    </row>
    <row r="324" s="81" customFormat="1" ht="20" hidden="1" customHeight="1" spans="1:256">
      <c r="A324" s="13">
        <f t="shared" si="10"/>
        <v>8</v>
      </c>
      <c r="B324" s="37" t="s">
        <v>259</v>
      </c>
      <c r="C324" s="37" t="s">
        <v>156</v>
      </c>
      <c r="D324" s="37">
        <v>8</v>
      </c>
      <c r="E324" s="37">
        <f>900/8*D324</f>
        <v>900</v>
      </c>
      <c r="F324" s="37"/>
      <c r="G324" s="37">
        <f>1300/8*F324</f>
        <v>0</v>
      </c>
      <c r="H324" s="54">
        <v>2359</v>
      </c>
      <c r="I324" s="37" t="s">
        <v>34</v>
      </c>
      <c r="J324" s="37" t="s">
        <v>194</v>
      </c>
      <c r="K324" s="37"/>
      <c r="L324" s="37"/>
      <c r="M324" s="37" t="s">
        <v>40</v>
      </c>
      <c r="N324" s="37"/>
      <c r="O324" s="37"/>
      <c r="P324" s="37"/>
      <c r="Q324" s="37"/>
      <c r="R324" s="37"/>
      <c r="S324" s="37"/>
      <c r="T324" s="37"/>
      <c r="U324" s="37" t="s">
        <v>200</v>
      </c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</row>
    <row r="325" s="81" customFormat="1" ht="20" hidden="1" customHeight="1" spans="1:256">
      <c r="A325" s="84">
        <f t="shared" si="10"/>
        <v>2</v>
      </c>
      <c r="B325" s="37" t="s">
        <v>259</v>
      </c>
      <c r="C325" s="37" t="s">
        <v>80</v>
      </c>
      <c r="D325" s="37">
        <v>2</v>
      </c>
      <c r="E325" s="37"/>
      <c r="F325" s="37"/>
      <c r="G325" s="37"/>
      <c r="H325" s="54"/>
      <c r="I325" s="37" t="s">
        <v>234</v>
      </c>
      <c r="J325" s="37" t="s">
        <v>238</v>
      </c>
      <c r="K325" s="37"/>
      <c r="L325" s="37" t="s">
        <v>239</v>
      </c>
      <c r="M325" s="37"/>
      <c r="N325" s="37"/>
      <c r="O325" s="37"/>
      <c r="P325" s="37"/>
      <c r="Q325" s="37"/>
      <c r="R325" s="37"/>
      <c r="S325" s="37"/>
      <c r="T325" s="37"/>
      <c r="U325" s="37" t="s">
        <v>240</v>
      </c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</row>
    <row r="326" s="81" customFormat="1" ht="20" hidden="1" customHeight="1" spans="1:256">
      <c r="A326" s="13">
        <f t="shared" si="10"/>
        <v>8</v>
      </c>
      <c r="B326" s="37" t="s">
        <v>259</v>
      </c>
      <c r="C326" s="37" t="s">
        <v>56</v>
      </c>
      <c r="D326" s="37">
        <v>8</v>
      </c>
      <c r="E326" s="37">
        <f>900/8*D326</f>
        <v>900</v>
      </c>
      <c r="F326" s="37"/>
      <c r="G326" s="37">
        <f>1300/8*F326</f>
        <v>0</v>
      </c>
      <c r="H326" s="54">
        <v>2290</v>
      </c>
      <c r="I326" s="37" t="s">
        <v>186</v>
      </c>
      <c r="J326" s="37" t="s">
        <v>262</v>
      </c>
      <c r="K326" s="37">
        <v>35</v>
      </c>
      <c r="L326" s="37"/>
      <c r="M326" s="37" t="s">
        <v>40</v>
      </c>
      <c r="N326" s="37"/>
      <c r="O326" s="37"/>
      <c r="P326" s="37"/>
      <c r="Q326" s="37"/>
      <c r="R326" s="37"/>
      <c r="S326" s="37"/>
      <c r="T326" s="37"/>
      <c r="U326" s="37" t="s">
        <v>263</v>
      </c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</row>
    <row r="327" s="81" customFormat="1" ht="20" hidden="1" customHeight="1" spans="1:256">
      <c r="A327" s="13">
        <f t="shared" si="10"/>
        <v>8</v>
      </c>
      <c r="B327" s="37" t="s">
        <v>264</v>
      </c>
      <c r="C327" s="37" t="s">
        <v>33</v>
      </c>
      <c r="D327" s="37">
        <v>8</v>
      </c>
      <c r="E327" s="37">
        <f>1000/8*D327</f>
        <v>1000</v>
      </c>
      <c r="F327" s="37"/>
      <c r="G327" s="37">
        <f>1500/8*F327</f>
        <v>0</v>
      </c>
      <c r="H327" s="54">
        <v>4032</v>
      </c>
      <c r="I327" s="37" t="s">
        <v>54</v>
      </c>
      <c r="J327" s="37" t="s">
        <v>93</v>
      </c>
      <c r="K327" s="37"/>
      <c r="L327" s="37"/>
      <c r="M327" s="37" t="s">
        <v>40</v>
      </c>
      <c r="N327" s="37"/>
      <c r="O327" s="37">
        <v>19625</v>
      </c>
      <c r="P327" s="37">
        <v>19625</v>
      </c>
      <c r="Q327" s="37"/>
      <c r="R327" s="37" t="s">
        <v>72</v>
      </c>
      <c r="S327" s="37"/>
      <c r="T327" s="37"/>
      <c r="U327" s="37" t="s">
        <v>152</v>
      </c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</row>
    <row r="328" s="3" customFormat="1" ht="20" hidden="1" customHeight="1" spans="1:21">
      <c r="A328" s="13">
        <f t="shared" si="10"/>
        <v>8</v>
      </c>
      <c r="B328" s="37" t="s">
        <v>264</v>
      </c>
      <c r="C328" s="37" t="s">
        <v>67</v>
      </c>
      <c r="D328" s="37">
        <v>8</v>
      </c>
      <c r="E328" s="37">
        <f>900/8*D328</f>
        <v>900</v>
      </c>
      <c r="F328" s="37"/>
      <c r="G328" s="37">
        <f>1300/8*F328</f>
        <v>0</v>
      </c>
      <c r="H328" s="54">
        <v>1812</v>
      </c>
      <c r="I328" s="37" t="s">
        <v>68</v>
      </c>
      <c r="J328" s="37" t="s">
        <v>260</v>
      </c>
      <c r="K328" s="37"/>
      <c r="L328" s="37" t="s">
        <v>77</v>
      </c>
      <c r="M328" s="37" t="s">
        <v>40</v>
      </c>
      <c r="N328" s="37"/>
      <c r="O328" s="37">
        <v>1425</v>
      </c>
      <c r="P328" s="37">
        <v>1400</v>
      </c>
      <c r="Q328" s="37">
        <v>25</v>
      </c>
      <c r="R328" s="37" t="s">
        <v>114</v>
      </c>
      <c r="S328" s="37"/>
      <c r="T328" s="37"/>
      <c r="U328" s="37" t="s">
        <v>185</v>
      </c>
    </row>
    <row r="329" s="81" customFormat="1" ht="20" hidden="1" customHeight="1" spans="1:256">
      <c r="A329" s="13">
        <f t="shared" si="10"/>
        <v>8</v>
      </c>
      <c r="B329" s="37" t="s">
        <v>264</v>
      </c>
      <c r="C329" s="37" t="s">
        <v>85</v>
      </c>
      <c r="D329" s="37">
        <v>8</v>
      </c>
      <c r="E329" s="37">
        <f>900/8*D329</f>
        <v>900</v>
      </c>
      <c r="F329" s="37"/>
      <c r="G329" s="37">
        <f>1400/8*F329</f>
        <v>0</v>
      </c>
      <c r="H329" s="54">
        <v>2551</v>
      </c>
      <c r="I329" s="37" t="s">
        <v>57</v>
      </c>
      <c r="J329" s="37" t="s">
        <v>254</v>
      </c>
      <c r="K329" s="37">
        <v>35</v>
      </c>
      <c r="L329" s="37" t="s">
        <v>77</v>
      </c>
      <c r="M329" s="37" t="s">
        <v>40</v>
      </c>
      <c r="N329" s="37"/>
      <c r="O329" s="37">
        <v>3988</v>
      </c>
      <c r="P329" s="37">
        <f>3900+88</f>
        <v>3988</v>
      </c>
      <c r="Q329" s="37"/>
      <c r="R329" s="37" t="s">
        <v>36</v>
      </c>
      <c r="S329" s="37"/>
      <c r="T329" s="37"/>
      <c r="U329" s="37" t="s">
        <v>255</v>
      </c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</row>
    <row r="330" s="3" customFormat="1" ht="20" hidden="1" customHeight="1" spans="1:21">
      <c r="A330" s="13">
        <f t="shared" si="10"/>
        <v>8</v>
      </c>
      <c r="B330" s="14" t="s">
        <v>264</v>
      </c>
      <c r="C330" s="14" t="s">
        <v>59</v>
      </c>
      <c r="D330" s="14">
        <v>8</v>
      </c>
      <c r="E330" s="14">
        <f>1000/8*D330</f>
        <v>1000</v>
      </c>
      <c r="F330" s="14"/>
      <c r="G330" s="14">
        <f>1500/8*F330</f>
        <v>0</v>
      </c>
      <c r="H330" s="23">
        <v>1963</v>
      </c>
      <c r="I330" s="14" t="s">
        <v>60</v>
      </c>
      <c r="J330" s="37" t="s">
        <v>132</v>
      </c>
      <c r="K330" s="14"/>
      <c r="L330" s="14" t="s">
        <v>77</v>
      </c>
      <c r="M330" s="14" t="s">
        <v>40</v>
      </c>
      <c r="N330" s="14"/>
      <c r="O330" s="14"/>
      <c r="P330" s="14"/>
      <c r="Q330" s="14"/>
      <c r="R330" s="14"/>
      <c r="S330" s="14"/>
      <c r="T330" s="14"/>
      <c r="U330" s="14">
        <v>13924111827</v>
      </c>
    </row>
    <row r="331" s="81" customFormat="1" ht="20" hidden="1" customHeight="1" spans="1:256">
      <c r="A331" s="13">
        <f t="shared" si="10"/>
        <v>8</v>
      </c>
      <c r="B331" s="37" t="s">
        <v>264</v>
      </c>
      <c r="C331" s="37" t="s">
        <v>156</v>
      </c>
      <c r="D331" s="37">
        <v>8</v>
      </c>
      <c r="E331" s="37">
        <f>900/8*D331</f>
        <v>900</v>
      </c>
      <c r="F331" s="37"/>
      <c r="G331" s="37">
        <f>1300/8*F331</f>
        <v>0</v>
      </c>
      <c r="H331" s="54">
        <v>2360</v>
      </c>
      <c r="I331" s="37" t="s">
        <v>34</v>
      </c>
      <c r="J331" s="37" t="s">
        <v>194</v>
      </c>
      <c r="K331" s="37"/>
      <c r="L331" s="37"/>
      <c r="M331" s="37" t="s">
        <v>40</v>
      </c>
      <c r="N331" s="37"/>
      <c r="O331" s="104">
        <v>29868</v>
      </c>
      <c r="P331" s="104">
        <v>29868</v>
      </c>
      <c r="Q331" s="37"/>
      <c r="R331" s="37" t="s">
        <v>72</v>
      </c>
      <c r="S331" s="37"/>
      <c r="T331" s="37"/>
      <c r="U331" s="37" t="s">
        <v>200</v>
      </c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</row>
    <row r="332" s="81" customFormat="1" ht="20" hidden="1" customHeight="1" spans="1:256">
      <c r="A332" s="13">
        <f t="shared" si="10"/>
        <v>8</v>
      </c>
      <c r="B332" s="37" t="s">
        <v>264</v>
      </c>
      <c r="C332" s="37" t="s">
        <v>56</v>
      </c>
      <c r="D332" s="37">
        <v>8</v>
      </c>
      <c r="E332" s="37">
        <f>900/8*D332</f>
        <v>900</v>
      </c>
      <c r="F332" s="37"/>
      <c r="G332" s="37">
        <f>1300/8*F332</f>
        <v>0</v>
      </c>
      <c r="H332" s="54">
        <v>2291</v>
      </c>
      <c r="I332" s="37" t="s">
        <v>186</v>
      </c>
      <c r="J332" s="37" t="s">
        <v>262</v>
      </c>
      <c r="K332" s="37">
        <v>30</v>
      </c>
      <c r="L332" s="37"/>
      <c r="M332" s="37" t="s">
        <v>40</v>
      </c>
      <c r="N332" s="37"/>
      <c r="O332" s="37"/>
      <c r="P332" s="37"/>
      <c r="Q332" s="37"/>
      <c r="R332" s="37"/>
      <c r="S332" s="37"/>
      <c r="T332" s="37"/>
      <c r="U332" s="37" t="s">
        <v>263</v>
      </c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</row>
  </sheetData>
  <autoFilter ref="A2:U332">
    <filterColumn colId="9">
      <customFilters>
        <customFilter operator="equal" val="华坑山上"/>
      </customFilters>
    </filterColumn>
    <sortState ref="A2:U332">
      <sortCondition ref="B2:B332"/>
    </sortState>
    <extLst/>
  </autoFilter>
  <sortState ref="A3:U276">
    <sortCondition ref="B3:B276"/>
  </sortState>
  <pageMargins left="0.75" right="0.75" top="1" bottom="1" header="0.509027777777778" footer="0.509027777777778"/>
  <pageSetup paperSize="9" orientation="portrait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V45"/>
  <sheetViews>
    <sheetView zoomScale="90" zoomScaleNormal="90" topLeftCell="B1" workbookViewId="0">
      <pane ySplit="2" topLeftCell="A8" activePane="bottomLeft" state="frozen"/>
      <selection/>
      <selection pane="bottomLeft" activeCell="K54" sqref="K54"/>
    </sheetView>
  </sheetViews>
  <sheetFormatPr defaultColWidth="9" defaultRowHeight="14.25"/>
  <cols>
    <col min="1" max="1" width="5.96666666666667" style="3" customWidth="1"/>
    <col min="2" max="2" width="13.125" style="4" customWidth="1"/>
    <col min="3" max="3" width="9" style="4"/>
    <col min="4" max="4" width="6.24166666666667" style="4" customWidth="1"/>
    <col min="5" max="5" width="6.525" style="4" customWidth="1"/>
    <col min="6" max="6" width="6.31666666666667" style="4" customWidth="1"/>
    <col min="7" max="7" width="6.81666666666667" style="4" customWidth="1"/>
    <col min="8" max="8" width="6.525" style="5" customWidth="1"/>
    <col min="9" max="9" width="8.58333333333333" style="4" customWidth="1"/>
    <col min="10" max="10" width="21.8083333333333" style="4" customWidth="1"/>
    <col min="11" max="11" width="7.91666666666667" style="4" customWidth="1"/>
    <col min="12" max="12" width="17.2166666666667" style="4" customWidth="1"/>
    <col min="13" max="13" width="5.975" style="4" customWidth="1"/>
    <col min="14" max="14" width="6.38333333333333" style="4" customWidth="1"/>
    <col min="15" max="15" width="7.225" style="4" customWidth="1"/>
    <col min="16" max="16" width="6.525" style="4" customWidth="1"/>
    <col min="17" max="17" width="5.275" style="4" customWidth="1"/>
    <col min="18" max="18" width="7.875" style="4" customWidth="1"/>
    <col min="19" max="19" width="6.66666666666667" style="4" customWidth="1"/>
    <col min="20" max="20" width="7.5" style="4" customWidth="1"/>
    <col min="21" max="21" width="17.9083333333333" style="4" customWidth="1"/>
    <col min="22" max="22" width="23.15" style="4" customWidth="1"/>
    <col min="23" max="16384" width="9" style="4"/>
  </cols>
  <sheetData>
    <row r="1" s="1" customFormat="1" ht="42" customHeight="1" spans="1:252">
      <c r="A1" s="7"/>
      <c r="B1" s="82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102" t="s">
        <v>265</v>
      </c>
      <c r="P1" s="103"/>
      <c r="Q1" s="103"/>
      <c r="R1" s="103"/>
      <c r="S1" s="103"/>
      <c r="T1" s="103"/>
      <c r="U1" s="10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  <c r="CL1" s="83"/>
      <c r="CM1" s="83"/>
      <c r="CN1" s="83"/>
      <c r="CO1" s="83"/>
      <c r="CP1" s="83"/>
      <c r="CQ1" s="83"/>
      <c r="CR1" s="83"/>
      <c r="CS1" s="83"/>
      <c r="CT1" s="83"/>
      <c r="CU1" s="83"/>
      <c r="CV1" s="83"/>
      <c r="CW1" s="83"/>
      <c r="CX1" s="83"/>
      <c r="CY1" s="83"/>
      <c r="CZ1" s="83"/>
      <c r="DA1" s="83"/>
      <c r="DB1" s="83"/>
      <c r="DC1" s="83"/>
      <c r="DD1" s="83"/>
      <c r="DE1" s="83"/>
      <c r="DF1" s="83"/>
      <c r="DG1" s="83"/>
      <c r="DH1" s="83"/>
      <c r="DI1" s="83"/>
      <c r="DJ1" s="83"/>
      <c r="DK1" s="83"/>
      <c r="DL1" s="83"/>
      <c r="DM1" s="83"/>
      <c r="DN1" s="83"/>
      <c r="DO1" s="83"/>
      <c r="DP1" s="83"/>
      <c r="DQ1" s="83"/>
      <c r="DR1" s="83"/>
      <c r="DS1" s="83"/>
      <c r="DT1" s="83"/>
      <c r="DU1" s="83"/>
      <c r="DV1" s="83"/>
      <c r="DW1" s="83"/>
      <c r="DX1" s="83"/>
      <c r="DY1" s="83"/>
      <c r="DZ1" s="83"/>
      <c r="EA1" s="83"/>
      <c r="EB1" s="83"/>
      <c r="EC1" s="83"/>
      <c r="ED1" s="83"/>
      <c r="EE1" s="83"/>
      <c r="EF1" s="83"/>
      <c r="EG1" s="83"/>
      <c r="EH1" s="83"/>
      <c r="EI1" s="83"/>
      <c r="EJ1" s="83"/>
      <c r="EK1" s="83"/>
      <c r="EL1" s="83"/>
      <c r="EM1" s="83"/>
      <c r="EN1" s="83"/>
      <c r="EO1" s="83"/>
      <c r="EP1" s="83"/>
      <c r="EQ1" s="83"/>
      <c r="ER1" s="83"/>
      <c r="ES1" s="83"/>
      <c r="ET1" s="83"/>
      <c r="EU1" s="83"/>
      <c r="EV1" s="83"/>
      <c r="EW1" s="83"/>
      <c r="EX1" s="83"/>
      <c r="EY1" s="83"/>
      <c r="EZ1" s="83"/>
      <c r="FA1" s="83"/>
      <c r="FB1" s="83"/>
      <c r="FC1" s="83"/>
      <c r="FD1" s="83"/>
      <c r="FE1" s="83"/>
      <c r="FF1" s="83"/>
      <c r="FG1" s="83"/>
      <c r="FH1" s="83"/>
      <c r="FI1" s="83"/>
      <c r="FJ1" s="83"/>
      <c r="FK1" s="83"/>
      <c r="FL1" s="83"/>
      <c r="FM1" s="83"/>
      <c r="FN1" s="83"/>
      <c r="FO1" s="83"/>
      <c r="FP1" s="83"/>
      <c r="FQ1" s="83"/>
      <c r="FR1" s="83"/>
      <c r="FS1" s="83"/>
      <c r="FT1" s="83"/>
      <c r="FU1" s="83"/>
      <c r="FV1" s="83"/>
      <c r="FW1" s="83"/>
      <c r="FX1" s="83"/>
      <c r="FY1" s="83"/>
      <c r="FZ1" s="83"/>
      <c r="GA1" s="83"/>
      <c r="GB1" s="83"/>
      <c r="GC1" s="83"/>
      <c r="GD1" s="83"/>
      <c r="GE1" s="83"/>
      <c r="GF1" s="83"/>
      <c r="GG1" s="83"/>
      <c r="GH1" s="83"/>
      <c r="GI1" s="83"/>
      <c r="GJ1" s="83"/>
      <c r="GK1" s="83"/>
      <c r="GL1" s="83"/>
      <c r="GM1" s="83"/>
      <c r="GN1" s="83"/>
      <c r="GO1" s="83"/>
      <c r="GP1" s="89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</row>
    <row r="2" s="2" customFormat="1" ht="29.5" customHeight="1" spans="1:252">
      <c r="A2" s="8" t="s">
        <v>0</v>
      </c>
      <c r="B2" s="9" t="s">
        <v>1</v>
      </c>
      <c r="C2" s="10" t="s">
        <v>2</v>
      </c>
      <c r="D2" s="11" t="s">
        <v>3</v>
      </c>
      <c r="E2" s="12" t="s">
        <v>4</v>
      </c>
      <c r="F2" s="11" t="s">
        <v>5</v>
      </c>
      <c r="G2" s="12" t="s">
        <v>6</v>
      </c>
      <c r="H2" s="18" t="s">
        <v>7</v>
      </c>
      <c r="I2" s="19" t="s">
        <v>8</v>
      </c>
      <c r="J2" s="8" t="s">
        <v>9</v>
      </c>
      <c r="K2" s="8" t="s">
        <v>10</v>
      </c>
      <c r="L2" s="20" t="s">
        <v>11</v>
      </c>
      <c r="M2" s="21" t="s">
        <v>12</v>
      </c>
      <c r="N2" s="11" t="s">
        <v>13</v>
      </c>
      <c r="O2" s="21" t="s">
        <v>14</v>
      </c>
      <c r="P2" s="11" t="s">
        <v>15</v>
      </c>
      <c r="Q2" s="11" t="s">
        <v>16</v>
      </c>
      <c r="R2" s="21" t="s">
        <v>17</v>
      </c>
      <c r="S2" s="26" t="s">
        <v>18</v>
      </c>
      <c r="T2" s="26" t="s">
        <v>19</v>
      </c>
      <c r="U2" s="27" t="s">
        <v>20</v>
      </c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</row>
    <row r="3" s="81" customFormat="1" ht="20" hidden="1" customHeight="1" spans="1:256">
      <c r="A3" s="13">
        <f t="shared" ref="A3:A45" si="0">D3+F3</f>
        <v>8</v>
      </c>
      <c r="B3" s="14" t="s">
        <v>266</v>
      </c>
      <c r="C3" s="14" t="s">
        <v>33</v>
      </c>
      <c r="D3" s="14">
        <v>8</v>
      </c>
      <c r="E3" s="14">
        <f t="shared" ref="E3:E8" si="1">1000/8*D3</f>
        <v>1000</v>
      </c>
      <c r="F3" s="14"/>
      <c r="G3" s="14">
        <f>1500/8*F3</f>
        <v>0</v>
      </c>
      <c r="H3" s="23">
        <v>4033</v>
      </c>
      <c r="I3" s="14" t="s">
        <v>54</v>
      </c>
      <c r="J3" s="37" t="s">
        <v>93</v>
      </c>
      <c r="K3" s="14">
        <v>80</v>
      </c>
      <c r="L3" s="14"/>
      <c r="M3" s="14"/>
      <c r="N3" s="14"/>
      <c r="O3" s="14"/>
      <c r="P3" s="14"/>
      <c r="Q3" s="14"/>
      <c r="R3" s="14"/>
      <c r="S3" s="14"/>
      <c r="T3" s="14"/>
      <c r="U3" s="14" t="s">
        <v>152</v>
      </c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</row>
    <row r="4" s="81" customFormat="1" ht="20" hidden="1" customHeight="1" spans="1:256">
      <c r="A4" s="13">
        <f t="shared" si="0"/>
        <v>8</v>
      </c>
      <c r="B4" s="37" t="s">
        <v>266</v>
      </c>
      <c r="C4" s="37" t="s">
        <v>80</v>
      </c>
      <c r="D4" s="37">
        <v>8</v>
      </c>
      <c r="E4" s="37">
        <f t="shared" ref="E4:E9" si="2">900/8*D4</f>
        <v>900</v>
      </c>
      <c r="F4" s="37"/>
      <c r="G4" s="37">
        <f t="shared" ref="G4:G9" si="3">1300/8*F4</f>
        <v>0</v>
      </c>
      <c r="H4" s="54">
        <v>1814</v>
      </c>
      <c r="I4" s="37" t="s">
        <v>68</v>
      </c>
      <c r="J4" s="37" t="s">
        <v>238</v>
      </c>
      <c r="K4" s="37"/>
      <c r="L4" s="37"/>
      <c r="M4" s="37" t="s">
        <v>40</v>
      </c>
      <c r="N4" s="37"/>
      <c r="O4" s="37"/>
      <c r="P4" s="37"/>
      <c r="Q4" s="37"/>
      <c r="R4" s="37"/>
      <c r="S4" s="37"/>
      <c r="T4" s="37"/>
      <c r="U4" s="37" t="s">
        <v>240</v>
      </c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</row>
    <row r="5" s="81" customFormat="1" ht="20" hidden="1" customHeight="1" spans="1:256">
      <c r="A5" s="13">
        <f t="shared" si="0"/>
        <v>6</v>
      </c>
      <c r="B5" s="37" t="s">
        <v>266</v>
      </c>
      <c r="C5" s="37" t="s">
        <v>81</v>
      </c>
      <c r="D5" s="37">
        <v>6</v>
      </c>
      <c r="E5" s="37">
        <f>1400/8*D5</f>
        <v>1050</v>
      </c>
      <c r="F5" s="37"/>
      <c r="G5" s="37"/>
      <c r="H5" s="54">
        <v>2555</v>
      </c>
      <c r="I5" s="37" t="s">
        <v>267</v>
      </c>
      <c r="J5" s="37" t="s">
        <v>268</v>
      </c>
      <c r="K5" s="37">
        <v>120</v>
      </c>
      <c r="L5" s="37"/>
      <c r="M5" s="37"/>
      <c r="N5" s="37"/>
      <c r="O5" s="37"/>
      <c r="P5" s="37"/>
      <c r="Q5" s="37"/>
      <c r="R5" s="37"/>
      <c r="S5" s="37"/>
      <c r="T5" s="37"/>
      <c r="U5" s="37" t="s">
        <v>269</v>
      </c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</row>
    <row r="6" s="81" customFormat="1" ht="20" hidden="1" customHeight="1" spans="1:256">
      <c r="A6" s="13">
        <f t="shared" si="0"/>
        <v>2</v>
      </c>
      <c r="B6" s="14" t="s">
        <v>266</v>
      </c>
      <c r="C6" s="14" t="s">
        <v>168</v>
      </c>
      <c r="D6" s="14">
        <v>2</v>
      </c>
      <c r="E6" s="14">
        <f t="shared" si="2"/>
        <v>225</v>
      </c>
      <c r="F6" s="14"/>
      <c r="G6" s="14"/>
      <c r="H6" s="23">
        <v>2494</v>
      </c>
      <c r="I6" s="14" t="s">
        <v>220</v>
      </c>
      <c r="J6" s="37" t="s">
        <v>194</v>
      </c>
      <c r="K6" s="14">
        <v>20</v>
      </c>
      <c r="L6" s="14"/>
      <c r="M6" s="14" t="s">
        <v>40</v>
      </c>
      <c r="N6" s="14"/>
      <c r="O6" s="14"/>
      <c r="P6" s="14"/>
      <c r="Q6" s="14"/>
      <c r="R6" s="14"/>
      <c r="S6" s="14"/>
      <c r="T6" s="14"/>
      <c r="U6" s="14" t="s">
        <v>200</v>
      </c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</row>
    <row r="7" s="81" customFormat="1" ht="20" hidden="1" customHeight="1" spans="1:256">
      <c r="A7" s="13">
        <f t="shared" si="0"/>
        <v>8</v>
      </c>
      <c r="B7" s="37" t="s">
        <v>266</v>
      </c>
      <c r="C7" s="37" t="s">
        <v>85</v>
      </c>
      <c r="D7" s="37">
        <v>8</v>
      </c>
      <c r="E7" s="37">
        <f t="shared" si="1"/>
        <v>1000</v>
      </c>
      <c r="F7" s="37"/>
      <c r="G7" s="37">
        <f t="shared" si="3"/>
        <v>0</v>
      </c>
      <c r="H7" s="54">
        <v>2362</v>
      </c>
      <c r="I7" s="37" t="s">
        <v>34</v>
      </c>
      <c r="J7" s="37" t="s">
        <v>270</v>
      </c>
      <c r="K7" s="37"/>
      <c r="L7" s="37"/>
      <c r="M7" s="37" t="s">
        <v>40</v>
      </c>
      <c r="N7" s="37">
        <v>300</v>
      </c>
      <c r="O7" s="37"/>
      <c r="P7" s="37"/>
      <c r="Q7" s="37"/>
      <c r="R7" s="37"/>
      <c r="S7" s="37"/>
      <c r="T7" s="37"/>
      <c r="U7" s="37" t="s">
        <v>271</v>
      </c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</row>
    <row r="8" s="3" customFormat="1" ht="20" customHeight="1" spans="1:21">
      <c r="A8" s="13">
        <f t="shared" si="0"/>
        <v>8</v>
      </c>
      <c r="B8" s="14" t="s">
        <v>266</v>
      </c>
      <c r="C8" s="14" t="s">
        <v>22</v>
      </c>
      <c r="D8" s="14">
        <v>8</v>
      </c>
      <c r="E8" s="14">
        <f t="shared" si="1"/>
        <v>1000</v>
      </c>
      <c r="F8" s="14"/>
      <c r="G8" s="14">
        <f t="shared" ref="G8:G11" si="4">1500/8*F8</f>
        <v>0</v>
      </c>
      <c r="H8" s="23">
        <v>3254</v>
      </c>
      <c r="I8" s="14" t="s">
        <v>60</v>
      </c>
      <c r="J8" s="37" t="s">
        <v>243</v>
      </c>
      <c r="K8" s="14"/>
      <c r="L8" s="14"/>
      <c r="M8" s="14" t="s">
        <v>40</v>
      </c>
      <c r="N8" s="14"/>
      <c r="O8" s="14"/>
      <c r="P8" s="14"/>
      <c r="Q8" s="14"/>
      <c r="R8" s="14"/>
      <c r="S8" s="14"/>
      <c r="T8" s="14"/>
      <c r="U8" s="14" t="s">
        <v>272</v>
      </c>
    </row>
    <row r="9" s="81" customFormat="1" ht="20" hidden="1" customHeight="1" spans="1:256">
      <c r="A9" s="13">
        <f t="shared" si="0"/>
        <v>8</v>
      </c>
      <c r="B9" s="37" t="s">
        <v>266</v>
      </c>
      <c r="C9" s="37" t="s">
        <v>56</v>
      </c>
      <c r="D9" s="37">
        <v>8</v>
      </c>
      <c r="E9" s="37">
        <f t="shared" si="2"/>
        <v>900</v>
      </c>
      <c r="F9" s="37"/>
      <c r="G9" s="37">
        <f t="shared" si="3"/>
        <v>0</v>
      </c>
      <c r="H9" s="54">
        <v>2292</v>
      </c>
      <c r="I9" s="37" t="s">
        <v>186</v>
      </c>
      <c r="J9" s="37" t="s">
        <v>262</v>
      </c>
      <c r="K9" s="37"/>
      <c r="L9" s="37"/>
      <c r="M9" s="37" t="s">
        <v>40</v>
      </c>
      <c r="N9" s="37"/>
      <c r="O9" s="37"/>
      <c r="P9" s="37"/>
      <c r="Q9" s="37"/>
      <c r="R9" s="37"/>
      <c r="S9" s="37"/>
      <c r="T9" s="37"/>
      <c r="U9" s="37" t="s">
        <v>263</v>
      </c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</row>
    <row r="10" s="3" customFormat="1" ht="20" hidden="1" customHeight="1" spans="1:21">
      <c r="A10" s="13">
        <f t="shared" si="0"/>
        <v>8</v>
      </c>
      <c r="B10" s="14" t="s">
        <v>266</v>
      </c>
      <c r="C10" s="14" t="s">
        <v>273</v>
      </c>
      <c r="D10" s="14">
        <v>8</v>
      </c>
      <c r="E10" s="14">
        <f t="shared" ref="E10:E16" si="5">1000/8*D10</f>
        <v>1000</v>
      </c>
      <c r="F10" s="14"/>
      <c r="G10" s="14">
        <f t="shared" si="4"/>
        <v>0</v>
      </c>
      <c r="H10" s="23">
        <v>2334</v>
      </c>
      <c r="I10" s="14" t="s">
        <v>104</v>
      </c>
      <c r="J10" s="37" t="s">
        <v>233</v>
      </c>
      <c r="K10" s="14"/>
      <c r="L10" s="14"/>
      <c r="M10" s="14" t="s">
        <v>40</v>
      </c>
      <c r="N10" s="14"/>
      <c r="O10" s="14"/>
      <c r="P10" s="14"/>
      <c r="Q10" s="14"/>
      <c r="R10" s="14"/>
      <c r="S10" s="14"/>
      <c r="T10" s="14"/>
      <c r="U10" s="14" t="s">
        <v>274</v>
      </c>
    </row>
    <row r="11" s="81" customFormat="1" ht="20" hidden="1" customHeight="1" spans="1:256">
      <c r="A11" s="13">
        <f t="shared" si="0"/>
        <v>8</v>
      </c>
      <c r="B11" s="14" t="s">
        <v>275</v>
      </c>
      <c r="C11" s="14" t="s">
        <v>33</v>
      </c>
      <c r="D11" s="14">
        <v>8</v>
      </c>
      <c r="E11" s="14">
        <f t="shared" si="5"/>
        <v>1000</v>
      </c>
      <c r="F11" s="14"/>
      <c r="G11" s="14">
        <f t="shared" si="4"/>
        <v>0</v>
      </c>
      <c r="H11" s="23">
        <v>4034</v>
      </c>
      <c r="I11" s="14" t="s">
        <v>54</v>
      </c>
      <c r="J11" s="37" t="s">
        <v>93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 t="s">
        <v>152</v>
      </c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</row>
    <row r="12" s="81" customFormat="1" ht="20" hidden="1" customHeight="1" spans="1:256">
      <c r="A12" s="13">
        <f t="shared" si="0"/>
        <v>4</v>
      </c>
      <c r="B12" s="37" t="s">
        <v>275</v>
      </c>
      <c r="C12" s="37" t="s">
        <v>80</v>
      </c>
      <c r="D12" s="37">
        <v>4</v>
      </c>
      <c r="E12" s="37">
        <f>900/8*D12</f>
        <v>450</v>
      </c>
      <c r="F12" s="37"/>
      <c r="G12" s="37">
        <f t="shared" ref="G12:G17" si="6">1300/8*F12</f>
        <v>0</v>
      </c>
      <c r="H12" s="54"/>
      <c r="I12" s="37" t="s">
        <v>68</v>
      </c>
      <c r="J12" s="37" t="s">
        <v>238</v>
      </c>
      <c r="K12" s="37">
        <v>20</v>
      </c>
      <c r="L12" s="37"/>
      <c r="M12" s="37" t="s">
        <v>40</v>
      </c>
      <c r="N12" s="37"/>
      <c r="O12" s="37">
        <v>5350</v>
      </c>
      <c r="P12" s="37">
        <v>5350</v>
      </c>
      <c r="Q12" s="37">
        <v>0</v>
      </c>
      <c r="R12" s="37" t="s">
        <v>36</v>
      </c>
      <c r="S12" s="37"/>
      <c r="T12" s="37"/>
      <c r="U12" s="37" t="s">
        <v>240</v>
      </c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</row>
    <row r="13" s="81" customFormat="1" ht="20" hidden="1" customHeight="1" spans="1:256">
      <c r="A13" s="13">
        <f t="shared" si="0"/>
        <v>6.5</v>
      </c>
      <c r="B13" s="37" t="s">
        <v>275</v>
      </c>
      <c r="C13" s="37" t="s">
        <v>81</v>
      </c>
      <c r="D13" s="37">
        <v>6.5</v>
      </c>
      <c r="E13" s="37">
        <f>1400/8*D13</f>
        <v>1137.5</v>
      </c>
      <c r="F13" s="37"/>
      <c r="G13" s="37"/>
      <c r="H13" s="54">
        <v>2554</v>
      </c>
      <c r="I13" s="37" t="s">
        <v>57</v>
      </c>
      <c r="J13" s="37" t="s">
        <v>268</v>
      </c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 t="s">
        <v>269</v>
      </c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</row>
    <row r="14" s="81" customFormat="1" ht="20" hidden="1" customHeight="1" spans="1:256">
      <c r="A14" s="13">
        <f t="shared" si="0"/>
        <v>4</v>
      </c>
      <c r="B14" s="37" t="s">
        <v>276</v>
      </c>
      <c r="C14" s="37" t="s">
        <v>81</v>
      </c>
      <c r="D14" s="37">
        <v>4</v>
      </c>
      <c r="E14" s="37">
        <f>1400/8*D14</f>
        <v>700</v>
      </c>
      <c r="F14" s="37"/>
      <c r="G14" s="37"/>
      <c r="H14" s="54">
        <v>2556</v>
      </c>
      <c r="I14" s="37" t="s">
        <v>57</v>
      </c>
      <c r="J14" s="37" t="s">
        <v>268</v>
      </c>
      <c r="K14" s="37"/>
      <c r="L14" s="37"/>
      <c r="M14" s="37"/>
      <c r="N14" s="37">
        <v>500</v>
      </c>
      <c r="O14" s="37">
        <v>3388</v>
      </c>
      <c r="P14" s="37">
        <v>3388</v>
      </c>
      <c r="Q14" s="37"/>
      <c r="R14" s="37" t="s">
        <v>72</v>
      </c>
      <c r="S14" s="37"/>
      <c r="T14" s="37"/>
      <c r="U14" s="37" t="s">
        <v>269</v>
      </c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</row>
    <row r="15" s="81" customFormat="1" ht="20" hidden="1" customHeight="1" spans="1:256">
      <c r="A15" s="13">
        <f t="shared" si="0"/>
        <v>8</v>
      </c>
      <c r="B15" s="37" t="s">
        <v>275</v>
      </c>
      <c r="C15" s="37" t="s">
        <v>85</v>
      </c>
      <c r="D15" s="37">
        <v>8</v>
      </c>
      <c r="E15" s="37">
        <f t="shared" si="5"/>
        <v>1000</v>
      </c>
      <c r="F15" s="37"/>
      <c r="G15" s="37">
        <f t="shared" si="6"/>
        <v>0</v>
      </c>
      <c r="H15" s="54">
        <v>2364</v>
      </c>
      <c r="I15" s="37" t="s">
        <v>34</v>
      </c>
      <c r="J15" s="37" t="s">
        <v>270</v>
      </c>
      <c r="K15" s="37"/>
      <c r="L15" s="37"/>
      <c r="M15" s="37" t="s">
        <v>40</v>
      </c>
      <c r="N15" s="37"/>
      <c r="O15" s="37">
        <v>2300</v>
      </c>
      <c r="P15" s="37">
        <v>2300</v>
      </c>
      <c r="Q15" s="37"/>
      <c r="R15" s="37" t="s">
        <v>114</v>
      </c>
      <c r="S15" s="37"/>
      <c r="T15" s="37"/>
      <c r="U15" s="37" t="s">
        <v>271</v>
      </c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</row>
    <row r="16" s="3" customFormat="1" ht="20" customHeight="1" spans="1:21">
      <c r="A16" s="13">
        <f t="shared" si="0"/>
        <v>5</v>
      </c>
      <c r="B16" s="14" t="s">
        <v>275</v>
      </c>
      <c r="C16" s="14" t="s">
        <v>22</v>
      </c>
      <c r="D16" s="14">
        <v>5</v>
      </c>
      <c r="E16" s="14">
        <f t="shared" si="5"/>
        <v>625</v>
      </c>
      <c r="F16" s="14"/>
      <c r="G16" s="14">
        <f t="shared" ref="G16:G25" si="7">1500/8*F16</f>
        <v>0</v>
      </c>
      <c r="H16" s="23">
        <v>3255</v>
      </c>
      <c r="I16" s="14" t="s">
        <v>60</v>
      </c>
      <c r="J16" s="37" t="s">
        <v>243</v>
      </c>
      <c r="K16" s="14"/>
      <c r="L16" s="14"/>
      <c r="M16" s="14" t="s">
        <v>40</v>
      </c>
      <c r="N16" s="14"/>
      <c r="O16" s="14"/>
      <c r="P16" s="14"/>
      <c r="Q16" s="14"/>
      <c r="R16" s="14"/>
      <c r="S16" s="14"/>
      <c r="T16" s="14"/>
      <c r="U16" s="14" t="s">
        <v>272</v>
      </c>
    </row>
    <row r="17" s="81" customFormat="1" ht="20" hidden="1" customHeight="1" spans="1:256">
      <c r="A17" s="13">
        <f t="shared" si="0"/>
        <v>6</v>
      </c>
      <c r="B17" s="37" t="s">
        <v>275</v>
      </c>
      <c r="C17" s="37" t="s">
        <v>56</v>
      </c>
      <c r="D17" s="37">
        <v>6</v>
      </c>
      <c r="E17" s="37">
        <f>900/8*D17</f>
        <v>675</v>
      </c>
      <c r="F17" s="37"/>
      <c r="G17" s="37">
        <f t="shared" si="6"/>
        <v>0</v>
      </c>
      <c r="H17" s="54">
        <v>2293</v>
      </c>
      <c r="I17" s="37" t="s">
        <v>186</v>
      </c>
      <c r="J17" s="37" t="s">
        <v>262</v>
      </c>
      <c r="K17" s="37"/>
      <c r="L17" s="37" t="s">
        <v>77</v>
      </c>
      <c r="M17" s="37"/>
      <c r="N17" s="37"/>
      <c r="O17" s="37">
        <v>3375</v>
      </c>
      <c r="P17" s="104">
        <v>3375</v>
      </c>
      <c r="Q17" s="37"/>
      <c r="R17" s="37" t="s">
        <v>36</v>
      </c>
      <c r="S17" s="37"/>
      <c r="T17" s="37"/>
      <c r="U17" s="37" t="s">
        <v>263</v>
      </c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</row>
    <row r="18" s="3" customFormat="1" ht="20" hidden="1" customHeight="1" spans="1:21">
      <c r="A18" s="13">
        <f t="shared" si="0"/>
        <v>9</v>
      </c>
      <c r="B18" s="14" t="s">
        <v>275</v>
      </c>
      <c r="C18" s="14" t="s">
        <v>273</v>
      </c>
      <c r="D18" s="14">
        <v>5</v>
      </c>
      <c r="E18" s="14">
        <f t="shared" ref="E18:E25" si="8">1000/8*D18</f>
        <v>625</v>
      </c>
      <c r="F18" s="14">
        <v>4</v>
      </c>
      <c r="G18" s="14">
        <f t="shared" si="7"/>
        <v>750</v>
      </c>
      <c r="H18" s="23">
        <v>2337</v>
      </c>
      <c r="I18" s="14" t="s">
        <v>104</v>
      </c>
      <c r="J18" s="37" t="s">
        <v>233</v>
      </c>
      <c r="K18" s="14"/>
      <c r="L18" s="14"/>
      <c r="M18" s="14" t="s">
        <v>40</v>
      </c>
      <c r="N18" s="14"/>
      <c r="O18" s="14"/>
      <c r="P18" s="14"/>
      <c r="Q18" s="14"/>
      <c r="R18" s="14"/>
      <c r="S18" s="14"/>
      <c r="T18" s="14"/>
      <c r="U18" s="14" t="s">
        <v>274</v>
      </c>
    </row>
    <row r="19" s="81" customFormat="1" ht="20" hidden="1" customHeight="1" spans="1:256">
      <c r="A19" s="13">
        <f t="shared" si="0"/>
        <v>8</v>
      </c>
      <c r="B19" s="14" t="s">
        <v>275</v>
      </c>
      <c r="C19" s="14" t="s">
        <v>50</v>
      </c>
      <c r="D19" s="14">
        <v>8</v>
      </c>
      <c r="E19" s="14">
        <f t="shared" si="8"/>
        <v>1000</v>
      </c>
      <c r="F19" s="14"/>
      <c r="G19" s="14">
        <f t="shared" si="7"/>
        <v>0</v>
      </c>
      <c r="H19" s="23">
        <v>531</v>
      </c>
      <c r="I19" s="14" t="s">
        <v>86</v>
      </c>
      <c r="J19" s="37" t="s">
        <v>172</v>
      </c>
      <c r="K19" s="14">
        <v>60</v>
      </c>
      <c r="L19" s="14"/>
      <c r="M19" s="14" t="s">
        <v>40</v>
      </c>
      <c r="N19" s="14"/>
      <c r="O19" s="14"/>
      <c r="P19" s="14"/>
      <c r="Q19" s="14"/>
      <c r="R19" s="14"/>
      <c r="S19" s="14"/>
      <c r="T19" s="14"/>
      <c r="U19" s="14" t="s">
        <v>173</v>
      </c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</row>
    <row r="20" s="3" customFormat="1" ht="20" hidden="1" customHeight="1" spans="1:21">
      <c r="A20" s="13">
        <f t="shared" si="0"/>
        <v>9</v>
      </c>
      <c r="B20" s="14" t="s">
        <v>276</v>
      </c>
      <c r="C20" s="14" t="s">
        <v>273</v>
      </c>
      <c r="D20" s="14">
        <v>9</v>
      </c>
      <c r="E20" s="14">
        <f t="shared" si="8"/>
        <v>1125</v>
      </c>
      <c r="F20" s="14"/>
      <c r="G20" s="14">
        <f t="shared" si="7"/>
        <v>0</v>
      </c>
      <c r="H20" s="23">
        <v>2338</v>
      </c>
      <c r="I20" s="14" t="s">
        <v>104</v>
      </c>
      <c r="J20" s="37" t="s">
        <v>233</v>
      </c>
      <c r="K20" s="14"/>
      <c r="L20" s="14"/>
      <c r="M20" s="14" t="s">
        <v>40</v>
      </c>
      <c r="N20" s="14"/>
      <c r="O20" s="14"/>
      <c r="P20" s="14"/>
      <c r="Q20" s="14"/>
      <c r="R20" s="14"/>
      <c r="S20" s="14"/>
      <c r="T20" s="14"/>
      <c r="U20" s="14" t="s">
        <v>277</v>
      </c>
    </row>
    <row r="21" s="81" customFormat="1" ht="20" hidden="1" customHeight="1" spans="1:256">
      <c r="A21" s="13">
        <f t="shared" si="0"/>
        <v>8</v>
      </c>
      <c r="B21" s="14" t="s">
        <v>276</v>
      </c>
      <c r="C21" s="14" t="s">
        <v>33</v>
      </c>
      <c r="D21" s="14">
        <v>8</v>
      </c>
      <c r="E21" s="14">
        <f t="shared" si="8"/>
        <v>1000</v>
      </c>
      <c r="F21" s="14"/>
      <c r="G21" s="14">
        <f t="shared" si="7"/>
        <v>0</v>
      </c>
      <c r="H21" s="23">
        <v>4035</v>
      </c>
      <c r="I21" s="14" t="s">
        <v>54</v>
      </c>
      <c r="J21" s="37" t="s">
        <v>93</v>
      </c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 t="s">
        <v>152</v>
      </c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</row>
    <row r="22" s="81" customFormat="1" ht="20" hidden="1" customHeight="1" spans="1:256">
      <c r="A22" s="13">
        <f t="shared" si="0"/>
        <v>8</v>
      </c>
      <c r="B22" s="14" t="s">
        <v>278</v>
      </c>
      <c r="C22" s="14" t="s">
        <v>33</v>
      </c>
      <c r="D22" s="14">
        <v>8</v>
      </c>
      <c r="E22" s="14">
        <f t="shared" si="8"/>
        <v>1000</v>
      </c>
      <c r="F22" s="14"/>
      <c r="G22" s="14">
        <f t="shared" si="7"/>
        <v>0</v>
      </c>
      <c r="H22" s="23">
        <v>4036</v>
      </c>
      <c r="I22" s="14" t="s">
        <v>54</v>
      </c>
      <c r="J22" s="37" t="s">
        <v>93</v>
      </c>
      <c r="K22" s="14">
        <v>80</v>
      </c>
      <c r="L22" s="14"/>
      <c r="M22" s="14"/>
      <c r="N22" s="14"/>
      <c r="O22" s="14"/>
      <c r="P22" s="14"/>
      <c r="Q22" s="14"/>
      <c r="R22" s="14"/>
      <c r="S22" s="14"/>
      <c r="T22" s="14"/>
      <c r="U22" s="14" t="s">
        <v>152</v>
      </c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</row>
    <row r="23" s="3" customFormat="1" ht="20" customHeight="1" spans="1:21">
      <c r="A23" s="13">
        <f t="shared" si="0"/>
        <v>8</v>
      </c>
      <c r="B23" s="14" t="s">
        <v>276</v>
      </c>
      <c r="C23" s="14" t="s">
        <v>22</v>
      </c>
      <c r="D23" s="14">
        <v>8</v>
      </c>
      <c r="E23" s="14">
        <f t="shared" si="8"/>
        <v>1000</v>
      </c>
      <c r="F23" s="14"/>
      <c r="G23" s="14">
        <f t="shared" si="7"/>
        <v>0</v>
      </c>
      <c r="H23" s="23">
        <v>3256</v>
      </c>
      <c r="I23" s="14" t="s">
        <v>60</v>
      </c>
      <c r="J23" s="37" t="s">
        <v>243</v>
      </c>
      <c r="K23" s="14"/>
      <c r="L23" s="14"/>
      <c r="M23" s="14" t="s">
        <v>40</v>
      </c>
      <c r="N23" s="14"/>
      <c r="O23" s="14"/>
      <c r="P23" s="14"/>
      <c r="Q23" s="14"/>
      <c r="R23" s="14"/>
      <c r="S23" s="14"/>
      <c r="T23" s="14"/>
      <c r="U23" s="14" t="s">
        <v>279</v>
      </c>
    </row>
    <row r="24" s="3" customFormat="1" ht="20" customHeight="1" spans="1:21">
      <c r="A24" s="13">
        <f t="shared" si="0"/>
        <v>8</v>
      </c>
      <c r="B24" s="14" t="s">
        <v>278</v>
      </c>
      <c r="C24" s="14" t="s">
        <v>22</v>
      </c>
      <c r="D24" s="14">
        <v>8</v>
      </c>
      <c r="E24" s="14">
        <f t="shared" si="8"/>
        <v>1000</v>
      </c>
      <c r="F24" s="14"/>
      <c r="G24" s="14">
        <f t="shared" si="7"/>
        <v>0</v>
      </c>
      <c r="H24" s="23">
        <v>3257</v>
      </c>
      <c r="I24" s="14" t="s">
        <v>60</v>
      </c>
      <c r="J24" s="37" t="s">
        <v>243</v>
      </c>
      <c r="K24" s="14"/>
      <c r="L24" s="14"/>
      <c r="M24" s="14" t="s">
        <v>40</v>
      </c>
      <c r="N24" s="14"/>
      <c r="O24" s="14"/>
      <c r="P24" s="14"/>
      <c r="Q24" s="14"/>
      <c r="R24" s="14"/>
      <c r="S24" s="14"/>
      <c r="T24" s="14"/>
      <c r="U24" s="14" t="s">
        <v>279</v>
      </c>
    </row>
    <row r="25" s="3" customFormat="1" ht="20" customHeight="1" spans="1:21">
      <c r="A25" s="13">
        <f t="shared" si="0"/>
        <v>8</v>
      </c>
      <c r="B25" s="14" t="s">
        <v>276</v>
      </c>
      <c r="C25" s="14" t="s">
        <v>59</v>
      </c>
      <c r="D25" s="14">
        <v>8</v>
      </c>
      <c r="E25" s="14">
        <f t="shared" si="8"/>
        <v>1000</v>
      </c>
      <c r="F25" s="14"/>
      <c r="G25" s="14">
        <f t="shared" si="7"/>
        <v>0</v>
      </c>
      <c r="H25" s="23">
        <v>2365</v>
      </c>
      <c r="I25" s="14" t="s">
        <v>34</v>
      </c>
      <c r="J25" s="37" t="s">
        <v>280</v>
      </c>
      <c r="K25" s="14"/>
      <c r="L25" s="14"/>
      <c r="M25" s="14" t="s">
        <v>40</v>
      </c>
      <c r="N25" s="14"/>
      <c r="O25" s="14"/>
      <c r="P25" s="14"/>
      <c r="Q25" s="14"/>
      <c r="R25" s="14"/>
      <c r="S25" s="14"/>
      <c r="T25" s="14"/>
      <c r="U25" s="14" t="s">
        <v>272</v>
      </c>
    </row>
    <row r="26" s="81" customFormat="1" ht="20" hidden="1" customHeight="1" spans="1:256">
      <c r="A26" s="13">
        <f t="shared" si="0"/>
        <v>2</v>
      </c>
      <c r="B26" s="14" t="s">
        <v>278</v>
      </c>
      <c r="C26" s="14" t="s">
        <v>156</v>
      </c>
      <c r="D26" s="14">
        <v>2</v>
      </c>
      <c r="E26" s="14">
        <f>900/8*D26</f>
        <v>225</v>
      </c>
      <c r="F26" s="14"/>
      <c r="G26" s="14">
        <f>1300/8*F26</f>
        <v>0</v>
      </c>
      <c r="H26" s="23">
        <v>2366</v>
      </c>
      <c r="I26" s="14" t="s">
        <v>34</v>
      </c>
      <c r="J26" s="37" t="s">
        <v>194</v>
      </c>
      <c r="K26" s="14">
        <v>15</v>
      </c>
      <c r="L26" s="14"/>
      <c r="M26" s="14" t="s">
        <v>40</v>
      </c>
      <c r="N26" s="14"/>
      <c r="O26" s="14">
        <v>450</v>
      </c>
      <c r="P26" s="14"/>
      <c r="Q26" s="14"/>
      <c r="R26" s="14"/>
      <c r="S26" s="14"/>
      <c r="T26" s="14"/>
      <c r="U26" s="14" t="s">
        <v>200</v>
      </c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</row>
    <row r="27" s="81" customFormat="1" ht="20" customHeight="1" spans="1:256">
      <c r="A27" s="13">
        <f t="shared" si="0"/>
        <v>7</v>
      </c>
      <c r="B27" s="14" t="s">
        <v>278</v>
      </c>
      <c r="C27" s="14" t="s">
        <v>59</v>
      </c>
      <c r="D27" s="14">
        <v>7</v>
      </c>
      <c r="E27" s="14">
        <f t="shared" ref="E27:E33" si="9">1000/8*D27</f>
        <v>875</v>
      </c>
      <c r="F27" s="14"/>
      <c r="G27" s="14"/>
      <c r="H27" s="23">
        <v>2367</v>
      </c>
      <c r="I27" s="14" t="s">
        <v>281</v>
      </c>
      <c r="J27" s="37" t="s">
        <v>280</v>
      </c>
      <c r="K27" s="14">
        <v>80</v>
      </c>
      <c r="L27" s="14"/>
      <c r="M27" s="14" t="s">
        <v>40</v>
      </c>
      <c r="N27" s="14"/>
      <c r="O27" s="14"/>
      <c r="P27" s="14"/>
      <c r="Q27" s="14"/>
      <c r="R27" s="14"/>
      <c r="S27" s="14"/>
      <c r="T27" s="14"/>
      <c r="U27" s="14" t="s">
        <v>272</v>
      </c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</row>
    <row r="28" s="81" customFormat="1" ht="20" hidden="1" customHeight="1" spans="1:256">
      <c r="A28" s="13">
        <f t="shared" si="0"/>
        <v>6.5</v>
      </c>
      <c r="B28" s="14" t="s">
        <v>276</v>
      </c>
      <c r="C28" s="14" t="s">
        <v>50</v>
      </c>
      <c r="D28" s="14">
        <v>6.5</v>
      </c>
      <c r="E28" s="14">
        <f t="shared" si="9"/>
        <v>812.5</v>
      </c>
      <c r="F28" s="14"/>
      <c r="G28" s="14">
        <f t="shared" ref="G28:G34" si="10">1500/8*F28</f>
        <v>0</v>
      </c>
      <c r="H28" s="23">
        <v>532</v>
      </c>
      <c r="I28" s="14" t="s">
        <v>86</v>
      </c>
      <c r="J28" s="37" t="s">
        <v>172</v>
      </c>
      <c r="K28" s="14"/>
      <c r="L28" s="14"/>
      <c r="M28" s="14" t="s">
        <v>40</v>
      </c>
      <c r="N28" s="14"/>
      <c r="O28" s="14"/>
      <c r="P28" s="14"/>
      <c r="Q28" s="14"/>
      <c r="R28" s="14"/>
      <c r="S28" s="14"/>
      <c r="T28" s="14"/>
      <c r="U28" s="14" t="s">
        <v>173</v>
      </c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</row>
    <row r="29" s="81" customFormat="1" ht="20" hidden="1" customHeight="1" spans="1:256">
      <c r="A29" s="84">
        <f t="shared" si="0"/>
        <v>8</v>
      </c>
      <c r="B29" s="37" t="s">
        <v>276</v>
      </c>
      <c r="C29" s="37" t="s">
        <v>102</v>
      </c>
      <c r="D29" s="37">
        <v>8</v>
      </c>
      <c r="E29" s="37">
        <f t="shared" si="9"/>
        <v>1000</v>
      </c>
      <c r="F29" s="37"/>
      <c r="G29" s="37">
        <f t="shared" si="10"/>
        <v>0</v>
      </c>
      <c r="H29" s="54">
        <v>2295</v>
      </c>
      <c r="I29" s="37" t="s">
        <v>186</v>
      </c>
      <c r="J29" s="37" t="s">
        <v>282</v>
      </c>
      <c r="K29" s="37"/>
      <c r="L29" s="37" t="s">
        <v>123</v>
      </c>
      <c r="M29" s="37" t="s">
        <v>40</v>
      </c>
      <c r="N29" s="37"/>
      <c r="O29" s="37">
        <v>1000</v>
      </c>
      <c r="P29" s="37">
        <v>1000</v>
      </c>
      <c r="Q29" s="37"/>
      <c r="R29" s="37" t="s">
        <v>114</v>
      </c>
      <c r="S29" s="37"/>
      <c r="T29" s="37"/>
      <c r="U29" s="37">
        <v>18022357128</v>
      </c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</row>
    <row r="30" s="81" customFormat="1" ht="20" hidden="1" customHeight="1" spans="1:256">
      <c r="A30" s="13">
        <f t="shared" si="0"/>
        <v>9</v>
      </c>
      <c r="B30" s="14" t="s">
        <v>278</v>
      </c>
      <c r="C30" s="14" t="s">
        <v>50</v>
      </c>
      <c r="D30" s="14">
        <v>9</v>
      </c>
      <c r="E30" s="14">
        <f t="shared" si="9"/>
        <v>1125</v>
      </c>
      <c r="F30" s="14"/>
      <c r="G30" s="14">
        <f t="shared" si="10"/>
        <v>0</v>
      </c>
      <c r="H30" s="23">
        <v>775</v>
      </c>
      <c r="I30" s="14" t="s">
        <v>186</v>
      </c>
      <c r="J30" s="37" t="s">
        <v>172</v>
      </c>
      <c r="K30" s="14"/>
      <c r="L30" s="14"/>
      <c r="M30" s="14" t="s">
        <v>40</v>
      </c>
      <c r="N30" s="14"/>
      <c r="O30" s="14"/>
      <c r="P30" s="14"/>
      <c r="Q30" s="14"/>
      <c r="R30" s="14"/>
      <c r="S30" s="14"/>
      <c r="T30" s="14"/>
      <c r="U30" s="14" t="s">
        <v>173</v>
      </c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</row>
    <row r="31" s="81" customFormat="1" ht="20" hidden="1" customHeight="1" spans="1:256">
      <c r="A31" s="13">
        <f t="shared" si="0"/>
        <v>4</v>
      </c>
      <c r="B31" s="14" t="s">
        <v>283</v>
      </c>
      <c r="C31" s="14" t="s">
        <v>50</v>
      </c>
      <c r="D31" s="14">
        <v>4</v>
      </c>
      <c r="E31" s="14">
        <f t="shared" si="9"/>
        <v>500</v>
      </c>
      <c r="F31" s="14"/>
      <c r="G31" s="14">
        <f t="shared" si="10"/>
        <v>0</v>
      </c>
      <c r="H31" s="23">
        <v>2298</v>
      </c>
      <c r="I31" s="14" t="s">
        <v>186</v>
      </c>
      <c r="J31" s="37" t="s">
        <v>172</v>
      </c>
      <c r="K31" s="14">
        <v>50</v>
      </c>
      <c r="L31" s="14" t="s">
        <v>77</v>
      </c>
      <c r="M31" s="14" t="s">
        <v>40</v>
      </c>
      <c r="N31" s="14"/>
      <c r="O31" s="14">
        <v>6113</v>
      </c>
      <c r="P31" s="105">
        <v>1600</v>
      </c>
      <c r="Q31" s="14"/>
      <c r="R31" s="14" t="s">
        <v>114</v>
      </c>
      <c r="S31" s="14"/>
      <c r="T31" s="14"/>
      <c r="U31" s="14" t="s">
        <v>173</v>
      </c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</row>
    <row r="32" s="81" customFormat="1" ht="20" hidden="1" customHeight="1" spans="1:256">
      <c r="A32" s="13">
        <f t="shared" si="0"/>
        <v>8</v>
      </c>
      <c r="B32" s="14" t="s">
        <v>283</v>
      </c>
      <c r="C32" s="14" t="s">
        <v>33</v>
      </c>
      <c r="D32" s="14">
        <v>8</v>
      </c>
      <c r="E32" s="14">
        <f t="shared" si="9"/>
        <v>1000</v>
      </c>
      <c r="F32" s="14"/>
      <c r="G32" s="14">
        <f t="shared" si="10"/>
        <v>0</v>
      </c>
      <c r="H32" s="23">
        <v>4037</v>
      </c>
      <c r="I32" s="14" t="s">
        <v>54</v>
      </c>
      <c r="J32" s="37" t="s">
        <v>93</v>
      </c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 t="s">
        <v>152</v>
      </c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</row>
    <row r="33" s="3" customFormat="1" ht="20" customHeight="1" spans="1:21">
      <c r="A33" s="13">
        <f t="shared" si="0"/>
        <v>8</v>
      </c>
      <c r="B33" s="14" t="s">
        <v>283</v>
      </c>
      <c r="C33" s="14" t="s">
        <v>22</v>
      </c>
      <c r="D33" s="14">
        <v>8</v>
      </c>
      <c r="E33" s="14">
        <f t="shared" si="9"/>
        <v>1000</v>
      </c>
      <c r="F33" s="14"/>
      <c r="G33" s="14">
        <f t="shared" si="10"/>
        <v>0</v>
      </c>
      <c r="H33" s="23">
        <v>3258</v>
      </c>
      <c r="I33" s="14" t="s">
        <v>60</v>
      </c>
      <c r="J33" s="37" t="s">
        <v>243</v>
      </c>
      <c r="K33" s="14"/>
      <c r="L33" s="14"/>
      <c r="M33" s="14" t="s">
        <v>40</v>
      </c>
      <c r="N33" s="14"/>
      <c r="O33" s="14"/>
      <c r="P33" s="14"/>
      <c r="Q33" s="14"/>
      <c r="R33" s="14"/>
      <c r="S33" s="14"/>
      <c r="T33" s="14"/>
      <c r="U33" s="14" t="s">
        <v>279</v>
      </c>
    </row>
    <row r="34" s="3" customFormat="1" ht="20" hidden="1" customHeight="1" spans="1:21">
      <c r="A34" s="13">
        <f t="shared" si="0"/>
        <v>8</v>
      </c>
      <c r="B34" s="37" t="s">
        <v>283</v>
      </c>
      <c r="C34" s="37" t="s">
        <v>273</v>
      </c>
      <c r="D34" s="37">
        <v>8</v>
      </c>
      <c r="E34" s="37">
        <v>1300</v>
      </c>
      <c r="F34" s="37"/>
      <c r="G34" s="37">
        <f t="shared" si="10"/>
        <v>0</v>
      </c>
      <c r="H34" s="54">
        <v>2011</v>
      </c>
      <c r="I34" s="37" t="s">
        <v>284</v>
      </c>
      <c r="J34" s="37" t="s">
        <v>187</v>
      </c>
      <c r="K34" s="37"/>
      <c r="L34" s="37" t="s">
        <v>77</v>
      </c>
      <c r="M34" s="37" t="s">
        <v>40</v>
      </c>
      <c r="N34" s="37"/>
      <c r="O34" s="37"/>
      <c r="P34" s="37"/>
      <c r="Q34" s="37"/>
      <c r="R34" s="37"/>
      <c r="S34" s="37"/>
      <c r="T34" s="37"/>
      <c r="U34" s="37" t="s">
        <v>92</v>
      </c>
    </row>
    <row r="35" s="81" customFormat="1" ht="20" customHeight="1" spans="1:256">
      <c r="A35" s="13">
        <f t="shared" si="0"/>
        <v>8</v>
      </c>
      <c r="B35" s="14" t="s">
        <v>283</v>
      </c>
      <c r="C35" s="14" t="s">
        <v>59</v>
      </c>
      <c r="D35" s="14">
        <v>8</v>
      </c>
      <c r="E35" s="14">
        <f t="shared" ref="E35:E37" si="11">1000/8*D35</f>
        <v>1000</v>
      </c>
      <c r="F35" s="14"/>
      <c r="G35" s="14"/>
      <c r="H35" s="23">
        <v>2368</v>
      </c>
      <c r="I35" s="14" t="s">
        <v>34</v>
      </c>
      <c r="J35" s="37" t="s">
        <v>280</v>
      </c>
      <c r="K35" s="14"/>
      <c r="L35" s="14"/>
      <c r="M35" s="14" t="s">
        <v>40</v>
      </c>
      <c r="N35" s="14"/>
      <c r="O35" s="14"/>
      <c r="P35" s="14"/>
      <c r="Q35" s="14"/>
      <c r="R35" s="14"/>
      <c r="S35" s="14"/>
      <c r="T35" s="14"/>
      <c r="U35" s="14" t="s">
        <v>285</v>
      </c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</row>
    <row r="36" s="81" customFormat="1" ht="20" hidden="1" customHeight="1" spans="1:256">
      <c r="A36" s="13">
        <f t="shared" si="0"/>
        <v>4</v>
      </c>
      <c r="B36" s="14" t="s">
        <v>286</v>
      </c>
      <c r="C36" s="14" t="s">
        <v>33</v>
      </c>
      <c r="D36" s="14">
        <v>4</v>
      </c>
      <c r="E36" s="14">
        <f t="shared" si="11"/>
        <v>500</v>
      </c>
      <c r="F36" s="14"/>
      <c r="G36" s="14">
        <f t="shared" ref="G36:G38" si="12">1500/8*F36</f>
        <v>0</v>
      </c>
      <c r="H36" s="23">
        <v>4038</v>
      </c>
      <c r="I36" s="14" t="s">
        <v>54</v>
      </c>
      <c r="J36" s="37" t="s">
        <v>93</v>
      </c>
      <c r="K36" s="14"/>
      <c r="L36" s="14" t="s">
        <v>77</v>
      </c>
      <c r="M36" s="14"/>
      <c r="N36" s="14"/>
      <c r="O36" s="14"/>
      <c r="P36" s="14"/>
      <c r="Q36" s="14"/>
      <c r="R36" s="14"/>
      <c r="S36" s="14"/>
      <c r="T36" s="14"/>
      <c r="U36" s="14" t="s">
        <v>152</v>
      </c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</row>
    <row r="37" s="3" customFormat="1" ht="20" customHeight="1" spans="1:21">
      <c r="A37" s="13">
        <f t="shared" si="0"/>
        <v>8</v>
      </c>
      <c r="B37" s="14" t="s">
        <v>286</v>
      </c>
      <c r="C37" s="14" t="s">
        <v>22</v>
      </c>
      <c r="D37" s="14">
        <v>8</v>
      </c>
      <c r="E37" s="14">
        <f t="shared" si="11"/>
        <v>1000</v>
      </c>
      <c r="F37" s="14"/>
      <c r="G37" s="14">
        <f t="shared" si="12"/>
        <v>0</v>
      </c>
      <c r="H37" s="23">
        <v>3259</v>
      </c>
      <c r="I37" s="14" t="s">
        <v>60</v>
      </c>
      <c r="J37" s="37" t="s">
        <v>243</v>
      </c>
      <c r="K37" s="14"/>
      <c r="L37" s="14"/>
      <c r="M37" s="14" t="s">
        <v>40</v>
      </c>
      <c r="N37" s="14"/>
      <c r="O37" s="14"/>
      <c r="P37" s="14"/>
      <c r="Q37" s="14"/>
      <c r="R37" s="14"/>
      <c r="S37" s="14"/>
      <c r="T37" s="14"/>
      <c r="U37" s="14" t="s">
        <v>279</v>
      </c>
    </row>
    <row r="38" s="3" customFormat="1" ht="20" hidden="1" customHeight="1" spans="1:21">
      <c r="A38" s="84">
        <f t="shared" si="0"/>
        <v>8</v>
      </c>
      <c r="B38" s="37" t="s">
        <v>286</v>
      </c>
      <c r="C38" s="37" t="s">
        <v>73</v>
      </c>
      <c r="D38" s="37">
        <v>8</v>
      </c>
      <c r="E38" s="37">
        <v>1600</v>
      </c>
      <c r="F38" s="37"/>
      <c r="G38" s="37">
        <f t="shared" si="12"/>
        <v>0</v>
      </c>
      <c r="H38" s="54"/>
      <c r="I38" s="37" t="s">
        <v>284</v>
      </c>
      <c r="J38" s="37" t="s">
        <v>287</v>
      </c>
      <c r="K38" s="37"/>
      <c r="L38" s="37" t="s">
        <v>77</v>
      </c>
      <c r="M38" s="37"/>
      <c r="N38" s="37"/>
      <c r="O38" s="37">
        <v>1600</v>
      </c>
      <c r="P38" s="37">
        <v>1600</v>
      </c>
      <c r="Q38" s="37"/>
      <c r="R38" s="37" t="s">
        <v>114</v>
      </c>
      <c r="S38" s="37"/>
      <c r="T38" s="37">
        <v>861</v>
      </c>
      <c r="U38" s="37"/>
    </row>
    <row r="39" s="81" customFormat="1" ht="20" customHeight="1" spans="1:256">
      <c r="A39" s="13">
        <f t="shared" si="0"/>
        <v>8</v>
      </c>
      <c r="B39" s="14" t="s">
        <v>286</v>
      </c>
      <c r="C39" s="14" t="s">
        <v>59</v>
      </c>
      <c r="D39" s="14">
        <v>8</v>
      </c>
      <c r="E39" s="14">
        <f t="shared" ref="E39:E43" si="13">1000/8*D39</f>
        <v>1000</v>
      </c>
      <c r="F39" s="14"/>
      <c r="G39" s="14"/>
      <c r="H39" s="23">
        <v>3195</v>
      </c>
      <c r="I39" s="14" t="s">
        <v>34</v>
      </c>
      <c r="J39" s="37" t="s">
        <v>280</v>
      </c>
      <c r="K39" s="14"/>
      <c r="L39" s="14"/>
      <c r="M39" s="14" t="s">
        <v>40</v>
      </c>
      <c r="N39" s="14"/>
      <c r="O39" s="14"/>
      <c r="P39" s="14"/>
      <c r="Q39" s="14"/>
      <c r="R39" s="14"/>
      <c r="S39" s="14"/>
      <c r="T39" s="14"/>
      <c r="U39" s="14" t="s">
        <v>288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</row>
    <row r="40" s="81" customFormat="1" ht="20" hidden="1" customHeight="1" spans="1:256">
      <c r="A40" s="13">
        <f t="shared" si="0"/>
        <v>8</v>
      </c>
      <c r="B40" s="37" t="s">
        <v>286</v>
      </c>
      <c r="C40" s="37" t="s">
        <v>81</v>
      </c>
      <c r="D40" s="37">
        <v>8</v>
      </c>
      <c r="E40" s="37">
        <v>2000</v>
      </c>
      <c r="F40" s="37"/>
      <c r="G40" s="37"/>
      <c r="H40" s="54">
        <v>2299</v>
      </c>
      <c r="I40" s="37" t="s">
        <v>186</v>
      </c>
      <c r="J40" s="37" t="s">
        <v>187</v>
      </c>
      <c r="K40" s="37">
        <v>40</v>
      </c>
      <c r="L40" s="37" t="s">
        <v>77</v>
      </c>
      <c r="M40" s="37" t="s">
        <v>40</v>
      </c>
      <c r="N40" s="37"/>
      <c r="O40" s="37">
        <v>3300</v>
      </c>
      <c r="P40" s="37">
        <v>3300</v>
      </c>
      <c r="Q40" s="37"/>
      <c r="R40" s="37" t="s">
        <v>114</v>
      </c>
      <c r="S40" s="37"/>
      <c r="T40" s="37"/>
      <c r="U40" s="37" t="s">
        <v>92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</row>
    <row r="41" s="3" customFormat="1" ht="20" customHeight="1" spans="1:21">
      <c r="A41" s="13">
        <f t="shared" si="0"/>
        <v>2</v>
      </c>
      <c r="B41" s="14" t="s">
        <v>289</v>
      </c>
      <c r="C41" s="14" t="s">
        <v>22</v>
      </c>
      <c r="D41" s="14">
        <v>2</v>
      </c>
      <c r="E41" s="14">
        <f t="shared" si="13"/>
        <v>250</v>
      </c>
      <c r="F41" s="14"/>
      <c r="G41" s="14">
        <f>1500/8*F41</f>
        <v>0</v>
      </c>
      <c r="H41" s="23">
        <v>2390</v>
      </c>
      <c r="I41" s="14" t="s">
        <v>60</v>
      </c>
      <c r="J41" s="37" t="s">
        <v>243</v>
      </c>
      <c r="K41" s="14"/>
      <c r="L41" s="14"/>
      <c r="M41" s="14" t="s">
        <v>40</v>
      </c>
      <c r="N41" s="14"/>
      <c r="O41" s="14">
        <v>9575</v>
      </c>
      <c r="P41" s="14">
        <v>3700</v>
      </c>
      <c r="Q41" s="14"/>
      <c r="R41" s="14"/>
      <c r="S41" s="14"/>
      <c r="T41" s="14"/>
      <c r="U41" s="14" t="s">
        <v>285</v>
      </c>
    </row>
    <row r="42" s="81" customFormat="1" ht="20" customHeight="1" spans="1:256">
      <c r="A42" s="13">
        <f t="shared" si="0"/>
        <v>3</v>
      </c>
      <c r="B42" s="14" t="s">
        <v>289</v>
      </c>
      <c r="C42" s="14" t="s">
        <v>59</v>
      </c>
      <c r="D42" s="14">
        <v>3</v>
      </c>
      <c r="E42" s="14">
        <f t="shared" si="13"/>
        <v>375</v>
      </c>
      <c r="F42" s="14"/>
      <c r="G42" s="14"/>
      <c r="H42" s="23">
        <v>3196</v>
      </c>
      <c r="I42" s="14" t="s">
        <v>34</v>
      </c>
      <c r="J42" s="37" t="s">
        <v>280</v>
      </c>
      <c r="K42" s="14"/>
      <c r="L42" s="14"/>
      <c r="M42" s="14" t="s">
        <v>40</v>
      </c>
      <c r="N42" s="14"/>
      <c r="O42" s="14">
        <v>4250</v>
      </c>
      <c r="P42" s="14"/>
      <c r="Q42" s="14"/>
      <c r="R42" s="14"/>
      <c r="S42" s="15"/>
      <c r="T42" s="14"/>
      <c r="U42" s="14" t="s">
        <v>288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</row>
    <row r="43" s="81" customFormat="1" ht="20" hidden="1" customHeight="1" spans="1:256">
      <c r="A43" s="84">
        <f t="shared" si="0"/>
        <v>8</v>
      </c>
      <c r="B43" s="37" t="s">
        <v>290</v>
      </c>
      <c r="C43" s="37" t="s">
        <v>85</v>
      </c>
      <c r="D43" s="37"/>
      <c r="E43" s="37"/>
      <c r="F43" s="37">
        <v>8</v>
      </c>
      <c r="G43" s="37">
        <v>1400</v>
      </c>
      <c r="H43" s="54"/>
      <c r="I43" s="37" t="s">
        <v>34</v>
      </c>
      <c r="J43" s="37" t="s">
        <v>291</v>
      </c>
      <c r="K43" s="37">
        <v>35</v>
      </c>
      <c r="L43" s="37" t="s">
        <v>25</v>
      </c>
      <c r="M43" s="37"/>
      <c r="N43" s="37">
        <v>300</v>
      </c>
      <c r="O43" s="37">
        <v>1700</v>
      </c>
      <c r="P43" s="37">
        <v>1700</v>
      </c>
      <c r="Q43" s="37"/>
      <c r="R43" s="37" t="s">
        <v>292</v>
      </c>
      <c r="S43" s="37"/>
      <c r="T43" s="37">
        <v>1016.8</v>
      </c>
      <c r="U43" s="37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</row>
    <row r="44" s="81" customFormat="1" ht="20" hidden="1" customHeight="1" spans="1:256">
      <c r="A44" s="84">
        <f t="shared" si="0"/>
        <v>8</v>
      </c>
      <c r="B44" s="37" t="s">
        <v>293</v>
      </c>
      <c r="C44" s="37" t="s">
        <v>137</v>
      </c>
      <c r="D44" s="37">
        <v>8</v>
      </c>
      <c r="E44" s="37">
        <v>1300</v>
      </c>
      <c r="F44" s="37"/>
      <c r="G44" s="37"/>
      <c r="H44" s="54">
        <v>3202</v>
      </c>
      <c r="I44" s="37" t="s">
        <v>34</v>
      </c>
      <c r="J44" s="37" t="s">
        <v>294</v>
      </c>
      <c r="K44" s="37"/>
      <c r="L44" s="37" t="s">
        <v>25</v>
      </c>
      <c r="M44" s="37" t="s">
        <v>40</v>
      </c>
      <c r="N44" s="37"/>
      <c r="O44" s="37">
        <v>1300</v>
      </c>
      <c r="P44" s="37">
        <v>1300</v>
      </c>
      <c r="Q44" s="37"/>
      <c r="R44" s="37" t="s">
        <v>26</v>
      </c>
      <c r="S44" s="37"/>
      <c r="T44" s="37"/>
      <c r="U44" s="37" t="s">
        <v>295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</row>
    <row r="45" s="81" customFormat="1" ht="20" hidden="1" customHeight="1" spans="1:256">
      <c r="A45" s="13">
        <f t="shared" si="0"/>
        <v>8</v>
      </c>
      <c r="B45" s="14" t="s">
        <v>296</v>
      </c>
      <c r="C45" s="14" t="s">
        <v>27</v>
      </c>
      <c r="D45" s="14">
        <v>2</v>
      </c>
      <c r="E45" s="14">
        <f>1000/8*D45</f>
        <v>250</v>
      </c>
      <c r="F45" s="14">
        <v>6</v>
      </c>
      <c r="G45" s="14">
        <f>1400/8*F45</f>
        <v>1050</v>
      </c>
      <c r="H45" s="23">
        <v>1939</v>
      </c>
      <c r="I45" s="14" t="s">
        <v>34</v>
      </c>
      <c r="J45" s="37" t="s">
        <v>297</v>
      </c>
      <c r="K45" s="14"/>
      <c r="L45" s="14"/>
      <c r="M45" s="14" t="s">
        <v>40</v>
      </c>
      <c r="N45" s="14">
        <v>300</v>
      </c>
      <c r="O45" s="14"/>
      <c r="P45" s="14"/>
      <c r="Q45" s="14"/>
      <c r="R45" s="14"/>
      <c r="S45" s="14"/>
      <c r="T45" s="14"/>
      <c r="U45" s="14" t="s">
        <v>298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</row>
  </sheetData>
  <autoFilter ref="A2:U45">
    <filterColumn colId="9">
      <customFilters>
        <customFilter operator="equal" val="华坑山上"/>
        <customFilter operator="equal" val="装备队"/>
      </customFilters>
    </filterColumn>
    <sortState ref="A2:U45">
      <sortCondition ref="B2:B42"/>
    </sortState>
    <extLst/>
  </autoFilter>
  <mergeCells count="1">
    <mergeCell ref="O1:U1"/>
  </mergeCells>
  <pageMargins left="0.75" right="0.75" top="1" bottom="1" header="0.509027777777778" footer="0.509027777777778"/>
  <pageSetup paperSize="9" orientation="portrait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W405"/>
  <sheetViews>
    <sheetView zoomScale="90" zoomScaleNormal="90" workbookViewId="0">
      <pane ySplit="2" topLeftCell="A265" activePane="bottomLeft" state="frozen"/>
      <selection/>
      <selection pane="bottomLeft" activeCell="M422" sqref="M422"/>
    </sheetView>
  </sheetViews>
  <sheetFormatPr defaultColWidth="9" defaultRowHeight="14.25"/>
  <cols>
    <col min="1" max="1" width="5.13333333333333" style="3" customWidth="1"/>
    <col min="2" max="2" width="13.125" style="4" customWidth="1"/>
    <col min="3" max="3" width="9" style="4"/>
    <col min="4" max="4" width="6.24166666666667" style="4" customWidth="1"/>
    <col min="5" max="5" width="6.525" style="4" customWidth="1"/>
    <col min="6" max="6" width="6.31666666666667" style="4" customWidth="1"/>
    <col min="7" max="7" width="6.81666666666667" style="4" customWidth="1"/>
    <col min="8" max="8" width="6.525" style="5" customWidth="1"/>
    <col min="9" max="9" width="8.58333333333333" style="4" customWidth="1"/>
    <col min="10" max="10" width="21.8083333333333" style="4" customWidth="1"/>
    <col min="11" max="11" width="7.91666666666667" style="4" customWidth="1"/>
    <col min="12" max="12" width="17.2166666666667" style="4" customWidth="1"/>
    <col min="13" max="13" width="5.975" style="4" customWidth="1"/>
    <col min="14" max="14" width="6.38333333333333" style="4" customWidth="1"/>
    <col min="15" max="15" width="7.225" style="6" customWidth="1"/>
    <col min="16" max="16" width="6.525" style="4" customWidth="1"/>
    <col min="17" max="17" width="5.275" style="4" customWidth="1"/>
    <col min="18" max="18" width="7.875" style="4" customWidth="1"/>
    <col min="19" max="19" width="5.55833333333333" style="4" customWidth="1"/>
    <col min="20" max="20" width="9.58333333333333" style="4" customWidth="1"/>
    <col min="21" max="21" width="7.49166666666667" style="4" customWidth="1"/>
    <col min="22" max="22" width="17.9083333333333" style="4" customWidth="1"/>
    <col min="23" max="23" width="23.15" style="4" customWidth="1"/>
    <col min="24" max="16384" width="9" style="4"/>
  </cols>
  <sheetData>
    <row r="1" s="1" customFormat="1" ht="42" customHeight="1" spans="1:253">
      <c r="A1" s="7"/>
      <c r="B1" s="82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5"/>
      <c r="P1" s="86"/>
      <c r="Q1" s="86"/>
      <c r="R1" s="86"/>
      <c r="S1" s="86"/>
      <c r="T1" s="86"/>
      <c r="U1" s="86"/>
      <c r="V1" s="86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  <c r="CL1" s="83"/>
      <c r="CM1" s="83"/>
      <c r="CN1" s="83"/>
      <c r="CO1" s="83"/>
      <c r="CP1" s="83"/>
      <c r="CQ1" s="83"/>
      <c r="CR1" s="83"/>
      <c r="CS1" s="83"/>
      <c r="CT1" s="83"/>
      <c r="CU1" s="83"/>
      <c r="CV1" s="83"/>
      <c r="CW1" s="83"/>
      <c r="CX1" s="83"/>
      <c r="CY1" s="83"/>
      <c r="CZ1" s="83"/>
      <c r="DA1" s="83"/>
      <c r="DB1" s="83"/>
      <c r="DC1" s="83"/>
      <c r="DD1" s="83"/>
      <c r="DE1" s="83"/>
      <c r="DF1" s="83"/>
      <c r="DG1" s="83"/>
      <c r="DH1" s="83"/>
      <c r="DI1" s="83"/>
      <c r="DJ1" s="83"/>
      <c r="DK1" s="83"/>
      <c r="DL1" s="83"/>
      <c r="DM1" s="83"/>
      <c r="DN1" s="83"/>
      <c r="DO1" s="83"/>
      <c r="DP1" s="83"/>
      <c r="DQ1" s="83"/>
      <c r="DR1" s="83"/>
      <c r="DS1" s="83"/>
      <c r="DT1" s="83"/>
      <c r="DU1" s="83"/>
      <c r="DV1" s="83"/>
      <c r="DW1" s="83"/>
      <c r="DX1" s="83"/>
      <c r="DY1" s="83"/>
      <c r="DZ1" s="83"/>
      <c r="EA1" s="83"/>
      <c r="EB1" s="83"/>
      <c r="EC1" s="83"/>
      <c r="ED1" s="83"/>
      <c r="EE1" s="83"/>
      <c r="EF1" s="83"/>
      <c r="EG1" s="83"/>
      <c r="EH1" s="83"/>
      <c r="EI1" s="83"/>
      <c r="EJ1" s="83"/>
      <c r="EK1" s="83"/>
      <c r="EL1" s="83"/>
      <c r="EM1" s="83"/>
      <c r="EN1" s="83"/>
      <c r="EO1" s="83"/>
      <c r="EP1" s="83"/>
      <c r="EQ1" s="83"/>
      <c r="ER1" s="83"/>
      <c r="ES1" s="83"/>
      <c r="ET1" s="83"/>
      <c r="EU1" s="83"/>
      <c r="EV1" s="83"/>
      <c r="EW1" s="83"/>
      <c r="EX1" s="83"/>
      <c r="EY1" s="83"/>
      <c r="EZ1" s="83"/>
      <c r="FA1" s="83"/>
      <c r="FB1" s="83"/>
      <c r="FC1" s="83"/>
      <c r="FD1" s="83"/>
      <c r="FE1" s="83"/>
      <c r="FF1" s="83"/>
      <c r="FG1" s="83"/>
      <c r="FH1" s="83"/>
      <c r="FI1" s="83"/>
      <c r="FJ1" s="83"/>
      <c r="FK1" s="83"/>
      <c r="FL1" s="83"/>
      <c r="FM1" s="83"/>
      <c r="FN1" s="83"/>
      <c r="FO1" s="83"/>
      <c r="FP1" s="83"/>
      <c r="FQ1" s="83"/>
      <c r="FR1" s="83"/>
      <c r="FS1" s="83"/>
      <c r="FT1" s="83"/>
      <c r="FU1" s="83"/>
      <c r="FV1" s="83"/>
      <c r="FW1" s="83"/>
      <c r="FX1" s="83"/>
      <c r="FY1" s="83"/>
      <c r="FZ1" s="83"/>
      <c r="GA1" s="83"/>
      <c r="GB1" s="83"/>
      <c r="GC1" s="83"/>
      <c r="GD1" s="83"/>
      <c r="GE1" s="83"/>
      <c r="GF1" s="83"/>
      <c r="GG1" s="83"/>
      <c r="GH1" s="83"/>
      <c r="GI1" s="83"/>
      <c r="GJ1" s="83"/>
      <c r="GK1" s="83"/>
      <c r="GL1" s="83"/>
      <c r="GM1" s="83"/>
      <c r="GN1" s="83"/>
      <c r="GO1" s="83"/>
      <c r="GP1" s="83"/>
      <c r="GQ1" s="89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</row>
    <row r="2" s="2" customFormat="1" ht="29.5" customHeight="1" spans="1:253">
      <c r="A2" s="8" t="s">
        <v>0</v>
      </c>
      <c r="B2" s="9" t="s">
        <v>1</v>
      </c>
      <c r="C2" s="10" t="s">
        <v>2</v>
      </c>
      <c r="D2" s="11" t="s">
        <v>3</v>
      </c>
      <c r="E2" s="12" t="s">
        <v>4</v>
      </c>
      <c r="F2" s="11" t="s">
        <v>5</v>
      </c>
      <c r="G2" s="12" t="s">
        <v>6</v>
      </c>
      <c r="H2" s="18" t="s">
        <v>7</v>
      </c>
      <c r="I2" s="19" t="s">
        <v>8</v>
      </c>
      <c r="J2" s="8" t="s">
        <v>9</v>
      </c>
      <c r="K2" s="8" t="s">
        <v>10</v>
      </c>
      <c r="L2" s="20" t="s">
        <v>11</v>
      </c>
      <c r="M2" s="21" t="s">
        <v>12</v>
      </c>
      <c r="N2" s="11" t="s">
        <v>13</v>
      </c>
      <c r="O2" s="22" t="s">
        <v>14</v>
      </c>
      <c r="P2" s="11" t="s">
        <v>15</v>
      </c>
      <c r="Q2" s="11" t="s">
        <v>16</v>
      </c>
      <c r="R2" s="21" t="s">
        <v>17</v>
      </c>
      <c r="S2" s="26" t="s">
        <v>18</v>
      </c>
      <c r="T2" s="26" t="s">
        <v>19</v>
      </c>
      <c r="U2" s="26" t="s">
        <v>299</v>
      </c>
      <c r="V2" s="27" t="s">
        <v>20</v>
      </c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</row>
    <row r="3" s="81" customFormat="1" ht="20" hidden="1" customHeight="1" spans="1:257">
      <c r="A3" s="13">
        <f t="shared" ref="A3:A62" si="0">D3+F3</f>
        <v>0</v>
      </c>
      <c r="B3" s="37" t="s">
        <v>300</v>
      </c>
      <c r="C3" s="37" t="s">
        <v>301</v>
      </c>
      <c r="D3" s="37"/>
      <c r="E3" s="37">
        <v>800</v>
      </c>
      <c r="F3" s="37"/>
      <c r="G3" s="37">
        <f>1500/8*F3</f>
        <v>0</v>
      </c>
      <c r="H3" s="54"/>
      <c r="I3" s="37" t="s">
        <v>302</v>
      </c>
      <c r="J3" s="37" t="s">
        <v>303</v>
      </c>
      <c r="K3" s="37"/>
      <c r="L3" s="37" t="s">
        <v>304</v>
      </c>
      <c r="M3" s="37"/>
      <c r="N3" s="37"/>
      <c r="O3" s="37">
        <v>800</v>
      </c>
      <c r="P3" s="37">
        <v>800</v>
      </c>
      <c r="Q3" s="37"/>
      <c r="R3" s="37" t="s">
        <v>36</v>
      </c>
      <c r="S3" s="32">
        <v>150</v>
      </c>
      <c r="T3" s="37"/>
      <c r="U3" s="37"/>
      <c r="V3" s="37">
        <v>13352818038</v>
      </c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</row>
    <row r="4" s="81" customFormat="1" ht="20" hidden="1" customHeight="1" spans="1:257">
      <c r="A4" s="13">
        <f t="shared" si="0"/>
        <v>8</v>
      </c>
      <c r="B4" s="37" t="s">
        <v>300</v>
      </c>
      <c r="C4" s="37" t="s">
        <v>27</v>
      </c>
      <c r="D4" s="37">
        <v>5</v>
      </c>
      <c r="E4" s="37">
        <f>1000/8*D4</f>
        <v>625</v>
      </c>
      <c r="F4" s="37">
        <v>3</v>
      </c>
      <c r="G4" s="37">
        <f>1400/8*F4</f>
        <v>525</v>
      </c>
      <c r="H4" s="54">
        <v>1940</v>
      </c>
      <c r="I4" s="37" t="s">
        <v>34</v>
      </c>
      <c r="J4" s="37" t="s">
        <v>297</v>
      </c>
      <c r="K4" s="37"/>
      <c r="L4" s="37"/>
      <c r="M4" s="37" t="s">
        <v>40</v>
      </c>
      <c r="N4" s="37"/>
      <c r="O4" s="37"/>
      <c r="P4" s="37"/>
      <c r="Q4" s="37"/>
      <c r="R4" s="37"/>
      <c r="S4" s="37"/>
      <c r="T4" s="37"/>
      <c r="U4" s="37"/>
      <c r="V4" s="37">
        <v>13711219206</v>
      </c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</row>
    <row r="5" s="81" customFormat="1" ht="20" hidden="1" customHeight="1" spans="1:257">
      <c r="A5" s="13">
        <f t="shared" si="0"/>
        <v>8</v>
      </c>
      <c r="B5" s="37" t="s">
        <v>300</v>
      </c>
      <c r="C5" s="37" t="s">
        <v>37</v>
      </c>
      <c r="D5" s="37">
        <v>8</v>
      </c>
      <c r="E5" s="37">
        <f>1000/8*D5</f>
        <v>1000</v>
      </c>
      <c r="F5" s="37"/>
      <c r="G5" s="37">
        <f>1500/8*F5</f>
        <v>0</v>
      </c>
      <c r="H5" s="54"/>
      <c r="I5" s="37" t="s">
        <v>305</v>
      </c>
      <c r="J5" s="37" t="s">
        <v>306</v>
      </c>
      <c r="K5" s="37"/>
      <c r="L5" s="37"/>
      <c r="M5" s="37"/>
      <c r="N5" s="37"/>
      <c r="O5" s="37"/>
      <c r="P5" s="37"/>
      <c r="Q5" s="37"/>
      <c r="R5" s="37"/>
      <c r="S5" s="32">
        <v>350</v>
      </c>
      <c r="T5" s="37"/>
      <c r="U5" s="37"/>
      <c r="V5" s="37" t="s">
        <v>307</v>
      </c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</row>
    <row r="6" s="81" customFormat="1" ht="20" hidden="1" customHeight="1" spans="1:257">
      <c r="A6" s="13">
        <f t="shared" si="0"/>
        <v>8</v>
      </c>
      <c r="B6" s="14" t="s">
        <v>308</v>
      </c>
      <c r="C6" s="14" t="s">
        <v>80</v>
      </c>
      <c r="D6" s="14">
        <v>8</v>
      </c>
      <c r="E6" s="14">
        <f>800/8*D6</f>
        <v>800</v>
      </c>
      <c r="F6" s="14"/>
      <c r="G6" s="14">
        <f>1400/8*F6</f>
        <v>0</v>
      </c>
      <c r="H6" s="23">
        <v>2397</v>
      </c>
      <c r="I6" s="14" t="s">
        <v>305</v>
      </c>
      <c r="J6" s="37" t="s">
        <v>309</v>
      </c>
      <c r="K6" s="14"/>
      <c r="L6" s="14"/>
      <c r="M6" s="14" t="s">
        <v>40</v>
      </c>
      <c r="N6" s="14">
        <v>300</v>
      </c>
      <c r="O6" s="14"/>
      <c r="P6" s="14"/>
      <c r="Q6" s="14"/>
      <c r="R6" s="14"/>
      <c r="S6" s="32">
        <v>350</v>
      </c>
      <c r="T6" s="14"/>
      <c r="U6" s="14"/>
      <c r="V6" s="14" t="s">
        <v>310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</row>
    <row r="7" s="81" customFormat="1" ht="20" hidden="1" customHeight="1" spans="1:257">
      <c r="A7" s="13">
        <f t="shared" si="0"/>
        <v>4</v>
      </c>
      <c r="B7" s="14" t="s">
        <v>308</v>
      </c>
      <c r="C7" s="14" t="s">
        <v>81</v>
      </c>
      <c r="D7" s="14">
        <v>4</v>
      </c>
      <c r="E7" s="14">
        <f>1400/8*D7</f>
        <v>700</v>
      </c>
      <c r="F7" s="14"/>
      <c r="G7" s="14">
        <f>1800/8*F7</f>
        <v>0</v>
      </c>
      <c r="H7" s="23">
        <v>4621</v>
      </c>
      <c r="I7" s="14" t="s">
        <v>60</v>
      </c>
      <c r="J7" s="37" t="s">
        <v>311</v>
      </c>
      <c r="K7" s="14"/>
      <c r="L7" s="14"/>
      <c r="M7" s="14" t="s">
        <v>40</v>
      </c>
      <c r="N7" s="14"/>
      <c r="O7" s="14"/>
      <c r="P7" s="14"/>
      <c r="Q7" s="14"/>
      <c r="R7" s="14"/>
      <c r="S7" s="14"/>
      <c r="T7" s="14">
        <v>2406</v>
      </c>
      <c r="U7" s="14"/>
      <c r="V7" s="14" t="s">
        <v>312</v>
      </c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</row>
    <row r="8" s="81" customFormat="1" ht="20" hidden="1" customHeight="1" spans="1:257">
      <c r="A8" s="84">
        <f t="shared" si="0"/>
        <v>8</v>
      </c>
      <c r="B8" s="37" t="s">
        <v>308</v>
      </c>
      <c r="C8" s="37" t="s">
        <v>27</v>
      </c>
      <c r="D8" s="37">
        <v>4</v>
      </c>
      <c r="E8" s="37">
        <f>1000/8*D8</f>
        <v>500</v>
      </c>
      <c r="F8" s="37">
        <v>4</v>
      </c>
      <c r="G8" s="37">
        <f>1400/8*F8</f>
        <v>700</v>
      </c>
      <c r="H8" s="54">
        <v>1941</v>
      </c>
      <c r="I8" s="37" t="s">
        <v>34</v>
      </c>
      <c r="J8" s="37" t="s">
        <v>297</v>
      </c>
      <c r="K8" s="37"/>
      <c r="L8" s="37"/>
      <c r="M8" s="37" t="s">
        <v>40</v>
      </c>
      <c r="N8" s="37"/>
      <c r="O8" s="37"/>
      <c r="P8" s="37"/>
      <c r="Q8" s="37"/>
      <c r="R8" s="37"/>
      <c r="S8" s="37"/>
      <c r="T8" s="37">
        <v>1336</v>
      </c>
      <c r="U8" s="37"/>
      <c r="V8" s="37">
        <v>13711219206</v>
      </c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</row>
    <row r="9" s="81" customFormat="1" ht="20" hidden="1" customHeight="1" spans="1:257">
      <c r="A9" s="13">
        <f t="shared" si="0"/>
        <v>8</v>
      </c>
      <c r="B9" s="37" t="s">
        <v>313</v>
      </c>
      <c r="C9" s="37" t="s">
        <v>314</v>
      </c>
      <c r="D9" s="37">
        <v>8</v>
      </c>
      <c r="E9" s="37">
        <f>1000/8*D9</f>
        <v>1000</v>
      </c>
      <c r="F9" s="37"/>
      <c r="G9" s="37"/>
      <c r="H9" s="54">
        <v>2997</v>
      </c>
      <c r="I9" s="37" t="s">
        <v>315</v>
      </c>
      <c r="J9" s="37" t="s">
        <v>74</v>
      </c>
      <c r="K9" s="37"/>
      <c r="L9" s="37" t="s">
        <v>316</v>
      </c>
      <c r="M9" s="37"/>
      <c r="N9" s="37">
        <v>300</v>
      </c>
      <c r="O9" s="37">
        <v>1300</v>
      </c>
      <c r="P9" s="37">
        <v>1280</v>
      </c>
      <c r="Q9" s="37">
        <v>20</v>
      </c>
      <c r="R9" s="37" t="s">
        <v>26</v>
      </c>
      <c r="S9" s="32">
        <v>350</v>
      </c>
      <c r="T9" s="37"/>
      <c r="U9" s="37"/>
      <c r="V9" s="37" t="s">
        <v>317</v>
      </c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</row>
    <row r="10" s="81" customFormat="1" ht="20" hidden="1" customHeight="1" spans="1:257">
      <c r="A10" s="13">
        <f t="shared" si="0"/>
        <v>8</v>
      </c>
      <c r="B10" s="14" t="s">
        <v>313</v>
      </c>
      <c r="C10" s="14" t="s">
        <v>50</v>
      </c>
      <c r="D10" s="14"/>
      <c r="E10" s="14">
        <f>1000/8*D10</f>
        <v>0</v>
      </c>
      <c r="F10" s="14">
        <v>8</v>
      </c>
      <c r="G10" s="14">
        <f>1500/8*F10</f>
        <v>1500</v>
      </c>
      <c r="H10" s="23">
        <v>2446</v>
      </c>
      <c r="I10" s="14" t="s">
        <v>318</v>
      </c>
      <c r="J10" s="37" t="s">
        <v>319</v>
      </c>
      <c r="K10" s="14"/>
      <c r="L10" s="14"/>
      <c r="M10" s="14" t="s">
        <v>40</v>
      </c>
      <c r="N10" s="14"/>
      <c r="O10" s="14"/>
      <c r="P10" s="14"/>
      <c r="Q10" s="14"/>
      <c r="R10" s="14"/>
      <c r="S10" s="32">
        <v>350</v>
      </c>
      <c r="T10" s="14"/>
      <c r="U10" s="14"/>
      <c r="V10" s="14" t="s">
        <v>71</v>
      </c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</row>
    <row r="11" s="81" customFormat="1" ht="20" hidden="1" customHeight="1" spans="1:257">
      <c r="A11" s="13">
        <f t="shared" si="0"/>
        <v>8</v>
      </c>
      <c r="B11" s="14" t="s">
        <v>313</v>
      </c>
      <c r="C11" s="14" t="s">
        <v>320</v>
      </c>
      <c r="D11" s="14">
        <v>4</v>
      </c>
      <c r="E11" s="14">
        <f>1000/8*D11</f>
        <v>500</v>
      </c>
      <c r="F11" s="14">
        <v>4</v>
      </c>
      <c r="G11" s="14">
        <f>1500/8*F11</f>
        <v>750</v>
      </c>
      <c r="H11" s="23">
        <v>2448</v>
      </c>
      <c r="I11" s="14" t="s">
        <v>321</v>
      </c>
      <c r="J11" s="37" t="s">
        <v>319</v>
      </c>
      <c r="K11" s="14"/>
      <c r="L11" s="14"/>
      <c r="M11" s="14" t="s">
        <v>40</v>
      </c>
      <c r="N11" s="14"/>
      <c r="O11" s="14"/>
      <c r="P11" s="14"/>
      <c r="Q11" s="14"/>
      <c r="R11" s="14"/>
      <c r="S11" s="32">
        <v>350</v>
      </c>
      <c r="T11" s="14"/>
      <c r="U11" s="14"/>
      <c r="V11" s="14" t="s">
        <v>71</v>
      </c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</row>
    <row r="12" s="81" customFormat="1" ht="20" hidden="1" customHeight="1" spans="1:257">
      <c r="A12" s="13">
        <f t="shared" si="0"/>
        <v>8</v>
      </c>
      <c r="B12" s="14" t="s">
        <v>313</v>
      </c>
      <c r="C12" s="14" t="s">
        <v>322</v>
      </c>
      <c r="D12" s="14">
        <v>1</v>
      </c>
      <c r="E12" s="14">
        <f>900/8*D12</f>
        <v>112.5</v>
      </c>
      <c r="F12" s="14">
        <v>7</v>
      </c>
      <c r="G12" s="14">
        <f>1300/8*F12</f>
        <v>1137.5</v>
      </c>
      <c r="H12" s="23">
        <v>1942</v>
      </c>
      <c r="I12" s="14" t="s">
        <v>34</v>
      </c>
      <c r="J12" s="37" t="s">
        <v>323</v>
      </c>
      <c r="K12" s="14"/>
      <c r="L12" s="14"/>
      <c r="M12" s="14" t="s">
        <v>40</v>
      </c>
      <c r="N12" s="14">
        <v>300</v>
      </c>
      <c r="O12" s="14"/>
      <c r="P12" s="14"/>
      <c r="Q12" s="14"/>
      <c r="R12" s="14"/>
      <c r="S12" s="14"/>
      <c r="T12" s="14"/>
      <c r="U12" s="14"/>
      <c r="V12" s="14">
        <v>13642618833</v>
      </c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</row>
    <row r="13" s="81" customFormat="1" ht="20" hidden="1" customHeight="1" spans="1:257">
      <c r="A13" s="13">
        <f t="shared" si="0"/>
        <v>8</v>
      </c>
      <c r="B13" s="14" t="s">
        <v>313</v>
      </c>
      <c r="C13" s="14" t="s">
        <v>59</v>
      </c>
      <c r="D13" s="14">
        <v>6</v>
      </c>
      <c r="E13" s="14">
        <f>1000/8*D13</f>
        <v>750</v>
      </c>
      <c r="F13" s="14">
        <v>2</v>
      </c>
      <c r="G13" s="14">
        <f>1500/8*F13</f>
        <v>375</v>
      </c>
      <c r="H13" s="23">
        <v>1943</v>
      </c>
      <c r="I13" s="14" t="s">
        <v>324</v>
      </c>
      <c r="J13" s="37" t="s">
        <v>323</v>
      </c>
      <c r="K13" s="14"/>
      <c r="L13" s="14"/>
      <c r="M13" s="14" t="s">
        <v>40</v>
      </c>
      <c r="N13" s="14"/>
      <c r="O13" s="14"/>
      <c r="P13" s="14"/>
      <c r="Q13" s="14"/>
      <c r="R13" s="14"/>
      <c r="S13" s="32">
        <v>350</v>
      </c>
      <c r="T13" s="14"/>
      <c r="U13" s="14"/>
      <c r="V13" s="14">
        <v>13642618833</v>
      </c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</row>
    <row r="14" s="81" customFormat="1" ht="20" hidden="1" customHeight="1" spans="1:257">
      <c r="A14" s="13">
        <f t="shared" si="0"/>
        <v>8</v>
      </c>
      <c r="B14" s="14" t="s">
        <v>313</v>
      </c>
      <c r="C14" s="14" t="s">
        <v>325</v>
      </c>
      <c r="D14" s="14">
        <v>8</v>
      </c>
      <c r="E14" s="14">
        <f>1000/8*D14</f>
        <v>1000</v>
      </c>
      <c r="F14" s="14"/>
      <c r="G14" s="14"/>
      <c r="H14" s="23">
        <v>2391</v>
      </c>
      <c r="I14" s="14" t="s">
        <v>326</v>
      </c>
      <c r="J14" s="37" t="s">
        <v>327</v>
      </c>
      <c r="K14" s="14"/>
      <c r="L14" s="14"/>
      <c r="M14" s="14" t="s">
        <v>40</v>
      </c>
      <c r="N14" s="14">
        <v>400</v>
      </c>
      <c r="O14" s="14"/>
      <c r="P14" s="14"/>
      <c r="Q14" s="14"/>
      <c r="R14" s="14"/>
      <c r="S14" s="32">
        <v>350</v>
      </c>
      <c r="T14" s="14"/>
      <c r="U14" s="14"/>
      <c r="V14" s="14">
        <v>13719219863</v>
      </c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</row>
    <row r="15" s="81" customFormat="1" ht="20" hidden="1" customHeight="1" spans="1:257">
      <c r="A15" s="13">
        <f t="shared" si="0"/>
        <v>8</v>
      </c>
      <c r="B15" s="14" t="s">
        <v>313</v>
      </c>
      <c r="C15" s="14" t="s">
        <v>81</v>
      </c>
      <c r="D15" s="14">
        <v>8</v>
      </c>
      <c r="E15" s="14">
        <f>1400/8*D15</f>
        <v>1400</v>
      </c>
      <c r="F15" s="14"/>
      <c r="G15" s="14">
        <f>1800/8*F15</f>
        <v>0</v>
      </c>
      <c r="H15" s="23">
        <v>4623</v>
      </c>
      <c r="I15" s="14" t="s">
        <v>60</v>
      </c>
      <c r="J15" s="37" t="s">
        <v>311</v>
      </c>
      <c r="K15" s="14"/>
      <c r="L15" s="14"/>
      <c r="M15" s="14" t="s">
        <v>40</v>
      </c>
      <c r="N15" s="14"/>
      <c r="O15" s="14"/>
      <c r="P15" s="14"/>
      <c r="Q15" s="14"/>
      <c r="R15" s="14"/>
      <c r="S15" s="14"/>
      <c r="T15" s="14">
        <v>2412</v>
      </c>
      <c r="U15" s="14"/>
      <c r="V15" s="14" t="s">
        <v>328</v>
      </c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</row>
    <row r="16" s="81" customFormat="1" ht="20" hidden="1" customHeight="1" spans="1:257">
      <c r="A16" s="13">
        <f t="shared" si="0"/>
        <v>4</v>
      </c>
      <c r="B16" s="14" t="s">
        <v>313</v>
      </c>
      <c r="C16" s="14" t="s">
        <v>37</v>
      </c>
      <c r="D16" s="14"/>
      <c r="E16" s="14">
        <f>1000/8*D16</f>
        <v>0</v>
      </c>
      <c r="F16" s="14">
        <v>4</v>
      </c>
      <c r="G16" s="14">
        <f>1500/8*F16</f>
        <v>750</v>
      </c>
      <c r="H16" s="23">
        <v>4626</v>
      </c>
      <c r="I16" s="14" t="s">
        <v>329</v>
      </c>
      <c r="J16" s="37" t="s">
        <v>311</v>
      </c>
      <c r="K16" s="14"/>
      <c r="L16" s="14"/>
      <c r="M16" s="14" t="s">
        <v>40</v>
      </c>
      <c r="N16" s="14"/>
      <c r="O16" s="14"/>
      <c r="P16" s="14"/>
      <c r="Q16" s="14"/>
      <c r="R16" s="14"/>
      <c r="S16" s="32">
        <v>350</v>
      </c>
      <c r="T16" s="14"/>
      <c r="U16" s="14"/>
      <c r="V16" s="14" t="s">
        <v>328</v>
      </c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</row>
    <row r="17" s="81" customFormat="1" ht="20" hidden="1" customHeight="1" spans="1:257">
      <c r="A17" s="13">
        <f t="shared" si="0"/>
        <v>3</v>
      </c>
      <c r="B17" s="37" t="s">
        <v>330</v>
      </c>
      <c r="C17" s="37" t="s">
        <v>50</v>
      </c>
      <c r="D17" s="37"/>
      <c r="E17" s="37"/>
      <c r="F17" s="37">
        <v>3</v>
      </c>
      <c r="G17" s="37"/>
      <c r="H17" s="54"/>
      <c r="I17" s="37" t="s">
        <v>36</v>
      </c>
      <c r="J17" s="37" t="s">
        <v>331</v>
      </c>
      <c r="K17" s="37"/>
      <c r="L17" s="37" t="s">
        <v>332</v>
      </c>
      <c r="M17" s="37"/>
      <c r="N17" s="37"/>
      <c r="O17" s="37"/>
      <c r="P17" s="37"/>
      <c r="Q17" s="37"/>
      <c r="R17" s="37"/>
      <c r="S17" s="37"/>
      <c r="T17" s="37"/>
      <c r="U17" s="37"/>
      <c r="V17" s="37">
        <v>13642618833</v>
      </c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</row>
    <row r="18" s="81" customFormat="1" ht="20" hidden="1" customHeight="1" spans="1:257">
      <c r="A18" s="13">
        <f t="shared" si="0"/>
        <v>8</v>
      </c>
      <c r="B18" s="14" t="s">
        <v>330</v>
      </c>
      <c r="C18" s="14" t="s">
        <v>320</v>
      </c>
      <c r="D18" s="14">
        <v>8</v>
      </c>
      <c r="E18" s="14">
        <f>1000/8*D18</f>
        <v>1000</v>
      </c>
      <c r="F18" s="14"/>
      <c r="G18" s="14">
        <f>1500/8*F18</f>
        <v>0</v>
      </c>
      <c r="H18" s="23">
        <v>2450</v>
      </c>
      <c r="I18" s="14" t="s">
        <v>321</v>
      </c>
      <c r="J18" s="37" t="s">
        <v>319</v>
      </c>
      <c r="K18" s="14"/>
      <c r="L18" s="14"/>
      <c r="M18" s="14" t="s">
        <v>40</v>
      </c>
      <c r="N18" s="14"/>
      <c r="O18" s="14"/>
      <c r="P18" s="14"/>
      <c r="Q18" s="14"/>
      <c r="R18" s="14"/>
      <c r="S18" s="32">
        <v>350</v>
      </c>
      <c r="T18" s="14"/>
      <c r="U18" s="14"/>
      <c r="V18" s="14" t="s">
        <v>71</v>
      </c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</row>
    <row r="19" s="81" customFormat="1" ht="20" hidden="1" customHeight="1" spans="1:257">
      <c r="A19" s="13">
        <f t="shared" si="0"/>
        <v>6</v>
      </c>
      <c r="B19" s="14" t="s">
        <v>330</v>
      </c>
      <c r="C19" s="14" t="s">
        <v>322</v>
      </c>
      <c r="D19" s="14">
        <v>1</v>
      </c>
      <c r="E19" s="14">
        <f>900/8*D19</f>
        <v>112.5</v>
      </c>
      <c r="F19" s="14">
        <v>5</v>
      </c>
      <c r="G19" s="14">
        <f>1300/8*F19</f>
        <v>812.5</v>
      </c>
      <c r="H19" s="23">
        <v>1944</v>
      </c>
      <c r="I19" s="14" t="s">
        <v>333</v>
      </c>
      <c r="J19" s="37" t="s">
        <v>323</v>
      </c>
      <c r="K19" s="14"/>
      <c r="L19" s="14"/>
      <c r="M19" s="14" t="s">
        <v>40</v>
      </c>
      <c r="N19" s="14"/>
      <c r="O19" s="14"/>
      <c r="P19" s="14"/>
      <c r="Q19" s="14"/>
      <c r="R19" s="14"/>
      <c r="S19" s="14"/>
      <c r="T19" s="14"/>
      <c r="U19" s="14"/>
      <c r="V19" s="14">
        <v>13642618833</v>
      </c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</row>
    <row r="20" s="81" customFormat="1" ht="20" hidden="1" customHeight="1" spans="1:257">
      <c r="A20" s="13">
        <f t="shared" si="0"/>
        <v>8.5</v>
      </c>
      <c r="B20" s="14" t="s">
        <v>330</v>
      </c>
      <c r="C20" s="14" t="s">
        <v>59</v>
      </c>
      <c r="D20" s="14">
        <v>8.5</v>
      </c>
      <c r="E20" s="14">
        <f>1000/8*D20</f>
        <v>1062.5</v>
      </c>
      <c r="F20" s="14"/>
      <c r="G20" s="14">
        <f>1500/8*F20</f>
        <v>0</v>
      </c>
      <c r="H20" s="23">
        <v>1945</v>
      </c>
      <c r="I20" s="14" t="s">
        <v>324</v>
      </c>
      <c r="J20" s="37" t="s">
        <v>323</v>
      </c>
      <c r="K20" s="14"/>
      <c r="L20" s="14"/>
      <c r="M20" s="14" t="s">
        <v>40</v>
      </c>
      <c r="N20" s="14"/>
      <c r="O20" s="14"/>
      <c r="P20" s="14"/>
      <c r="Q20" s="14"/>
      <c r="R20" s="14"/>
      <c r="S20" s="32">
        <v>350</v>
      </c>
      <c r="T20" s="14"/>
      <c r="U20" s="14"/>
      <c r="V20" s="14">
        <v>13642618833</v>
      </c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</row>
    <row r="21" s="81" customFormat="1" ht="20" hidden="1" customHeight="1" spans="1:257">
      <c r="A21" s="13">
        <f t="shared" si="0"/>
        <v>8</v>
      </c>
      <c r="B21" s="14" t="s">
        <v>330</v>
      </c>
      <c r="C21" s="14" t="s">
        <v>325</v>
      </c>
      <c r="D21" s="14">
        <v>8</v>
      </c>
      <c r="E21" s="14">
        <f>1000/8*D21</f>
        <v>1000</v>
      </c>
      <c r="F21" s="14"/>
      <c r="G21" s="14"/>
      <c r="H21" s="23">
        <v>2392</v>
      </c>
      <c r="I21" s="14" t="s">
        <v>326</v>
      </c>
      <c r="J21" s="37" t="s">
        <v>327</v>
      </c>
      <c r="K21" s="14"/>
      <c r="L21" s="14" t="s">
        <v>77</v>
      </c>
      <c r="M21" s="14" t="s">
        <v>40</v>
      </c>
      <c r="N21" s="14"/>
      <c r="O21" s="14">
        <v>2400</v>
      </c>
      <c r="P21" s="14"/>
      <c r="Q21" s="14"/>
      <c r="R21" s="14"/>
      <c r="S21" s="32">
        <v>350</v>
      </c>
      <c r="T21" s="14"/>
      <c r="U21" s="14"/>
      <c r="V21" s="14" t="s">
        <v>334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</row>
    <row r="22" s="81" customFormat="1" ht="20" hidden="1" customHeight="1" spans="1:257">
      <c r="A22" s="13">
        <f t="shared" si="0"/>
        <v>8</v>
      </c>
      <c r="B22" s="14" t="s">
        <v>330</v>
      </c>
      <c r="C22" s="14" t="s">
        <v>37</v>
      </c>
      <c r="D22" s="14"/>
      <c r="E22" s="14">
        <f>1000/8*D22</f>
        <v>0</v>
      </c>
      <c r="F22" s="14">
        <v>8</v>
      </c>
      <c r="G22" s="14">
        <f>1500/8*F22</f>
        <v>1500</v>
      </c>
      <c r="H22" s="23">
        <v>4627</v>
      </c>
      <c r="I22" s="14" t="s">
        <v>60</v>
      </c>
      <c r="J22" s="37" t="s">
        <v>311</v>
      </c>
      <c r="K22" s="14"/>
      <c r="L22" s="14"/>
      <c r="M22" s="14" t="s">
        <v>40</v>
      </c>
      <c r="N22" s="14"/>
      <c r="O22" s="14"/>
      <c r="P22" s="14"/>
      <c r="Q22" s="14"/>
      <c r="R22" s="14"/>
      <c r="S22" s="14"/>
      <c r="T22" s="14"/>
      <c r="U22" s="14"/>
      <c r="V22" s="14" t="s">
        <v>328</v>
      </c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</row>
    <row r="23" s="81" customFormat="1" ht="20" hidden="1" customHeight="1" spans="1:257">
      <c r="A23" s="84">
        <f t="shared" si="0"/>
        <v>5</v>
      </c>
      <c r="B23" s="37" t="s">
        <v>335</v>
      </c>
      <c r="C23" s="37" t="s">
        <v>50</v>
      </c>
      <c r="D23" s="37"/>
      <c r="E23" s="37"/>
      <c r="F23" s="37">
        <v>5</v>
      </c>
      <c r="G23" s="37"/>
      <c r="H23" s="54"/>
      <c r="I23" s="37" t="s">
        <v>23</v>
      </c>
      <c r="J23" s="37" t="s">
        <v>331</v>
      </c>
      <c r="K23" s="37"/>
      <c r="L23" s="37" t="s">
        <v>336</v>
      </c>
      <c r="M23" s="37"/>
      <c r="N23" s="37"/>
      <c r="O23" s="37">
        <v>3000</v>
      </c>
      <c r="P23" s="37">
        <v>3000</v>
      </c>
      <c r="Q23" s="37">
        <v>0</v>
      </c>
      <c r="R23" s="37" t="s">
        <v>36</v>
      </c>
      <c r="S23" s="37"/>
      <c r="T23" s="37"/>
      <c r="U23" s="37"/>
      <c r="V23" s="37">
        <v>13642618833</v>
      </c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</row>
    <row r="24" s="81" customFormat="1" ht="20" hidden="1" customHeight="1" spans="1:257">
      <c r="A24" s="13">
        <f t="shared" si="0"/>
        <v>8</v>
      </c>
      <c r="B24" s="14" t="s">
        <v>335</v>
      </c>
      <c r="C24" s="14" t="s">
        <v>33</v>
      </c>
      <c r="D24" s="14">
        <v>8</v>
      </c>
      <c r="E24" s="14">
        <f>1000/8*D24</f>
        <v>1000</v>
      </c>
      <c r="F24" s="14"/>
      <c r="G24" s="14">
        <f>1500/8*F24</f>
        <v>0</v>
      </c>
      <c r="H24" s="23">
        <v>1921</v>
      </c>
      <c r="I24" s="14" t="s">
        <v>234</v>
      </c>
      <c r="J24" s="37" t="s">
        <v>319</v>
      </c>
      <c r="K24" s="14"/>
      <c r="L24" s="14"/>
      <c r="M24" s="14" t="s">
        <v>40</v>
      </c>
      <c r="N24" s="14"/>
      <c r="O24" s="14"/>
      <c r="P24" s="14"/>
      <c r="Q24" s="14"/>
      <c r="R24" s="14"/>
      <c r="S24" s="14"/>
      <c r="T24" s="14"/>
      <c r="U24" s="14"/>
      <c r="V24" s="14" t="s">
        <v>71</v>
      </c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</row>
    <row r="25" s="81" customFormat="1" ht="20" hidden="1" customHeight="1" spans="1:257">
      <c r="A25" s="13">
        <f t="shared" si="0"/>
        <v>6</v>
      </c>
      <c r="B25" s="14" t="s">
        <v>335</v>
      </c>
      <c r="C25" s="14" t="s">
        <v>59</v>
      </c>
      <c r="D25" s="14">
        <v>6</v>
      </c>
      <c r="E25" s="14">
        <f>1000/8*D25</f>
        <v>750</v>
      </c>
      <c r="F25" s="14"/>
      <c r="G25" s="14">
        <f>1500/8*F25</f>
        <v>0</v>
      </c>
      <c r="H25" s="23">
        <v>2057</v>
      </c>
      <c r="I25" s="14" t="s">
        <v>337</v>
      </c>
      <c r="J25" s="37" t="s">
        <v>323</v>
      </c>
      <c r="K25" s="14"/>
      <c r="L25" s="14"/>
      <c r="M25" s="14" t="s">
        <v>40</v>
      </c>
      <c r="N25" s="14"/>
      <c r="O25" s="14"/>
      <c r="P25" s="14"/>
      <c r="Q25" s="14"/>
      <c r="R25" s="14"/>
      <c r="S25" s="14"/>
      <c r="T25" s="14"/>
      <c r="U25" s="14"/>
      <c r="V25" s="14">
        <v>13642618833</v>
      </c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</row>
    <row r="26" s="81" customFormat="1" ht="20" hidden="1" customHeight="1" spans="1:257">
      <c r="A26" s="13">
        <f t="shared" si="0"/>
        <v>4.5</v>
      </c>
      <c r="B26" s="14" t="s">
        <v>335</v>
      </c>
      <c r="C26" s="14" t="s">
        <v>168</v>
      </c>
      <c r="D26" s="14">
        <v>4.5</v>
      </c>
      <c r="E26" s="14">
        <f>900/8*D26</f>
        <v>506.25</v>
      </c>
      <c r="F26" s="14"/>
      <c r="G26" s="14"/>
      <c r="H26" s="23">
        <v>2524</v>
      </c>
      <c r="I26" s="14" t="s">
        <v>338</v>
      </c>
      <c r="J26" s="37" t="s">
        <v>194</v>
      </c>
      <c r="K26" s="14"/>
      <c r="L26" s="14"/>
      <c r="M26" s="14" t="s">
        <v>40</v>
      </c>
      <c r="N26" s="14"/>
      <c r="O26" s="14"/>
      <c r="P26" s="14"/>
      <c r="Q26" s="14"/>
      <c r="R26" s="14"/>
      <c r="S26" s="14"/>
      <c r="T26" s="14"/>
      <c r="U26" s="14"/>
      <c r="V26" s="14" t="s">
        <v>200</v>
      </c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</row>
    <row r="27" s="81" customFormat="1" ht="20" hidden="1" customHeight="1" spans="1:257">
      <c r="A27" s="13">
        <f t="shared" si="0"/>
        <v>6</v>
      </c>
      <c r="B27" s="14" t="s">
        <v>335</v>
      </c>
      <c r="C27" s="14" t="s">
        <v>37</v>
      </c>
      <c r="D27" s="14">
        <v>5</v>
      </c>
      <c r="E27" s="14">
        <f>1000/8*D27</f>
        <v>625</v>
      </c>
      <c r="F27" s="14">
        <v>1</v>
      </c>
      <c r="G27" s="14">
        <f>1500/8*F27</f>
        <v>187.5</v>
      </c>
      <c r="H27" s="23">
        <v>4628</v>
      </c>
      <c r="I27" s="14" t="s">
        <v>60</v>
      </c>
      <c r="J27" s="37" t="s">
        <v>311</v>
      </c>
      <c r="K27" s="14"/>
      <c r="L27" s="14"/>
      <c r="M27" s="14" t="s">
        <v>40</v>
      </c>
      <c r="N27" s="14"/>
      <c r="O27" s="14"/>
      <c r="P27" s="14"/>
      <c r="Q27" s="14"/>
      <c r="R27" s="14"/>
      <c r="S27" s="14"/>
      <c r="T27" s="14"/>
      <c r="U27" s="14"/>
      <c r="V27" s="14" t="s">
        <v>328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</row>
    <row r="28" s="81" customFormat="1" ht="20" hidden="1" customHeight="1" spans="1:257">
      <c r="A28" s="13">
        <f t="shared" si="0"/>
        <v>2</v>
      </c>
      <c r="B28" s="14" t="s">
        <v>335</v>
      </c>
      <c r="C28" s="14" t="s">
        <v>81</v>
      </c>
      <c r="D28" s="14">
        <v>2</v>
      </c>
      <c r="E28" s="14">
        <f>1400/8*D28</f>
        <v>350</v>
      </c>
      <c r="F28" s="14"/>
      <c r="G28" s="14">
        <f>1800/8*F28</f>
        <v>0</v>
      </c>
      <c r="H28" s="23">
        <v>4629</v>
      </c>
      <c r="I28" s="14" t="s">
        <v>60</v>
      </c>
      <c r="J28" s="37" t="s">
        <v>311</v>
      </c>
      <c r="K28" s="14"/>
      <c r="L28" s="14"/>
      <c r="M28" s="14" t="s">
        <v>40</v>
      </c>
      <c r="N28" s="14"/>
      <c r="O28" s="14"/>
      <c r="P28" s="14"/>
      <c r="Q28" s="14"/>
      <c r="R28" s="14"/>
      <c r="S28" s="14"/>
      <c r="T28" s="14"/>
      <c r="U28" s="14"/>
      <c r="V28" s="14" t="s">
        <v>328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</row>
    <row r="29" s="81" customFormat="1" ht="20" hidden="1" customHeight="1" spans="1:257">
      <c r="A29" s="13">
        <f t="shared" si="0"/>
        <v>8</v>
      </c>
      <c r="B29" s="37" t="s">
        <v>335</v>
      </c>
      <c r="C29" s="37" t="s">
        <v>27</v>
      </c>
      <c r="D29" s="37">
        <v>5</v>
      </c>
      <c r="E29" s="37">
        <f>1000/8*D29</f>
        <v>625</v>
      </c>
      <c r="F29" s="37">
        <v>3</v>
      </c>
      <c r="G29" s="37">
        <f>1400/8*F29</f>
        <v>525</v>
      </c>
      <c r="H29" s="54">
        <v>676</v>
      </c>
      <c r="I29" s="37" t="s">
        <v>34</v>
      </c>
      <c r="J29" s="37" t="s">
        <v>297</v>
      </c>
      <c r="K29" s="37">
        <v>15</v>
      </c>
      <c r="L29" s="37" t="s">
        <v>77</v>
      </c>
      <c r="M29" s="37" t="s">
        <v>40</v>
      </c>
      <c r="N29" s="37"/>
      <c r="O29" s="37">
        <v>5100</v>
      </c>
      <c r="P29" s="37">
        <v>5100</v>
      </c>
      <c r="Q29" s="37">
        <v>0</v>
      </c>
      <c r="R29" s="37" t="s">
        <v>26</v>
      </c>
      <c r="S29" s="37"/>
      <c r="T29" s="37"/>
      <c r="U29" s="37"/>
      <c r="V29" s="37">
        <v>13711219206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</row>
    <row r="30" s="81" customFormat="1" ht="20" hidden="1" customHeight="1" spans="1:257">
      <c r="A30" s="13">
        <f t="shared" si="0"/>
        <v>8</v>
      </c>
      <c r="B30" s="37" t="s">
        <v>335</v>
      </c>
      <c r="C30" s="37" t="s">
        <v>273</v>
      </c>
      <c r="D30" s="37">
        <v>8</v>
      </c>
      <c r="E30" s="37">
        <f>1000/8*D30</f>
        <v>1000</v>
      </c>
      <c r="F30" s="37"/>
      <c r="G30" s="37">
        <f>1500/8*F30</f>
        <v>0</v>
      </c>
      <c r="H30" s="54"/>
      <c r="I30" s="37" t="s">
        <v>339</v>
      </c>
      <c r="J30" s="37" t="s">
        <v>306</v>
      </c>
      <c r="K30" s="37"/>
      <c r="L30" s="37"/>
      <c r="M30" s="37"/>
      <c r="N30" s="37">
        <v>300</v>
      </c>
      <c r="O30" s="37">
        <v>2300</v>
      </c>
      <c r="P30" s="37">
        <v>2300</v>
      </c>
      <c r="Q30" s="37"/>
      <c r="R30" s="37" t="s">
        <v>26</v>
      </c>
      <c r="S30" s="32">
        <v>150</v>
      </c>
      <c r="T30" s="37"/>
      <c r="U30" s="37"/>
      <c r="V30" s="37" t="s">
        <v>307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</row>
    <row r="31" s="81" customFormat="1" ht="20" hidden="1" customHeight="1" spans="1:257">
      <c r="A31" s="13">
        <f t="shared" si="0"/>
        <v>8</v>
      </c>
      <c r="B31" s="14" t="s">
        <v>340</v>
      </c>
      <c r="C31" s="14" t="s">
        <v>33</v>
      </c>
      <c r="D31" s="14"/>
      <c r="E31" s="14">
        <f>1000/8*D31</f>
        <v>0</v>
      </c>
      <c r="F31" s="14">
        <v>8</v>
      </c>
      <c r="G31" s="14">
        <f>1500/8*F31</f>
        <v>1500</v>
      </c>
      <c r="H31" s="23">
        <v>1922</v>
      </c>
      <c r="I31" s="14" t="s">
        <v>234</v>
      </c>
      <c r="J31" s="37" t="s">
        <v>319</v>
      </c>
      <c r="K31" s="14"/>
      <c r="L31" s="14"/>
      <c r="M31" s="14" t="s">
        <v>40</v>
      </c>
      <c r="N31" s="14"/>
      <c r="O31" s="14"/>
      <c r="P31" s="14"/>
      <c r="Q31" s="14"/>
      <c r="R31" s="14"/>
      <c r="S31" s="14"/>
      <c r="T31" s="14"/>
      <c r="U31" s="14"/>
      <c r="V31" s="14" t="s">
        <v>71</v>
      </c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</row>
    <row r="32" s="81" customFormat="1" ht="20" hidden="1" customHeight="1" spans="1:257">
      <c r="A32" s="13">
        <f t="shared" si="0"/>
        <v>8</v>
      </c>
      <c r="B32" s="14" t="s">
        <v>340</v>
      </c>
      <c r="C32" s="14" t="s">
        <v>59</v>
      </c>
      <c r="D32" s="14">
        <v>8</v>
      </c>
      <c r="E32" s="14">
        <f>1000/8*D32</f>
        <v>1000</v>
      </c>
      <c r="F32" s="14"/>
      <c r="G32" s="14">
        <f>1500/8*F32</f>
        <v>0</v>
      </c>
      <c r="H32" s="23">
        <v>2058</v>
      </c>
      <c r="I32" s="14" t="s">
        <v>337</v>
      </c>
      <c r="J32" s="37" t="s">
        <v>323</v>
      </c>
      <c r="K32" s="14"/>
      <c r="L32" s="14"/>
      <c r="M32" s="14" t="s">
        <v>40</v>
      </c>
      <c r="N32" s="14"/>
      <c r="O32" s="14"/>
      <c r="P32" s="14"/>
      <c r="Q32" s="14"/>
      <c r="R32" s="14"/>
      <c r="S32" s="14"/>
      <c r="T32" s="14"/>
      <c r="U32" s="14"/>
      <c r="V32" s="14">
        <v>13642618833</v>
      </c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</row>
    <row r="33" s="81" customFormat="1" ht="20" hidden="1" customHeight="1" spans="1:257">
      <c r="A33" s="13">
        <f t="shared" si="0"/>
        <v>4</v>
      </c>
      <c r="B33" s="14" t="s">
        <v>340</v>
      </c>
      <c r="C33" s="14" t="s">
        <v>56</v>
      </c>
      <c r="D33" s="14">
        <v>4</v>
      </c>
      <c r="E33" s="14">
        <f>850/8*D33</f>
        <v>425</v>
      </c>
      <c r="F33" s="14"/>
      <c r="G33" s="14"/>
      <c r="H33" s="23">
        <v>2526</v>
      </c>
      <c r="I33" s="14" t="s">
        <v>338</v>
      </c>
      <c r="J33" s="37" t="s">
        <v>341</v>
      </c>
      <c r="K33" s="14"/>
      <c r="L33" s="14"/>
      <c r="M33" s="14" t="s">
        <v>40</v>
      </c>
      <c r="N33" s="14"/>
      <c r="O33" s="14"/>
      <c r="P33" s="14"/>
      <c r="Q33" s="14"/>
      <c r="R33" s="14"/>
      <c r="S33" s="14"/>
      <c r="T33" s="14"/>
      <c r="U33" s="14"/>
      <c r="V33" s="14" t="s">
        <v>342</v>
      </c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</row>
    <row r="34" s="81" customFormat="1" ht="20" hidden="1" customHeight="1" spans="1:257">
      <c r="A34" s="13">
        <f t="shared" si="0"/>
        <v>8</v>
      </c>
      <c r="B34" s="14" t="s">
        <v>340</v>
      </c>
      <c r="C34" s="14" t="s">
        <v>168</v>
      </c>
      <c r="D34" s="14">
        <v>8</v>
      </c>
      <c r="E34" s="14">
        <f>900/8*D34</f>
        <v>900</v>
      </c>
      <c r="F34" s="14"/>
      <c r="G34" s="14"/>
      <c r="H34" s="23">
        <v>3205</v>
      </c>
      <c r="I34" s="14" t="s">
        <v>34</v>
      </c>
      <c r="J34" s="37" t="s">
        <v>194</v>
      </c>
      <c r="K34" s="14"/>
      <c r="L34" s="14"/>
      <c r="M34" s="14" t="s">
        <v>40</v>
      </c>
      <c r="N34" s="14"/>
      <c r="O34" s="14"/>
      <c r="P34" s="14"/>
      <c r="Q34" s="14"/>
      <c r="R34" s="14"/>
      <c r="S34" s="14"/>
      <c r="T34" s="14"/>
      <c r="U34" s="14"/>
      <c r="V34" s="14" t="s">
        <v>200</v>
      </c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</row>
    <row r="35" s="81" customFormat="1" ht="20" hidden="1" customHeight="1" spans="1:257">
      <c r="A35" s="13">
        <f t="shared" si="0"/>
        <v>8</v>
      </c>
      <c r="B35" s="14" t="s">
        <v>340</v>
      </c>
      <c r="C35" s="14" t="s">
        <v>273</v>
      </c>
      <c r="D35" s="14">
        <v>8</v>
      </c>
      <c r="E35" s="14">
        <f>1000/8*D35</f>
        <v>1000</v>
      </c>
      <c r="F35" s="14"/>
      <c r="G35" s="14">
        <f>1500/8*F35</f>
        <v>0</v>
      </c>
      <c r="H35" s="23">
        <v>3819</v>
      </c>
      <c r="I35" s="14" t="s">
        <v>54</v>
      </c>
      <c r="J35" s="37" t="s">
        <v>343</v>
      </c>
      <c r="K35" s="14"/>
      <c r="L35" s="14"/>
      <c r="M35" s="14" t="s">
        <v>40</v>
      </c>
      <c r="N35" s="14">
        <v>300</v>
      </c>
      <c r="O35" s="14"/>
      <c r="P35" s="14"/>
      <c r="Q35" s="14"/>
      <c r="R35" s="14"/>
      <c r="S35" s="14"/>
      <c r="T35" s="14"/>
      <c r="U35" s="14"/>
      <c r="V35" s="14" t="s">
        <v>317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</row>
    <row r="36" s="81" customFormat="1" ht="20" hidden="1" customHeight="1" spans="1:257">
      <c r="A36" s="13">
        <f t="shared" si="0"/>
        <v>8</v>
      </c>
      <c r="B36" s="14" t="s">
        <v>340</v>
      </c>
      <c r="C36" s="14" t="s">
        <v>37</v>
      </c>
      <c r="D36" s="14"/>
      <c r="E36" s="14">
        <f>1000/8*D36</f>
        <v>0</v>
      </c>
      <c r="F36" s="14">
        <v>8</v>
      </c>
      <c r="G36" s="14">
        <f>1500/8*F36</f>
        <v>1500</v>
      </c>
      <c r="H36" s="23">
        <v>4630</v>
      </c>
      <c r="I36" s="14" t="s">
        <v>60</v>
      </c>
      <c r="J36" s="37" t="s">
        <v>311</v>
      </c>
      <c r="K36" s="14"/>
      <c r="L36" s="14"/>
      <c r="M36" s="14" t="s">
        <v>40</v>
      </c>
      <c r="N36" s="14"/>
      <c r="O36" s="14"/>
      <c r="P36" s="14"/>
      <c r="Q36" s="14"/>
      <c r="R36" s="14"/>
      <c r="S36" s="14"/>
      <c r="T36" s="14"/>
      <c r="U36" s="14"/>
      <c r="V36" s="14" t="s">
        <v>328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</row>
    <row r="37" s="81" customFormat="1" ht="20" hidden="1" customHeight="1" spans="1:257">
      <c r="A37" s="13">
        <f t="shared" si="0"/>
        <v>8</v>
      </c>
      <c r="B37" s="14" t="s">
        <v>344</v>
      </c>
      <c r="C37" s="14" t="s">
        <v>33</v>
      </c>
      <c r="D37" s="14">
        <v>8</v>
      </c>
      <c r="E37" s="14">
        <f>1000/8*D37</f>
        <v>1000</v>
      </c>
      <c r="F37" s="14"/>
      <c r="G37" s="14">
        <f>1500/8*F37</f>
        <v>0</v>
      </c>
      <c r="H37" s="23">
        <v>1923</v>
      </c>
      <c r="I37" s="14" t="s">
        <v>234</v>
      </c>
      <c r="J37" s="37" t="s">
        <v>319</v>
      </c>
      <c r="K37" s="14">
        <v>100</v>
      </c>
      <c r="L37" s="14"/>
      <c r="M37" s="14" t="s">
        <v>40</v>
      </c>
      <c r="N37" s="14"/>
      <c r="O37" s="14"/>
      <c r="P37" s="14"/>
      <c r="Q37" s="14"/>
      <c r="R37" s="14"/>
      <c r="S37" s="14"/>
      <c r="T37" s="14"/>
      <c r="U37" s="14"/>
      <c r="V37" s="14" t="s">
        <v>71</v>
      </c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</row>
    <row r="38" s="81" customFormat="1" ht="20" hidden="1" customHeight="1" spans="1:257">
      <c r="A38" s="13">
        <f t="shared" si="0"/>
        <v>5</v>
      </c>
      <c r="B38" s="14" t="s">
        <v>344</v>
      </c>
      <c r="C38" s="14" t="s">
        <v>59</v>
      </c>
      <c r="D38" s="14">
        <v>5</v>
      </c>
      <c r="E38" s="14">
        <f>1000/8*D38</f>
        <v>625</v>
      </c>
      <c r="F38" s="14"/>
      <c r="G38" s="14">
        <f>1500/8*F38</f>
        <v>0</v>
      </c>
      <c r="H38" s="23">
        <v>2059</v>
      </c>
      <c r="I38" s="14" t="s">
        <v>82</v>
      </c>
      <c r="J38" s="37" t="s">
        <v>323</v>
      </c>
      <c r="K38" s="14"/>
      <c r="L38" s="14" t="s">
        <v>77</v>
      </c>
      <c r="M38" s="14" t="s">
        <v>40</v>
      </c>
      <c r="N38" s="14"/>
      <c r="O38" s="14"/>
      <c r="P38" s="14"/>
      <c r="Q38" s="14"/>
      <c r="R38" s="14"/>
      <c r="S38" s="14"/>
      <c r="T38" s="14"/>
      <c r="U38" s="14"/>
      <c r="V38" s="14">
        <v>13642618833</v>
      </c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</row>
    <row r="39" s="81" customFormat="1" ht="20" hidden="1" customHeight="1" spans="1:257">
      <c r="A39" s="13">
        <f t="shared" si="0"/>
        <v>6</v>
      </c>
      <c r="B39" s="37" t="s">
        <v>344</v>
      </c>
      <c r="C39" s="37" t="s">
        <v>345</v>
      </c>
      <c r="D39" s="37">
        <v>6</v>
      </c>
      <c r="E39" s="37">
        <f>900/8*D39</f>
        <v>675</v>
      </c>
      <c r="F39" s="37"/>
      <c r="G39" s="37">
        <f>1300/8*F39</f>
        <v>0</v>
      </c>
      <c r="H39" s="54">
        <v>652</v>
      </c>
      <c r="I39" s="37" t="s">
        <v>346</v>
      </c>
      <c r="J39" s="37" t="s">
        <v>347</v>
      </c>
      <c r="K39" s="37"/>
      <c r="L39" s="37"/>
      <c r="M39" s="37" t="s">
        <v>40</v>
      </c>
      <c r="N39" s="37"/>
      <c r="O39" s="37"/>
      <c r="P39" s="37"/>
      <c r="Q39" s="37"/>
      <c r="R39" s="37"/>
      <c r="S39" s="32">
        <v>350</v>
      </c>
      <c r="T39" s="37"/>
      <c r="U39" s="37"/>
      <c r="V39" s="37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</row>
    <row r="40" s="81" customFormat="1" ht="20" hidden="1" customHeight="1" spans="1:257">
      <c r="A40" s="13">
        <f t="shared" si="0"/>
        <v>8</v>
      </c>
      <c r="B40" s="14" t="s">
        <v>344</v>
      </c>
      <c r="C40" s="14" t="s">
        <v>56</v>
      </c>
      <c r="D40" s="14">
        <v>8</v>
      </c>
      <c r="E40" s="14">
        <f>850/8*D40</f>
        <v>850</v>
      </c>
      <c r="F40" s="14"/>
      <c r="G40" s="14"/>
      <c r="H40" s="23">
        <v>3427</v>
      </c>
      <c r="I40" s="14" t="s">
        <v>338</v>
      </c>
      <c r="J40" s="37" t="s">
        <v>341</v>
      </c>
      <c r="K40" s="14">
        <v>25</v>
      </c>
      <c r="L40" s="14"/>
      <c r="M40" s="14" t="s">
        <v>40</v>
      </c>
      <c r="N40" s="14"/>
      <c r="O40" s="14"/>
      <c r="P40" s="14"/>
      <c r="Q40" s="14"/>
      <c r="R40" s="14"/>
      <c r="S40" s="14"/>
      <c r="T40" s="14"/>
      <c r="U40" s="14"/>
      <c r="V40" s="14" t="s">
        <v>342</v>
      </c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</row>
    <row r="41" s="81" customFormat="1" ht="20" hidden="1" customHeight="1" spans="1:257">
      <c r="A41" s="13">
        <f t="shared" si="0"/>
        <v>6.5</v>
      </c>
      <c r="B41" s="14" t="s">
        <v>344</v>
      </c>
      <c r="C41" s="14" t="s">
        <v>80</v>
      </c>
      <c r="D41" s="14">
        <v>4.5</v>
      </c>
      <c r="E41" s="14">
        <f>900/8*D41</f>
        <v>506.25</v>
      </c>
      <c r="F41" s="14">
        <v>2</v>
      </c>
      <c r="G41" s="14">
        <f>1300/8*F41</f>
        <v>325</v>
      </c>
      <c r="H41" s="23">
        <v>4592</v>
      </c>
      <c r="I41" s="14" t="s">
        <v>337</v>
      </c>
      <c r="J41" s="37" t="s">
        <v>348</v>
      </c>
      <c r="K41" s="14"/>
      <c r="L41" s="14"/>
      <c r="M41" s="14" t="s">
        <v>40</v>
      </c>
      <c r="N41" s="14"/>
      <c r="O41" s="14"/>
      <c r="P41" s="14"/>
      <c r="Q41" s="14"/>
      <c r="R41" s="14"/>
      <c r="S41" s="14"/>
      <c r="T41" s="14"/>
      <c r="U41" s="14"/>
      <c r="V41" s="14" t="s">
        <v>349</v>
      </c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</row>
    <row r="42" s="81" customFormat="1" ht="20" hidden="1" customHeight="1" spans="1:257">
      <c r="A42" s="13">
        <f t="shared" si="0"/>
        <v>5</v>
      </c>
      <c r="B42" s="14" t="s">
        <v>344</v>
      </c>
      <c r="C42" s="14" t="s">
        <v>50</v>
      </c>
      <c r="D42" s="14">
        <v>5</v>
      </c>
      <c r="E42" s="14">
        <f>1000/8*D42</f>
        <v>625</v>
      </c>
      <c r="F42" s="14"/>
      <c r="G42" s="14"/>
      <c r="H42" s="23">
        <v>2444</v>
      </c>
      <c r="I42" s="14" t="s">
        <v>23</v>
      </c>
      <c r="J42" s="37" t="s">
        <v>350</v>
      </c>
      <c r="K42" s="14"/>
      <c r="L42" s="14"/>
      <c r="M42" s="14" t="s">
        <v>40</v>
      </c>
      <c r="N42" s="14"/>
      <c r="O42" s="14"/>
      <c r="P42" s="14"/>
      <c r="Q42" s="14"/>
      <c r="R42" s="14"/>
      <c r="S42" s="14"/>
      <c r="T42" s="14"/>
      <c r="U42" s="14"/>
      <c r="V42" s="14" t="s">
        <v>351</v>
      </c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</row>
    <row r="43" s="81" customFormat="1" ht="20" hidden="1" customHeight="1" spans="1:257">
      <c r="A43" s="13">
        <f t="shared" si="0"/>
        <v>8</v>
      </c>
      <c r="B43" s="14" t="s">
        <v>344</v>
      </c>
      <c r="C43" s="14" t="s">
        <v>168</v>
      </c>
      <c r="D43" s="14">
        <v>8</v>
      </c>
      <c r="E43" s="14">
        <f>900/8*D43</f>
        <v>900</v>
      </c>
      <c r="F43" s="14"/>
      <c r="G43" s="14"/>
      <c r="H43" s="14">
        <v>3206</v>
      </c>
      <c r="I43" s="14" t="s">
        <v>34</v>
      </c>
      <c r="J43" s="37" t="s">
        <v>194</v>
      </c>
      <c r="K43" s="14"/>
      <c r="L43" s="14"/>
      <c r="M43" s="14" t="s">
        <v>40</v>
      </c>
      <c r="N43" s="14"/>
      <c r="O43" s="14"/>
      <c r="P43" s="14"/>
      <c r="Q43" s="14"/>
      <c r="R43" s="14"/>
      <c r="S43" s="14"/>
      <c r="T43" s="14"/>
      <c r="U43" s="14"/>
      <c r="V43" s="14" t="s">
        <v>200</v>
      </c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</row>
    <row r="44" s="81" customFormat="1" ht="20" hidden="1" customHeight="1" spans="1:257">
      <c r="A44" s="13">
        <f t="shared" si="0"/>
        <v>8</v>
      </c>
      <c r="B44" s="14" t="s">
        <v>344</v>
      </c>
      <c r="C44" s="14" t="s">
        <v>273</v>
      </c>
      <c r="D44" s="14">
        <v>8</v>
      </c>
      <c r="E44" s="14">
        <f>1000/8*D44</f>
        <v>1000</v>
      </c>
      <c r="F44" s="14"/>
      <c r="G44" s="14">
        <f>1500/8*F44</f>
        <v>0</v>
      </c>
      <c r="H44" s="23">
        <v>3820</v>
      </c>
      <c r="I44" s="14" t="s">
        <v>54</v>
      </c>
      <c r="J44" s="37" t="s">
        <v>343</v>
      </c>
      <c r="K44" s="14"/>
      <c r="L44" s="14" t="s">
        <v>77</v>
      </c>
      <c r="M44" s="14" t="s">
        <v>40</v>
      </c>
      <c r="N44" s="14"/>
      <c r="O44" s="14">
        <v>2300</v>
      </c>
      <c r="P44" s="14"/>
      <c r="Q44" s="14"/>
      <c r="R44" s="14"/>
      <c r="S44" s="14"/>
      <c r="T44" s="14"/>
      <c r="U44" s="14"/>
      <c r="V44" s="14" t="s">
        <v>317</v>
      </c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</row>
    <row r="45" s="81" customFormat="1" ht="20" hidden="1" customHeight="1" spans="1:257">
      <c r="A45" s="13">
        <f t="shared" si="0"/>
        <v>8</v>
      </c>
      <c r="B45" s="14" t="s">
        <v>344</v>
      </c>
      <c r="C45" s="14" t="s">
        <v>81</v>
      </c>
      <c r="D45" s="14">
        <v>4</v>
      </c>
      <c r="E45" s="14">
        <f>1400/8*D45</f>
        <v>700</v>
      </c>
      <c r="F45" s="14">
        <v>4</v>
      </c>
      <c r="G45" s="14">
        <f>1800/8*F45</f>
        <v>900</v>
      </c>
      <c r="H45" s="23">
        <v>4631</v>
      </c>
      <c r="I45" s="14" t="s">
        <v>60</v>
      </c>
      <c r="J45" s="37" t="s">
        <v>311</v>
      </c>
      <c r="K45" s="14"/>
      <c r="L45" s="14"/>
      <c r="M45" s="14" t="s">
        <v>40</v>
      </c>
      <c r="N45" s="14"/>
      <c r="O45" s="14"/>
      <c r="P45" s="14"/>
      <c r="Q45" s="14"/>
      <c r="R45" s="14"/>
      <c r="S45" s="14"/>
      <c r="T45" s="14"/>
      <c r="U45" s="14"/>
      <c r="V45" s="14" t="s">
        <v>328</v>
      </c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</row>
    <row r="46" s="81" customFormat="1" ht="20" hidden="1" customHeight="1" spans="1:257">
      <c r="A46" s="13">
        <f t="shared" si="0"/>
        <v>8</v>
      </c>
      <c r="B46" s="14" t="s">
        <v>344</v>
      </c>
      <c r="C46" s="14" t="s">
        <v>37</v>
      </c>
      <c r="D46" s="14"/>
      <c r="E46" s="14">
        <f>1000/8*D46</f>
        <v>0</v>
      </c>
      <c r="F46" s="14">
        <v>8</v>
      </c>
      <c r="G46" s="14">
        <f>1500/8*F46</f>
        <v>1500</v>
      </c>
      <c r="H46" s="23">
        <v>4636</v>
      </c>
      <c r="I46" s="14" t="s">
        <v>38</v>
      </c>
      <c r="J46" s="37" t="s">
        <v>311</v>
      </c>
      <c r="K46" s="14"/>
      <c r="L46" s="14"/>
      <c r="M46" s="14" t="s">
        <v>40</v>
      </c>
      <c r="N46" s="14"/>
      <c r="O46" s="14"/>
      <c r="P46" s="14"/>
      <c r="Q46" s="14"/>
      <c r="R46" s="14"/>
      <c r="S46" s="14"/>
      <c r="T46" s="14"/>
      <c r="U46" s="14"/>
      <c r="V46" s="14" t="s">
        <v>328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</row>
    <row r="47" s="81" customFormat="1" ht="20" hidden="1" customHeight="1" spans="1:257">
      <c r="A47" s="13">
        <f t="shared" si="0"/>
        <v>8</v>
      </c>
      <c r="B47" s="37" t="s">
        <v>352</v>
      </c>
      <c r="C47" s="37" t="s">
        <v>353</v>
      </c>
      <c r="D47" s="37">
        <v>8</v>
      </c>
      <c r="E47" s="37">
        <f>1000/8*D47</f>
        <v>1000</v>
      </c>
      <c r="F47" s="37"/>
      <c r="G47" s="37">
        <f>1500/8*F47</f>
        <v>0</v>
      </c>
      <c r="H47" s="54"/>
      <c r="I47" s="37" t="s">
        <v>234</v>
      </c>
      <c r="J47" s="37" t="s">
        <v>354</v>
      </c>
      <c r="K47" s="37"/>
      <c r="L47" s="37" t="s">
        <v>25</v>
      </c>
      <c r="M47" s="37"/>
      <c r="N47" s="37">
        <v>300</v>
      </c>
      <c r="O47" s="37">
        <v>1300</v>
      </c>
      <c r="P47" s="37">
        <v>1300</v>
      </c>
      <c r="Q47" s="37">
        <v>0</v>
      </c>
      <c r="R47" s="37" t="s">
        <v>26</v>
      </c>
      <c r="S47" s="37"/>
      <c r="T47" s="37"/>
      <c r="U47" s="37"/>
      <c r="V47" s="37" t="s">
        <v>355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</row>
    <row r="48" s="81" customFormat="1" ht="20" hidden="1" customHeight="1" spans="1:257">
      <c r="A48" s="13">
        <f t="shared" si="0"/>
        <v>4.5</v>
      </c>
      <c r="B48" s="37" t="s">
        <v>352</v>
      </c>
      <c r="C48" s="37" t="s">
        <v>345</v>
      </c>
      <c r="D48" s="37">
        <v>4.5</v>
      </c>
      <c r="E48" s="37">
        <f>900/8*D48</f>
        <v>506.25</v>
      </c>
      <c r="F48" s="37"/>
      <c r="G48" s="37">
        <f>1300/8*F48</f>
        <v>0</v>
      </c>
      <c r="H48" s="54">
        <v>4801</v>
      </c>
      <c r="I48" s="37" t="s">
        <v>82</v>
      </c>
      <c r="J48" s="37" t="s">
        <v>347</v>
      </c>
      <c r="K48" s="37"/>
      <c r="L48" s="37"/>
      <c r="M48" s="37" t="s">
        <v>40</v>
      </c>
      <c r="N48" s="37"/>
      <c r="O48" s="37"/>
      <c r="P48" s="37"/>
      <c r="Q48" s="37"/>
      <c r="R48" s="37"/>
      <c r="S48" s="37"/>
      <c r="T48" s="37"/>
      <c r="U48" s="37"/>
      <c r="V48" s="37" t="s">
        <v>356</v>
      </c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</row>
    <row r="49" s="81" customFormat="1" ht="20" hidden="1" customHeight="1" spans="1:257">
      <c r="A49" s="13">
        <f t="shared" si="0"/>
        <v>7.5</v>
      </c>
      <c r="B49" s="14" t="s">
        <v>352</v>
      </c>
      <c r="C49" s="14" t="s">
        <v>80</v>
      </c>
      <c r="D49" s="14">
        <v>7.5</v>
      </c>
      <c r="E49" s="14">
        <f>900/8*D49</f>
        <v>843.75</v>
      </c>
      <c r="F49" s="14"/>
      <c r="G49" s="14">
        <f>1300/8*F49</f>
        <v>0</v>
      </c>
      <c r="H49" s="23">
        <v>4594</v>
      </c>
      <c r="I49" s="14" t="s">
        <v>337</v>
      </c>
      <c r="J49" s="37" t="s">
        <v>348</v>
      </c>
      <c r="K49" s="14">
        <v>10</v>
      </c>
      <c r="L49" s="14"/>
      <c r="M49" s="14" t="s">
        <v>40</v>
      </c>
      <c r="N49" s="14"/>
      <c r="O49" s="14"/>
      <c r="P49" s="14"/>
      <c r="Q49" s="14"/>
      <c r="R49" s="14"/>
      <c r="S49" s="14"/>
      <c r="T49" s="14"/>
      <c r="U49" s="14"/>
      <c r="V49" s="14" t="s">
        <v>349</v>
      </c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</row>
    <row r="50" s="81" customFormat="1" ht="20" hidden="1" customHeight="1" spans="1:257">
      <c r="A50" s="13">
        <f t="shared" si="0"/>
        <v>4</v>
      </c>
      <c r="B50" s="37" t="s">
        <v>352</v>
      </c>
      <c r="C50" s="37" t="s">
        <v>59</v>
      </c>
      <c r="D50" s="37"/>
      <c r="E50" s="37"/>
      <c r="F50" s="37">
        <v>4</v>
      </c>
      <c r="G50" s="37">
        <v>1000</v>
      </c>
      <c r="H50" s="54"/>
      <c r="I50" s="37" t="s">
        <v>68</v>
      </c>
      <c r="J50" s="37" t="s">
        <v>357</v>
      </c>
      <c r="K50" s="37"/>
      <c r="L50" s="37" t="s">
        <v>25</v>
      </c>
      <c r="M50" s="37"/>
      <c r="N50" s="37"/>
      <c r="O50" s="37">
        <v>1000</v>
      </c>
      <c r="P50" s="37">
        <v>1000</v>
      </c>
      <c r="Q50" s="37">
        <v>0</v>
      </c>
      <c r="R50" s="37" t="s">
        <v>26</v>
      </c>
      <c r="S50" s="37"/>
      <c r="T50" s="37"/>
      <c r="U50" s="37"/>
      <c r="V50" s="37" t="s">
        <v>358</v>
      </c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</row>
    <row r="51" s="81" customFormat="1" ht="20" hidden="1" customHeight="1" spans="1:257">
      <c r="A51" s="13">
        <f t="shared" si="0"/>
        <v>8</v>
      </c>
      <c r="B51" s="14" t="s">
        <v>352</v>
      </c>
      <c r="C51" s="14" t="s">
        <v>168</v>
      </c>
      <c r="D51" s="14">
        <v>8</v>
      </c>
      <c r="E51" s="14">
        <f>900/8*D51</f>
        <v>900</v>
      </c>
      <c r="F51" s="14"/>
      <c r="G51" s="14"/>
      <c r="H51" s="23">
        <v>3207</v>
      </c>
      <c r="I51" s="14" t="s">
        <v>34</v>
      </c>
      <c r="J51" s="37" t="s">
        <v>194</v>
      </c>
      <c r="K51" s="14">
        <v>15</v>
      </c>
      <c r="L51" s="14"/>
      <c r="M51" s="14" t="s">
        <v>40</v>
      </c>
      <c r="N51" s="14"/>
      <c r="O51" s="14"/>
      <c r="P51" s="14"/>
      <c r="Q51" s="14"/>
      <c r="R51" s="14"/>
      <c r="S51" s="14"/>
      <c r="T51" s="14"/>
      <c r="U51" s="14"/>
      <c r="V51" s="14" t="s">
        <v>200</v>
      </c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</row>
    <row r="52" s="81" customFormat="1" ht="20" hidden="1" customHeight="1" spans="1:257">
      <c r="A52" s="13">
        <f t="shared" si="0"/>
        <v>6.5</v>
      </c>
      <c r="B52" s="14" t="s">
        <v>352</v>
      </c>
      <c r="C52" s="14" t="s">
        <v>81</v>
      </c>
      <c r="D52" s="14"/>
      <c r="E52" s="14">
        <f>1400/8*D52</f>
        <v>0</v>
      </c>
      <c r="F52" s="14">
        <v>6.5</v>
      </c>
      <c r="G52" s="14">
        <f>1800/8*F52</f>
        <v>1462.5</v>
      </c>
      <c r="H52" s="23">
        <v>4633</v>
      </c>
      <c r="I52" s="14" t="s">
        <v>60</v>
      </c>
      <c r="J52" s="37" t="s">
        <v>311</v>
      </c>
      <c r="K52" s="14"/>
      <c r="L52" s="14"/>
      <c r="M52" s="14" t="s">
        <v>40</v>
      </c>
      <c r="N52" s="14"/>
      <c r="O52" s="14"/>
      <c r="P52" s="14"/>
      <c r="Q52" s="14"/>
      <c r="R52" s="14"/>
      <c r="S52" s="14"/>
      <c r="T52" s="14"/>
      <c r="U52" s="14"/>
      <c r="V52" s="14" t="s">
        <v>328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</row>
    <row r="53" s="81" customFormat="1" ht="20" hidden="1" customHeight="1" spans="1:257">
      <c r="A53" s="13">
        <f t="shared" si="0"/>
        <v>7</v>
      </c>
      <c r="B53" s="14" t="s">
        <v>352</v>
      </c>
      <c r="C53" s="14" t="s">
        <v>37</v>
      </c>
      <c r="D53" s="14">
        <v>7</v>
      </c>
      <c r="E53" s="14">
        <f>1000/8*D53</f>
        <v>875</v>
      </c>
      <c r="F53" s="14"/>
      <c r="G53" s="14">
        <f>1500/8*F53</f>
        <v>0</v>
      </c>
      <c r="H53" s="23">
        <v>4634</v>
      </c>
      <c r="I53" s="14" t="s">
        <v>38</v>
      </c>
      <c r="J53" s="37" t="s">
        <v>311</v>
      </c>
      <c r="K53" s="14">
        <v>100</v>
      </c>
      <c r="L53" s="14"/>
      <c r="M53" s="14" t="s">
        <v>40</v>
      </c>
      <c r="N53" s="14"/>
      <c r="O53" s="14"/>
      <c r="P53" s="14"/>
      <c r="Q53" s="14"/>
      <c r="R53" s="14"/>
      <c r="S53" s="14"/>
      <c r="T53" s="14"/>
      <c r="U53" s="14"/>
      <c r="V53" s="14" t="s">
        <v>328</v>
      </c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</row>
    <row r="54" s="81" customFormat="1" ht="20" hidden="1" customHeight="1" spans="1:257">
      <c r="A54" s="13">
        <f t="shared" si="0"/>
        <v>8</v>
      </c>
      <c r="B54" s="14" t="s">
        <v>359</v>
      </c>
      <c r="C54" s="14" t="s">
        <v>33</v>
      </c>
      <c r="D54" s="14">
        <v>8</v>
      </c>
      <c r="E54" s="14">
        <f>1000/8*D54</f>
        <v>1000</v>
      </c>
      <c r="F54" s="14"/>
      <c r="G54" s="14">
        <f>1500/8*F54</f>
        <v>0</v>
      </c>
      <c r="H54" s="23">
        <v>1924</v>
      </c>
      <c r="I54" s="14" t="s">
        <v>234</v>
      </c>
      <c r="J54" s="37" t="s">
        <v>319</v>
      </c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 t="s">
        <v>71</v>
      </c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</row>
    <row r="55" s="81" customFormat="1" ht="20" hidden="1" customHeight="1" spans="1:257">
      <c r="A55" s="13">
        <f t="shared" si="0"/>
        <v>8</v>
      </c>
      <c r="B55" s="37" t="s">
        <v>359</v>
      </c>
      <c r="C55" s="37" t="s">
        <v>345</v>
      </c>
      <c r="D55" s="37">
        <v>8</v>
      </c>
      <c r="E55" s="37">
        <f>900/8*D55</f>
        <v>900</v>
      </c>
      <c r="F55" s="37"/>
      <c r="G55" s="37">
        <f>1300/8*F55</f>
        <v>0</v>
      </c>
      <c r="H55" s="54">
        <v>4802</v>
      </c>
      <c r="I55" s="37" t="s">
        <v>82</v>
      </c>
      <c r="J55" s="37" t="s">
        <v>347</v>
      </c>
      <c r="K55" s="37"/>
      <c r="L55" s="37"/>
      <c r="M55" s="37" t="s">
        <v>40</v>
      </c>
      <c r="N55" s="37"/>
      <c r="O55" s="37"/>
      <c r="P55" s="37"/>
      <c r="Q55" s="37"/>
      <c r="R55" s="37"/>
      <c r="S55" s="37"/>
      <c r="T55" s="37"/>
      <c r="U55" s="37"/>
      <c r="V55" s="37" t="s">
        <v>356</v>
      </c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</row>
    <row r="56" s="81" customFormat="1" ht="20" hidden="1" customHeight="1" spans="1:257">
      <c r="A56" s="13">
        <f t="shared" si="0"/>
        <v>4</v>
      </c>
      <c r="B56" s="37" t="s">
        <v>359</v>
      </c>
      <c r="C56" s="37" t="s">
        <v>180</v>
      </c>
      <c r="D56" s="37">
        <v>4</v>
      </c>
      <c r="E56" s="37">
        <f>900/8*D56</f>
        <v>450</v>
      </c>
      <c r="F56" s="37"/>
      <c r="G56" s="37">
        <f>1800/8*F56</f>
        <v>0</v>
      </c>
      <c r="H56" s="54">
        <v>3512</v>
      </c>
      <c r="I56" s="37" t="s">
        <v>360</v>
      </c>
      <c r="J56" s="37" t="s">
        <v>361</v>
      </c>
      <c r="K56" s="37">
        <v>60</v>
      </c>
      <c r="L56" s="37"/>
      <c r="M56" s="37" t="s">
        <v>40</v>
      </c>
      <c r="N56" s="37"/>
      <c r="O56" s="37"/>
      <c r="P56" s="37"/>
      <c r="Q56" s="37"/>
      <c r="R56" s="37"/>
      <c r="S56" s="37"/>
      <c r="T56" s="37"/>
      <c r="U56" s="37"/>
      <c r="V56" s="37" t="s">
        <v>362</v>
      </c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</row>
    <row r="57" s="81" customFormat="1" ht="20" hidden="1" customHeight="1" spans="1:257">
      <c r="A57" s="13">
        <f t="shared" si="0"/>
        <v>8</v>
      </c>
      <c r="B57" s="14" t="s">
        <v>359</v>
      </c>
      <c r="C57" s="14" t="s">
        <v>56</v>
      </c>
      <c r="D57" s="14">
        <v>8</v>
      </c>
      <c r="E57" s="14">
        <f>850/8*D57</f>
        <v>850</v>
      </c>
      <c r="F57" s="14"/>
      <c r="G57" s="14"/>
      <c r="H57" s="23">
        <v>3428</v>
      </c>
      <c r="I57" s="14" t="s">
        <v>338</v>
      </c>
      <c r="J57" s="37" t="s">
        <v>341</v>
      </c>
      <c r="K57" s="14">
        <v>20</v>
      </c>
      <c r="L57" s="14"/>
      <c r="M57" s="14" t="s">
        <v>40</v>
      </c>
      <c r="N57" s="14"/>
      <c r="O57" s="14"/>
      <c r="P57" s="14"/>
      <c r="Q57" s="14"/>
      <c r="R57" s="14"/>
      <c r="S57" s="14"/>
      <c r="T57" s="14"/>
      <c r="U57" s="14"/>
      <c r="V57" s="14" t="s">
        <v>342</v>
      </c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</row>
    <row r="58" s="81" customFormat="1" ht="20" hidden="1" customHeight="1" spans="1:257">
      <c r="A58" s="13">
        <f t="shared" si="0"/>
        <v>8.5</v>
      </c>
      <c r="B58" s="14" t="s">
        <v>359</v>
      </c>
      <c r="C58" s="14" t="s">
        <v>80</v>
      </c>
      <c r="D58" s="14">
        <v>8.5</v>
      </c>
      <c r="E58" s="14">
        <f>900/8*D58</f>
        <v>956.25</v>
      </c>
      <c r="F58" s="14"/>
      <c r="G58" s="14">
        <f>1300/8*F58</f>
        <v>0</v>
      </c>
      <c r="H58" s="23">
        <v>4597</v>
      </c>
      <c r="I58" s="14" t="s">
        <v>337</v>
      </c>
      <c r="J58" s="37" t="s">
        <v>348</v>
      </c>
      <c r="K58" s="14">
        <v>15</v>
      </c>
      <c r="L58" s="14"/>
      <c r="M58" s="14" t="s">
        <v>40</v>
      </c>
      <c r="N58" s="14"/>
      <c r="O58" s="14"/>
      <c r="P58" s="14"/>
      <c r="Q58" s="14"/>
      <c r="R58" s="14"/>
      <c r="S58" s="14"/>
      <c r="T58" s="14"/>
      <c r="U58" s="14"/>
      <c r="V58" s="14" t="s">
        <v>349</v>
      </c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</row>
    <row r="59" s="81" customFormat="1" ht="20" hidden="1" customHeight="1" spans="1:257">
      <c r="A59" s="13">
        <f t="shared" si="0"/>
        <v>9</v>
      </c>
      <c r="B59" s="14" t="s">
        <v>359</v>
      </c>
      <c r="C59" s="14" t="s">
        <v>59</v>
      </c>
      <c r="D59" s="14">
        <v>1</v>
      </c>
      <c r="E59" s="14">
        <f>1000/8*D59</f>
        <v>125</v>
      </c>
      <c r="F59" s="14">
        <v>8</v>
      </c>
      <c r="G59" s="14">
        <f>1500/8*F59</f>
        <v>1500</v>
      </c>
      <c r="H59" s="23">
        <v>3821</v>
      </c>
      <c r="I59" s="14" t="s">
        <v>54</v>
      </c>
      <c r="J59" s="37" t="s">
        <v>363</v>
      </c>
      <c r="K59" s="14"/>
      <c r="L59" s="14"/>
      <c r="M59" s="14" t="s">
        <v>40</v>
      </c>
      <c r="N59" s="14"/>
      <c r="O59" s="14"/>
      <c r="P59" s="14"/>
      <c r="Q59" s="14"/>
      <c r="R59" s="14"/>
      <c r="S59" s="14"/>
      <c r="T59" s="14"/>
      <c r="U59" s="14"/>
      <c r="V59" s="14" t="s">
        <v>364</v>
      </c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</row>
    <row r="60" s="81" customFormat="1" ht="20" hidden="1" customHeight="1" spans="1:257">
      <c r="A60" s="13">
        <f t="shared" si="0"/>
        <v>4</v>
      </c>
      <c r="B60" s="14" t="s">
        <v>359</v>
      </c>
      <c r="C60" s="14" t="s">
        <v>50</v>
      </c>
      <c r="D60" s="14">
        <v>4</v>
      </c>
      <c r="E60" s="14">
        <f>1000/8*D60</f>
        <v>500</v>
      </c>
      <c r="F60" s="14"/>
      <c r="G60" s="14"/>
      <c r="H60" s="23">
        <v>2432</v>
      </c>
      <c r="I60" s="14" t="s">
        <v>23</v>
      </c>
      <c r="J60" s="37" t="s">
        <v>350</v>
      </c>
      <c r="K60" s="14"/>
      <c r="L60" s="14"/>
      <c r="M60" s="14" t="s">
        <v>40</v>
      </c>
      <c r="N60" s="14"/>
      <c r="O60" s="14"/>
      <c r="P60" s="14"/>
      <c r="Q60" s="14"/>
      <c r="R60" s="14"/>
      <c r="S60" s="14"/>
      <c r="T60" s="14"/>
      <c r="U60" s="14"/>
      <c r="V60" s="14" t="s">
        <v>351</v>
      </c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</row>
    <row r="61" s="81" customFormat="1" ht="20" hidden="1" customHeight="1" spans="1:257">
      <c r="A61" s="13">
        <f t="shared" si="0"/>
        <v>6</v>
      </c>
      <c r="B61" s="37" t="s">
        <v>359</v>
      </c>
      <c r="C61" s="37" t="s">
        <v>85</v>
      </c>
      <c r="D61" s="37"/>
      <c r="E61" s="37"/>
      <c r="F61" s="37">
        <v>6</v>
      </c>
      <c r="G61" s="37">
        <v>1500</v>
      </c>
      <c r="H61" s="54"/>
      <c r="I61" s="37" t="s">
        <v>68</v>
      </c>
      <c r="J61" s="37" t="s">
        <v>365</v>
      </c>
      <c r="K61" s="37"/>
      <c r="L61" s="37" t="s">
        <v>25</v>
      </c>
      <c r="M61" s="37"/>
      <c r="N61" s="37"/>
      <c r="O61" s="37">
        <v>1500</v>
      </c>
      <c r="P61" s="37">
        <v>1500</v>
      </c>
      <c r="Q61" s="37">
        <v>0</v>
      </c>
      <c r="R61" s="37" t="s">
        <v>26</v>
      </c>
      <c r="S61" s="37"/>
      <c r="T61" s="37"/>
      <c r="U61" s="37"/>
      <c r="V61" s="37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</row>
    <row r="62" s="81" customFormat="1" ht="20" hidden="1" customHeight="1" spans="1:257">
      <c r="A62" s="13">
        <f t="shared" si="0"/>
        <v>5</v>
      </c>
      <c r="B62" s="14" t="s">
        <v>359</v>
      </c>
      <c r="C62" s="14" t="s">
        <v>168</v>
      </c>
      <c r="D62" s="14">
        <v>5</v>
      </c>
      <c r="E62" s="14">
        <f>900/8*D62</f>
        <v>562.5</v>
      </c>
      <c r="F62" s="14"/>
      <c r="G62" s="14"/>
      <c r="H62" s="23">
        <v>3210</v>
      </c>
      <c r="I62" s="14" t="s">
        <v>34</v>
      </c>
      <c r="J62" s="37" t="s">
        <v>194</v>
      </c>
      <c r="K62" s="14"/>
      <c r="L62" s="14"/>
      <c r="M62" s="14" t="s">
        <v>40</v>
      </c>
      <c r="N62" s="14"/>
      <c r="O62" s="14"/>
      <c r="P62" s="14"/>
      <c r="Q62" s="14"/>
      <c r="R62" s="14"/>
      <c r="S62" s="14"/>
      <c r="T62" s="14"/>
      <c r="U62" s="14"/>
      <c r="V62" s="14" t="s">
        <v>200</v>
      </c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</row>
    <row r="63" s="81" customFormat="1" ht="20" hidden="1" customHeight="1" spans="1:257">
      <c r="A63" s="13">
        <f t="shared" ref="A63:A126" si="1">D63+F63</f>
        <v>8</v>
      </c>
      <c r="B63" s="14" t="s">
        <v>359</v>
      </c>
      <c r="C63" s="14" t="s">
        <v>37</v>
      </c>
      <c r="D63" s="14">
        <v>6</v>
      </c>
      <c r="E63" s="14">
        <f>1000/8*D63</f>
        <v>750</v>
      </c>
      <c r="F63" s="14">
        <v>2</v>
      </c>
      <c r="G63" s="14">
        <f>1500/8*F63</f>
        <v>375</v>
      </c>
      <c r="H63" s="23">
        <v>4637</v>
      </c>
      <c r="I63" s="14" t="s">
        <v>38</v>
      </c>
      <c r="J63" s="37" t="s">
        <v>311</v>
      </c>
      <c r="K63" s="14"/>
      <c r="L63" s="14"/>
      <c r="M63" s="14" t="s">
        <v>40</v>
      </c>
      <c r="N63" s="14"/>
      <c r="O63" s="14"/>
      <c r="P63" s="14"/>
      <c r="Q63" s="14"/>
      <c r="R63" s="14"/>
      <c r="S63" s="14"/>
      <c r="T63" s="14"/>
      <c r="U63" s="14"/>
      <c r="V63" s="14" t="s">
        <v>366</v>
      </c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</row>
    <row r="64" s="81" customFormat="1" ht="20" hidden="1" customHeight="1" spans="1:257">
      <c r="A64" s="13">
        <f t="shared" si="1"/>
        <v>8</v>
      </c>
      <c r="B64" s="14" t="s">
        <v>359</v>
      </c>
      <c r="C64" s="14" t="s">
        <v>81</v>
      </c>
      <c r="D64" s="14">
        <v>8</v>
      </c>
      <c r="E64" s="14">
        <f>1400/8*D64</f>
        <v>1400</v>
      </c>
      <c r="F64" s="14"/>
      <c r="G64" s="14">
        <f>1800/8*F64</f>
        <v>0</v>
      </c>
      <c r="H64" s="23">
        <v>4639</v>
      </c>
      <c r="I64" s="14" t="s">
        <v>60</v>
      </c>
      <c r="J64" s="37" t="s">
        <v>311</v>
      </c>
      <c r="K64" s="14"/>
      <c r="L64" s="14"/>
      <c r="M64" s="14" t="s">
        <v>40</v>
      </c>
      <c r="N64" s="14"/>
      <c r="O64" s="14"/>
      <c r="P64" s="14"/>
      <c r="Q64" s="14"/>
      <c r="R64" s="14"/>
      <c r="S64" s="14"/>
      <c r="T64" s="14"/>
      <c r="U64" s="14"/>
      <c r="V64" s="14" t="s">
        <v>328</v>
      </c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</row>
    <row r="65" ht="20" hidden="1" customHeight="1" spans="1:22">
      <c r="A65" s="13">
        <f t="shared" si="1"/>
        <v>8</v>
      </c>
      <c r="B65" s="14" t="s">
        <v>367</v>
      </c>
      <c r="C65" s="14" t="s">
        <v>33</v>
      </c>
      <c r="D65" s="14">
        <v>8</v>
      </c>
      <c r="E65" s="14">
        <f>1000/8*D65</f>
        <v>1000</v>
      </c>
      <c r="F65" s="14"/>
      <c r="G65" s="14">
        <f>1500/8*F65</f>
        <v>0</v>
      </c>
      <c r="H65" s="23">
        <v>1925</v>
      </c>
      <c r="I65" s="14" t="s">
        <v>234</v>
      </c>
      <c r="J65" s="37" t="s">
        <v>319</v>
      </c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 t="s">
        <v>71</v>
      </c>
    </row>
    <row r="66" ht="20" hidden="1" customHeight="1" spans="1:22">
      <c r="A66" s="13">
        <f t="shared" si="1"/>
        <v>8</v>
      </c>
      <c r="B66" s="37" t="s">
        <v>367</v>
      </c>
      <c r="C66" s="37" t="s">
        <v>345</v>
      </c>
      <c r="D66" s="37">
        <v>8</v>
      </c>
      <c r="E66" s="37">
        <v>900</v>
      </c>
      <c r="F66" s="37"/>
      <c r="G66" s="37">
        <v>0</v>
      </c>
      <c r="H66" s="37">
        <v>4803</v>
      </c>
      <c r="I66" s="37" t="s">
        <v>82</v>
      </c>
      <c r="J66" s="37" t="s">
        <v>347</v>
      </c>
      <c r="K66" s="37"/>
      <c r="L66" s="37"/>
      <c r="M66" s="37" t="s">
        <v>40</v>
      </c>
      <c r="N66" s="37"/>
      <c r="O66" s="37"/>
      <c r="P66" s="37"/>
      <c r="Q66" s="37"/>
      <c r="R66" s="37"/>
      <c r="S66" s="37"/>
      <c r="T66" s="37"/>
      <c r="U66" s="37"/>
      <c r="V66" s="37" t="s">
        <v>356</v>
      </c>
    </row>
    <row r="67" s="81" customFormat="1" ht="20" hidden="1" customHeight="1" spans="1:257">
      <c r="A67" s="13">
        <f t="shared" si="1"/>
        <v>8</v>
      </c>
      <c r="B67" s="37" t="s">
        <v>367</v>
      </c>
      <c r="C67" s="37" t="s">
        <v>180</v>
      </c>
      <c r="D67" s="37">
        <v>8</v>
      </c>
      <c r="E67" s="37">
        <f>900/8*D67</f>
        <v>900</v>
      </c>
      <c r="F67" s="37"/>
      <c r="G67" s="37">
        <f>1800/8*F67</f>
        <v>0</v>
      </c>
      <c r="H67" s="54">
        <v>3515</v>
      </c>
      <c r="I67" s="37" t="s">
        <v>360</v>
      </c>
      <c r="J67" s="37" t="s">
        <v>361</v>
      </c>
      <c r="K67" s="37"/>
      <c r="L67" s="37"/>
      <c r="M67" s="37" t="s">
        <v>40</v>
      </c>
      <c r="N67" s="37"/>
      <c r="O67" s="37"/>
      <c r="P67" s="37"/>
      <c r="Q67" s="37"/>
      <c r="R67" s="37"/>
      <c r="S67" s="37"/>
      <c r="T67" s="37"/>
      <c r="U67" s="37"/>
      <c r="V67" s="37" t="s">
        <v>362</v>
      </c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</row>
    <row r="68" s="81" customFormat="1" ht="20" hidden="1" customHeight="1" spans="1:257">
      <c r="A68" s="13">
        <f t="shared" si="1"/>
        <v>8</v>
      </c>
      <c r="B68" s="37" t="s">
        <v>367</v>
      </c>
      <c r="C68" s="37" t="s">
        <v>314</v>
      </c>
      <c r="D68" s="37">
        <v>8</v>
      </c>
      <c r="E68" s="37">
        <f>1000/8*D68</f>
        <v>1000</v>
      </c>
      <c r="F68" s="37"/>
      <c r="G68" s="37"/>
      <c r="H68" s="54">
        <v>6459</v>
      </c>
      <c r="I68" s="37" t="s">
        <v>368</v>
      </c>
      <c r="J68" s="37" t="s">
        <v>369</v>
      </c>
      <c r="K68" s="37"/>
      <c r="L68" s="37"/>
      <c r="M68" s="37"/>
      <c r="N68" s="37">
        <v>300</v>
      </c>
      <c r="O68" s="37"/>
      <c r="P68" s="37"/>
      <c r="Q68" s="37"/>
      <c r="R68" s="37"/>
      <c r="S68" s="32">
        <v>350</v>
      </c>
      <c r="T68" s="37"/>
      <c r="U68" s="37"/>
      <c r="V68" s="37">
        <v>13751897928</v>
      </c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</row>
    <row r="69" s="81" customFormat="1" ht="20" hidden="1" customHeight="1" spans="1:257">
      <c r="A69" s="13">
        <f t="shared" si="1"/>
        <v>6.5</v>
      </c>
      <c r="B69" s="14" t="s">
        <v>367</v>
      </c>
      <c r="C69" s="14" t="s">
        <v>85</v>
      </c>
      <c r="D69" s="14">
        <v>6.5</v>
      </c>
      <c r="E69" s="14">
        <f>800/8*D69</f>
        <v>650</v>
      </c>
      <c r="F69" s="14"/>
      <c r="G69" s="14">
        <f>1200/8*F69</f>
        <v>0</v>
      </c>
      <c r="H69" s="23">
        <v>4771</v>
      </c>
      <c r="I69" s="14" t="s">
        <v>34</v>
      </c>
      <c r="J69" s="37" t="s">
        <v>370</v>
      </c>
      <c r="K69" s="14"/>
      <c r="L69" s="14"/>
      <c r="M69" s="14" t="s">
        <v>40</v>
      </c>
      <c r="N69" s="14"/>
      <c r="O69" s="14"/>
      <c r="P69" s="14"/>
      <c r="Q69" s="14"/>
      <c r="R69" s="14"/>
      <c r="S69" s="14"/>
      <c r="T69" s="14"/>
      <c r="U69" s="14"/>
      <c r="V69" s="14" t="s">
        <v>371</v>
      </c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</row>
    <row r="70" s="81" customFormat="1" ht="20" hidden="1" customHeight="1" spans="1:257">
      <c r="A70" s="13">
        <f t="shared" si="1"/>
        <v>8</v>
      </c>
      <c r="B70" s="14" t="s">
        <v>367</v>
      </c>
      <c r="C70" s="14" t="s">
        <v>56</v>
      </c>
      <c r="D70" s="14">
        <v>8</v>
      </c>
      <c r="E70" s="14">
        <f>850/8*D70</f>
        <v>850</v>
      </c>
      <c r="F70" s="14"/>
      <c r="G70" s="14"/>
      <c r="H70" s="23">
        <v>3429</v>
      </c>
      <c r="I70" s="14" t="s">
        <v>338</v>
      </c>
      <c r="J70" s="37" t="s">
        <v>341</v>
      </c>
      <c r="K70" s="14">
        <v>25</v>
      </c>
      <c r="L70" s="14"/>
      <c r="M70" s="14" t="s">
        <v>40</v>
      </c>
      <c r="N70" s="14"/>
      <c r="O70" s="14"/>
      <c r="P70" s="14"/>
      <c r="Q70" s="14"/>
      <c r="R70" s="14"/>
      <c r="S70" s="14"/>
      <c r="T70" s="14"/>
      <c r="U70" s="14"/>
      <c r="V70" s="14" t="s">
        <v>342</v>
      </c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</row>
    <row r="71" s="81" customFormat="1" ht="20" hidden="1" customHeight="1" spans="1:257">
      <c r="A71" s="13">
        <f t="shared" si="1"/>
        <v>9</v>
      </c>
      <c r="B71" s="14" t="s">
        <v>367</v>
      </c>
      <c r="C71" s="14" t="s">
        <v>80</v>
      </c>
      <c r="D71" s="14">
        <v>9</v>
      </c>
      <c r="E71" s="14">
        <f>900/8*D71</f>
        <v>1012.5</v>
      </c>
      <c r="F71" s="14"/>
      <c r="G71" s="14">
        <f>1300/8*F71</f>
        <v>0</v>
      </c>
      <c r="H71" s="23">
        <v>4598</v>
      </c>
      <c r="I71" s="14" t="s">
        <v>337</v>
      </c>
      <c r="J71" s="37" t="s">
        <v>348</v>
      </c>
      <c r="K71" s="14">
        <v>20</v>
      </c>
      <c r="L71" s="14"/>
      <c r="M71" s="14" t="s">
        <v>40</v>
      </c>
      <c r="N71" s="14"/>
      <c r="O71" s="14"/>
      <c r="P71" s="14"/>
      <c r="Q71" s="14"/>
      <c r="R71" s="14"/>
      <c r="S71" s="14"/>
      <c r="T71" s="14"/>
      <c r="U71" s="14"/>
      <c r="V71" s="14" t="s">
        <v>349</v>
      </c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</row>
    <row r="72" s="81" customFormat="1" ht="20" hidden="1" customHeight="1" spans="1:257">
      <c r="A72" s="13">
        <f t="shared" si="1"/>
        <v>8.5</v>
      </c>
      <c r="B72" s="14" t="s">
        <v>367</v>
      </c>
      <c r="C72" s="14" t="s">
        <v>59</v>
      </c>
      <c r="D72" s="14">
        <v>6.5</v>
      </c>
      <c r="E72" s="14">
        <f>1000/8*D72</f>
        <v>812.5</v>
      </c>
      <c r="F72" s="14">
        <v>2</v>
      </c>
      <c r="G72" s="14">
        <f>1500/8*F72</f>
        <v>375</v>
      </c>
      <c r="H72" s="23">
        <v>3822</v>
      </c>
      <c r="I72" s="14" t="s">
        <v>54</v>
      </c>
      <c r="J72" s="37" t="s">
        <v>363</v>
      </c>
      <c r="K72" s="14"/>
      <c r="L72" s="14"/>
      <c r="M72" s="14" t="s">
        <v>40</v>
      </c>
      <c r="N72" s="14"/>
      <c r="O72" s="14"/>
      <c r="P72" s="14"/>
      <c r="Q72" s="14"/>
      <c r="R72" s="14"/>
      <c r="S72" s="14"/>
      <c r="T72" s="14"/>
      <c r="U72" s="14"/>
      <c r="V72" s="14" t="s">
        <v>364</v>
      </c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</row>
    <row r="73" s="81" customFormat="1" ht="20" hidden="1" customHeight="1" spans="1:257">
      <c r="A73" s="13">
        <f t="shared" si="1"/>
        <v>8</v>
      </c>
      <c r="B73" s="14" t="s">
        <v>367</v>
      </c>
      <c r="C73" s="14" t="s">
        <v>50</v>
      </c>
      <c r="D73" s="14">
        <v>8</v>
      </c>
      <c r="E73" s="14">
        <f>1000/8*D73</f>
        <v>1000</v>
      </c>
      <c r="F73" s="14"/>
      <c r="G73" s="14">
        <f>1300/8*F73</f>
        <v>0</v>
      </c>
      <c r="H73" s="23">
        <v>2433</v>
      </c>
      <c r="I73" s="14" t="s">
        <v>23</v>
      </c>
      <c r="J73" s="37" t="s">
        <v>372</v>
      </c>
      <c r="K73" s="14">
        <v>60</v>
      </c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 t="s">
        <v>373</v>
      </c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</row>
    <row r="74" s="81" customFormat="1" ht="20" hidden="1" customHeight="1" spans="1:257">
      <c r="A74" s="13">
        <f t="shared" si="1"/>
        <v>8</v>
      </c>
      <c r="B74" s="37" t="s">
        <v>367</v>
      </c>
      <c r="C74" s="37" t="s">
        <v>273</v>
      </c>
      <c r="D74" s="37">
        <v>8</v>
      </c>
      <c r="E74" s="37">
        <f>1000/8*D74</f>
        <v>1000</v>
      </c>
      <c r="F74" s="37"/>
      <c r="G74" s="37">
        <f>1500/8*F74</f>
        <v>0</v>
      </c>
      <c r="H74" s="54">
        <v>4832</v>
      </c>
      <c r="I74" s="37" t="s">
        <v>374</v>
      </c>
      <c r="J74" s="37" t="s">
        <v>375</v>
      </c>
      <c r="K74" s="37"/>
      <c r="L74" s="37" t="s">
        <v>25</v>
      </c>
      <c r="M74" s="37" t="s">
        <v>40</v>
      </c>
      <c r="N74" s="37">
        <v>200</v>
      </c>
      <c r="O74" s="37">
        <v>1200</v>
      </c>
      <c r="P74" s="37">
        <v>1200</v>
      </c>
      <c r="Q74" s="37">
        <v>0</v>
      </c>
      <c r="R74" s="37" t="s">
        <v>26</v>
      </c>
      <c r="S74" s="37"/>
      <c r="T74" s="37"/>
      <c r="U74" s="37"/>
      <c r="V74" s="37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</row>
    <row r="75" s="81" customFormat="1" ht="20" hidden="1" customHeight="1" spans="1:257">
      <c r="A75" s="13">
        <f t="shared" si="1"/>
        <v>8</v>
      </c>
      <c r="B75" s="14" t="s">
        <v>367</v>
      </c>
      <c r="C75" s="14" t="s">
        <v>37</v>
      </c>
      <c r="D75" s="14">
        <v>8</v>
      </c>
      <c r="E75" s="14">
        <f>1000/8*D75</f>
        <v>1000</v>
      </c>
      <c r="F75" s="14"/>
      <c r="G75" s="14">
        <f>1500/8*F75</f>
        <v>0</v>
      </c>
      <c r="H75" s="23">
        <v>1418</v>
      </c>
      <c r="I75" s="14" t="s">
        <v>38</v>
      </c>
      <c r="J75" s="37" t="s">
        <v>311</v>
      </c>
      <c r="K75" s="14">
        <v>60</v>
      </c>
      <c r="L75" s="14"/>
      <c r="M75" s="14" t="s">
        <v>40</v>
      </c>
      <c r="N75" s="14"/>
      <c r="O75" s="14"/>
      <c r="P75" s="14"/>
      <c r="Q75" s="14"/>
      <c r="R75" s="14"/>
      <c r="S75" s="14"/>
      <c r="T75" s="14"/>
      <c r="U75" s="14"/>
      <c r="V75" s="14" t="s">
        <v>366</v>
      </c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</row>
    <row r="76" s="81" customFormat="1" ht="20" hidden="1" customHeight="1" spans="1:257">
      <c r="A76" s="13">
        <f t="shared" si="1"/>
        <v>8</v>
      </c>
      <c r="B76" s="14" t="s">
        <v>367</v>
      </c>
      <c r="C76" s="14" t="s">
        <v>81</v>
      </c>
      <c r="D76" s="14">
        <v>8</v>
      </c>
      <c r="E76" s="14">
        <f>1400/8*D76</f>
        <v>1400</v>
      </c>
      <c r="F76" s="14"/>
      <c r="G76" s="14">
        <f>1800/8*F76</f>
        <v>0</v>
      </c>
      <c r="H76" s="23">
        <v>4640</v>
      </c>
      <c r="I76" s="14" t="s">
        <v>60</v>
      </c>
      <c r="J76" s="37" t="s">
        <v>311</v>
      </c>
      <c r="K76" s="14"/>
      <c r="L76" s="14"/>
      <c r="M76" s="14" t="s">
        <v>40</v>
      </c>
      <c r="N76" s="14"/>
      <c r="O76" s="14"/>
      <c r="P76" s="14"/>
      <c r="Q76" s="14"/>
      <c r="R76" s="14"/>
      <c r="S76" s="14"/>
      <c r="T76" s="14"/>
      <c r="U76" s="14"/>
      <c r="V76" s="14" t="s">
        <v>328</v>
      </c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</row>
    <row r="77" s="81" customFormat="1" ht="20" hidden="1" customHeight="1" spans="1:257">
      <c r="A77" s="13">
        <f t="shared" si="1"/>
        <v>8</v>
      </c>
      <c r="B77" s="14" t="s">
        <v>376</v>
      </c>
      <c r="C77" s="14" t="s">
        <v>33</v>
      </c>
      <c r="D77" s="14">
        <v>8</v>
      </c>
      <c r="E77" s="14">
        <f>1000/8*D77</f>
        <v>1000</v>
      </c>
      <c r="F77" s="14"/>
      <c r="G77" s="14">
        <f>1500/8*F77</f>
        <v>0</v>
      </c>
      <c r="H77" s="23">
        <v>1926</v>
      </c>
      <c r="I77" s="14" t="s">
        <v>234</v>
      </c>
      <c r="J77" s="37" t="s">
        <v>319</v>
      </c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 t="s">
        <v>71</v>
      </c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</row>
    <row r="78" s="81" customFormat="1" ht="20" hidden="1" customHeight="1" spans="1:257">
      <c r="A78" s="13">
        <f t="shared" si="1"/>
        <v>6</v>
      </c>
      <c r="B78" s="37" t="s">
        <v>376</v>
      </c>
      <c r="C78" s="37" t="s">
        <v>345</v>
      </c>
      <c r="D78" s="37">
        <v>6</v>
      </c>
      <c r="E78" s="37">
        <v>675</v>
      </c>
      <c r="F78" s="37"/>
      <c r="G78" s="37">
        <v>0</v>
      </c>
      <c r="H78" s="37">
        <v>4804</v>
      </c>
      <c r="I78" s="37" t="s">
        <v>82</v>
      </c>
      <c r="J78" s="37" t="s">
        <v>347</v>
      </c>
      <c r="K78" s="37"/>
      <c r="L78" s="37" t="s">
        <v>77</v>
      </c>
      <c r="M78" s="37" t="s">
        <v>40</v>
      </c>
      <c r="N78" s="37"/>
      <c r="O78" s="37">
        <v>3656</v>
      </c>
      <c r="P78" s="37">
        <v>3656</v>
      </c>
      <c r="Q78" s="37">
        <v>0</v>
      </c>
      <c r="R78" s="37" t="s">
        <v>26</v>
      </c>
      <c r="S78" s="37"/>
      <c r="T78" s="37"/>
      <c r="U78" s="37"/>
      <c r="V78" s="37" t="s">
        <v>356</v>
      </c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</row>
    <row r="79" s="81" customFormat="1" ht="20" hidden="1" customHeight="1" spans="1:257">
      <c r="A79" s="13">
        <f t="shared" si="1"/>
        <v>8</v>
      </c>
      <c r="B79" s="37" t="s">
        <v>376</v>
      </c>
      <c r="C79" s="37" t="s">
        <v>180</v>
      </c>
      <c r="D79" s="37">
        <v>8</v>
      </c>
      <c r="E79" s="37">
        <f>900/8*D79</f>
        <v>900</v>
      </c>
      <c r="F79" s="37"/>
      <c r="G79" s="37">
        <f>1800/8*F79</f>
        <v>0</v>
      </c>
      <c r="H79" s="54">
        <v>3516</v>
      </c>
      <c r="I79" s="37" t="s">
        <v>360</v>
      </c>
      <c r="J79" s="37" t="s">
        <v>361</v>
      </c>
      <c r="K79" s="37"/>
      <c r="L79" s="37"/>
      <c r="M79" s="37" t="s">
        <v>40</v>
      </c>
      <c r="N79" s="37"/>
      <c r="O79" s="37"/>
      <c r="P79" s="37"/>
      <c r="Q79" s="37"/>
      <c r="R79" s="37"/>
      <c r="S79" s="37"/>
      <c r="T79" s="37"/>
      <c r="U79" s="37"/>
      <c r="V79" s="37" t="s">
        <v>362</v>
      </c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</row>
    <row r="80" s="81" customFormat="1" ht="20" hidden="1" customHeight="1" spans="1:257">
      <c r="A80" s="13">
        <f t="shared" si="1"/>
        <v>8</v>
      </c>
      <c r="B80" s="37" t="s">
        <v>376</v>
      </c>
      <c r="C80" s="37" t="s">
        <v>314</v>
      </c>
      <c r="D80" s="37">
        <v>8</v>
      </c>
      <c r="E80" s="37">
        <f>1000/8*D80</f>
        <v>1000</v>
      </c>
      <c r="F80" s="37"/>
      <c r="G80" s="37"/>
      <c r="H80" s="54">
        <v>6459</v>
      </c>
      <c r="I80" s="37" t="s">
        <v>368</v>
      </c>
      <c r="J80" s="37" t="s">
        <v>369</v>
      </c>
      <c r="K80" s="37"/>
      <c r="L80" s="37" t="s">
        <v>77</v>
      </c>
      <c r="M80" s="37"/>
      <c r="N80" s="37"/>
      <c r="O80" s="37">
        <v>2300</v>
      </c>
      <c r="P80" s="37">
        <v>2300</v>
      </c>
      <c r="Q80" s="37">
        <v>0</v>
      </c>
      <c r="R80" s="37" t="s">
        <v>26</v>
      </c>
      <c r="S80" s="32">
        <v>350</v>
      </c>
      <c r="T80" s="37"/>
      <c r="U80" s="37"/>
      <c r="V80" s="37">
        <v>13751897928</v>
      </c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</row>
    <row r="81" s="81" customFormat="1" ht="20" hidden="1" customHeight="1" spans="1:257">
      <c r="A81" s="13">
        <f t="shared" si="1"/>
        <v>8</v>
      </c>
      <c r="B81" s="14" t="s">
        <v>376</v>
      </c>
      <c r="C81" s="14" t="s">
        <v>85</v>
      </c>
      <c r="D81" s="14">
        <v>8</v>
      </c>
      <c r="E81" s="14">
        <f>800/8*D81</f>
        <v>800</v>
      </c>
      <c r="F81" s="14"/>
      <c r="G81" s="14">
        <f>1200/8*F81</f>
        <v>0</v>
      </c>
      <c r="H81" s="23">
        <v>4772</v>
      </c>
      <c r="I81" s="14" t="s">
        <v>38</v>
      </c>
      <c r="J81" s="37" t="s">
        <v>370</v>
      </c>
      <c r="K81" s="14"/>
      <c r="L81" s="14"/>
      <c r="M81" s="14" t="s">
        <v>40</v>
      </c>
      <c r="N81" s="14"/>
      <c r="O81" s="14"/>
      <c r="P81" s="14"/>
      <c r="Q81" s="14"/>
      <c r="R81" s="14"/>
      <c r="S81" s="14"/>
      <c r="T81" s="14"/>
      <c r="U81" s="14"/>
      <c r="V81" s="14" t="s">
        <v>371</v>
      </c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</row>
    <row r="82" s="81" customFormat="1" ht="20" hidden="1" customHeight="1" spans="1:257">
      <c r="A82" s="13">
        <f t="shared" si="1"/>
        <v>9</v>
      </c>
      <c r="B82" s="14" t="s">
        <v>376</v>
      </c>
      <c r="C82" s="14" t="s">
        <v>56</v>
      </c>
      <c r="D82" s="14">
        <v>9</v>
      </c>
      <c r="E82" s="14">
        <f>850/8*D82</f>
        <v>956.25</v>
      </c>
      <c r="F82" s="14"/>
      <c r="G82" s="14"/>
      <c r="H82" s="23">
        <v>3430</v>
      </c>
      <c r="I82" s="14" t="s">
        <v>338</v>
      </c>
      <c r="J82" s="37" t="s">
        <v>341</v>
      </c>
      <c r="K82" s="14">
        <v>28</v>
      </c>
      <c r="L82" s="14"/>
      <c r="M82" s="14" t="s">
        <v>40</v>
      </c>
      <c r="N82" s="14"/>
      <c r="O82" s="14"/>
      <c r="P82" s="14"/>
      <c r="Q82" s="14"/>
      <c r="R82" s="14"/>
      <c r="S82" s="14"/>
      <c r="T82" s="14"/>
      <c r="U82" s="14"/>
      <c r="V82" s="14" t="s">
        <v>342</v>
      </c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</row>
    <row r="83" s="81" customFormat="1" ht="20" hidden="1" customHeight="1" spans="1:257">
      <c r="A83" s="13">
        <f t="shared" si="1"/>
        <v>9</v>
      </c>
      <c r="B83" s="14" t="s">
        <v>376</v>
      </c>
      <c r="C83" s="14" t="s">
        <v>80</v>
      </c>
      <c r="D83" s="14">
        <v>7.5</v>
      </c>
      <c r="E83" s="14">
        <f>900/8*D83</f>
        <v>843.75</v>
      </c>
      <c r="F83" s="14">
        <v>1.5</v>
      </c>
      <c r="G83" s="14">
        <f>1300/8*F83</f>
        <v>243.75</v>
      </c>
      <c r="H83" s="23">
        <v>4600</v>
      </c>
      <c r="I83" s="14" t="s">
        <v>337</v>
      </c>
      <c r="J83" s="37" t="s">
        <v>348</v>
      </c>
      <c r="K83" s="14">
        <v>25</v>
      </c>
      <c r="L83" s="14"/>
      <c r="M83" s="14" t="s">
        <v>40</v>
      </c>
      <c r="N83" s="14"/>
      <c r="O83" s="14"/>
      <c r="P83" s="14"/>
      <c r="Q83" s="14"/>
      <c r="R83" s="14"/>
      <c r="S83" s="14"/>
      <c r="T83" s="14"/>
      <c r="U83" s="14"/>
      <c r="V83" s="14" t="s">
        <v>349</v>
      </c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</row>
    <row r="84" s="81" customFormat="1" ht="20" hidden="1" customHeight="1" spans="1:257">
      <c r="A84" s="13">
        <f t="shared" si="1"/>
        <v>8</v>
      </c>
      <c r="B84" s="14" t="s">
        <v>376</v>
      </c>
      <c r="C84" s="14" t="s">
        <v>59</v>
      </c>
      <c r="D84" s="14">
        <v>8</v>
      </c>
      <c r="E84" s="14">
        <f>1000/8*D84</f>
        <v>1000</v>
      </c>
      <c r="F84" s="14">
        <v>0</v>
      </c>
      <c r="G84" s="14">
        <f>1500/8*F84</f>
        <v>0</v>
      </c>
      <c r="H84" s="23">
        <v>3823</v>
      </c>
      <c r="I84" s="14" t="s">
        <v>54</v>
      </c>
      <c r="J84" s="37" t="s">
        <v>363</v>
      </c>
      <c r="K84" s="14">
        <v>100</v>
      </c>
      <c r="L84" s="14" t="s">
        <v>77</v>
      </c>
      <c r="M84" s="14" t="s">
        <v>40</v>
      </c>
      <c r="N84" s="14"/>
      <c r="O84" s="14"/>
      <c r="P84" s="14"/>
      <c r="Q84" s="14"/>
      <c r="R84" s="14"/>
      <c r="S84" s="14"/>
      <c r="T84" s="14">
        <v>3780.4</v>
      </c>
      <c r="U84" s="14"/>
      <c r="V84" s="14" t="s">
        <v>364</v>
      </c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</row>
    <row r="85" s="81" customFormat="1" ht="20" hidden="1" customHeight="1" spans="1:257">
      <c r="A85" s="13">
        <f t="shared" si="1"/>
        <v>4</v>
      </c>
      <c r="B85" s="14" t="s">
        <v>376</v>
      </c>
      <c r="C85" s="14" t="s">
        <v>50</v>
      </c>
      <c r="D85" s="14">
        <v>4</v>
      </c>
      <c r="E85" s="14">
        <f>1000/8*D85</f>
        <v>500</v>
      </c>
      <c r="F85" s="14"/>
      <c r="G85" s="14">
        <f>1300/8*F85</f>
        <v>0</v>
      </c>
      <c r="H85" s="23">
        <v>2434</v>
      </c>
      <c r="I85" s="14" t="s">
        <v>23</v>
      </c>
      <c r="J85" s="37" t="s">
        <v>372</v>
      </c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 t="s">
        <v>373</v>
      </c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</row>
    <row r="86" s="81" customFormat="1" ht="20" hidden="1" customHeight="1" spans="1:257">
      <c r="A86" s="13">
        <f t="shared" si="1"/>
        <v>8</v>
      </c>
      <c r="B86" s="14" t="s">
        <v>376</v>
      </c>
      <c r="C86" s="14" t="s">
        <v>168</v>
      </c>
      <c r="D86" s="14">
        <v>8</v>
      </c>
      <c r="E86" s="14">
        <f>900/8*D86</f>
        <v>900</v>
      </c>
      <c r="F86" s="14"/>
      <c r="G86" s="14"/>
      <c r="H86" s="23">
        <v>4563</v>
      </c>
      <c r="I86" s="14" t="s">
        <v>34</v>
      </c>
      <c r="J86" s="37" t="s">
        <v>194</v>
      </c>
      <c r="K86" s="14"/>
      <c r="L86" s="14"/>
      <c r="M86" s="14" t="s">
        <v>40</v>
      </c>
      <c r="N86" s="14"/>
      <c r="O86" s="14"/>
      <c r="P86" s="14"/>
      <c r="Q86" s="14"/>
      <c r="R86" s="14"/>
      <c r="S86" s="14"/>
      <c r="T86" s="14"/>
      <c r="U86" s="14"/>
      <c r="V86" s="14" t="s">
        <v>200</v>
      </c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</row>
    <row r="87" s="81" customFormat="1" ht="20" hidden="1" customHeight="1" spans="1:257">
      <c r="A87" s="13">
        <f t="shared" si="1"/>
        <v>8</v>
      </c>
      <c r="B87" s="37" t="s">
        <v>376</v>
      </c>
      <c r="C87" s="37" t="s">
        <v>37</v>
      </c>
      <c r="D87" s="37">
        <v>8</v>
      </c>
      <c r="E87" s="37">
        <f>1000/8*D87</f>
        <v>1000</v>
      </c>
      <c r="F87" s="37"/>
      <c r="G87" s="37">
        <f>1500/8*F87</f>
        <v>0</v>
      </c>
      <c r="H87" s="54">
        <v>4833</v>
      </c>
      <c r="I87" s="37" t="s">
        <v>374</v>
      </c>
      <c r="J87" s="37" t="s">
        <v>377</v>
      </c>
      <c r="K87" s="37"/>
      <c r="L87" s="37"/>
      <c r="M87" s="37" t="s">
        <v>40</v>
      </c>
      <c r="N87" s="37">
        <v>300</v>
      </c>
      <c r="O87" s="37"/>
      <c r="P87" s="37"/>
      <c r="Q87" s="37"/>
      <c r="R87" s="37"/>
      <c r="S87" s="37"/>
      <c r="T87" s="37"/>
      <c r="U87" s="37"/>
      <c r="V87" s="37" t="s">
        <v>378</v>
      </c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</row>
    <row r="88" s="81" customFormat="1" ht="20" hidden="1" customHeight="1" spans="1:257">
      <c r="A88" s="13">
        <f t="shared" si="1"/>
        <v>8</v>
      </c>
      <c r="B88" s="14" t="s">
        <v>376</v>
      </c>
      <c r="C88" s="14" t="s">
        <v>81</v>
      </c>
      <c r="D88" s="14"/>
      <c r="E88" s="14">
        <f>1400/8*D88</f>
        <v>0</v>
      </c>
      <c r="F88" s="14">
        <v>8</v>
      </c>
      <c r="G88" s="14">
        <f>1800/8*F88</f>
        <v>1800</v>
      </c>
      <c r="H88" s="23">
        <v>4641</v>
      </c>
      <c r="I88" s="14" t="s">
        <v>60</v>
      </c>
      <c r="J88" s="37" t="s">
        <v>311</v>
      </c>
      <c r="K88" s="14"/>
      <c r="L88" s="14"/>
      <c r="M88" s="14" t="s">
        <v>40</v>
      </c>
      <c r="N88" s="14"/>
      <c r="O88" s="14"/>
      <c r="P88" s="14"/>
      <c r="Q88" s="14"/>
      <c r="R88" s="14"/>
      <c r="S88" s="14"/>
      <c r="T88" s="14"/>
      <c r="U88" s="14"/>
      <c r="V88" s="14" t="s">
        <v>328</v>
      </c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</row>
    <row r="89" s="81" customFormat="1" ht="20" hidden="1" customHeight="1" spans="1:257">
      <c r="A89" s="13">
        <f t="shared" si="1"/>
        <v>8</v>
      </c>
      <c r="B89" s="14" t="s">
        <v>379</v>
      </c>
      <c r="C89" s="14" t="s">
        <v>33</v>
      </c>
      <c r="D89" s="14">
        <v>8</v>
      </c>
      <c r="E89" s="14">
        <f>1000/8*D89</f>
        <v>1000</v>
      </c>
      <c r="F89" s="14"/>
      <c r="G89" s="14">
        <f>1500/8*F89</f>
        <v>0</v>
      </c>
      <c r="H89" s="23">
        <v>1927</v>
      </c>
      <c r="I89" s="14" t="s">
        <v>234</v>
      </c>
      <c r="J89" s="37" t="s">
        <v>319</v>
      </c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 t="s">
        <v>71</v>
      </c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</row>
    <row r="90" s="81" customFormat="1" ht="20" hidden="1" customHeight="1" spans="1:257">
      <c r="A90" s="13">
        <f t="shared" si="1"/>
        <v>8</v>
      </c>
      <c r="B90" s="37" t="s">
        <v>379</v>
      </c>
      <c r="C90" s="37" t="s">
        <v>180</v>
      </c>
      <c r="D90" s="37">
        <v>8</v>
      </c>
      <c r="E90" s="37">
        <f>900/8*D90</f>
        <v>900</v>
      </c>
      <c r="F90" s="37"/>
      <c r="G90" s="37">
        <f>1800/8*F90</f>
        <v>0</v>
      </c>
      <c r="H90" s="54">
        <v>3517</v>
      </c>
      <c r="I90" s="37" t="s">
        <v>360</v>
      </c>
      <c r="J90" s="37" t="s">
        <v>361</v>
      </c>
      <c r="K90" s="37"/>
      <c r="L90" s="37" t="s">
        <v>77</v>
      </c>
      <c r="M90" s="37" t="s">
        <v>40</v>
      </c>
      <c r="N90" s="37"/>
      <c r="O90" s="37">
        <v>3150</v>
      </c>
      <c r="P90" s="37">
        <v>2990</v>
      </c>
      <c r="Q90" s="37">
        <f>O90-P90</f>
        <v>160</v>
      </c>
      <c r="R90" s="37" t="s">
        <v>26</v>
      </c>
      <c r="S90" s="37"/>
      <c r="T90" s="37"/>
      <c r="U90" s="37"/>
      <c r="V90" s="37" t="s">
        <v>362</v>
      </c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</row>
    <row r="91" s="81" customFormat="1" ht="20" hidden="1" customHeight="1" spans="1:257">
      <c r="A91" s="13">
        <f t="shared" si="1"/>
        <v>3.5</v>
      </c>
      <c r="B91" s="14" t="s">
        <v>379</v>
      </c>
      <c r="C91" s="14" t="s">
        <v>345</v>
      </c>
      <c r="D91" s="14">
        <v>3.5</v>
      </c>
      <c r="E91" s="14">
        <f>900/8*D91</f>
        <v>393.75</v>
      </c>
      <c r="F91" s="14"/>
      <c r="G91" s="14"/>
      <c r="H91" s="23">
        <v>4773</v>
      </c>
      <c r="I91" s="14" t="s">
        <v>38</v>
      </c>
      <c r="J91" s="37" t="s">
        <v>380</v>
      </c>
      <c r="K91" s="14"/>
      <c r="L91" s="14"/>
      <c r="M91" s="14" t="s">
        <v>40</v>
      </c>
      <c r="N91" s="14"/>
      <c r="O91" s="14"/>
      <c r="P91" s="14"/>
      <c r="Q91" s="14"/>
      <c r="R91" s="14"/>
      <c r="S91" s="14"/>
      <c r="T91" s="14"/>
      <c r="U91" s="14"/>
      <c r="V91" s="14">
        <v>18476422475</v>
      </c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</row>
    <row r="92" s="81" customFormat="1" ht="20" hidden="1" customHeight="1" spans="1:257">
      <c r="A92" s="13">
        <f t="shared" si="1"/>
        <v>4</v>
      </c>
      <c r="B92" s="14" t="s">
        <v>379</v>
      </c>
      <c r="C92" s="14" t="s">
        <v>102</v>
      </c>
      <c r="D92" s="14"/>
      <c r="E92" s="14">
        <f>900/8*D92</f>
        <v>0</v>
      </c>
      <c r="F92" s="14">
        <v>4</v>
      </c>
      <c r="G92" s="14">
        <f>1300/8*F92</f>
        <v>650</v>
      </c>
      <c r="H92" s="23">
        <v>9201</v>
      </c>
      <c r="I92" s="14" t="s">
        <v>374</v>
      </c>
      <c r="J92" s="37" t="s">
        <v>381</v>
      </c>
      <c r="K92" s="14"/>
      <c r="L92" s="14"/>
      <c r="M92" s="14" t="s">
        <v>40</v>
      </c>
      <c r="N92" s="14"/>
      <c r="O92" s="14"/>
      <c r="P92" s="14"/>
      <c r="Q92" s="14"/>
      <c r="R92" s="14"/>
      <c r="S92" s="14"/>
      <c r="T92" s="14"/>
      <c r="U92" s="14"/>
      <c r="V92" s="14">
        <v>18588810110</v>
      </c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</row>
    <row r="93" s="81" customFormat="1" ht="20" hidden="1" customHeight="1" spans="1:257">
      <c r="A93" s="13">
        <f t="shared" si="1"/>
        <v>5.5</v>
      </c>
      <c r="B93" s="14" t="s">
        <v>379</v>
      </c>
      <c r="C93" s="14" t="s">
        <v>56</v>
      </c>
      <c r="D93" s="14">
        <v>5.5</v>
      </c>
      <c r="E93" s="14">
        <f>850/8*D93</f>
        <v>584.375</v>
      </c>
      <c r="F93" s="14"/>
      <c r="G93" s="14"/>
      <c r="H93" s="23">
        <v>3432</v>
      </c>
      <c r="I93" s="14" t="s">
        <v>338</v>
      </c>
      <c r="J93" s="37" t="s">
        <v>341</v>
      </c>
      <c r="K93" s="14"/>
      <c r="L93" s="14"/>
      <c r="M93" s="14" t="s">
        <v>40</v>
      </c>
      <c r="N93" s="14"/>
      <c r="O93" s="14"/>
      <c r="P93" s="14"/>
      <c r="Q93" s="14"/>
      <c r="R93" s="14"/>
      <c r="S93" s="14"/>
      <c r="T93" s="14"/>
      <c r="U93" s="14"/>
      <c r="V93" s="14" t="s">
        <v>342</v>
      </c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</row>
    <row r="94" s="81" customFormat="1" ht="20" hidden="1" customHeight="1" spans="1:257">
      <c r="A94" s="13">
        <f t="shared" si="1"/>
        <v>8</v>
      </c>
      <c r="B94" s="37" t="s">
        <v>379</v>
      </c>
      <c r="C94" s="37" t="s">
        <v>322</v>
      </c>
      <c r="D94" s="37">
        <v>8</v>
      </c>
      <c r="E94" s="37">
        <v>1000</v>
      </c>
      <c r="F94" s="37"/>
      <c r="G94" s="37"/>
      <c r="H94" s="54"/>
      <c r="I94" s="37" t="s">
        <v>82</v>
      </c>
      <c r="J94" s="37" t="s">
        <v>382</v>
      </c>
      <c r="K94" s="37"/>
      <c r="L94" s="37" t="s">
        <v>25</v>
      </c>
      <c r="M94" s="37"/>
      <c r="N94" s="37">
        <v>300</v>
      </c>
      <c r="O94" s="37">
        <v>1300</v>
      </c>
      <c r="P94" s="37">
        <v>1300</v>
      </c>
      <c r="Q94" s="37">
        <v>0</v>
      </c>
      <c r="R94" s="37" t="s">
        <v>82</v>
      </c>
      <c r="S94" s="37"/>
      <c r="T94" s="37"/>
      <c r="U94" s="37"/>
      <c r="V94" s="37">
        <v>13678959492</v>
      </c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</row>
    <row r="95" s="81" customFormat="1" ht="20" hidden="1" customHeight="1" spans="1:257">
      <c r="A95" s="13">
        <f t="shared" si="1"/>
        <v>4</v>
      </c>
      <c r="B95" s="14" t="s">
        <v>379</v>
      </c>
      <c r="C95" s="14" t="s">
        <v>80</v>
      </c>
      <c r="D95" s="14">
        <v>4</v>
      </c>
      <c r="E95" s="14">
        <f>900/8*D95</f>
        <v>450</v>
      </c>
      <c r="F95" s="14"/>
      <c r="G95" s="14">
        <f>1300/8*F95</f>
        <v>0</v>
      </c>
      <c r="H95" s="23">
        <v>4601</v>
      </c>
      <c r="I95" s="14" t="s">
        <v>337</v>
      </c>
      <c r="J95" s="37" t="s">
        <v>348</v>
      </c>
      <c r="K95" s="14"/>
      <c r="L95" s="14"/>
      <c r="M95" s="14" t="s">
        <v>40</v>
      </c>
      <c r="N95" s="14"/>
      <c r="O95" s="14"/>
      <c r="P95" s="14"/>
      <c r="Q95" s="14"/>
      <c r="R95" s="14"/>
      <c r="S95" s="14"/>
      <c r="T95" s="14"/>
      <c r="U95" s="14"/>
      <c r="V95" s="14" t="s">
        <v>349</v>
      </c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</row>
    <row r="96" s="81" customFormat="1" ht="20" hidden="1" customHeight="1" spans="1:257">
      <c r="A96" s="13">
        <f t="shared" si="1"/>
        <v>8</v>
      </c>
      <c r="B96" s="14" t="s">
        <v>379</v>
      </c>
      <c r="C96" s="14" t="s">
        <v>50</v>
      </c>
      <c r="D96" s="14">
        <v>8</v>
      </c>
      <c r="E96" s="14">
        <f>1000/8*D96</f>
        <v>1000</v>
      </c>
      <c r="F96" s="14"/>
      <c r="G96" s="14"/>
      <c r="H96" s="23">
        <v>2435</v>
      </c>
      <c r="I96" s="14" t="s">
        <v>23</v>
      </c>
      <c r="J96" s="37" t="s">
        <v>350</v>
      </c>
      <c r="K96" s="14"/>
      <c r="L96" s="14"/>
      <c r="M96" s="14" t="s">
        <v>40</v>
      </c>
      <c r="N96" s="14"/>
      <c r="O96" s="14"/>
      <c r="P96" s="14"/>
      <c r="Q96" s="14"/>
      <c r="R96" s="14"/>
      <c r="S96" s="14"/>
      <c r="T96" s="14">
        <v>1889</v>
      </c>
      <c r="U96" s="14"/>
      <c r="V96" s="14" t="s">
        <v>383</v>
      </c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</row>
    <row r="97" s="81" customFormat="1" ht="20" hidden="1" customHeight="1" spans="1:257">
      <c r="A97" s="13">
        <f t="shared" si="1"/>
        <v>8</v>
      </c>
      <c r="B97" s="14" t="s">
        <v>379</v>
      </c>
      <c r="C97" s="14" t="s">
        <v>384</v>
      </c>
      <c r="D97" s="14"/>
      <c r="E97" s="14">
        <f>900/8*D97</f>
        <v>0</v>
      </c>
      <c r="F97" s="14">
        <v>8</v>
      </c>
      <c r="G97" s="14">
        <f>1300/8*F97</f>
        <v>1300</v>
      </c>
      <c r="H97" s="23">
        <v>3824</v>
      </c>
      <c r="I97" s="14" t="s">
        <v>54</v>
      </c>
      <c r="J97" s="37" t="s">
        <v>385</v>
      </c>
      <c r="K97" s="14"/>
      <c r="L97" s="14"/>
      <c r="M97" s="14" t="s">
        <v>40</v>
      </c>
      <c r="N97" s="14"/>
      <c r="O97" s="14"/>
      <c r="P97" s="14"/>
      <c r="Q97" s="14"/>
      <c r="R97" s="14"/>
      <c r="S97" s="14"/>
      <c r="T97" s="14"/>
      <c r="U97" s="14"/>
      <c r="V97" s="14" t="s">
        <v>386</v>
      </c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</row>
    <row r="98" s="81" customFormat="1" ht="20" hidden="1" customHeight="1" spans="1:257">
      <c r="A98" s="13">
        <f t="shared" si="1"/>
        <v>8</v>
      </c>
      <c r="B98" s="14" t="s">
        <v>379</v>
      </c>
      <c r="C98" s="14" t="s">
        <v>168</v>
      </c>
      <c r="D98" s="14">
        <v>8</v>
      </c>
      <c r="E98" s="14">
        <f>900/8*D98</f>
        <v>900</v>
      </c>
      <c r="F98" s="14"/>
      <c r="G98" s="14"/>
      <c r="H98" s="23">
        <v>4564</v>
      </c>
      <c r="I98" s="14" t="s">
        <v>34</v>
      </c>
      <c r="J98" s="37" t="s">
        <v>194</v>
      </c>
      <c r="K98" s="14"/>
      <c r="L98" s="14"/>
      <c r="M98" s="14" t="s">
        <v>40</v>
      </c>
      <c r="N98" s="14"/>
      <c r="O98" s="14"/>
      <c r="P98" s="14"/>
      <c r="Q98" s="14"/>
      <c r="R98" s="14"/>
      <c r="S98" s="14"/>
      <c r="T98" s="14"/>
      <c r="U98" s="14"/>
      <c r="V98" s="14" t="s">
        <v>200</v>
      </c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</row>
    <row r="99" s="81" customFormat="1" ht="20" hidden="1" customHeight="1" spans="1:257">
      <c r="A99" s="13">
        <f t="shared" si="1"/>
        <v>0</v>
      </c>
      <c r="B99" s="37" t="s">
        <v>379</v>
      </c>
      <c r="C99" s="37" t="s">
        <v>37</v>
      </c>
      <c r="D99" s="37"/>
      <c r="E99" s="37">
        <v>300</v>
      </c>
      <c r="F99" s="37"/>
      <c r="G99" s="37">
        <f>1500/8*F99</f>
        <v>0</v>
      </c>
      <c r="H99" s="54"/>
      <c r="I99" s="37"/>
      <c r="J99" s="37" t="s">
        <v>377</v>
      </c>
      <c r="K99" s="37"/>
      <c r="L99" s="37" t="s">
        <v>387</v>
      </c>
      <c r="M99" s="37"/>
      <c r="N99" s="37"/>
      <c r="O99" s="37"/>
      <c r="P99" s="37"/>
      <c r="Q99" s="37"/>
      <c r="R99" s="37"/>
      <c r="S99" s="37"/>
      <c r="T99" s="37"/>
      <c r="U99" s="37"/>
      <c r="V99" s="37" t="s">
        <v>378</v>
      </c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</row>
    <row r="100" s="81" customFormat="1" ht="20" hidden="1" customHeight="1" spans="1:257">
      <c r="A100" s="13">
        <f t="shared" si="1"/>
        <v>8</v>
      </c>
      <c r="B100" s="14" t="s">
        <v>379</v>
      </c>
      <c r="C100" s="14" t="s">
        <v>81</v>
      </c>
      <c r="D100" s="14">
        <v>8</v>
      </c>
      <c r="E100" s="14">
        <f>1400/8*D100</f>
        <v>1400</v>
      </c>
      <c r="F100" s="14"/>
      <c r="G100" s="14">
        <f>1800/8*F100</f>
        <v>0</v>
      </c>
      <c r="H100" s="23">
        <v>4642</v>
      </c>
      <c r="I100" s="14" t="s">
        <v>60</v>
      </c>
      <c r="J100" s="37" t="s">
        <v>311</v>
      </c>
      <c r="K100" s="14"/>
      <c r="L100" s="14"/>
      <c r="M100" s="14" t="s">
        <v>40</v>
      </c>
      <c r="N100" s="14"/>
      <c r="O100" s="14"/>
      <c r="P100" s="14"/>
      <c r="Q100" s="14"/>
      <c r="R100" s="14"/>
      <c r="S100" s="14"/>
      <c r="T100" s="14"/>
      <c r="U100" s="14"/>
      <c r="V100" s="14" t="s">
        <v>328</v>
      </c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</row>
    <row r="101" s="81" customFormat="1" ht="20" hidden="1" customHeight="1" spans="1:257">
      <c r="A101" s="13">
        <f t="shared" si="1"/>
        <v>8</v>
      </c>
      <c r="B101" s="37" t="s">
        <v>388</v>
      </c>
      <c r="C101" s="37" t="s">
        <v>389</v>
      </c>
      <c r="D101" s="37">
        <v>8</v>
      </c>
      <c r="E101" s="37">
        <f>900/8*D101</f>
        <v>900</v>
      </c>
      <c r="F101" s="37"/>
      <c r="G101" s="37"/>
      <c r="H101" s="54">
        <v>2499</v>
      </c>
      <c r="I101" s="37" t="s">
        <v>220</v>
      </c>
      <c r="J101" s="37" t="s">
        <v>390</v>
      </c>
      <c r="K101" s="37"/>
      <c r="L101" s="37"/>
      <c r="M101" s="37" t="s">
        <v>40</v>
      </c>
      <c r="N101" s="37">
        <v>600</v>
      </c>
      <c r="O101" s="37">
        <v>1500</v>
      </c>
      <c r="P101" s="37">
        <v>1500</v>
      </c>
      <c r="Q101" s="37">
        <v>0</v>
      </c>
      <c r="R101" s="37" t="s">
        <v>26</v>
      </c>
      <c r="S101" s="37"/>
      <c r="T101" s="37"/>
      <c r="U101" s="37"/>
      <c r="V101" s="37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</row>
    <row r="102" s="81" customFormat="1" ht="20" hidden="1" customHeight="1" spans="1:257">
      <c r="A102" s="13">
        <f t="shared" si="1"/>
        <v>10.5</v>
      </c>
      <c r="B102" s="37" t="s">
        <v>388</v>
      </c>
      <c r="C102" s="37" t="s">
        <v>180</v>
      </c>
      <c r="D102" s="37"/>
      <c r="E102" s="37"/>
      <c r="F102" s="37">
        <v>10.5</v>
      </c>
      <c r="G102" s="37">
        <f>1300/8*F102</f>
        <v>1706.25</v>
      </c>
      <c r="H102" s="54">
        <v>3519</v>
      </c>
      <c r="I102" s="37" t="s">
        <v>360</v>
      </c>
      <c r="J102" s="37" t="s">
        <v>391</v>
      </c>
      <c r="K102" s="37"/>
      <c r="L102" s="37"/>
      <c r="M102" s="37" t="s">
        <v>40</v>
      </c>
      <c r="N102" s="37">
        <v>300</v>
      </c>
      <c r="O102" s="37"/>
      <c r="P102" s="37"/>
      <c r="Q102" s="37"/>
      <c r="R102" s="37"/>
      <c r="S102" s="37"/>
      <c r="T102" s="37"/>
      <c r="U102" s="37"/>
      <c r="V102" s="37" t="s">
        <v>392</v>
      </c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</row>
    <row r="103" s="81" customFormat="1" ht="20" hidden="1" customHeight="1" spans="1:257">
      <c r="A103" s="13">
        <f t="shared" si="1"/>
        <v>8</v>
      </c>
      <c r="B103" s="14" t="s">
        <v>388</v>
      </c>
      <c r="C103" s="14" t="s">
        <v>345</v>
      </c>
      <c r="D103" s="14">
        <v>8</v>
      </c>
      <c r="E103" s="14">
        <f>900/8*D103</f>
        <v>900</v>
      </c>
      <c r="F103" s="14"/>
      <c r="G103" s="14"/>
      <c r="H103" s="23">
        <v>3522</v>
      </c>
      <c r="I103" s="14" t="s">
        <v>104</v>
      </c>
      <c r="J103" s="37" t="s">
        <v>380</v>
      </c>
      <c r="K103" s="14"/>
      <c r="L103" s="14"/>
      <c r="M103" s="14" t="s">
        <v>40</v>
      </c>
      <c r="N103" s="14"/>
      <c r="O103" s="14"/>
      <c r="P103" s="14"/>
      <c r="Q103" s="14"/>
      <c r="R103" s="14"/>
      <c r="S103" s="32">
        <v>350</v>
      </c>
      <c r="T103" s="14"/>
      <c r="U103" s="14"/>
      <c r="V103" s="14" t="s">
        <v>393</v>
      </c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</row>
    <row r="104" s="81" customFormat="1" ht="20" hidden="1" customHeight="1" spans="1:257">
      <c r="A104" s="13">
        <f t="shared" si="1"/>
        <v>8.5</v>
      </c>
      <c r="B104" s="14" t="s">
        <v>388</v>
      </c>
      <c r="C104" s="14" t="s">
        <v>102</v>
      </c>
      <c r="D104" s="14"/>
      <c r="E104" s="14">
        <f>900/8*D104</f>
        <v>0</v>
      </c>
      <c r="F104" s="14">
        <v>8.5</v>
      </c>
      <c r="G104" s="14">
        <f>1300/8*F104</f>
        <v>1381.25</v>
      </c>
      <c r="H104" s="23">
        <v>9202</v>
      </c>
      <c r="I104" s="14" t="s">
        <v>374</v>
      </c>
      <c r="J104" s="37" t="s">
        <v>381</v>
      </c>
      <c r="K104" s="14"/>
      <c r="L104" s="14"/>
      <c r="M104" s="14" t="s">
        <v>40</v>
      </c>
      <c r="N104" s="14"/>
      <c r="O104" s="14"/>
      <c r="P104" s="14"/>
      <c r="Q104" s="14"/>
      <c r="R104" s="14"/>
      <c r="S104" s="14"/>
      <c r="T104" s="14"/>
      <c r="U104" s="14"/>
      <c r="V104" s="14">
        <v>18588810110</v>
      </c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</row>
    <row r="105" s="81" customFormat="1" ht="20" hidden="1" customHeight="1" spans="1:257">
      <c r="A105" s="13">
        <f t="shared" si="1"/>
        <v>8</v>
      </c>
      <c r="B105" s="14" t="s">
        <v>388</v>
      </c>
      <c r="C105" s="14" t="s">
        <v>85</v>
      </c>
      <c r="D105" s="14">
        <v>8</v>
      </c>
      <c r="E105" s="14">
        <f>800/8*D105</f>
        <v>800</v>
      </c>
      <c r="F105" s="14"/>
      <c r="G105" s="14">
        <f>1200/8*F105</f>
        <v>0</v>
      </c>
      <c r="H105" s="23">
        <v>4774</v>
      </c>
      <c r="I105" s="14" t="s">
        <v>38</v>
      </c>
      <c r="J105" s="37" t="s">
        <v>370</v>
      </c>
      <c r="K105" s="14">
        <v>20</v>
      </c>
      <c r="L105" s="14"/>
      <c r="M105" s="14" t="s">
        <v>40</v>
      </c>
      <c r="N105" s="14"/>
      <c r="O105" s="14"/>
      <c r="P105" s="14"/>
      <c r="Q105" s="14"/>
      <c r="R105" s="14"/>
      <c r="S105" s="14"/>
      <c r="T105" s="14"/>
      <c r="U105" s="14"/>
      <c r="V105" s="14" t="s">
        <v>371</v>
      </c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</row>
    <row r="106" s="81" customFormat="1" ht="20" hidden="1" customHeight="1" spans="1:257">
      <c r="A106" s="13">
        <f t="shared" si="1"/>
        <v>8</v>
      </c>
      <c r="B106" s="14" t="s">
        <v>388</v>
      </c>
      <c r="C106" s="14" t="s">
        <v>59</v>
      </c>
      <c r="D106" s="14">
        <v>8</v>
      </c>
      <c r="E106" s="14">
        <f>900/8*D106</f>
        <v>900</v>
      </c>
      <c r="F106" s="14"/>
      <c r="G106" s="14">
        <f>1400/8*F106</f>
        <v>0</v>
      </c>
      <c r="H106" s="23">
        <v>2501</v>
      </c>
      <c r="I106" s="14" t="s">
        <v>394</v>
      </c>
      <c r="J106" s="37" t="s">
        <v>224</v>
      </c>
      <c r="K106" s="14"/>
      <c r="L106" s="14"/>
      <c r="M106" s="14" t="s">
        <v>40</v>
      </c>
      <c r="N106" s="14"/>
      <c r="O106" s="14"/>
      <c r="P106" s="14"/>
      <c r="Q106" s="14"/>
      <c r="R106" s="14"/>
      <c r="S106" s="14"/>
      <c r="T106" s="14"/>
      <c r="U106" s="14"/>
      <c r="V106" s="14" t="s">
        <v>225</v>
      </c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</row>
    <row r="107" s="81" customFormat="1" ht="20" hidden="1" customHeight="1" spans="1:257">
      <c r="A107" s="13">
        <f t="shared" si="1"/>
        <v>8</v>
      </c>
      <c r="B107" s="14" t="s">
        <v>388</v>
      </c>
      <c r="C107" s="14" t="s">
        <v>56</v>
      </c>
      <c r="D107" s="14">
        <v>8</v>
      </c>
      <c r="E107" s="14">
        <f>850/8*D107</f>
        <v>850</v>
      </c>
      <c r="F107" s="14"/>
      <c r="G107" s="14"/>
      <c r="H107" s="23">
        <v>3433</v>
      </c>
      <c r="I107" s="14" t="s">
        <v>338</v>
      </c>
      <c r="J107" s="37" t="s">
        <v>341</v>
      </c>
      <c r="K107" s="14">
        <v>35</v>
      </c>
      <c r="L107" s="14"/>
      <c r="M107" s="14" t="s">
        <v>40</v>
      </c>
      <c r="N107" s="14"/>
      <c r="O107" s="14"/>
      <c r="P107" s="14"/>
      <c r="Q107" s="14"/>
      <c r="R107" s="14"/>
      <c r="S107" s="14"/>
      <c r="T107" s="14"/>
      <c r="U107" s="14"/>
      <c r="V107" s="14" t="s">
        <v>342</v>
      </c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</row>
    <row r="108" s="81" customFormat="1" ht="20" hidden="1" customHeight="1" spans="1:257">
      <c r="A108" s="13">
        <f t="shared" si="1"/>
        <v>8</v>
      </c>
      <c r="B108" s="14" t="s">
        <v>388</v>
      </c>
      <c r="C108" s="14" t="s">
        <v>80</v>
      </c>
      <c r="D108" s="14">
        <v>8</v>
      </c>
      <c r="E108" s="14">
        <f>900/8*D108</f>
        <v>900</v>
      </c>
      <c r="F108" s="14"/>
      <c r="G108" s="14">
        <f>1300/8*F108</f>
        <v>0</v>
      </c>
      <c r="H108" s="23">
        <v>4602</v>
      </c>
      <c r="I108" s="14" t="s">
        <v>337</v>
      </c>
      <c r="J108" s="37" t="s">
        <v>348</v>
      </c>
      <c r="K108" s="14"/>
      <c r="L108" s="14"/>
      <c r="M108" s="14" t="s">
        <v>40</v>
      </c>
      <c r="N108" s="14"/>
      <c r="O108" s="14"/>
      <c r="P108" s="14"/>
      <c r="Q108" s="14"/>
      <c r="R108" s="14"/>
      <c r="S108" s="14"/>
      <c r="T108" s="14"/>
      <c r="U108" s="14"/>
      <c r="V108" s="14" t="s">
        <v>349</v>
      </c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</row>
    <row r="109" s="81" customFormat="1" ht="20" hidden="1" customHeight="1" spans="1:257">
      <c r="A109" s="13">
        <f t="shared" si="1"/>
        <v>8</v>
      </c>
      <c r="B109" s="37" t="s">
        <v>388</v>
      </c>
      <c r="C109" s="37" t="s">
        <v>33</v>
      </c>
      <c r="D109" s="37"/>
      <c r="E109" s="37"/>
      <c r="F109" s="37">
        <v>8</v>
      </c>
      <c r="G109" s="37">
        <v>1600</v>
      </c>
      <c r="H109" s="54"/>
      <c r="I109" s="37" t="s">
        <v>234</v>
      </c>
      <c r="J109" s="37" t="s">
        <v>395</v>
      </c>
      <c r="K109" s="37"/>
      <c r="L109" s="37"/>
      <c r="M109" s="37"/>
      <c r="N109" s="37"/>
      <c r="O109" s="37">
        <v>1600</v>
      </c>
      <c r="P109" s="37">
        <v>1600</v>
      </c>
      <c r="Q109" s="37">
        <v>0</v>
      </c>
      <c r="R109" s="37" t="s">
        <v>26</v>
      </c>
      <c r="S109" s="37"/>
      <c r="T109" s="37"/>
      <c r="U109" s="37"/>
      <c r="V109" s="37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</row>
    <row r="110" s="81" customFormat="1" ht="20" hidden="1" customHeight="1" spans="1:257">
      <c r="A110" s="13">
        <f t="shared" si="1"/>
        <v>8</v>
      </c>
      <c r="B110" s="14" t="s">
        <v>388</v>
      </c>
      <c r="C110" s="14" t="s">
        <v>384</v>
      </c>
      <c r="D110" s="14"/>
      <c r="E110" s="14">
        <f>900/8*D110</f>
        <v>0</v>
      </c>
      <c r="F110" s="14">
        <v>8</v>
      </c>
      <c r="G110" s="14">
        <f>1300/8*F110</f>
        <v>1300</v>
      </c>
      <c r="H110" s="23">
        <v>3825</v>
      </c>
      <c r="I110" s="14" t="s">
        <v>54</v>
      </c>
      <c r="J110" s="37" t="s">
        <v>385</v>
      </c>
      <c r="K110" s="14"/>
      <c r="L110" s="14"/>
      <c r="M110" s="14" t="s">
        <v>40</v>
      </c>
      <c r="N110" s="14"/>
      <c r="O110" s="14"/>
      <c r="P110" s="14"/>
      <c r="Q110" s="14"/>
      <c r="R110" s="14"/>
      <c r="S110" s="14"/>
      <c r="T110" s="14"/>
      <c r="U110" s="14"/>
      <c r="V110" s="14" t="s">
        <v>386</v>
      </c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</row>
    <row r="111" s="81" customFormat="1" ht="20" hidden="1" customHeight="1" spans="1:257">
      <c r="A111" s="13">
        <f t="shared" si="1"/>
        <v>8</v>
      </c>
      <c r="B111" s="14" t="s">
        <v>388</v>
      </c>
      <c r="C111" s="14" t="s">
        <v>168</v>
      </c>
      <c r="D111" s="14">
        <v>8</v>
      </c>
      <c r="E111" s="14">
        <f>900/8*D111</f>
        <v>900</v>
      </c>
      <c r="F111" s="14"/>
      <c r="G111" s="14"/>
      <c r="H111" s="23">
        <v>4565</v>
      </c>
      <c r="I111" s="14" t="s">
        <v>34</v>
      </c>
      <c r="J111" s="37" t="s">
        <v>194</v>
      </c>
      <c r="K111" s="14"/>
      <c r="L111" s="14"/>
      <c r="M111" s="14" t="s">
        <v>40</v>
      </c>
      <c r="N111" s="14"/>
      <c r="O111" s="14"/>
      <c r="P111" s="14"/>
      <c r="Q111" s="14"/>
      <c r="R111" s="14"/>
      <c r="S111" s="14"/>
      <c r="T111" s="14"/>
      <c r="U111" s="14"/>
      <c r="V111" s="14" t="s">
        <v>200</v>
      </c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</row>
    <row r="112" s="81" customFormat="1" ht="20" hidden="1" customHeight="1" spans="1:257">
      <c r="A112" s="13">
        <f t="shared" si="1"/>
        <v>7</v>
      </c>
      <c r="B112" s="37" t="s">
        <v>388</v>
      </c>
      <c r="C112" s="37" t="s">
        <v>67</v>
      </c>
      <c r="D112" s="37"/>
      <c r="E112" s="37">
        <f>900/8*D112</f>
        <v>0</v>
      </c>
      <c r="F112" s="37">
        <v>7</v>
      </c>
      <c r="G112" s="37">
        <f>1300/8*F112</f>
        <v>1137.5</v>
      </c>
      <c r="H112" s="54">
        <v>4805</v>
      </c>
      <c r="I112" s="37" t="s">
        <v>82</v>
      </c>
      <c r="J112" s="37" t="s">
        <v>396</v>
      </c>
      <c r="K112" s="37"/>
      <c r="L112" s="37"/>
      <c r="M112" s="37" t="s">
        <v>40</v>
      </c>
      <c r="N112" s="37"/>
      <c r="O112" s="37"/>
      <c r="P112" s="37"/>
      <c r="Q112" s="37"/>
      <c r="R112" s="37"/>
      <c r="S112" s="37"/>
      <c r="T112" s="37"/>
      <c r="U112" s="37"/>
      <c r="V112" s="37" t="s">
        <v>397</v>
      </c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</row>
    <row r="113" s="81" customFormat="1" ht="20" hidden="1" customHeight="1" spans="1:257">
      <c r="A113" s="13">
        <f t="shared" si="1"/>
        <v>8</v>
      </c>
      <c r="B113" s="37" t="s">
        <v>388</v>
      </c>
      <c r="C113" s="37" t="s">
        <v>37</v>
      </c>
      <c r="D113" s="37">
        <v>8</v>
      </c>
      <c r="E113" s="37">
        <f>1000/8*D113</f>
        <v>1000</v>
      </c>
      <c r="F113" s="37"/>
      <c r="G113" s="37">
        <f>1500/8*F113</f>
        <v>0</v>
      </c>
      <c r="H113" s="54"/>
      <c r="I113" s="37" t="s">
        <v>23</v>
      </c>
      <c r="J113" s="37" t="s">
        <v>377</v>
      </c>
      <c r="K113" s="37"/>
      <c r="L113" s="37" t="s">
        <v>77</v>
      </c>
      <c r="M113" s="37"/>
      <c r="N113" s="37"/>
      <c r="O113" s="37">
        <v>2600</v>
      </c>
      <c r="P113" s="37">
        <v>2600</v>
      </c>
      <c r="Q113" s="37">
        <v>0</v>
      </c>
      <c r="R113" s="37" t="s">
        <v>26</v>
      </c>
      <c r="S113" s="37"/>
      <c r="T113" s="37"/>
      <c r="U113" s="37"/>
      <c r="V113" s="37" t="s">
        <v>378</v>
      </c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</row>
    <row r="114" s="81" customFormat="1" ht="20" hidden="1" customHeight="1" spans="1:257">
      <c r="A114" s="13">
        <f t="shared" si="1"/>
        <v>8</v>
      </c>
      <c r="B114" s="14" t="s">
        <v>388</v>
      </c>
      <c r="C114" s="14" t="s">
        <v>81</v>
      </c>
      <c r="D114" s="14">
        <v>4</v>
      </c>
      <c r="E114" s="14">
        <f>1400/8*D114</f>
        <v>700</v>
      </c>
      <c r="F114" s="14">
        <v>4</v>
      </c>
      <c r="G114" s="14">
        <f>1800/8*F114</f>
        <v>900</v>
      </c>
      <c r="H114" s="23">
        <v>4643</v>
      </c>
      <c r="I114" s="14" t="s">
        <v>60</v>
      </c>
      <c r="J114" s="37" t="s">
        <v>311</v>
      </c>
      <c r="K114" s="14"/>
      <c r="L114" s="14"/>
      <c r="M114" s="14" t="s">
        <v>40</v>
      </c>
      <c r="N114" s="14"/>
      <c r="O114" s="14"/>
      <c r="P114" s="14"/>
      <c r="Q114" s="14"/>
      <c r="R114" s="14"/>
      <c r="S114" s="14"/>
      <c r="T114" s="14"/>
      <c r="U114" s="14"/>
      <c r="V114" s="14" t="s">
        <v>328</v>
      </c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</row>
    <row r="115" s="81" customFormat="1" ht="20" hidden="1" customHeight="1" spans="1:257">
      <c r="A115" s="13">
        <f t="shared" si="1"/>
        <v>2</v>
      </c>
      <c r="B115" s="37" t="s">
        <v>398</v>
      </c>
      <c r="C115" s="37" t="s">
        <v>180</v>
      </c>
      <c r="D115" s="37"/>
      <c r="E115" s="37"/>
      <c r="F115" s="37">
        <v>2</v>
      </c>
      <c r="G115" s="37">
        <f>1300/8*F115</f>
        <v>325</v>
      </c>
      <c r="H115" s="54">
        <v>1930</v>
      </c>
      <c r="I115" s="37" t="s">
        <v>234</v>
      </c>
      <c r="J115" s="37" t="s">
        <v>391</v>
      </c>
      <c r="K115" s="37"/>
      <c r="L115" s="37" t="s">
        <v>77</v>
      </c>
      <c r="M115" s="37" t="s">
        <v>40</v>
      </c>
      <c r="N115" s="37"/>
      <c r="O115" s="37">
        <v>2331</v>
      </c>
      <c r="P115" s="37">
        <v>2300</v>
      </c>
      <c r="Q115" s="37">
        <v>31</v>
      </c>
      <c r="R115" s="37" t="s">
        <v>26</v>
      </c>
      <c r="S115" s="37"/>
      <c r="T115" s="37">
        <v>1663</v>
      </c>
      <c r="U115" s="37"/>
      <c r="V115" s="37" t="s">
        <v>392</v>
      </c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</row>
    <row r="116" s="81" customFormat="1" ht="20" hidden="1" customHeight="1" spans="1:257">
      <c r="A116" s="13">
        <f t="shared" si="1"/>
        <v>2.5</v>
      </c>
      <c r="B116" s="14" t="s">
        <v>398</v>
      </c>
      <c r="C116" s="14" t="s">
        <v>345</v>
      </c>
      <c r="D116" s="14">
        <v>2.5</v>
      </c>
      <c r="E116" s="14">
        <f>900/8*D116</f>
        <v>281.25</v>
      </c>
      <c r="F116" s="14"/>
      <c r="G116" s="14"/>
      <c r="H116" s="23">
        <v>3521</v>
      </c>
      <c r="I116" s="14" t="s">
        <v>360</v>
      </c>
      <c r="J116" s="37" t="s">
        <v>380</v>
      </c>
      <c r="K116" s="14"/>
      <c r="L116" s="14"/>
      <c r="M116" s="14" t="s">
        <v>40</v>
      </c>
      <c r="N116" s="14"/>
      <c r="O116" s="14"/>
      <c r="P116" s="14"/>
      <c r="Q116" s="14"/>
      <c r="R116" s="14"/>
      <c r="S116" s="14"/>
      <c r="T116" s="14"/>
      <c r="U116" s="14"/>
      <c r="V116" s="14" t="s">
        <v>399</v>
      </c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</row>
    <row r="117" s="81" customFormat="1" ht="20" hidden="1" customHeight="1" spans="1:257">
      <c r="A117" s="13">
        <f t="shared" si="1"/>
        <v>6</v>
      </c>
      <c r="B117" s="14" t="s">
        <v>398</v>
      </c>
      <c r="C117" s="14" t="s">
        <v>102</v>
      </c>
      <c r="D117" s="14"/>
      <c r="E117" s="14">
        <f>900/8*D117</f>
        <v>0</v>
      </c>
      <c r="F117" s="14">
        <v>6</v>
      </c>
      <c r="G117" s="14">
        <f>1300/8*F117</f>
        <v>975</v>
      </c>
      <c r="H117" s="23">
        <v>9205</v>
      </c>
      <c r="I117" s="14" t="s">
        <v>374</v>
      </c>
      <c r="J117" s="37" t="s">
        <v>381</v>
      </c>
      <c r="K117" s="14"/>
      <c r="L117" s="14" t="s">
        <v>77</v>
      </c>
      <c r="M117" s="14" t="s">
        <v>40</v>
      </c>
      <c r="N117" s="14"/>
      <c r="O117" s="14"/>
      <c r="P117" s="14"/>
      <c r="Q117" s="14"/>
      <c r="R117" s="14"/>
      <c r="S117" s="14"/>
      <c r="T117" s="14">
        <v>2000</v>
      </c>
      <c r="U117" s="14"/>
      <c r="V117" s="14">
        <v>18588810110</v>
      </c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</row>
    <row r="118" s="81" customFormat="1" ht="20" hidden="1" customHeight="1" spans="1:257">
      <c r="A118" s="13">
        <f t="shared" si="1"/>
        <v>8</v>
      </c>
      <c r="B118" s="14" t="s">
        <v>398</v>
      </c>
      <c r="C118" s="14" t="s">
        <v>85</v>
      </c>
      <c r="D118" s="14">
        <v>5</v>
      </c>
      <c r="E118" s="14">
        <f>800/8*D118</f>
        <v>500</v>
      </c>
      <c r="F118" s="14">
        <v>3</v>
      </c>
      <c r="G118" s="14">
        <f>1200/8*F118</f>
        <v>450</v>
      </c>
      <c r="H118" s="23">
        <v>4775</v>
      </c>
      <c r="I118" s="14" t="s">
        <v>38</v>
      </c>
      <c r="J118" s="37" t="s">
        <v>370</v>
      </c>
      <c r="K118" s="14">
        <v>20</v>
      </c>
      <c r="L118" s="14"/>
      <c r="M118" s="14" t="s">
        <v>40</v>
      </c>
      <c r="N118" s="14"/>
      <c r="O118" s="14"/>
      <c r="P118" s="14"/>
      <c r="Q118" s="14"/>
      <c r="R118" s="14"/>
      <c r="S118" s="14"/>
      <c r="T118" s="14">
        <v>1057</v>
      </c>
      <c r="U118" s="14"/>
      <c r="V118" s="14" t="s">
        <v>371</v>
      </c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</row>
    <row r="119" s="81" customFormat="1" ht="20" hidden="1" customHeight="1" spans="1:257">
      <c r="A119" s="13">
        <f t="shared" si="1"/>
        <v>8</v>
      </c>
      <c r="B119" s="14" t="s">
        <v>398</v>
      </c>
      <c r="C119" s="14" t="s">
        <v>59</v>
      </c>
      <c r="D119" s="14">
        <v>8</v>
      </c>
      <c r="E119" s="14">
        <f>900/8*D119</f>
        <v>900</v>
      </c>
      <c r="F119" s="14"/>
      <c r="G119" s="14">
        <f>1400/8*F119</f>
        <v>0</v>
      </c>
      <c r="H119" s="23">
        <v>2500</v>
      </c>
      <c r="I119" s="14" t="s">
        <v>220</v>
      </c>
      <c r="J119" s="37" t="s">
        <v>224</v>
      </c>
      <c r="K119" s="14"/>
      <c r="L119" s="14"/>
      <c r="M119" s="14" t="s">
        <v>40</v>
      </c>
      <c r="N119" s="14"/>
      <c r="O119" s="14"/>
      <c r="P119" s="14"/>
      <c r="Q119" s="14"/>
      <c r="R119" s="14"/>
      <c r="S119" s="14"/>
      <c r="T119" s="14">
        <v>3796</v>
      </c>
      <c r="U119" s="14"/>
      <c r="V119" s="14" t="s">
        <v>225</v>
      </c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</row>
    <row r="120" s="81" customFormat="1" ht="20" hidden="1" customHeight="1" spans="1:257">
      <c r="A120" s="13">
        <f t="shared" si="1"/>
        <v>8</v>
      </c>
      <c r="B120" s="14" t="s">
        <v>398</v>
      </c>
      <c r="C120" s="14" t="s">
        <v>56</v>
      </c>
      <c r="D120" s="14">
        <v>8</v>
      </c>
      <c r="E120" s="14">
        <f>850/8*D120</f>
        <v>850</v>
      </c>
      <c r="F120" s="14"/>
      <c r="G120" s="14"/>
      <c r="H120" s="23">
        <v>3434</v>
      </c>
      <c r="I120" s="14" t="s">
        <v>338</v>
      </c>
      <c r="J120" s="37" t="s">
        <v>341</v>
      </c>
      <c r="K120" s="14">
        <v>35</v>
      </c>
      <c r="L120" s="14"/>
      <c r="M120" s="14" t="s">
        <v>40</v>
      </c>
      <c r="N120" s="14"/>
      <c r="O120" s="14"/>
      <c r="P120" s="14"/>
      <c r="Q120" s="14"/>
      <c r="R120" s="14"/>
      <c r="S120" s="14"/>
      <c r="T120" s="14">
        <v>1287.5</v>
      </c>
      <c r="U120" s="14"/>
      <c r="V120" s="14" t="s">
        <v>342</v>
      </c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</row>
    <row r="121" s="81" customFormat="1" ht="20" hidden="1" customHeight="1" spans="1:257">
      <c r="A121" s="13">
        <f t="shared" si="1"/>
        <v>8</v>
      </c>
      <c r="B121" s="14" t="s">
        <v>398</v>
      </c>
      <c r="C121" s="14" t="s">
        <v>80</v>
      </c>
      <c r="D121" s="14">
        <v>8</v>
      </c>
      <c r="E121" s="14">
        <f t="shared" ref="E121:E126" si="2">900/8*D121</f>
        <v>900</v>
      </c>
      <c r="F121" s="14"/>
      <c r="G121" s="14">
        <f>1300/8*F121</f>
        <v>0</v>
      </c>
      <c r="H121" s="23">
        <v>4603</v>
      </c>
      <c r="I121" s="14" t="s">
        <v>337</v>
      </c>
      <c r="J121" s="37" t="s">
        <v>348</v>
      </c>
      <c r="K121" s="14">
        <v>20</v>
      </c>
      <c r="L121" s="14"/>
      <c r="M121" s="14" t="s">
        <v>40</v>
      </c>
      <c r="N121" s="14"/>
      <c r="O121" s="14"/>
      <c r="P121" s="14"/>
      <c r="Q121" s="14"/>
      <c r="R121" s="14"/>
      <c r="S121" s="14"/>
      <c r="T121" s="14"/>
      <c r="U121" s="14"/>
      <c r="V121" s="14" t="s">
        <v>349</v>
      </c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</row>
    <row r="122" s="81" customFormat="1" ht="20" hidden="1" customHeight="1" spans="1:257">
      <c r="A122" s="13">
        <f t="shared" si="1"/>
        <v>8</v>
      </c>
      <c r="B122" s="14" t="s">
        <v>398</v>
      </c>
      <c r="C122" s="14" t="s">
        <v>400</v>
      </c>
      <c r="D122" s="14">
        <v>8</v>
      </c>
      <c r="E122" s="14">
        <f t="shared" si="2"/>
        <v>900</v>
      </c>
      <c r="F122" s="14"/>
      <c r="G122" s="14"/>
      <c r="H122" s="23">
        <v>3524</v>
      </c>
      <c r="I122" s="14" t="s">
        <v>401</v>
      </c>
      <c r="J122" s="37" t="s">
        <v>402</v>
      </c>
      <c r="K122" s="14"/>
      <c r="L122" s="14"/>
      <c r="M122" s="14" t="s">
        <v>40</v>
      </c>
      <c r="N122" s="14"/>
      <c r="O122" s="14"/>
      <c r="P122" s="14"/>
      <c r="Q122" s="14"/>
      <c r="R122" s="14"/>
      <c r="S122" s="14"/>
      <c r="T122" s="14">
        <v>1044.2</v>
      </c>
      <c r="U122" s="14"/>
      <c r="V122" s="14" t="s">
        <v>403</v>
      </c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</row>
    <row r="123" s="81" customFormat="1" ht="20" hidden="1" customHeight="1" spans="1:257">
      <c r="A123" s="13">
        <f t="shared" si="1"/>
        <v>8</v>
      </c>
      <c r="B123" s="14" t="s">
        <v>398</v>
      </c>
      <c r="C123" s="14" t="s">
        <v>322</v>
      </c>
      <c r="D123" s="14">
        <v>3</v>
      </c>
      <c r="E123" s="14">
        <f t="shared" si="2"/>
        <v>337.5</v>
      </c>
      <c r="F123" s="14">
        <v>5</v>
      </c>
      <c r="G123" s="14">
        <f>1300/8*F123</f>
        <v>812.5</v>
      </c>
      <c r="H123" s="23">
        <v>3263</v>
      </c>
      <c r="I123" s="14" t="s">
        <v>23</v>
      </c>
      <c r="J123" s="37" t="s">
        <v>404</v>
      </c>
      <c r="K123" s="14">
        <v>17</v>
      </c>
      <c r="L123" s="14"/>
      <c r="M123" s="14" t="s">
        <v>40</v>
      </c>
      <c r="N123" s="14">
        <v>300</v>
      </c>
      <c r="O123" s="14"/>
      <c r="P123" s="14"/>
      <c r="Q123" s="14"/>
      <c r="R123" s="14"/>
      <c r="S123" s="14"/>
      <c r="T123" s="14">
        <v>1343</v>
      </c>
      <c r="U123" s="14"/>
      <c r="V123" s="14">
        <v>13924216518</v>
      </c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</row>
    <row r="124" s="81" customFormat="1" ht="20" hidden="1" customHeight="1" spans="1:257">
      <c r="A124" s="13">
        <f t="shared" si="1"/>
        <v>8</v>
      </c>
      <c r="B124" s="14" t="s">
        <v>398</v>
      </c>
      <c r="C124" s="14" t="s">
        <v>384</v>
      </c>
      <c r="D124" s="14"/>
      <c r="E124" s="14">
        <f t="shared" si="2"/>
        <v>0</v>
      </c>
      <c r="F124" s="14">
        <v>8</v>
      </c>
      <c r="G124" s="14">
        <f>1300/8*F124</f>
        <v>1300</v>
      </c>
      <c r="H124" s="23">
        <v>3826</v>
      </c>
      <c r="I124" s="14" t="s">
        <v>54</v>
      </c>
      <c r="J124" s="37" t="s">
        <v>385</v>
      </c>
      <c r="K124" s="14">
        <v>20</v>
      </c>
      <c r="L124" s="14"/>
      <c r="M124" s="14" t="s">
        <v>40</v>
      </c>
      <c r="N124" s="14"/>
      <c r="O124" s="14"/>
      <c r="P124" s="14"/>
      <c r="Q124" s="14"/>
      <c r="R124" s="14"/>
      <c r="S124" s="14"/>
      <c r="T124" s="14">
        <v>630.5</v>
      </c>
      <c r="U124" s="14"/>
      <c r="V124" s="14" t="s">
        <v>386</v>
      </c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</row>
    <row r="125" s="81" customFormat="1" ht="20" hidden="1" customHeight="1" spans="1:257">
      <c r="A125" s="13">
        <f t="shared" si="1"/>
        <v>8</v>
      </c>
      <c r="B125" s="14" t="s">
        <v>398</v>
      </c>
      <c r="C125" s="14" t="s">
        <v>168</v>
      </c>
      <c r="D125" s="14">
        <v>8</v>
      </c>
      <c r="E125" s="14">
        <f t="shared" si="2"/>
        <v>900</v>
      </c>
      <c r="F125" s="14"/>
      <c r="G125" s="14"/>
      <c r="H125" s="23">
        <v>4566</v>
      </c>
      <c r="I125" s="14" t="s">
        <v>34</v>
      </c>
      <c r="J125" s="37" t="s">
        <v>194</v>
      </c>
      <c r="K125" s="14"/>
      <c r="L125" s="14"/>
      <c r="M125" s="14" t="s">
        <v>40</v>
      </c>
      <c r="N125" s="14"/>
      <c r="O125" s="14"/>
      <c r="P125" s="14"/>
      <c r="Q125" s="14"/>
      <c r="R125" s="14"/>
      <c r="S125" s="14"/>
      <c r="T125" s="14">
        <v>588</v>
      </c>
      <c r="U125" s="14"/>
      <c r="V125" s="14" t="s">
        <v>200</v>
      </c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</row>
    <row r="126" s="81" customFormat="1" ht="20" hidden="1" customHeight="1" spans="1:257">
      <c r="A126" s="13">
        <f t="shared" si="1"/>
        <v>8</v>
      </c>
      <c r="B126" s="37" t="s">
        <v>398</v>
      </c>
      <c r="C126" s="37" t="s">
        <v>67</v>
      </c>
      <c r="D126" s="37"/>
      <c r="E126" s="37">
        <f t="shared" si="2"/>
        <v>0</v>
      </c>
      <c r="F126" s="37">
        <v>8</v>
      </c>
      <c r="G126" s="37">
        <f>1300/8*F126</f>
        <v>1300</v>
      </c>
      <c r="H126" s="54">
        <v>4806</v>
      </c>
      <c r="I126" s="37" t="s">
        <v>82</v>
      </c>
      <c r="J126" s="37" t="s">
        <v>396</v>
      </c>
      <c r="K126" s="37">
        <v>20</v>
      </c>
      <c r="L126" s="37"/>
      <c r="M126" s="37" t="s">
        <v>40</v>
      </c>
      <c r="N126" s="37"/>
      <c r="O126" s="37"/>
      <c r="P126" s="37"/>
      <c r="Q126" s="37"/>
      <c r="R126" s="37"/>
      <c r="S126" s="37"/>
      <c r="T126" s="37"/>
      <c r="U126" s="37"/>
      <c r="V126" s="37" t="s">
        <v>397</v>
      </c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</row>
    <row r="127" s="81" customFormat="1" ht="20" hidden="1" customHeight="1" spans="1:257">
      <c r="A127" s="13">
        <f t="shared" ref="A127:A190" si="3">D127+F127</f>
        <v>6</v>
      </c>
      <c r="B127" s="14" t="s">
        <v>398</v>
      </c>
      <c r="C127" s="14" t="s">
        <v>81</v>
      </c>
      <c r="D127" s="14">
        <v>6</v>
      </c>
      <c r="E127" s="14">
        <f>1400/8*D127</f>
        <v>1050</v>
      </c>
      <c r="F127" s="14"/>
      <c r="G127" s="14">
        <f>1800/8*F127</f>
        <v>0</v>
      </c>
      <c r="H127" s="23">
        <v>4644</v>
      </c>
      <c r="I127" s="14" t="s">
        <v>60</v>
      </c>
      <c r="J127" s="37" t="s">
        <v>311</v>
      </c>
      <c r="K127" s="14"/>
      <c r="L127" s="14"/>
      <c r="M127" s="14" t="s">
        <v>40</v>
      </c>
      <c r="N127" s="14"/>
      <c r="O127" s="14">
        <v>23225</v>
      </c>
      <c r="P127" s="14"/>
      <c r="Q127" s="14"/>
      <c r="R127" s="14"/>
      <c r="S127" s="14"/>
      <c r="T127" s="14"/>
      <c r="U127" s="14"/>
      <c r="V127" s="14" t="s">
        <v>328</v>
      </c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</row>
    <row r="128" s="81" customFormat="1" ht="20" hidden="1" customHeight="1" spans="1:257">
      <c r="A128" s="13">
        <f t="shared" si="3"/>
        <v>8</v>
      </c>
      <c r="B128" s="14" t="s">
        <v>405</v>
      </c>
      <c r="C128" s="14" t="s">
        <v>85</v>
      </c>
      <c r="D128" s="14"/>
      <c r="E128" s="14">
        <f>800/8*D128</f>
        <v>0</v>
      </c>
      <c r="F128" s="14">
        <v>8</v>
      </c>
      <c r="G128" s="14">
        <f>1200/8*F128</f>
        <v>1200</v>
      </c>
      <c r="H128" s="23">
        <v>4776</v>
      </c>
      <c r="I128" s="14" t="s">
        <v>38</v>
      </c>
      <c r="J128" s="37" t="s">
        <v>370</v>
      </c>
      <c r="K128" s="14">
        <v>15</v>
      </c>
      <c r="L128" s="14"/>
      <c r="M128" s="14" t="s">
        <v>40</v>
      </c>
      <c r="N128" s="14"/>
      <c r="O128" s="14"/>
      <c r="P128" s="14"/>
      <c r="Q128" s="14"/>
      <c r="R128" s="14"/>
      <c r="S128" s="14"/>
      <c r="T128" s="14">
        <v>1065</v>
      </c>
      <c r="U128" s="14" t="s">
        <v>406</v>
      </c>
      <c r="V128" s="14" t="s">
        <v>371</v>
      </c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</row>
    <row r="129" s="81" customFormat="1" ht="20" hidden="1" customHeight="1" spans="1:257">
      <c r="A129" s="13">
        <f t="shared" si="3"/>
        <v>8</v>
      </c>
      <c r="B129" s="14" t="s">
        <v>405</v>
      </c>
      <c r="C129" s="14" t="s">
        <v>59</v>
      </c>
      <c r="D129" s="14">
        <v>8</v>
      </c>
      <c r="E129" s="14">
        <f>900/8*D129</f>
        <v>900</v>
      </c>
      <c r="F129" s="14"/>
      <c r="G129" s="14">
        <f>1400/8*F129</f>
        <v>0</v>
      </c>
      <c r="H129" s="23">
        <v>2502</v>
      </c>
      <c r="I129" s="14" t="s">
        <v>220</v>
      </c>
      <c r="J129" s="37" t="s">
        <v>224</v>
      </c>
      <c r="K129" s="14"/>
      <c r="L129" s="14"/>
      <c r="M129" s="14" t="s">
        <v>40</v>
      </c>
      <c r="N129" s="14"/>
      <c r="O129" s="14"/>
      <c r="P129" s="14"/>
      <c r="Q129" s="14"/>
      <c r="R129" s="14"/>
      <c r="S129" s="14"/>
      <c r="T129" s="14">
        <v>3804</v>
      </c>
      <c r="U129" s="14" t="s">
        <v>407</v>
      </c>
      <c r="V129" s="14" t="s">
        <v>225</v>
      </c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</row>
    <row r="130" s="81" customFormat="1" ht="20" hidden="1" customHeight="1" spans="1:257">
      <c r="A130" s="13">
        <f t="shared" si="3"/>
        <v>8</v>
      </c>
      <c r="B130" s="14" t="s">
        <v>405</v>
      </c>
      <c r="C130" s="14" t="s">
        <v>56</v>
      </c>
      <c r="D130" s="14">
        <v>8</v>
      </c>
      <c r="E130" s="14">
        <f>850/8*D130</f>
        <v>850</v>
      </c>
      <c r="F130" s="14"/>
      <c r="G130" s="14"/>
      <c r="H130" s="23">
        <v>3435</v>
      </c>
      <c r="I130" s="14" t="s">
        <v>338</v>
      </c>
      <c r="J130" s="37" t="s">
        <v>341</v>
      </c>
      <c r="K130" s="14">
        <v>35</v>
      </c>
      <c r="L130" s="14"/>
      <c r="M130" s="14" t="s">
        <v>40</v>
      </c>
      <c r="N130" s="14"/>
      <c r="O130" s="14"/>
      <c r="P130" s="14"/>
      <c r="Q130" s="14"/>
      <c r="R130" s="14"/>
      <c r="S130" s="14"/>
      <c r="T130" s="14">
        <v>1297.3</v>
      </c>
      <c r="U130" s="14" t="s">
        <v>408</v>
      </c>
      <c r="V130" s="14" t="s">
        <v>342</v>
      </c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</row>
    <row r="131" s="81" customFormat="1" ht="20" hidden="1" customHeight="1" spans="1:257">
      <c r="A131" s="13">
        <f t="shared" si="3"/>
        <v>8</v>
      </c>
      <c r="B131" s="14" t="s">
        <v>405</v>
      </c>
      <c r="C131" s="14" t="s">
        <v>80</v>
      </c>
      <c r="D131" s="14">
        <v>8</v>
      </c>
      <c r="E131" s="14">
        <f>900/8*D131</f>
        <v>900</v>
      </c>
      <c r="F131" s="14"/>
      <c r="G131" s="14">
        <f>1300/8*F131</f>
        <v>0</v>
      </c>
      <c r="H131" s="23">
        <v>4604</v>
      </c>
      <c r="I131" s="14" t="s">
        <v>337</v>
      </c>
      <c r="J131" s="37" t="s">
        <v>348</v>
      </c>
      <c r="K131" s="14">
        <v>20</v>
      </c>
      <c r="L131" s="14"/>
      <c r="M131" s="14" t="s">
        <v>40</v>
      </c>
      <c r="N131" s="14"/>
      <c r="O131" s="14"/>
      <c r="P131" s="14"/>
      <c r="Q131" s="14"/>
      <c r="R131" s="14"/>
      <c r="S131" s="14"/>
      <c r="T131" s="14">
        <v>610.7</v>
      </c>
      <c r="U131" s="14" t="s">
        <v>409</v>
      </c>
      <c r="V131" s="14" t="s">
        <v>349</v>
      </c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</row>
    <row r="132" s="81" customFormat="1" ht="20" hidden="1" customHeight="1" spans="1:257">
      <c r="A132" s="13">
        <f t="shared" si="3"/>
        <v>6.5</v>
      </c>
      <c r="B132" s="14" t="s">
        <v>405</v>
      </c>
      <c r="C132" s="14" t="s">
        <v>400</v>
      </c>
      <c r="D132" s="14">
        <v>6.5</v>
      </c>
      <c r="E132" s="14">
        <f>900/8*D132</f>
        <v>731.25</v>
      </c>
      <c r="F132" s="14"/>
      <c r="G132" s="14"/>
      <c r="H132" s="23">
        <v>3525</v>
      </c>
      <c r="I132" s="14" t="s">
        <v>360</v>
      </c>
      <c r="J132" s="37" t="s">
        <v>402</v>
      </c>
      <c r="K132" s="14"/>
      <c r="L132" s="14"/>
      <c r="M132" s="14" t="s">
        <v>40</v>
      </c>
      <c r="N132" s="14"/>
      <c r="O132" s="14"/>
      <c r="P132" s="14"/>
      <c r="Q132" s="14"/>
      <c r="R132" s="14"/>
      <c r="S132" s="14"/>
      <c r="T132" s="14">
        <v>1050.6</v>
      </c>
      <c r="U132" s="14" t="s">
        <v>410</v>
      </c>
      <c r="V132" s="14" t="s">
        <v>403</v>
      </c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</row>
    <row r="133" s="81" customFormat="1" ht="20" hidden="1" customHeight="1" spans="1:257">
      <c r="A133" s="13">
        <f t="shared" si="3"/>
        <v>8</v>
      </c>
      <c r="B133" s="14" t="s">
        <v>405</v>
      </c>
      <c r="C133" s="14" t="s">
        <v>50</v>
      </c>
      <c r="D133" s="14">
        <v>8</v>
      </c>
      <c r="E133" s="14">
        <f>1000/8*D133</f>
        <v>1000</v>
      </c>
      <c r="F133" s="14"/>
      <c r="G133" s="14"/>
      <c r="H133" s="23">
        <v>2436</v>
      </c>
      <c r="I133" s="14" t="s">
        <v>23</v>
      </c>
      <c r="J133" s="37" t="s">
        <v>350</v>
      </c>
      <c r="K133" s="14"/>
      <c r="L133" s="14"/>
      <c r="M133" s="14" t="s">
        <v>40</v>
      </c>
      <c r="N133" s="14"/>
      <c r="O133" s="14"/>
      <c r="P133" s="14"/>
      <c r="Q133" s="14"/>
      <c r="R133" s="14"/>
      <c r="S133" s="14"/>
      <c r="T133" s="14">
        <v>1895</v>
      </c>
      <c r="U133" s="14"/>
      <c r="V133" s="14" t="s">
        <v>351</v>
      </c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</row>
    <row r="134" s="81" customFormat="1" ht="20" hidden="1" customHeight="1" spans="1:257">
      <c r="A134" s="13">
        <f t="shared" si="3"/>
        <v>8</v>
      </c>
      <c r="B134" s="14" t="s">
        <v>405</v>
      </c>
      <c r="C134" s="14" t="s">
        <v>322</v>
      </c>
      <c r="D134" s="14">
        <v>5</v>
      </c>
      <c r="E134" s="14">
        <f>900/8*D134</f>
        <v>562.5</v>
      </c>
      <c r="F134" s="14">
        <v>3</v>
      </c>
      <c r="G134" s="14">
        <f>1300/8*F134</f>
        <v>487.5</v>
      </c>
      <c r="H134" s="23" t="s">
        <v>411</v>
      </c>
      <c r="I134" s="14" t="s">
        <v>60</v>
      </c>
      <c r="J134" s="37" t="s">
        <v>404</v>
      </c>
      <c r="K134" s="14"/>
      <c r="L134" s="14"/>
      <c r="M134" s="14" t="s">
        <v>40</v>
      </c>
      <c r="N134" s="14"/>
      <c r="O134" s="14"/>
      <c r="P134" s="14"/>
      <c r="Q134" s="14"/>
      <c r="R134" s="14"/>
      <c r="S134" s="14"/>
      <c r="T134" s="14"/>
      <c r="U134" s="14"/>
      <c r="V134" s="14">
        <v>13924216518</v>
      </c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</row>
    <row r="135" s="81" customFormat="1" ht="20" hidden="1" customHeight="1" spans="1:257">
      <c r="A135" s="13">
        <f t="shared" si="3"/>
        <v>6.5</v>
      </c>
      <c r="B135" s="37" t="s">
        <v>405</v>
      </c>
      <c r="C135" s="37" t="s">
        <v>37</v>
      </c>
      <c r="D135" s="37"/>
      <c r="E135" s="37">
        <f>1000/8*D135</f>
        <v>0</v>
      </c>
      <c r="F135" s="37">
        <v>6.5</v>
      </c>
      <c r="G135" s="37">
        <f>1500/8*F135</f>
        <v>1218.75</v>
      </c>
      <c r="H135" s="54">
        <v>1931</v>
      </c>
      <c r="I135" s="37" t="s">
        <v>234</v>
      </c>
      <c r="J135" s="37" t="s">
        <v>412</v>
      </c>
      <c r="K135" s="37">
        <v>20</v>
      </c>
      <c r="L135" s="37"/>
      <c r="M135" s="37" t="s">
        <v>40</v>
      </c>
      <c r="N135" s="37">
        <v>300</v>
      </c>
      <c r="O135" s="92"/>
      <c r="P135" s="37"/>
      <c r="Q135" s="37"/>
      <c r="R135" s="37"/>
      <c r="S135" s="37"/>
      <c r="T135" s="37"/>
      <c r="U135" s="37"/>
      <c r="V135" s="37" t="s">
        <v>413</v>
      </c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</row>
    <row r="136" s="81" customFormat="1" ht="20" hidden="1" customHeight="1" spans="1:257">
      <c r="A136" s="13">
        <f t="shared" si="3"/>
        <v>8</v>
      </c>
      <c r="B136" s="14" t="s">
        <v>405</v>
      </c>
      <c r="C136" s="14" t="s">
        <v>384</v>
      </c>
      <c r="D136" s="14"/>
      <c r="E136" s="14">
        <f>900/8*D136</f>
        <v>0</v>
      </c>
      <c r="F136" s="14">
        <v>8</v>
      </c>
      <c r="G136" s="14">
        <f>1300/8*F136</f>
        <v>1300</v>
      </c>
      <c r="H136" s="23">
        <v>3827</v>
      </c>
      <c r="I136" s="14" t="s">
        <v>54</v>
      </c>
      <c r="J136" s="37" t="s">
        <v>385</v>
      </c>
      <c r="K136" s="14">
        <v>10</v>
      </c>
      <c r="L136" s="14"/>
      <c r="M136" s="14" t="s">
        <v>40</v>
      </c>
      <c r="N136" s="14"/>
      <c r="O136" s="14"/>
      <c r="P136" s="14"/>
      <c r="Q136" s="14"/>
      <c r="R136" s="14"/>
      <c r="S136" s="14"/>
      <c r="T136" s="14">
        <v>638.5</v>
      </c>
      <c r="U136" s="14"/>
      <c r="V136" s="14" t="s">
        <v>386</v>
      </c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</row>
    <row r="137" s="81" customFormat="1" ht="20" hidden="1" customHeight="1" spans="1:257">
      <c r="A137" s="13">
        <f t="shared" si="3"/>
        <v>8</v>
      </c>
      <c r="B137" s="14" t="s">
        <v>405</v>
      </c>
      <c r="C137" s="14" t="s">
        <v>168</v>
      </c>
      <c r="D137" s="14">
        <v>8</v>
      </c>
      <c r="E137" s="14">
        <f>900/8*D137</f>
        <v>900</v>
      </c>
      <c r="F137" s="14"/>
      <c r="G137" s="14"/>
      <c r="H137" s="23">
        <v>4567</v>
      </c>
      <c r="I137" s="14" t="s">
        <v>34</v>
      </c>
      <c r="J137" s="37" t="s">
        <v>194</v>
      </c>
      <c r="K137" s="14"/>
      <c r="L137" s="14"/>
      <c r="M137" s="14" t="s">
        <v>40</v>
      </c>
      <c r="N137" s="14"/>
      <c r="O137" s="14"/>
      <c r="P137" s="14"/>
      <c r="Q137" s="14"/>
      <c r="R137" s="14"/>
      <c r="S137" s="14"/>
      <c r="T137" s="14">
        <v>596</v>
      </c>
      <c r="U137" s="14"/>
      <c r="V137" s="14" t="s">
        <v>200</v>
      </c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</row>
    <row r="138" s="81" customFormat="1" ht="20" hidden="1" customHeight="1" spans="1:257">
      <c r="A138" s="13">
        <f t="shared" si="3"/>
        <v>8</v>
      </c>
      <c r="B138" s="37" t="s">
        <v>405</v>
      </c>
      <c r="C138" s="37" t="s">
        <v>67</v>
      </c>
      <c r="D138" s="37">
        <v>3</v>
      </c>
      <c r="E138" s="37">
        <f>900/8*D138</f>
        <v>337.5</v>
      </c>
      <c r="F138" s="37">
        <v>5</v>
      </c>
      <c r="G138" s="37">
        <f>1300/8*F138</f>
        <v>812.5</v>
      </c>
      <c r="H138" s="54">
        <v>4807</v>
      </c>
      <c r="I138" s="37" t="s">
        <v>82</v>
      </c>
      <c r="J138" s="37" t="s">
        <v>396</v>
      </c>
      <c r="K138" s="37"/>
      <c r="L138" s="37"/>
      <c r="M138" s="37" t="s">
        <v>40</v>
      </c>
      <c r="N138" s="37"/>
      <c r="O138" s="37"/>
      <c r="P138" s="37"/>
      <c r="Q138" s="37"/>
      <c r="R138" s="37"/>
      <c r="S138" s="37"/>
      <c r="T138" s="37"/>
      <c r="U138" s="37"/>
      <c r="V138" s="37" t="s">
        <v>397</v>
      </c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</row>
    <row r="139" s="81" customFormat="1" ht="20" hidden="1" customHeight="1" spans="1:257">
      <c r="A139" s="13">
        <f t="shared" si="3"/>
        <v>8</v>
      </c>
      <c r="B139" s="14" t="s">
        <v>405</v>
      </c>
      <c r="C139" s="14" t="s">
        <v>273</v>
      </c>
      <c r="D139" s="14">
        <v>8</v>
      </c>
      <c r="E139" s="14">
        <f>1000/8*D139</f>
        <v>1000</v>
      </c>
      <c r="F139" s="14"/>
      <c r="G139" s="14"/>
      <c r="H139" s="23">
        <v>1524</v>
      </c>
      <c r="I139" s="14" t="s">
        <v>414</v>
      </c>
      <c r="J139" s="37" t="s">
        <v>415</v>
      </c>
      <c r="K139" s="14"/>
      <c r="L139" s="14"/>
      <c r="M139" s="14" t="s">
        <v>40</v>
      </c>
      <c r="N139" s="14">
        <v>300</v>
      </c>
      <c r="O139" s="14">
        <v>1300</v>
      </c>
      <c r="P139" s="14"/>
      <c r="Q139" s="14"/>
      <c r="R139" s="14"/>
      <c r="S139" s="14"/>
      <c r="T139" s="14"/>
      <c r="U139" s="14"/>
      <c r="V139" s="14" t="s">
        <v>416</v>
      </c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</row>
    <row r="140" s="81" customFormat="1" ht="20" hidden="1" customHeight="1" spans="1:257">
      <c r="A140" s="84">
        <f t="shared" si="3"/>
        <v>8</v>
      </c>
      <c r="B140" s="37" t="s">
        <v>417</v>
      </c>
      <c r="C140" s="37" t="s">
        <v>418</v>
      </c>
      <c r="D140" s="37">
        <v>8</v>
      </c>
      <c r="E140" s="37">
        <f>900/8*D140</f>
        <v>900</v>
      </c>
      <c r="F140" s="37"/>
      <c r="G140" s="37"/>
      <c r="H140" s="54">
        <v>1525</v>
      </c>
      <c r="I140" s="37" t="s">
        <v>414</v>
      </c>
      <c r="J140" s="37" t="s">
        <v>419</v>
      </c>
      <c r="K140" s="37"/>
      <c r="L140" s="37" t="s">
        <v>25</v>
      </c>
      <c r="M140" s="37" t="s">
        <v>40</v>
      </c>
      <c r="N140" s="37">
        <v>300</v>
      </c>
      <c r="O140" s="37">
        <v>1200</v>
      </c>
      <c r="P140" s="37">
        <v>1200</v>
      </c>
      <c r="Q140" s="37">
        <v>0</v>
      </c>
      <c r="R140" s="37" t="s">
        <v>26</v>
      </c>
      <c r="S140" s="37"/>
      <c r="T140" s="37"/>
      <c r="U140" s="37"/>
      <c r="V140" s="37" t="s">
        <v>420</v>
      </c>
      <c r="W140" s="3" t="s">
        <v>421</v>
      </c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</row>
    <row r="141" s="81" customFormat="1" ht="20" hidden="1" customHeight="1" spans="1:257">
      <c r="A141" s="13">
        <f t="shared" si="3"/>
        <v>8</v>
      </c>
      <c r="B141" s="14" t="s">
        <v>417</v>
      </c>
      <c r="C141" s="14" t="s">
        <v>345</v>
      </c>
      <c r="D141" s="14">
        <v>8</v>
      </c>
      <c r="E141" s="14">
        <f>900/8*D141</f>
        <v>900</v>
      </c>
      <c r="F141" s="14"/>
      <c r="G141" s="14"/>
      <c r="H141" s="23">
        <v>31</v>
      </c>
      <c r="I141" s="14" t="s">
        <v>104</v>
      </c>
      <c r="J141" s="37" t="s">
        <v>380</v>
      </c>
      <c r="K141" s="14"/>
      <c r="L141" s="14"/>
      <c r="M141" s="14"/>
      <c r="N141" s="14"/>
      <c r="O141" s="14"/>
      <c r="P141" s="14"/>
      <c r="Q141" s="14"/>
      <c r="R141" s="14"/>
      <c r="S141" s="32">
        <v>350</v>
      </c>
      <c r="T141" s="14"/>
      <c r="U141" s="14"/>
      <c r="V141" s="14" t="s">
        <v>422</v>
      </c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</row>
    <row r="142" s="81" customFormat="1" ht="20" hidden="1" customHeight="1" spans="1:257">
      <c r="A142" s="13">
        <f t="shared" si="3"/>
        <v>8</v>
      </c>
      <c r="B142" s="14" t="s">
        <v>417</v>
      </c>
      <c r="C142" s="14" t="s">
        <v>102</v>
      </c>
      <c r="D142" s="14"/>
      <c r="E142" s="14">
        <f>900/8*D142</f>
        <v>0</v>
      </c>
      <c r="F142" s="14">
        <v>8</v>
      </c>
      <c r="G142" s="14">
        <f>1300/8*F142</f>
        <v>1300</v>
      </c>
      <c r="H142" s="23">
        <v>9204</v>
      </c>
      <c r="I142" s="14" t="s">
        <v>104</v>
      </c>
      <c r="J142" s="37" t="s">
        <v>381</v>
      </c>
      <c r="K142" s="14"/>
      <c r="L142" s="14"/>
      <c r="M142" s="14" t="s">
        <v>40</v>
      </c>
      <c r="N142" s="14"/>
      <c r="O142" s="14"/>
      <c r="P142" s="14"/>
      <c r="Q142" s="14"/>
      <c r="R142" s="14"/>
      <c r="S142" s="32">
        <v>350</v>
      </c>
      <c r="T142" s="14"/>
      <c r="U142" s="14"/>
      <c r="V142" s="14">
        <v>18588810110</v>
      </c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</row>
    <row r="143" s="81" customFormat="1" ht="20" hidden="1" customHeight="1" spans="1:257">
      <c r="A143" s="13">
        <f t="shared" si="3"/>
        <v>4</v>
      </c>
      <c r="B143" s="14" t="s">
        <v>417</v>
      </c>
      <c r="C143" s="14" t="s">
        <v>59</v>
      </c>
      <c r="D143" s="14">
        <v>4</v>
      </c>
      <c r="E143" s="14">
        <f>900/8*D143</f>
        <v>450</v>
      </c>
      <c r="F143" s="14"/>
      <c r="G143" s="14">
        <f>1400/8*F143</f>
        <v>0</v>
      </c>
      <c r="H143" s="23">
        <v>4712</v>
      </c>
      <c r="I143" s="14" t="s">
        <v>423</v>
      </c>
      <c r="J143" s="37" t="s">
        <v>224</v>
      </c>
      <c r="K143" s="14"/>
      <c r="L143" s="14"/>
      <c r="M143" s="14" t="s">
        <v>40</v>
      </c>
      <c r="N143" s="14"/>
      <c r="O143" s="14"/>
      <c r="P143" s="14"/>
      <c r="Q143" s="14"/>
      <c r="R143" s="14"/>
      <c r="S143" s="14"/>
      <c r="T143" s="14"/>
      <c r="U143" s="14"/>
      <c r="V143" s="14" t="s">
        <v>225</v>
      </c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</row>
    <row r="144" s="81" customFormat="1" ht="20" hidden="1" customHeight="1" spans="1:257">
      <c r="A144" s="13">
        <f t="shared" si="3"/>
        <v>8</v>
      </c>
      <c r="B144" s="14" t="s">
        <v>417</v>
      </c>
      <c r="C144" s="14" t="s">
        <v>56</v>
      </c>
      <c r="D144" s="14">
        <v>8</v>
      </c>
      <c r="E144" s="14">
        <f>850/8*D144</f>
        <v>850</v>
      </c>
      <c r="F144" s="14"/>
      <c r="G144" s="14"/>
      <c r="H144" s="23">
        <v>3436</v>
      </c>
      <c r="I144" s="14" t="s">
        <v>338</v>
      </c>
      <c r="J144" s="37" t="s">
        <v>341</v>
      </c>
      <c r="K144" s="14">
        <v>35</v>
      </c>
      <c r="L144" s="14"/>
      <c r="M144" s="14" t="s">
        <v>40</v>
      </c>
      <c r="N144" s="14"/>
      <c r="O144" s="14"/>
      <c r="P144" s="14"/>
      <c r="Q144" s="14"/>
      <c r="R144" s="14"/>
      <c r="S144" s="14"/>
      <c r="T144" s="14">
        <v>1306.6</v>
      </c>
      <c r="U144" s="14">
        <v>0</v>
      </c>
      <c r="V144" s="14" t="s">
        <v>342</v>
      </c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</row>
    <row r="145" s="81" customFormat="1" ht="20" hidden="1" customHeight="1" spans="1:257">
      <c r="A145" s="13">
        <f t="shared" si="3"/>
        <v>8</v>
      </c>
      <c r="B145" s="14" t="s">
        <v>417</v>
      </c>
      <c r="C145" s="14" t="s">
        <v>80</v>
      </c>
      <c r="D145" s="14">
        <v>8</v>
      </c>
      <c r="E145" s="14">
        <f>900/8*D145</f>
        <v>900</v>
      </c>
      <c r="F145" s="14"/>
      <c r="G145" s="14">
        <f>1300/8*F145</f>
        <v>0</v>
      </c>
      <c r="H145" s="23">
        <v>4605</v>
      </c>
      <c r="I145" s="14" t="s">
        <v>337</v>
      </c>
      <c r="J145" s="37" t="s">
        <v>348</v>
      </c>
      <c r="K145" s="14"/>
      <c r="L145" s="14"/>
      <c r="M145" s="14" t="s">
        <v>40</v>
      </c>
      <c r="N145" s="14"/>
      <c r="O145" s="14"/>
      <c r="P145" s="14"/>
      <c r="Q145" s="14"/>
      <c r="R145" s="14"/>
      <c r="S145" s="14"/>
      <c r="T145" s="14">
        <v>618.5</v>
      </c>
      <c r="U145" s="14" t="s">
        <v>424</v>
      </c>
      <c r="V145" s="14" t="s">
        <v>349</v>
      </c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</row>
    <row r="146" s="81" customFormat="1" ht="20" hidden="1" customHeight="1" spans="1:257">
      <c r="A146" s="13">
        <f t="shared" si="3"/>
        <v>8</v>
      </c>
      <c r="B146" s="14" t="s">
        <v>417</v>
      </c>
      <c r="C146" s="14" t="s">
        <v>400</v>
      </c>
      <c r="D146" s="14">
        <v>8</v>
      </c>
      <c r="E146" s="14">
        <f>900/8*D146</f>
        <v>900</v>
      </c>
      <c r="F146" s="14"/>
      <c r="G146" s="14"/>
      <c r="H146" s="23">
        <v>3526</v>
      </c>
      <c r="I146" s="14" t="s">
        <v>360</v>
      </c>
      <c r="J146" s="37" t="s">
        <v>402</v>
      </c>
      <c r="K146" s="14"/>
      <c r="L146" s="14"/>
      <c r="M146" s="14" t="s">
        <v>40</v>
      </c>
      <c r="N146" s="14"/>
      <c r="O146" s="14"/>
      <c r="P146" s="14"/>
      <c r="Q146" s="14"/>
      <c r="R146" s="14"/>
      <c r="S146" s="14"/>
      <c r="T146" s="14">
        <v>1058.1</v>
      </c>
      <c r="U146" s="14" t="s">
        <v>407</v>
      </c>
      <c r="V146" s="14" t="s">
        <v>403</v>
      </c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</row>
    <row r="147" s="81" customFormat="1" ht="20" hidden="1" customHeight="1" spans="1:257">
      <c r="A147" s="13">
        <f t="shared" si="3"/>
        <v>8</v>
      </c>
      <c r="B147" s="14" t="s">
        <v>417</v>
      </c>
      <c r="C147" s="14" t="s">
        <v>50</v>
      </c>
      <c r="D147" s="14">
        <v>8</v>
      </c>
      <c r="E147" s="14">
        <f>1000/8*D147</f>
        <v>1000</v>
      </c>
      <c r="F147" s="14"/>
      <c r="G147" s="14"/>
      <c r="H147" s="23">
        <v>2437</v>
      </c>
      <c r="I147" s="14" t="s">
        <v>23</v>
      </c>
      <c r="J147" s="37" t="s">
        <v>350</v>
      </c>
      <c r="K147" s="14">
        <v>50</v>
      </c>
      <c r="L147" s="14"/>
      <c r="M147" s="14" t="s">
        <v>40</v>
      </c>
      <c r="N147" s="14"/>
      <c r="O147" s="14"/>
      <c r="P147" s="14"/>
      <c r="Q147" s="14"/>
      <c r="R147" s="14"/>
      <c r="S147" s="14"/>
      <c r="T147" s="14">
        <v>1903</v>
      </c>
      <c r="U147" s="14"/>
      <c r="V147" s="14" t="s">
        <v>351</v>
      </c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</row>
    <row r="148" s="81" customFormat="1" ht="20" hidden="1" customHeight="1" spans="1:257">
      <c r="A148" s="13">
        <f t="shared" si="3"/>
        <v>8</v>
      </c>
      <c r="B148" s="14" t="s">
        <v>417</v>
      </c>
      <c r="C148" s="14" t="s">
        <v>63</v>
      </c>
      <c r="D148" s="14">
        <v>4</v>
      </c>
      <c r="E148" s="14">
        <f>900/8*D148</f>
        <v>450</v>
      </c>
      <c r="F148" s="14">
        <v>4</v>
      </c>
      <c r="G148" s="14">
        <f>1300/8*F148</f>
        <v>650</v>
      </c>
      <c r="H148" s="23">
        <v>3262</v>
      </c>
      <c r="I148" s="14" t="s">
        <v>60</v>
      </c>
      <c r="J148" s="37" t="s">
        <v>404</v>
      </c>
      <c r="K148" s="14"/>
      <c r="L148" s="14"/>
      <c r="M148" s="14" t="s">
        <v>40</v>
      </c>
      <c r="N148" s="14"/>
      <c r="O148" s="14"/>
      <c r="P148" s="14"/>
      <c r="Q148" s="14"/>
      <c r="R148" s="14"/>
      <c r="S148" s="14"/>
      <c r="T148" s="14"/>
      <c r="U148" s="14"/>
      <c r="V148" s="14">
        <v>13924216518</v>
      </c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</row>
    <row r="149" s="81" customFormat="1" ht="20" hidden="1" customHeight="1" spans="1:257">
      <c r="A149" s="13">
        <f t="shared" si="3"/>
        <v>8</v>
      </c>
      <c r="B149" s="37" t="s">
        <v>417</v>
      </c>
      <c r="C149" s="37" t="s">
        <v>37</v>
      </c>
      <c r="D149" s="37">
        <v>8</v>
      </c>
      <c r="E149" s="37">
        <f>1000/8*D149</f>
        <v>1000</v>
      </c>
      <c r="F149" s="37"/>
      <c r="G149" s="37">
        <f>1500/8*F149</f>
        <v>0</v>
      </c>
      <c r="H149" s="54">
        <v>1932</v>
      </c>
      <c r="I149" s="37" t="s">
        <v>234</v>
      </c>
      <c r="J149" s="37" t="s">
        <v>412</v>
      </c>
      <c r="K149" s="37"/>
      <c r="L149" s="37"/>
      <c r="M149" s="37" t="s">
        <v>40</v>
      </c>
      <c r="N149" s="37"/>
      <c r="O149" s="92"/>
      <c r="P149" s="37"/>
      <c r="Q149" s="37"/>
      <c r="R149" s="37"/>
      <c r="S149" s="37"/>
      <c r="T149" s="37"/>
      <c r="U149" s="37"/>
      <c r="V149" s="37" t="s">
        <v>413</v>
      </c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</row>
    <row r="150" s="81" customFormat="1" ht="20" hidden="1" customHeight="1" spans="1:257">
      <c r="A150" s="13">
        <f t="shared" si="3"/>
        <v>8</v>
      </c>
      <c r="B150" s="37" t="s">
        <v>417</v>
      </c>
      <c r="C150" s="37" t="s">
        <v>322</v>
      </c>
      <c r="D150" s="37"/>
      <c r="E150" s="37"/>
      <c r="F150" s="37">
        <v>8</v>
      </c>
      <c r="G150" s="37">
        <v>1600</v>
      </c>
      <c r="H150" s="54"/>
      <c r="I150" s="37" t="s">
        <v>38</v>
      </c>
      <c r="J150" s="37" t="s">
        <v>425</v>
      </c>
      <c r="K150" s="37"/>
      <c r="L150" s="37" t="s">
        <v>25</v>
      </c>
      <c r="M150" s="37"/>
      <c r="N150" s="37"/>
      <c r="O150" s="37">
        <v>1600</v>
      </c>
      <c r="P150" s="37">
        <v>1600</v>
      </c>
      <c r="Q150" s="37"/>
      <c r="R150" s="37" t="s">
        <v>26</v>
      </c>
      <c r="S150" s="37"/>
      <c r="T150" s="37">
        <v>1356</v>
      </c>
      <c r="U150" s="37" t="s">
        <v>426</v>
      </c>
      <c r="V150" s="37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</row>
    <row r="151" s="81" customFormat="1" ht="20" hidden="1" customHeight="1" spans="1:257">
      <c r="A151" s="13">
        <f t="shared" si="3"/>
        <v>8</v>
      </c>
      <c r="B151" s="14" t="s">
        <v>417</v>
      </c>
      <c r="C151" s="14" t="s">
        <v>73</v>
      </c>
      <c r="D151" s="14"/>
      <c r="E151" s="14">
        <f>900/8*D151</f>
        <v>0</v>
      </c>
      <c r="F151" s="14">
        <v>8</v>
      </c>
      <c r="G151" s="14">
        <f>1300/8*F151</f>
        <v>1300</v>
      </c>
      <c r="H151" s="23">
        <v>3603</v>
      </c>
      <c r="I151" s="14" t="s">
        <v>220</v>
      </c>
      <c r="J151" s="37" t="s">
        <v>385</v>
      </c>
      <c r="K151" s="14"/>
      <c r="L151" s="14"/>
      <c r="M151" s="14" t="s">
        <v>40</v>
      </c>
      <c r="N151" s="14"/>
      <c r="O151" s="14"/>
      <c r="P151" s="14"/>
      <c r="Q151" s="14"/>
      <c r="R151" s="14"/>
      <c r="S151" s="14"/>
      <c r="T151" s="14">
        <v>875.5</v>
      </c>
      <c r="U151" s="14" t="s">
        <v>427</v>
      </c>
      <c r="V151" s="14" t="s">
        <v>386</v>
      </c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</row>
    <row r="152" s="81" customFormat="1" ht="20" hidden="1" customHeight="1" spans="1:257">
      <c r="A152" s="13">
        <f t="shared" si="3"/>
        <v>8</v>
      </c>
      <c r="B152" s="14" t="s">
        <v>417</v>
      </c>
      <c r="C152" s="14" t="s">
        <v>384</v>
      </c>
      <c r="D152" s="14">
        <v>4</v>
      </c>
      <c r="E152" s="14">
        <f>900/8*D152</f>
        <v>450</v>
      </c>
      <c r="F152" s="14">
        <v>4</v>
      </c>
      <c r="G152" s="14">
        <f>1300/8*F152</f>
        <v>650</v>
      </c>
      <c r="H152" s="23">
        <v>3828</v>
      </c>
      <c r="I152" s="14" t="s">
        <v>54</v>
      </c>
      <c r="J152" s="37" t="s">
        <v>385</v>
      </c>
      <c r="K152" s="14">
        <v>10</v>
      </c>
      <c r="L152" s="14"/>
      <c r="M152" s="14" t="s">
        <v>40</v>
      </c>
      <c r="N152" s="14"/>
      <c r="O152" s="14"/>
      <c r="P152" s="14"/>
      <c r="Q152" s="14"/>
      <c r="R152" s="14"/>
      <c r="S152" s="14"/>
      <c r="T152" s="14">
        <v>645.3</v>
      </c>
      <c r="U152" s="14" t="s">
        <v>428</v>
      </c>
      <c r="V152" s="14" t="s">
        <v>386</v>
      </c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</row>
    <row r="153" s="81" customFormat="1" ht="20" hidden="1" customHeight="1" spans="1:257">
      <c r="A153" s="13">
        <f t="shared" si="3"/>
        <v>8</v>
      </c>
      <c r="B153" s="14" t="s">
        <v>417</v>
      </c>
      <c r="C153" s="14" t="s">
        <v>168</v>
      </c>
      <c r="D153" s="14">
        <v>8</v>
      </c>
      <c r="E153" s="14">
        <f>900/8*D153</f>
        <v>900</v>
      </c>
      <c r="F153" s="14"/>
      <c r="G153" s="14"/>
      <c r="H153" s="23">
        <v>4568</v>
      </c>
      <c r="I153" s="14" t="s">
        <v>34</v>
      </c>
      <c r="J153" s="37" t="s">
        <v>194</v>
      </c>
      <c r="K153" s="14"/>
      <c r="L153" s="14"/>
      <c r="M153" s="14" t="s">
        <v>40</v>
      </c>
      <c r="N153" s="14"/>
      <c r="O153" s="14"/>
      <c r="P153" s="14"/>
      <c r="Q153" s="14"/>
      <c r="R153" s="14"/>
      <c r="S153" s="14"/>
      <c r="T153" s="14"/>
      <c r="U153" s="14"/>
      <c r="V153" s="14" t="s">
        <v>200</v>
      </c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</row>
    <row r="154" s="81" customFormat="1" ht="20" hidden="1" customHeight="1" spans="1:257">
      <c r="A154" s="13">
        <f t="shared" si="3"/>
        <v>8</v>
      </c>
      <c r="B154" s="37" t="s">
        <v>417</v>
      </c>
      <c r="C154" s="37" t="s">
        <v>67</v>
      </c>
      <c r="D154" s="37">
        <v>5</v>
      </c>
      <c r="E154" s="37">
        <f>900/8*D154</f>
        <v>562.5</v>
      </c>
      <c r="F154" s="37">
        <v>3</v>
      </c>
      <c r="G154" s="37">
        <f>1300/8*F154</f>
        <v>487.5</v>
      </c>
      <c r="H154" s="54">
        <v>4808</v>
      </c>
      <c r="I154" s="37" t="s">
        <v>82</v>
      </c>
      <c r="J154" s="37" t="s">
        <v>396</v>
      </c>
      <c r="K154" s="37"/>
      <c r="L154" s="37"/>
      <c r="M154" s="37" t="s">
        <v>40</v>
      </c>
      <c r="N154" s="37"/>
      <c r="O154" s="37"/>
      <c r="P154" s="37"/>
      <c r="Q154" s="37"/>
      <c r="R154" s="37"/>
      <c r="S154" s="37"/>
      <c r="T154" s="37"/>
      <c r="U154" s="37"/>
      <c r="V154" s="37" t="s">
        <v>429</v>
      </c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</row>
    <row r="155" s="81" customFormat="1" ht="20" hidden="1" customHeight="1" spans="1:257">
      <c r="A155" s="13">
        <f t="shared" si="3"/>
        <v>8</v>
      </c>
      <c r="B155" s="14" t="s">
        <v>430</v>
      </c>
      <c r="C155" s="14" t="s">
        <v>33</v>
      </c>
      <c r="D155" s="14">
        <v>8</v>
      </c>
      <c r="E155" s="14">
        <f>1000/8*D155</f>
        <v>1000</v>
      </c>
      <c r="F155" s="14"/>
      <c r="G155" s="14">
        <f>1500/8*F155</f>
        <v>0</v>
      </c>
      <c r="H155" s="23">
        <v>4778</v>
      </c>
      <c r="I155" s="14" t="s">
        <v>38</v>
      </c>
      <c r="J155" s="37" t="s">
        <v>319</v>
      </c>
      <c r="K155" s="14"/>
      <c r="L155" s="14"/>
      <c r="M155" s="14" t="s">
        <v>40</v>
      </c>
      <c r="N155" s="14"/>
      <c r="O155" s="14"/>
      <c r="P155" s="14"/>
      <c r="Q155" s="14"/>
      <c r="R155" s="14"/>
      <c r="S155" s="14"/>
      <c r="T155" s="14"/>
      <c r="U155" s="14" t="s">
        <v>431</v>
      </c>
      <c r="V155" s="14" t="s">
        <v>71</v>
      </c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</row>
    <row r="156" s="81" customFormat="1" ht="20" hidden="1" customHeight="1" spans="1:257">
      <c r="A156" s="13">
        <f t="shared" si="3"/>
        <v>6</v>
      </c>
      <c r="B156" s="14" t="s">
        <v>430</v>
      </c>
      <c r="C156" s="14" t="s">
        <v>102</v>
      </c>
      <c r="D156" s="14"/>
      <c r="E156" s="14">
        <f>900/8*D156</f>
        <v>0</v>
      </c>
      <c r="F156" s="14">
        <v>6</v>
      </c>
      <c r="G156" s="14">
        <f>1300/8*F156</f>
        <v>975</v>
      </c>
      <c r="H156" s="23">
        <v>9206</v>
      </c>
      <c r="I156" s="14" t="s">
        <v>104</v>
      </c>
      <c r="J156" s="37" t="s">
        <v>381</v>
      </c>
      <c r="K156" s="14"/>
      <c r="L156" s="14"/>
      <c r="M156" s="14" t="s">
        <v>40</v>
      </c>
      <c r="N156" s="14"/>
      <c r="O156" s="14"/>
      <c r="P156" s="14"/>
      <c r="Q156" s="14"/>
      <c r="R156" s="14"/>
      <c r="S156" s="32">
        <v>350</v>
      </c>
      <c r="T156" s="14"/>
      <c r="U156" s="14"/>
      <c r="V156" s="14">
        <v>18588810110</v>
      </c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</row>
    <row r="157" s="81" customFormat="1" ht="20" hidden="1" customHeight="1" spans="1:257">
      <c r="A157" s="13">
        <f t="shared" si="3"/>
        <v>11</v>
      </c>
      <c r="B157" s="14" t="s">
        <v>430</v>
      </c>
      <c r="C157" s="14" t="s">
        <v>59</v>
      </c>
      <c r="D157" s="14">
        <v>11</v>
      </c>
      <c r="E157" s="14">
        <f>900/8*D157</f>
        <v>1237.5</v>
      </c>
      <c r="F157" s="14"/>
      <c r="G157" s="14">
        <f>1400/8*F157</f>
        <v>0</v>
      </c>
      <c r="H157" s="23">
        <v>4714</v>
      </c>
      <c r="I157" s="14" t="s">
        <v>423</v>
      </c>
      <c r="J157" s="37" t="s">
        <v>224</v>
      </c>
      <c r="K157" s="14"/>
      <c r="L157" s="14"/>
      <c r="M157" s="14" t="s">
        <v>40</v>
      </c>
      <c r="N157" s="14"/>
      <c r="O157" s="14"/>
      <c r="P157" s="14"/>
      <c r="Q157" s="14"/>
      <c r="R157" s="14"/>
      <c r="S157" s="14"/>
      <c r="T157" s="14"/>
      <c r="U157" s="14"/>
      <c r="V157" s="14" t="s">
        <v>225</v>
      </c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</row>
    <row r="158" s="81" customFormat="1" ht="20" hidden="1" customHeight="1" spans="1:257">
      <c r="A158" s="13">
        <f t="shared" si="3"/>
        <v>6</v>
      </c>
      <c r="B158" s="37" t="s">
        <v>430</v>
      </c>
      <c r="C158" s="37" t="s">
        <v>273</v>
      </c>
      <c r="D158" s="37">
        <v>6</v>
      </c>
      <c r="E158" s="37">
        <f>1000/8*D158</f>
        <v>750</v>
      </c>
      <c r="F158" s="37"/>
      <c r="G158" s="37">
        <f>1500/8*F158</f>
        <v>0</v>
      </c>
      <c r="H158" s="54">
        <v>2612</v>
      </c>
      <c r="I158" s="37" t="s">
        <v>432</v>
      </c>
      <c r="J158" s="37" t="s">
        <v>433</v>
      </c>
      <c r="K158" s="37"/>
      <c r="L158" s="37"/>
      <c r="M158" s="37" t="s">
        <v>40</v>
      </c>
      <c r="N158" s="37"/>
      <c r="O158" s="37"/>
      <c r="P158" s="37"/>
      <c r="Q158" s="37"/>
      <c r="R158" s="37"/>
      <c r="S158" s="37"/>
      <c r="T158" s="37"/>
      <c r="U158" s="37"/>
      <c r="V158" s="37" t="s">
        <v>434</v>
      </c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</row>
    <row r="159" s="81" customFormat="1" ht="20" hidden="1" customHeight="1" spans="1:257">
      <c r="A159" s="13">
        <f t="shared" si="3"/>
        <v>8</v>
      </c>
      <c r="B159" s="37" t="s">
        <v>430</v>
      </c>
      <c r="C159" s="37" t="s">
        <v>31</v>
      </c>
      <c r="D159" s="37"/>
      <c r="E159" s="37"/>
      <c r="F159" s="37">
        <v>8</v>
      </c>
      <c r="G159" s="37">
        <v>1500</v>
      </c>
      <c r="H159" s="54">
        <v>2503</v>
      </c>
      <c r="I159" s="37" t="s">
        <v>220</v>
      </c>
      <c r="J159" s="37" t="s">
        <v>435</v>
      </c>
      <c r="K159" s="37"/>
      <c r="L159" s="37" t="s">
        <v>25</v>
      </c>
      <c r="M159" s="37" t="s">
        <v>40</v>
      </c>
      <c r="N159" s="37"/>
      <c r="O159" s="37">
        <v>1500</v>
      </c>
      <c r="P159" s="37">
        <v>1500</v>
      </c>
      <c r="Q159" s="37">
        <v>0</v>
      </c>
      <c r="R159" s="37" t="s">
        <v>26</v>
      </c>
      <c r="S159" s="37"/>
      <c r="T159" s="37">
        <v>1541</v>
      </c>
      <c r="U159" s="37"/>
      <c r="V159" s="37" t="s">
        <v>436</v>
      </c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</row>
    <row r="160" s="81" customFormat="1" ht="20" hidden="1" customHeight="1" spans="1:257">
      <c r="A160" s="13">
        <f t="shared" si="3"/>
        <v>8</v>
      </c>
      <c r="B160" s="14" t="s">
        <v>430</v>
      </c>
      <c r="C160" s="14" t="s">
        <v>56</v>
      </c>
      <c r="D160" s="14">
        <v>8</v>
      </c>
      <c r="E160" s="14">
        <f>850/8*D160</f>
        <v>850</v>
      </c>
      <c r="F160" s="14"/>
      <c r="G160" s="14"/>
      <c r="H160" s="23">
        <v>3437</v>
      </c>
      <c r="I160" s="14" t="s">
        <v>338</v>
      </c>
      <c r="J160" s="37" t="s">
        <v>341</v>
      </c>
      <c r="K160" s="14">
        <v>30</v>
      </c>
      <c r="L160" s="14"/>
      <c r="M160" s="14" t="s">
        <v>40</v>
      </c>
      <c r="N160" s="14"/>
      <c r="O160" s="14"/>
      <c r="P160" s="14"/>
      <c r="Q160" s="14"/>
      <c r="R160" s="14"/>
      <c r="S160" s="14"/>
      <c r="T160" s="14">
        <v>1314.8</v>
      </c>
      <c r="U160" s="14" t="s">
        <v>409</v>
      </c>
      <c r="V160" s="14" t="s">
        <v>342</v>
      </c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</row>
    <row r="161" s="81" customFormat="1" ht="20" hidden="1" customHeight="1" spans="1:257">
      <c r="A161" s="13">
        <f t="shared" si="3"/>
        <v>8</v>
      </c>
      <c r="B161" s="14" t="s">
        <v>430</v>
      </c>
      <c r="C161" s="14" t="s">
        <v>80</v>
      </c>
      <c r="D161" s="14">
        <v>8</v>
      </c>
      <c r="E161" s="14">
        <f>900/8*D161</f>
        <v>900</v>
      </c>
      <c r="F161" s="14"/>
      <c r="G161" s="14">
        <f>1300/8*F161</f>
        <v>0</v>
      </c>
      <c r="H161" s="23">
        <v>4606</v>
      </c>
      <c r="I161" s="14" t="s">
        <v>337</v>
      </c>
      <c r="J161" s="37" t="s">
        <v>348</v>
      </c>
      <c r="K161" s="14">
        <v>25</v>
      </c>
      <c r="L161" s="14"/>
      <c r="M161" s="14" t="s">
        <v>40</v>
      </c>
      <c r="N161" s="14"/>
      <c r="O161" s="14"/>
      <c r="P161" s="14"/>
      <c r="Q161" s="14"/>
      <c r="R161" s="14"/>
      <c r="S161" s="14"/>
      <c r="T161" s="14">
        <v>634.8</v>
      </c>
      <c r="U161" s="14" t="s">
        <v>409</v>
      </c>
      <c r="V161" s="14" t="s">
        <v>349</v>
      </c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</row>
    <row r="162" s="81" customFormat="1" ht="20" hidden="1" customHeight="1" spans="1:257">
      <c r="A162" s="13">
        <f t="shared" si="3"/>
        <v>8</v>
      </c>
      <c r="B162" s="14" t="s">
        <v>430</v>
      </c>
      <c r="C162" s="14" t="s">
        <v>400</v>
      </c>
      <c r="D162" s="14">
        <v>8</v>
      </c>
      <c r="E162" s="14">
        <f>900/8*D162</f>
        <v>900</v>
      </c>
      <c r="F162" s="14"/>
      <c r="G162" s="14"/>
      <c r="H162" s="23">
        <v>3528</v>
      </c>
      <c r="I162" s="14" t="s">
        <v>360</v>
      </c>
      <c r="J162" s="37" t="s">
        <v>402</v>
      </c>
      <c r="K162" s="14"/>
      <c r="L162" s="14"/>
      <c r="M162" s="14" t="s">
        <v>40</v>
      </c>
      <c r="N162" s="14"/>
      <c r="O162" s="14"/>
      <c r="P162" s="14"/>
      <c r="Q162" s="14"/>
      <c r="R162" s="14"/>
      <c r="S162" s="14"/>
      <c r="T162" s="14">
        <v>1065.3</v>
      </c>
      <c r="U162" s="14" t="s">
        <v>437</v>
      </c>
      <c r="V162" s="14" t="s">
        <v>403</v>
      </c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</row>
    <row r="163" s="81" customFormat="1" ht="20" hidden="1" customHeight="1" spans="1:257">
      <c r="A163" s="13">
        <f t="shared" si="3"/>
        <v>8</v>
      </c>
      <c r="B163" s="14" t="s">
        <v>430</v>
      </c>
      <c r="C163" s="14" t="s">
        <v>63</v>
      </c>
      <c r="D163" s="14">
        <v>4</v>
      </c>
      <c r="E163" s="14">
        <f>900/8*D163</f>
        <v>450</v>
      </c>
      <c r="F163" s="14">
        <v>4</v>
      </c>
      <c r="G163" s="14">
        <f>1300/8*F163</f>
        <v>650</v>
      </c>
      <c r="H163" s="23">
        <v>3261</v>
      </c>
      <c r="I163" s="14" t="s">
        <v>60</v>
      </c>
      <c r="J163" s="37" t="s">
        <v>404</v>
      </c>
      <c r="K163" s="14"/>
      <c r="L163" s="14"/>
      <c r="M163" s="14" t="s">
        <v>40</v>
      </c>
      <c r="N163" s="14"/>
      <c r="O163" s="14"/>
      <c r="P163" s="14"/>
      <c r="Q163" s="14"/>
      <c r="R163" s="14"/>
      <c r="S163" s="14"/>
      <c r="T163" s="14"/>
      <c r="U163" s="14"/>
      <c r="V163" s="14">
        <v>13924216518</v>
      </c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</row>
    <row r="164" s="81" customFormat="1" ht="20" hidden="1" customHeight="1" spans="1:257">
      <c r="A164" s="13">
        <f t="shared" si="3"/>
        <v>8</v>
      </c>
      <c r="B164" s="37" t="s">
        <v>430</v>
      </c>
      <c r="C164" s="37" t="s">
        <v>37</v>
      </c>
      <c r="D164" s="37">
        <v>8</v>
      </c>
      <c r="E164" s="37">
        <f>1000/8*D164</f>
        <v>1000</v>
      </c>
      <c r="F164" s="37"/>
      <c r="G164" s="37">
        <f>1500/8*F164</f>
        <v>0</v>
      </c>
      <c r="H164" s="54">
        <v>1933</v>
      </c>
      <c r="I164" s="37" t="s">
        <v>234</v>
      </c>
      <c r="J164" s="37" t="s">
        <v>412</v>
      </c>
      <c r="K164" s="37"/>
      <c r="L164" s="37"/>
      <c r="M164" s="37" t="s">
        <v>40</v>
      </c>
      <c r="N164" s="37"/>
      <c r="O164" s="92"/>
      <c r="P164" s="37"/>
      <c r="Q164" s="37"/>
      <c r="R164" s="37"/>
      <c r="S164" s="37"/>
      <c r="T164" s="37"/>
      <c r="U164" s="37"/>
      <c r="V164" s="37" t="s">
        <v>413</v>
      </c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</row>
    <row r="165" s="81" customFormat="1" ht="20" hidden="1" customHeight="1" spans="1:257">
      <c r="A165" s="13">
        <f t="shared" si="3"/>
        <v>8</v>
      </c>
      <c r="B165" s="14" t="s">
        <v>430</v>
      </c>
      <c r="C165" s="14" t="s">
        <v>73</v>
      </c>
      <c r="D165" s="14"/>
      <c r="E165" s="14">
        <f>900/8*D165</f>
        <v>0</v>
      </c>
      <c r="F165" s="14">
        <v>8</v>
      </c>
      <c r="G165" s="14">
        <f>1300/8*F165</f>
        <v>1300</v>
      </c>
      <c r="H165" s="23">
        <v>3602</v>
      </c>
      <c r="I165" s="14" t="s">
        <v>374</v>
      </c>
      <c r="J165" s="37" t="s">
        <v>385</v>
      </c>
      <c r="K165" s="14">
        <v>14</v>
      </c>
      <c r="L165" s="14"/>
      <c r="M165" s="14" t="s">
        <v>40</v>
      </c>
      <c r="N165" s="14"/>
      <c r="O165" s="14"/>
      <c r="P165" s="14"/>
      <c r="Q165" s="14"/>
      <c r="R165" s="14"/>
      <c r="S165" s="14"/>
      <c r="T165" s="14">
        <v>882.2</v>
      </c>
      <c r="U165" s="14" t="s">
        <v>438</v>
      </c>
      <c r="V165" s="14" t="s">
        <v>386</v>
      </c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</row>
    <row r="166" s="81" customFormat="1" ht="20" hidden="1" customHeight="1" spans="1:257">
      <c r="A166" s="13">
        <f t="shared" si="3"/>
        <v>8</v>
      </c>
      <c r="B166" s="14" t="s">
        <v>430</v>
      </c>
      <c r="C166" s="14" t="s">
        <v>384</v>
      </c>
      <c r="D166" s="14">
        <v>8</v>
      </c>
      <c r="E166" s="14">
        <f>900/8*D166</f>
        <v>900</v>
      </c>
      <c r="F166" s="14"/>
      <c r="G166" s="14">
        <f>1300/8*F166</f>
        <v>0</v>
      </c>
      <c r="H166" s="23">
        <v>3829</v>
      </c>
      <c r="I166" s="14" t="s">
        <v>54</v>
      </c>
      <c r="J166" s="37" t="s">
        <v>385</v>
      </c>
      <c r="K166" s="14">
        <v>6</v>
      </c>
      <c r="L166" s="14"/>
      <c r="M166" s="14" t="s">
        <v>40</v>
      </c>
      <c r="N166" s="14"/>
      <c r="O166" s="14"/>
      <c r="P166" s="14"/>
      <c r="Q166" s="14"/>
      <c r="R166" s="14"/>
      <c r="S166" s="14"/>
      <c r="T166" s="14">
        <v>652.9</v>
      </c>
      <c r="U166" s="14" t="s">
        <v>40</v>
      </c>
      <c r="V166" s="14" t="s">
        <v>386</v>
      </c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</row>
    <row r="167" s="81" customFormat="1" ht="20" hidden="1" customHeight="1" spans="1:257">
      <c r="A167" s="13">
        <f t="shared" si="3"/>
        <v>8</v>
      </c>
      <c r="B167" s="14" t="s">
        <v>430</v>
      </c>
      <c r="C167" s="14" t="s">
        <v>168</v>
      </c>
      <c r="D167" s="14">
        <v>8</v>
      </c>
      <c r="E167" s="14">
        <f>900/8*D167</f>
        <v>900</v>
      </c>
      <c r="F167" s="14"/>
      <c r="G167" s="14"/>
      <c r="H167" s="23">
        <v>4570</v>
      </c>
      <c r="I167" s="14" t="s">
        <v>34</v>
      </c>
      <c r="J167" s="37" t="s">
        <v>194</v>
      </c>
      <c r="K167" s="14"/>
      <c r="L167" s="14"/>
      <c r="M167" s="14" t="s">
        <v>40</v>
      </c>
      <c r="N167" s="14"/>
      <c r="O167" s="14"/>
      <c r="P167" s="14"/>
      <c r="Q167" s="14"/>
      <c r="R167" s="14"/>
      <c r="S167" s="14"/>
      <c r="T167" s="14">
        <v>613</v>
      </c>
      <c r="U167" s="14"/>
      <c r="V167" s="14" t="s">
        <v>200</v>
      </c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</row>
    <row r="168" s="81" customFormat="1" ht="20" hidden="1" customHeight="1" spans="1:257">
      <c r="A168" s="13">
        <f t="shared" si="3"/>
        <v>5</v>
      </c>
      <c r="B168" s="37" t="s">
        <v>430</v>
      </c>
      <c r="C168" s="37" t="s">
        <v>67</v>
      </c>
      <c r="D168" s="37">
        <v>5</v>
      </c>
      <c r="E168" s="37">
        <f>900/8*D168</f>
        <v>562.5</v>
      </c>
      <c r="F168" s="37"/>
      <c r="G168" s="37">
        <f>1300/8*F168</f>
        <v>0</v>
      </c>
      <c r="H168" s="54">
        <v>4809</v>
      </c>
      <c r="I168" s="37" t="s">
        <v>82</v>
      </c>
      <c r="J168" s="37" t="s">
        <v>396</v>
      </c>
      <c r="K168" s="37">
        <v>25</v>
      </c>
      <c r="L168" s="37"/>
      <c r="M168" s="37" t="s">
        <v>40</v>
      </c>
      <c r="N168" s="37"/>
      <c r="O168" s="37"/>
      <c r="P168" s="37"/>
      <c r="Q168" s="37"/>
      <c r="R168" s="37"/>
      <c r="S168" s="37"/>
      <c r="T168" s="37"/>
      <c r="U168" s="37"/>
      <c r="V168" s="37" t="s">
        <v>429</v>
      </c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</row>
    <row r="169" s="81" customFormat="1" ht="20" hidden="1" customHeight="1" spans="1:257">
      <c r="A169" s="13">
        <f t="shared" si="3"/>
        <v>8</v>
      </c>
      <c r="B169" s="14" t="s">
        <v>439</v>
      </c>
      <c r="C169" s="14" t="s">
        <v>322</v>
      </c>
      <c r="D169" s="14"/>
      <c r="E169" s="14">
        <f>1000/8*D169</f>
        <v>0</v>
      </c>
      <c r="F169" s="14">
        <v>8</v>
      </c>
      <c r="G169" s="14">
        <f>1200/8*F169</f>
        <v>1200</v>
      </c>
      <c r="H169" s="23">
        <v>61</v>
      </c>
      <c r="I169" s="14" t="s">
        <v>321</v>
      </c>
      <c r="J169" s="37" t="s">
        <v>440</v>
      </c>
      <c r="K169" s="14"/>
      <c r="L169" s="14"/>
      <c r="M169" s="14"/>
      <c r="N169" s="14"/>
      <c r="O169" s="14"/>
      <c r="P169" s="14"/>
      <c r="Q169" s="14"/>
      <c r="R169" s="14"/>
      <c r="S169" s="32">
        <v>450</v>
      </c>
      <c r="T169" s="14"/>
      <c r="U169" s="14"/>
      <c r="V169" s="14" t="s">
        <v>441</v>
      </c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</row>
    <row r="170" s="81" customFormat="1" ht="20" hidden="1" customHeight="1" spans="1:257">
      <c r="A170" s="13">
        <f t="shared" si="3"/>
        <v>4</v>
      </c>
      <c r="B170" s="14" t="s">
        <v>442</v>
      </c>
      <c r="C170" s="14" t="s">
        <v>33</v>
      </c>
      <c r="D170" s="14">
        <v>4</v>
      </c>
      <c r="E170" s="14">
        <f>1000/8*D170</f>
        <v>500</v>
      </c>
      <c r="F170" s="14"/>
      <c r="G170" s="14">
        <f>1500/8*F170</f>
        <v>0</v>
      </c>
      <c r="H170" s="23">
        <v>4779</v>
      </c>
      <c r="I170" s="14" t="s">
        <v>38</v>
      </c>
      <c r="J170" s="37" t="s">
        <v>319</v>
      </c>
      <c r="K170" s="14"/>
      <c r="L170" s="14" t="s">
        <v>77</v>
      </c>
      <c r="M170" s="14" t="s">
        <v>40</v>
      </c>
      <c r="N170" s="14"/>
      <c r="O170" s="14">
        <v>12750</v>
      </c>
      <c r="P170" s="14">
        <v>10000</v>
      </c>
      <c r="Q170" s="14"/>
      <c r="R170" s="14" t="s">
        <v>26</v>
      </c>
      <c r="S170" s="14"/>
      <c r="T170" s="14">
        <v>3083</v>
      </c>
      <c r="U170" s="14" t="s">
        <v>431</v>
      </c>
      <c r="V170" s="14" t="s">
        <v>71</v>
      </c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</row>
    <row r="171" s="81" customFormat="1" ht="20" hidden="1" customHeight="1" spans="1:257">
      <c r="A171" s="13">
        <f t="shared" si="3"/>
        <v>10</v>
      </c>
      <c r="B171" s="14" t="s">
        <v>442</v>
      </c>
      <c r="C171" s="14" t="s">
        <v>345</v>
      </c>
      <c r="D171" s="14">
        <v>10</v>
      </c>
      <c r="E171" s="14">
        <f>900/8*D171</f>
        <v>1125</v>
      </c>
      <c r="F171" s="14"/>
      <c r="G171" s="14"/>
      <c r="H171" s="23">
        <v>4780</v>
      </c>
      <c r="I171" s="14" t="s">
        <v>38</v>
      </c>
      <c r="J171" s="37" t="s">
        <v>380</v>
      </c>
      <c r="K171" s="14">
        <v>20</v>
      </c>
      <c r="L171" s="14" t="s">
        <v>77</v>
      </c>
      <c r="M171" s="14" t="s">
        <v>40</v>
      </c>
      <c r="N171" s="14"/>
      <c r="O171" s="14">
        <v>3600</v>
      </c>
      <c r="P171" s="14"/>
      <c r="Q171" s="14"/>
      <c r="R171" s="14"/>
      <c r="S171" s="14"/>
      <c r="T171" s="14">
        <v>1006</v>
      </c>
      <c r="U171" s="14" t="s">
        <v>410</v>
      </c>
      <c r="V171" s="14" t="s">
        <v>422</v>
      </c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</row>
    <row r="172" s="81" customFormat="1" ht="20" hidden="1" customHeight="1" spans="1:257">
      <c r="A172" s="13">
        <f t="shared" si="3"/>
        <v>6</v>
      </c>
      <c r="B172" s="14" t="s">
        <v>442</v>
      </c>
      <c r="C172" s="14" t="s">
        <v>102</v>
      </c>
      <c r="D172" s="14"/>
      <c r="E172" s="14">
        <f>900/8*D172</f>
        <v>0</v>
      </c>
      <c r="F172" s="14">
        <v>6</v>
      </c>
      <c r="G172" s="14">
        <f>1300/8*F172</f>
        <v>975</v>
      </c>
      <c r="H172" s="23">
        <v>9207</v>
      </c>
      <c r="I172" s="14" t="s">
        <v>104</v>
      </c>
      <c r="J172" s="37" t="s">
        <v>381</v>
      </c>
      <c r="K172" s="14"/>
      <c r="L172" s="14"/>
      <c r="M172" s="14" t="s">
        <v>40</v>
      </c>
      <c r="N172" s="14"/>
      <c r="O172" s="14"/>
      <c r="P172" s="14"/>
      <c r="Q172" s="14"/>
      <c r="R172" s="14"/>
      <c r="S172" s="32">
        <v>350</v>
      </c>
      <c r="T172" s="14"/>
      <c r="U172" s="14"/>
      <c r="V172" s="14">
        <v>18588810110</v>
      </c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</row>
    <row r="173" s="81" customFormat="1" ht="20" hidden="1" customHeight="1" spans="1:257">
      <c r="A173" s="13">
        <f t="shared" si="3"/>
        <v>9</v>
      </c>
      <c r="B173" s="14" t="s">
        <v>442</v>
      </c>
      <c r="C173" s="14" t="s">
        <v>85</v>
      </c>
      <c r="D173" s="14"/>
      <c r="E173" s="14">
        <f>800/8*D173</f>
        <v>0</v>
      </c>
      <c r="F173" s="14">
        <v>9</v>
      </c>
      <c r="G173" s="14">
        <f>1200/8*F173</f>
        <v>1350</v>
      </c>
      <c r="H173" s="23">
        <v>3541</v>
      </c>
      <c r="I173" s="14" t="s">
        <v>432</v>
      </c>
      <c r="J173" s="37" t="s">
        <v>370</v>
      </c>
      <c r="K173" s="14"/>
      <c r="L173" s="14"/>
      <c r="M173" s="14" t="s">
        <v>40</v>
      </c>
      <c r="N173" s="14"/>
      <c r="O173" s="14"/>
      <c r="P173" s="14"/>
      <c r="Q173" s="14"/>
      <c r="R173" s="14"/>
      <c r="S173" s="14"/>
      <c r="T173" s="14"/>
      <c r="U173" s="14"/>
      <c r="V173" s="14" t="s">
        <v>371</v>
      </c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</row>
    <row r="174" s="81" customFormat="1" ht="20" hidden="1" customHeight="1" spans="1:257">
      <c r="A174" s="13">
        <f t="shared" si="3"/>
        <v>10</v>
      </c>
      <c r="B174" s="14" t="s">
        <v>442</v>
      </c>
      <c r="C174" s="14" t="s">
        <v>59</v>
      </c>
      <c r="D174" s="14">
        <v>8</v>
      </c>
      <c r="E174" s="14">
        <f>900/8*D174</f>
        <v>900</v>
      </c>
      <c r="F174" s="14">
        <v>2</v>
      </c>
      <c r="G174" s="14">
        <f>1400/8*F174</f>
        <v>350</v>
      </c>
      <c r="H174" s="23">
        <v>4715</v>
      </c>
      <c r="I174" s="14" t="s">
        <v>423</v>
      </c>
      <c r="J174" s="37" t="s">
        <v>224</v>
      </c>
      <c r="K174" s="14">
        <v>60</v>
      </c>
      <c r="L174" s="14"/>
      <c r="M174" s="14" t="s">
        <v>40</v>
      </c>
      <c r="N174" s="14"/>
      <c r="O174" s="14"/>
      <c r="P174" s="14"/>
      <c r="Q174" s="14"/>
      <c r="R174" s="14"/>
      <c r="S174" s="14"/>
      <c r="T174" s="14"/>
      <c r="U174" s="14"/>
      <c r="V174" s="14" t="s">
        <v>225</v>
      </c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</row>
    <row r="175" s="81" customFormat="1" ht="20" hidden="1" customHeight="1" spans="1:257">
      <c r="A175" s="13">
        <f t="shared" si="3"/>
        <v>4</v>
      </c>
      <c r="B175" s="37" t="s">
        <v>442</v>
      </c>
      <c r="C175" s="37" t="s">
        <v>273</v>
      </c>
      <c r="D175" s="37">
        <v>4</v>
      </c>
      <c r="E175" s="37">
        <f>1000/8*D175</f>
        <v>500</v>
      </c>
      <c r="F175" s="37"/>
      <c r="G175" s="37">
        <f>1500/8*F175</f>
        <v>0</v>
      </c>
      <c r="H175" s="54">
        <v>2504</v>
      </c>
      <c r="I175" s="37" t="s">
        <v>220</v>
      </c>
      <c r="J175" s="37" t="s">
        <v>433</v>
      </c>
      <c r="K175" s="37"/>
      <c r="L175" s="37"/>
      <c r="M175" s="37" t="s">
        <v>40</v>
      </c>
      <c r="N175" s="37"/>
      <c r="O175" s="37"/>
      <c r="P175" s="37"/>
      <c r="Q175" s="37"/>
      <c r="R175" s="37"/>
      <c r="S175" s="37"/>
      <c r="T175" s="37"/>
      <c r="U175" s="37"/>
      <c r="V175" s="37" t="s">
        <v>434</v>
      </c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</row>
    <row r="176" s="81" customFormat="1" ht="20" hidden="1" customHeight="1" spans="1:257">
      <c r="A176" s="13">
        <f t="shared" si="3"/>
        <v>8</v>
      </c>
      <c r="B176" s="14" t="s">
        <v>442</v>
      </c>
      <c r="C176" s="14" t="s">
        <v>56</v>
      </c>
      <c r="D176" s="14">
        <v>8</v>
      </c>
      <c r="E176" s="14">
        <f>850/8*D176</f>
        <v>850</v>
      </c>
      <c r="F176" s="14"/>
      <c r="G176" s="14"/>
      <c r="H176" s="23">
        <v>3439</v>
      </c>
      <c r="I176" s="14" t="s">
        <v>338</v>
      </c>
      <c r="J176" s="37" t="s">
        <v>341</v>
      </c>
      <c r="K176" s="14">
        <v>10</v>
      </c>
      <c r="L176" s="14"/>
      <c r="M176" s="14" t="s">
        <v>40</v>
      </c>
      <c r="N176" s="14"/>
      <c r="O176" s="14"/>
      <c r="P176" s="14"/>
      <c r="Q176" s="14"/>
      <c r="R176" s="14"/>
      <c r="S176" s="14"/>
      <c r="T176" s="14">
        <v>1321.6</v>
      </c>
      <c r="U176" s="14" t="s">
        <v>410</v>
      </c>
      <c r="V176" s="14" t="s">
        <v>342</v>
      </c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</row>
    <row r="177" s="81" customFormat="1" ht="20" hidden="1" customHeight="1" spans="1:257">
      <c r="A177" s="13">
        <f t="shared" si="3"/>
        <v>8</v>
      </c>
      <c r="B177" s="14" t="s">
        <v>442</v>
      </c>
      <c r="C177" s="14" t="s">
        <v>80</v>
      </c>
      <c r="D177" s="14">
        <v>8</v>
      </c>
      <c r="E177" s="14">
        <f>900/8*D177</f>
        <v>900</v>
      </c>
      <c r="F177" s="14"/>
      <c r="G177" s="14">
        <f>1300/8*F177</f>
        <v>0</v>
      </c>
      <c r="H177" s="23">
        <v>4607</v>
      </c>
      <c r="I177" s="14" t="s">
        <v>337</v>
      </c>
      <c r="J177" s="37" t="s">
        <v>348</v>
      </c>
      <c r="K177" s="14">
        <v>25</v>
      </c>
      <c r="L177" s="14"/>
      <c r="M177" s="14" t="s">
        <v>40</v>
      </c>
      <c r="N177" s="14"/>
      <c r="O177" s="14"/>
      <c r="P177" s="14"/>
      <c r="Q177" s="14"/>
      <c r="R177" s="14"/>
      <c r="S177" s="14"/>
      <c r="T177" s="14">
        <v>634.8</v>
      </c>
      <c r="U177" s="14" t="s">
        <v>409</v>
      </c>
      <c r="V177" s="14" t="s">
        <v>349</v>
      </c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</row>
    <row r="178" s="81" customFormat="1" ht="20" hidden="1" customHeight="1" spans="1:257">
      <c r="A178" s="13">
        <f t="shared" si="3"/>
        <v>8</v>
      </c>
      <c r="B178" s="14" t="s">
        <v>442</v>
      </c>
      <c r="C178" s="14" t="s">
        <v>400</v>
      </c>
      <c r="D178" s="14">
        <v>8</v>
      </c>
      <c r="E178" s="14">
        <f>900/8*D178</f>
        <v>900</v>
      </c>
      <c r="F178" s="14"/>
      <c r="G178" s="14"/>
      <c r="H178" s="23">
        <v>3529</v>
      </c>
      <c r="I178" s="14" t="s">
        <v>360</v>
      </c>
      <c r="J178" s="37" t="s">
        <v>402</v>
      </c>
      <c r="K178" s="14"/>
      <c r="L178" s="14"/>
      <c r="M178" s="14" t="s">
        <v>40</v>
      </c>
      <c r="N178" s="14"/>
      <c r="O178" s="14"/>
      <c r="P178" s="14"/>
      <c r="Q178" s="14"/>
      <c r="R178" s="14"/>
      <c r="S178" s="14"/>
      <c r="T178" s="14">
        <v>1073</v>
      </c>
      <c r="U178" s="14" t="s">
        <v>407</v>
      </c>
      <c r="V178" s="14" t="s">
        <v>403</v>
      </c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</row>
    <row r="179" s="81" customFormat="1" ht="20" hidden="1" customHeight="1" spans="1:257">
      <c r="A179" s="13">
        <f t="shared" si="3"/>
        <v>8</v>
      </c>
      <c r="B179" s="37" t="s">
        <v>442</v>
      </c>
      <c r="C179" s="37" t="s">
        <v>90</v>
      </c>
      <c r="D179" s="37">
        <v>8</v>
      </c>
      <c r="E179" s="37">
        <v>900</v>
      </c>
      <c r="F179" s="37"/>
      <c r="G179" s="37"/>
      <c r="H179" s="54"/>
      <c r="I179" s="37" t="s">
        <v>234</v>
      </c>
      <c r="J179" s="37" t="s">
        <v>443</v>
      </c>
      <c r="K179" s="37"/>
      <c r="L179" s="37" t="s">
        <v>25</v>
      </c>
      <c r="M179" s="37"/>
      <c r="N179" s="37"/>
      <c r="O179" s="37">
        <f>900+54</f>
        <v>954</v>
      </c>
      <c r="P179" s="37">
        <v>954</v>
      </c>
      <c r="Q179" s="37">
        <v>0</v>
      </c>
      <c r="R179" s="37" t="s">
        <v>26</v>
      </c>
      <c r="S179" s="37"/>
      <c r="T179" s="37"/>
      <c r="U179" s="37"/>
      <c r="V179" s="37">
        <v>19997008380</v>
      </c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</row>
    <row r="180" s="81" customFormat="1" ht="20" hidden="1" customHeight="1" spans="1:257">
      <c r="A180" s="13">
        <f t="shared" si="3"/>
        <v>8</v>
      </c>
      <c r="B180" s="14" t="s">
        <v>442</v>
      </c>
      <c r="C180" s="14" t="s">
        <v>389</v>
      </c>
      <c r="D180" s="14">
        <v>7</v>
      </c>
      <c r="E180" s="14">
        <f>900/8*D180</f>
        <v>787.5</v>
      </c>
      <c r="F180" s="14">
        <v>1</v>
      </c>
      <c r="G180" s="14">
        <f>1300/8*F180</f>
        <v>162.5</v>
      </c>
      <c r="H180" s="23">
        <v>3459</v>
      </c>
      <c r="I180" s="14" t="s">
        <v>23</v>
      </c>
      <c r="J180" s="37" t="s">
        <v>404</v>
      </c>
      <c r="K180" s="14">
        <v>20</v>
      </c>
      <c r="L180" s="14"/>
      <c r="M180" s="14" t="s">
        <v>40</v>
      </c>
      <c r="N180" s="14"/>
      <c r="O180" s="14"/>
      <c r="P180" s="14"/>
      <c r="Q180" s="14"/>
      <c r="R180" s="14"/>
      <c r="S180" s="14"/>
      <c r="T180" s="14">
        <v>957</v>
      </c>
      <c r="U180" s="14"/>
      <c r="V180" s="14" t="s">
        <v>444</v>
      </c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</row>
    <row r="181" s="81" customFormat="1" ht="20" hidden="1" customHeight="1" spans="1:257">
      <c r="A181" s="13">
        <f t="shared" si="3"/>
        <v>2.5</v>
      </c>
      <c r="B181" s="37" t="s">
        <v>442</v>
      </c>
      <c r="C181" s="37" t="s">
        <v>37</v>
      </c>
      <c r="D181" s="37"/>
      <c r="E181" s="37">
        <f>1000/8*D181</f>
        <v>0</v>
      </c>
      <c r="F181" s="37">
        <v>2.5</v>
      </c>
      <c r="G181" s="37">
        <f>1500/8*F181</f>
        <v>468.75</v>
      </c>
      <c r="H181" s="54">
        <v>1934</v>
      </c>
      <c r="I181" s="37" t="s">
        <v>234</v>
      </c>
      <c r="J181" s="37" t="s">
        <v>412</v>
      </c>
      <c r="K181" s="37"/>
      <c r="L181" s="37" t="s">
        <v>77</v>
      </c>
      <c r="M181" s="37" t="s">
        <v>40</v>
      </c>
      <c r="N181" s="37"/>
      <c r="O181" s="92">
        <v>3987.5</v>
      </c>
      <c r="P181" s="37">
        <v>3987</v>
      </c>
      <c r="Q181" s="37"/>
      <c r="R181" s="37" t="s">
        <v>26</v>
      </c>
      <c r="S181" s="37"/>
      <c r="T181" s="37"/>
      <c r="U181" s="37"/>
      <c r="V181" s="37" t="s">
        <v>413</v>
      </c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</row>
    <row r="182" s="81" customFormat="1" ht="20" hidden="1" customHeight="1" spans="1:257">
      <c r="A182" s="13">
        <f t="shared" si="3"/>
        <v>8</v>
      </c>
      <c r="B182" s="14" t="s">
        <v>442</v>
      </c>
      <c r="C182" s="14" t="s">
        <v>73</v>
      </c>
      <c r="D182" s="14">
        <v>8</v>
      </c>
      <c r="E182" s="14">
        <f>900/8*D182</f>
        <v>900</v>
      </c>
      <c r="F182" s="14"/>
      <c r="G182" s="14">
        <f>1300/8*F182</f>
        <v>0</v>
      </c>
      <c r="H182" s="23">
        <v>3604</v>
      </c>
      <c r="I182" s="14" t="s">
        <v>374</v>
      </c>
      <c r="J182" s="37" t="s">
        <v>385</v>
      </c>
      <c r="K182" s="14">
        <v>15</v>
      </c>
      <c r="L182" s="14"/>
      <c r="M182" s="14" t="s">
        <v>40</v>
      </c>
      <c r="N182" s="14"/>
      <c r="O182" s="14"/>
      <c r="P182" s="14"/>
      <c r="Q182" s="14"/>
      <c r="R182" s="14"/>
      <c r="S182" s="14"/>
      <c r="T182" s="14">
        <v>890.2</v>
      </c>
      <c r="U182" s="14" t="s">
        <v>445</v>
      </c>
      <c r="V182" s="14" t="s">
        <v>386</v>
      </c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</row>
    <row r="183" s="81" customFormat="1" ht="20" hidden="1" customHeight="1" spans="1:257">
      <c r="A183" s="13">
        <f t="shared" si="3"/>
        <v>8</v>
      </c>
      <c r="B183" s="14" t="s">
        <v>442</v>
      </c>
      <c r="C183" s="14" t="s">
        <v>384</v>
      </c>
      <c r="D183" s="14">
        <v>8</v>
      </c>
      <c r="E183" s="14">
        <f>900/8*D183</f>
        <v>900</v>
      </c>
      <c r="F183" s="14"/>
      <c r="G183" s="14">
        <f>1300/8*F183</f>
        <v>0</v>
      </c>
      <c r="H183" s="23">
        <v>3830</v>
      </c>
      <c r="I183" s="14" t="s">
        <v>54</v>
      </c>
      <c r="J183" s="37" t="s">
        <v>385</v>
      </c>
      <c r="K183" s="14"/>
      <c r="L183" s="14"/>
      <c r="M183" s="14" t="s">
        <v>40</v>
      </c>
      <c r="N183" s="14"/>
      <c r="O183" s="14"/>
      <c r="P183" s="14"/>
      <c r="Q183" s="14"/>
      <c r="R183" s="14"/>
      <c r="S183" s="14"/>
      <c r="T183" s="14">
        <v>659.9</v>
      </c>
      <c r="U183" s="14" t="s">
        <v>40</v>
      </c>
      <c r="V183" s="14" t="s">
        <v>386</v>
      </c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</row>
    <row r="184" s="81" customFormat="1" ht="20" hidden="1" customHeight="1" spans="1:257">
      <c r="A184" s="13">
        <f t="shared" si="3"/>
        <v>8</v>
      </c>
      <c r="B184" s="14" t="s">
        <v>442</v>
      </c>
      <c r="C184" s="14" t="s">
        <v>168</v>
      </c>
      <c r="D184" s="14">
        <v>8</v>
      </c>
      <c r="E184" s="14">
        <f>900/8*D184</f>
        <v>900</v>
      </c>
      <c r="F184" s="14"/>
      <c r="G184" s="14"/>
      <c r="H184" s="23">
        <v>4571</v>
      </c>
      <c r="I184" s="14" t="s">
        <v>34</v>
      </c>
      <c r="J184" s="37" t="s">
        <v>194</v>
      </c>
      <c r="K184" s="14"/>
      <c r="L184" s="14"/>
      <c r="M184" s="14" t="s">
        <v>40</v>
      </c>
      <c r="N184" s="14"/>
      <c r="O184" s="14"/>
      <c r="P184" s="14"/>
      <c r="Q184" s="14"/>
      <c r="R184" s="14"/>
      <c r="S184" s="14"/>
      <c r="T184" s="14"/>
      <c r="U184" s="14"/>
      <c r="V184" s="14" t="s">
        <v>200</v>
      </c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</row>
    <row r="185" s="81" customFormat="1" ht="20" hidden="1" customHeight="1" spans="1:257">
      <c r="A185" s="13">
        <f t="shared" si="3"/>
        <v>4</v>
      </c>
      <c r="B185" s="37" t="s">
        <v>442</v>
      </c>
      <c r="C185" s="37" t="s">
        <v>180</v>
      </c>
      <c r="D185" s="37">
        <v>2</v>
      </c>
      <c r="E185" s="37">
        <f>900/8*D185</f>
        <v>225</v>
      </c>
      <c r="F185" s="37">
        <v>2</v>
      </c>
      <c r="G185" s="37">
        <f>1300/8*F185</f>
        <v>325</v>
      </c>
      <c r="H185" s="54">
        <v>2505</v>
      </c>
      <c r="I185" s="37" t="s">
        <v>220</v>
      </c>
      <c r="J185" s="37" t="s">
        <v>396</v>
      </c>
      <c r="K185" s="37"/>
      <c r="L185" s="37"/>
      <c r="M185" s="37" t="s">
        <v>40</v>
      </c>
      <c r="N185" s="37"/>
      <c r="O185" s="37"/>
      <c r="P185" s="37"/>
      <c r="Q185" s="37"/>
      <c r="R185" s="37"/>
      <c r="S185" s="37"/>
      <c r="T185" s="37"/>
      <c r="U185" s="37"/>
      <c r="V185" s="37" t="s">
        <v>429</v>
      </c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</row>
    <row r="186" s="81" customFormat="1" ht="20" hidden="1" customHeight="1" spans="1:257">
      <c r="A186" s="13">
        <f t="shared" si="3"/>
        <v>4</v>
      </c>
      <c r="B186" s="37" t="s">
        <v>442</v>
      </c>
      <c r="C186" s="37" t="s">
        <v>67</v>
      </c>
      <c r="D186" s="37"/>
      <c r="E186" s="37">
        <f>900/8*D186</f>
        <v>0</v>
      </c>
      <c r="F186" s="37">
        <v>4</v>
      </c>
      <c r="G186" s="37">
        <f>1300/8*F186</f>
        <v>650</v>
      </c>
      <c r="H186" s="54">
        <v>4810</v>
      </c>
      <c r="I186" s="37" t="s">
        <v>82</v>
      </c>
      <c r="J186" s="37" t="s">
        <v>396</v>
      </c>
      <c r="K186" s="37"/>
      <c r="L186" s="37"/>
      <c r="M186" s="37" t="s">
        <v>40</v>
      </c>
      <c r="N186" s="37"/>
      <c r="O186" s="37"/>
      <c r="P186" s="37"/>
      <c r="Q186" s="37"/>
      <c r="R186" s="37"/>
      <c r="S186" s="37"/>
      <c r="T186" s="37"/>
      <c r="U186" s="37"/>
      <c r="V186" s="37" t="s">
        <v>429</v>
      </c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</row>
    <row r="187" s="81" customFormat="1" ht="20" hidden="1" customHeight="1" spans="1:257">
      <c r="A187" s="13">
        <f t="shared" si="3"/>
        <v>8</v>
      </c>
      <c r="B187" s="14" t="s">
        <v>442</v>
      </c>
      <c r="C187" s="14" t="s">
        <v>81</v>
      </c>
      <c r="D187" s="14"/>
      <c r="E187" s="14">
        <f>1400/8*D187</f>
        <v>0</v>
      </c>
      <c r="F187" s="14">
        <v>8</v>
      </c>
      <c r="G187" s="14">
        <f>1800/8*F187</f>
        <v>1800</v>
      </c>
      <c r="H187" s="23">
        <v>1869</v>
      </c>
      <c r="I187" s="14" t="s">
        <v>60</v>
      </c>
      <c r="J187" s="37" t="s">
        <v>311</v>
      </c>
      <c r="K187" s="14"/>
      <c r="L187" s="14"/>
      <c r="M187" s="14" t="s">
        <v>40</v>
      </c>
      <c r="N187" s="14"/>
      <c r="O187" s="14"/>
      <c r="P187" s="14"/>
      <c r="Q187" s="14"/>
      <c r="R187" s="14"/>
      <c r="S187" s="14"/>
      <c r="T187" s="14"/>
      <c r="U187" s="14" t="s">
        <v>446</v>
      </c>
      <c r="V187" s="14" t="s">
        <v>328</v>
      </c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</row>
    <row r="188" s="81" customFormat="1" ht="20" hidden="1" customHeight="1" spans="1:257">
      <c r="A188" s="13">
        <f t="shared" si="3"/>
        <v>8</v>
      </c>
      <c r="B188" s="14" t="s">
        <v>442</v>
      </c>
      <c r="C188" s="14" t="s">
        <v>322</v>
      </c>
      <c r="D188" s="14">
        <v>2</v>
      </c>
      <c r="E188" s="14">
        <f>1000/8*D188</f>
        <v>250</v>
      </c>
      <c r="F188" s="14">
        <v>6</v>
      </c>
      <c r="G188" s="14">
        <f>1400/8*F188</f>
        <v>1050</v>
      </c>
      <c r="H188" s="23">
        <v>1526</v>
      </c>
      <c r="I188" s="14" t="s">
        <v>414</v>
      </c>
      <c r="J188" s="37" t="s">
        <v>440</v>
      </c>
      <c r="K188" s="14"/>
      <c r="L188" s="14"/>
      <c r="M188" s="14" t="s">
        <v>40</v>
      </c>
      <c r="N188" s="14"/>
      <c r="O188" s="14"/>
      <c r="P188" s="14"/>
      <c r="Q188" s="14"/>
      <c r="R188" s="14"/>
      <c r="S188" s="14"/>
      <c r="T188" s="14">
        <v>1368</v>
      </c>
      <c r="U188" s="14" t="s">
        <v>408</v>
      </c>
      <c r="V188" s="14" t="s">
        <v>447</v>
      </c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</row>
    <row r="189" s="81" customFormat="1" ht="20" hidden="1" customHeight="1" spans="1:257">
      <c r="A189" s="84">
        <f t="shared" si="3"/>
        <v>4</v>
      </c>
      <c r="B189" s="37" t="s">
        <v>442</v>
      </c>
      <c r="C189" s="37" t="s">
        <v>31</v>
      </c>
      <c r="D189" s="37">
        <v>4</v>
      </c>
      <c r="E189" s="37">
        <v>1200</v>
      </c>
      <c r="F189" s="37"/>
      <c r="G189" s="37"/>
      <c r="H189" s="54"/>
      <c r="I189" s="37" t="s">
        <v>82</v>
      </c>
      <c r="J189" s="37" t="s">
        <v>448</v>
      </c>
      <c r="K189" s="37"/>
      <c r="L189" s="37" t="s">
        <v>25</v>
      </c>
      <c r="M189" s="37"/>
      <c r="N189" s="37"/>
      <c r="O189" s="37">
        <v>1200</v>
      </c>
      <c r="P189" s="37">
        <v>1200</v>
      </c>
      <c r="Q189" s="37"/>
      <c r="R189" s="37" t="s">
        <v>26</v>
      </c>
      <c r="S189" s="37"/>
      <c r="T189" s="37"/>
      <c r="U189" s="37"/>
      <c r="V189" s="37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</row>
    <row r="190" s="81" customFormat="1" ht="20" hidden="1" customHeight="1" spans="1:257">
      <c r="A190" s="13">
        <f t="shared" si="3"/>
        <v>12</v>
      </c>
      <c r="B190" s="14" t="s">
        <v>449</v>
      </c>
      <c r="C190" s="14" t="s">
        <v>322</v>
      </c>
      <c r="D190" s="14">
        <v>6</v>
      </c>
      <c r="E190" s="14">
        <f>1000/8*D190</f>
        <v>750</v>
      </c>
      <c r="F190" s="14">
        <v>6</v>
      </c>
      <c r="G190" s="14">
        <f>1200/8*F190</f>
        <v>900</v>
      </c>
      <c r="H190" s="23">
        <v>3631</v>
      </c>
      <c r="I190" s="14" t="s">
        <v>104</v>
      </c>
      <c r="J190" s="37" t="s">
        <v>440</v>
      </c>
      <c r="K190" s="14"/>
      <c r="L190" s="14"/>
      <c r="M190" s="14" t="s">
        <v>40</v>
      </c>
      <c r="N190" s="14"/>
      <c r="O190" s="14"/>
      <c r="P190" s="14"/>
      <c r="Q190" s="14"/>
      <c r="R190" s="14"/>
      <c r="S190" s="32">
        <v>800</v>
      </c>
      <c r="T190" s="14"/>
      <c r="U190" s="14"/>
      <c r="V190" s="14" t="s">
        <v>447</v>
      </c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</row>
    <row r="191" s="81" customFormat="1" ht="20" hidden="1" customHeight="1" spans="1:257">
      <c r="A191" s="13">
        <f t="shared" ref="A191:A254" si="4">D191+F191</f>
        <v>1</v>
      </c>
      <c r="B191" s="37" t="s">
        <v>450</v>
      </c>
      <c r="C191" s="37" t="s">
        <v>33</v>
      </c>
      <c r="D191" s="37">
        <v>1</v>
      </c>
      <c r="E191" s="37">
        <v>800</v>
      </c>
      <c r="F191" s="37"/>
      <c r="G191" s="37"/>
      <c r="H191" s="54"/>
      <c r="I191" s="37" t="s">
        <v>38</v>
      </c>
      <c r="J191" s="37" t="s">
        <v>209</v>
      </c>
      <c r="K191" s="37"/>
      <c r="L191" s="37" t="s">
        <v>25</v>
      </c>
      <c r="M191" s="37"/>
      <c r="N191" s="37"/>
      <c r="O191" s="37">
        <v>800</v>
      </c>
      <c r="P191" s="37">
        <v>800</v>
      </c>
      <c r="Q191" s="37">
        <v>0</v>
      </c>
      <c r="R191" s="37" t="s">
        <v>36</v>
      </c>
      <c r="S191" s="37"/>
      <c r="T191" s="37"/>
      <c r="U191" s="37"/>
      <c r="V191" s="37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</row>
    <row r="192" s="81" customFormat="1" ht="20" hidden="1" customHeight="1" spans="1:257">
      <c r="A192" s="13">
        <f t="shared" si="4"/>
        <v>4</v>
      </c>
      <c r="B192" s="14" t="s">
        <v>450</v>
      </c>
      <c r="C192" s="14" t="s">
        <v>102</v>
      </c>
      <c r="D192" s="14"/>
      <c r="E192" s="14">
        <f>900/8*D192</f>
        <v>0</v>
      </c>
      <c r="F192" s="14">
        <v>4</v>
      </c>
      <c r="G192" s="14">
        <f>1300/8*F192</f>
        <v>650</v>
      </c>
      <c r="H192" s="23">
        <v>9208</v>
      </c>
      <c r="I192" s="14" t="s">
        <v>104</v>
      </c>
      <c r="J192" s="37" t="s">
        <v>381</v>
      </c>
      <c r="K192" s="14"/>
      <c r="L192" s="14"/>
      <c r="M192" s="14" t="s">
        <v>40</v>
      </c>
      <c r="N192" s="14"/>
      <c r="O192" s="14"/>
      <c r="P192" s="14"/>
      <c r="Q192" s="14"/>
      <c r="R192" s="14"/>
      <c r="S192" s="32">
        <v>350</v>
      </c>
      <c r="T192" s="14"/>
      <c r="U192" s="14"/>
      <c r="V192" s="14">
        <v>18588810110</v>
      </c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</row>
    <row r="193" s="81" customFormat="1" ht="20" hidden="1" customHeight="1" spans="1:257">
      <c r="A193" s="13">
        <f t="shared" si="4"/>
        <v>8</v>
      </c>
      <c r="B193" s="14" t="s">
        <v>450</v>
      </c>
      <c r="C193" s="14" t="s">
        <v>85</v>
      </c>
      <c r="D193" s="14"/>
      <c r="E193" s="14">
        <f>800/8*D193</f>
        <v>0</v>
      </c>
      <c r="F193" s="14">
        <v>8</v>
      </c>
      <c r="G193" s="14">
        <f>1200/8*F193</f>
        <v>1200</v>
      </c>
      <c r="H193" s="23">
        <v>3542</v>
      </c>
      <c r="I193" s="14" t="s">
        <v>234</v>
      </c>
      <c r="J193" s="37" t="s">
        <v>370</v>
      </c>
      <c r="K193" s="14"/>
      <c r="L193" s="14"/>
      <c r="M193" s="14" t="s">
        <v>40</v>
      </c>
      <c r="N193" s="14"/>
      <c r="O193" s="14"/>
      <c r="P193" s="14"/>
      <c r="Q193" s="14"/>
      <c r="R193" s="14"/>
      <c r="S193" s="14"/>
      <c r="T193" s="14"/>
      <c r="U193" s="14"/>
      <c r="V193" s="14" t="s">
        <v>371</v>
      </c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</row>
    <row r="194" s="81" customFormat="1" ht="20" hidden="1" customHeight="1" spans="1:257">
      <c r="A194" s="13">
        <f t="shared" si="4"/>
        <v>8</v>
      </c>
      <c r="B194" s="14" t="s">
        <v>450</v>
      </c>
      <c r="C194" s="14" t="s">
        <v>59</v>
      </c>
      <c r="D194" s="14">
        <v>8</v>
      </c>
      <c r="E194" s="14">
        <f>900/8*D194</f>
        <v>900</v>
      </c>
      <c r="F194" s="14"/>
      <c r="G194" s="14">
        <f>1400/8*F194</f>
        <v>0</v>
      </c>
      <c r="H194" s="23">
        <v>4717</v>
      </c>
      <c r="I194" s="14" t="s">
        <v>423</v>
      </c>
      <c r="J194" s="37" t="s">
        <v>224</v>
      </c>
      <c r="K194" s="14"/>
      <c r="L194" s="14"/>
      <c r="M194" s="14" t="s">
        <v>40</v>
      </c>
      <c r="N194" s="14"/>
      <c r="O194" s="14"/>
      <c r="P194" s="14"/>
      <c r="Q194" s="14"/>
      <c r="R194" s="14"/>
      <c r="S194" s="14"/>
      <c r="T194" s="14"/>
      <c r="U194" s="14"/>
      <c r="V194" s="14" t="s">
        <v>225</v>
      </c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</row>
    <row r="195" s="81" customFormat="1" ht="20" hidden="1" customHeight="1" spans="1:257">
      <c r="A195" s="13">
        <f t="shared" si="4"/>
        <v>9</v>
      </c>
      <c r="B195" s="37" t="s">
        <v>450</v>
      </c>
      <c r="C195" s="37" t="s">
        <v>37</v>
      </c>
      <c r="D195" s="37">
        <v>1.5</v>
      </c>
      <c r="E195" s="37">
        <v>200</v>
      </c>
      <c r="F195" s="37">
        <v>7.5</v>
      </c>
      <c r="G195" s="37">
        <v>1500</v>
      </c>
      <c r="H195" s="54"/>
      <c r="I195" s="37" t="s">
        <v>220</v>
      </c>
      <c r="J195" s="37" t="s">
        <v>451</v>
      </c>
      <c r="K195" s="37"/>
      <c r="L195" s="37" t="s">
        <v>25</v>
      </c>
      <c r="M195" s="37"/>
      <c r="N195" s="37"/>
      <c r="O195" s="37">
        <v>1700</v>
      </c>
      <c r="P195" s="37">
        <v>1700</v>
      </c>
      <c r="Q195" s="37">
        <v>0</v>
      </c>
      <c r="R195" s="37" t="s">
        <v>26</v>
      </c>
      <c r="S195" s="37"/>
      <c r="T195" s="37">
        <v>2809</v>
      </c>
      <c r="U195" s="37"/>
      <c r="V195" s="37">
        <v>13826463517</v>
      </c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</row>
    <row r="196" s="81" customFormat="1" ht="20" hidden="1" customHeight="1" spans="1:257">
      <c r="A196" s="13">
        <f t="shared" si="4"/>
        <v>4</v>
      </c>
      <c r="B196" s="14" t="s">
        <v>450</v>
      </c>
      <c r="C196" s="14" t="s">
        <v>400</v>
      </c>
      <c r="D196" s="14">
        <v>4</v>
      </c>
      <c r="E196" s="14">
        <f>900/8*D196</f>
        <v>450</v>
      </c>
      <c r="F196" s="14"/>
      <c r="G196" s="14"/>
      <c r="H196" s="23">
        <v>3530</v>
      </c>
      <c r="I196" s="14" t="s">
        <v>360</v>
      </c>
      <c r="J196" s="37" t="s">
        <v>402</v>
      </c>
      <c r="K196" s="14"/>
      <c r="L196" s="14"/>
      <c r="M196" s="14" t="s">
        <v>40</v>
      </c>
      <c r="N196" s="14"/>
      <c r="O196" s="14"/>
      <c r="P196" s="14"/>
      <c r="Q196" s="14"/>
      <c r="R196" s="14"/>
      <c r="S196" s="14"/>
      <c r="T196" s="14">
        <v>1076.5</v>
      </c>
      <c r="U196" s="14" t="s">
        <v>409</v>
      </c>
      <c r="V196" s="14" t="s">
        <v>403</v>
      </c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</row>
    <row r="197" s="81" customFormat="1" ht="20" hidden="1" customHeight="1" spans="1:257">
      <c r="A197" s="13">
        <f t="shared" si="4"/>
        <v>4</v>
      </c>
      <c r="B197" s="14" t="s">
        <v>450</v>
      </c>
      <c r="C197" s="14" t="s">
        <v>50</v>
      </c>
      <c r="D197" s="14">
        <v>4</v>
      </c>
      <c r="E197" s="14">
        <f>1000/8*D197</f>
        <v>500</v>
      </c>
      <c r="F197" s="14"/>
      <c r="G197" s="14"/>
      <c r="H197" s="23">
        <v>2439</v>
      </c>
      <c r="I197" s="14" t="s">
        <v>23</v>
      </c>
      <c r="J197" s="37" t="s">
        <v>350</v>
      </c>
      <c r="K197" s="14"/>
      <c r="L197" s="14"/>
      <c r="M197" s="14" t="s">
        <v>40</v>
      </c>
      <c r="N197" s="14"/>
      <c r="O197" s="14"/>
      <c r="P197" s="14"/>
      <c r="Q197" s="14"/>
      <c r="R197" s="14"/>
      <c r="S197" s="14"/>
      <c r="T197" s="14"/>
      <c r="U197" s="14"/>
      <c r="V197" s="14" t="s">
        <v>351</v>
      </c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</row>
    <row r="198" s="81" customFormat="1" ht="20" hidden="1" customHeight="1" spans="1:257">
      <c r="A198" s="13">
        <f t="shared" si="4"/>
        <v>8</v>
      </c>
      <c r="B198" s="14" t="s">
        <v>450</v>
      </c>
      <c r="C198" s="14" t="s">
        <v>73</v>
      </c>
      <c r="D198" s="14">
        <v>5</v>
      </c>
      <c r="E198" s="14">
        <f>900/8*D198</f>
        <v>562.5</v>
      </c>
      <c r="F198" s="14">
        <v>3</v>
      </c>
      <c r="G198" s="14">
        <f>1300/8*F198</f>
        <v>487.5</v>
      </c>
      <c r="H198" s="23">
        <v>3605</v>
      </c>
      <c r="I198" s="14" t="s">
        <v>374</v>
      </c>
      <c r="J198" s="37" t="s">
        <v>385</v>
      </c>
      <c r="K198" s="14"/>
      <c r="L198" s="14"/>
      <c r="M198" s="14" t="s">
        <v>40</v>
      </c>
      <c r="N198" s="14"/>
      <c r="O198" s="14"/>
      <c r="P198" s="14"/>
      <c r="Q198" s="14"/>
      <c r="R198" s="14"/>
      <c r="S198" s="14"/>
      <c r="T198" s="14">
        <v>897.2</v>
      </c>
      <c r="U198" s="14" t="s">
        <v>445</v>
      </c>
      <c r="V198" s="14" t="s">
        <v>386</v>
      </c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</row>
    <row r="199" s="81" customFormat="1" ht="20" hidden="1" customHeight="1" spans="1:257">
      <c r="A199" s="13">
        <f t="shared" si="4"/>
        <v>8</v>
      </c>
      <c r="B199" s="14" t="s">
        <v>450</v>
      </c>
      <c r="C199" s="14" t="s">
        <v>384</v>
      </c>
      <c r="D199" s="14">
        <v>8</v>
      </c>
      <c r="E199" s="14">
        <f>900/8*D199</f>
        <v>900</v>
      </c>
      <c r="F199" s="14"/>
      <c r="G199" s="14">
        <f>1300/8*F199</f>
        <v>0</v>
      </c>
      <c r="H199" s="23">
        <v>3831</v>
      </c>
      <c r="I199" s="14" t="s">
        <v>54</v>
      </c>
      <c r="J199" s="37" t="s">
        <v>385</v>
      </c>
      <c r="K199" s="14"/>
      <c r="L199" s="14"/>
      <c r="M199" s="14" t="s">
        <v>40</v>
      </c>
      <c r="N199" s="14"/>
      <c r="O199" s="14"/>
      <c r="P199" s="14"/>
      <c r="Q199" s="14"/>
      <c r="R199" s="14"/>
      <c r="S199" s="14"/>
      <c r="T199" s="14">
        <v>667.4</v>
      </c>
      <c r="U199" s="14" t="s">
        <v>452</v>
      </c>
      <c r="V199" s="14" t="s">
        <v>386</v>
      </c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</row>
    <row r="200" s="81" customFormat="1" ht="20" hidden="1" customHeight="1" spans="1:257">
      <c r="A200" s="13">
        <f t="shared" si="4"/>
        <v>8</v>
      </c>
      <c r="B200" s="14" t="s">
        <v>450</v>
      </c>
      <c r="C200" s="14" t="s">
        <v>168</v>
      </c>
      <c r="D200" s="14">
        <v>8</v>
      </c>
      <c r="E200" s="14">
        <f>900/8*D200</f>
        <v>900</v>
      </c>
      <c r="F200" s="14"/>
      <c r="G200" s="14"/>
      <c r="H200" s="23">
        <v>4572</v>
      </c>
      <c r="I200" s="14" t="s">
        <v>34</v>
      </c>
      <c r="J200" s="37" t="s">
        <v>194</v>
      </c>
      <c r="K200" s="14"/>
      <c r="L200" s="14"/>
      <c r="M200" s="14" t="s">
        <v>40</v>
      </c>
      <c r="N200" s="14"/>
      <c r="O200" s="14"/>
      <c r="P200" s="14"/>
      <c r="Q200" s="14"/>
      <c r="R200" s="14"/>
      <c r="S200" s="14"/>
      <c r="T200" s="14"/>
      <c r="U200" s="14"/>
      <c r="V200" s="14" t="s">
        <v>200</v>
      </c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</row>
    <row r="201" s="81" customFormat="1" ht="20" hidden="1" customHeight="1" spans="1:257">
      <c r="A201" s="13">
        <f t="shared" si="4"/>
        <v>6</v>
      </c>
      <c r="B201" s="37" t="s">
        <v>450</v>
      </c>
      <c r="C201" s="37" t="s">
        <v>180</v>
      </c>
      <c r="D201" s="37"/>
      <c r="E201" s="37">
        <f>900/8*D201</f>
        <v>0</v>
      </c>
      <c r="F201" s="37">
        <v>6</v>
      </c>
      <c r="G201" s="37">
        <f>1300/8*F201</f>
        <v>975</v>
      </c>
      <c r="H201" s="54">
        <v>2615</v>
      </c>
      <c r="I201" s="37" t="s">
        <v>432</v>
      </c>
      <c r="J201" s="37" t="s">
        <v>396</v>
      </c>
      <c r="K201" s="37"/>
      <c r="L201" s="37"/>
      <c r="M201" s="37" t="s">
        <v>40</v>
      </c>
      <c r="N201" s="37"/>
      <c r="O201" s="37"/>
      <c r="P201" s="37"/>
      <c r="Q201" s="37"/>
      <c r="R201" s="37"/>
      <c r="S201" s="37"/>
      <c r="T201" s="37"/>
      <c r="U201" s="37"/>
      <c r="V201" s="37" t="s">
        <v>429</v>
      </c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</row>
    <row r="202" s="81" customFormat="1" ht="20" hidden="1" customHeight="1" spans="1:257">
      <c r="A202" s="13">
        <f t="shared" si="4"/>
        <v>8</v>
      </c>
      <c r="B202" s="37" t="s">
        <v>450</v>
      </c>
      <c r="C202" s="37" t="s">
        <v>67</v>
      </c>
      <c r="D202" s="37"/>
      <c r="E202" s="37">
        <f>900/8*D202</f>
        <v>0</v>
      </c>
      <c r="F202" s="37">
        <v>8</v>
      </c>
      <c r="G202" s="37">
        <f>1300/8*F202</f>
        <v>1300</v>
      </c>
      <c r="H202" s="54">
        <v>4811</v>
      </c>
      <c r="I202" s="37" t="s">
        <v>82</v>
      </c>
      <c r="J202" s="37" t="s">
        <v>396</v>
      </c>
      <c r="K202" s="37">
        <v>28</v>
      </c>
      <c r="L202" s="37"/>
      <c r="M202" s="37" t="s">
        <v>40</v>
      </c>
      <c r="N202" s="37"/>
      <c r="O202" s="37"/>
      <c r="P202" s="37"/>
      <c r="Q202" s="37"/>
      <c r="R202" s="37"/>
      <c r="S202" s="37"/>
      <c r="T202" s="37"/>
      <c r="U202" s="37"/>
      <c r="V202" s="37" t="s">
        <v>429</v>
      </c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</row>
    <row r="203" s="81" customFormat="1" ht="20" hidden="1" customHeight="1" spans="1:257">
      <c r="A203" s="13">
        <f t="shared" si="4"/>
        <v>4</v>
      </c>
      <c r="B203" s="14" t="s">
        <v>450</v>
      </c>
      <c r="C203" s="14" t="s">
        <v>81</v>
      </c>
      <c r="D203" s="14"/>
      <c r="E203" s="14">
        <f>1400/8*D203</f>
        <v>0</v>
      </c>
      <c r="F203" s="14">
        <v>4</v>
      </c>
      <c r="G203" s="14">
        <f>1800/8*F203</f>
        <v>900</v>
      </c>
      <c r="H203" s="23">
        <v>1870</v>
      </c>
      <c r="I203" s="14" t="s">
        <v>60</v>
      </c>
      <c r="J203" s="37" t="s">
        <v>311</v>
      </c>
      <c r="K203" s="14"/>
      <c r="L203" s="14"/>
      <c r="M203" s="14" t="s">
        <v>40</v>
      </c>
      <c r="N203" s="14"/>
      <c r="O203" s="14"/>
      <c r="P203" s="14"/>
      <c r="Q203" s="14"/>
      <c r="R203" s="14"/>
      <c r="S203" s="14"/>
      <c r="T203" s="14">
        <v>2482</v>
      </c>
      <c r="U203" s="14"/>
      <c r="V203" s="14" t="s">
        <v>328</v>
      </c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</row>
    <row r="204" s="81" customFormat="1" ht="20" hidden="1" customHeight="1" spans="1:257">
      <c r="A204" s="13">
        <f t="shared" si="4"/>
        <v>6</v>
      </c>
      <c r="B204" s="14" t="s">
        <v>450</v>
      </c>
      <c r="C204" s="14" t="s">
        <v>322</v>
      </c>
      <c r="D204" s="14">
        <v>6</v>
      </c>
      <c r="E204" s="14">
        <f>1000/8*D204</f>
        <v>750</v>
      </c>
      <c r="F204" s="14"/>
      <c r="G204" s="14">
        <f>1400/8*F204</f>
        <v>0</v>
      </c>
      <c r="H204" s="23">
        <v>1527</v>
      </c>
      <c r="I204" s="14" t="s">
        <v>414</v>
      </c>
      <c r="J204" s="37" t="s">
        <v>440</v>
      </c>
      <c r="K204" s="14"/>
      <c r="L204" s="14"/>
      <c r="M204" s="14" t="s">
        <v>40</v>
      </c>
      <c r="N204" s="14"/>
      <c r="O204" s="14"/>
      <c r="P204" s="14"/>
      <c r="Q204" s="14"/>
      <c r="R204" s="14"/>
      <c r="S204" s="14"/>
      <c r="T204" s="14">
        <v>1382</v>
      </c>
      <c r="U204" s="14"/>
      <c r="V204" s="14" t="s">
        <v>447</v>
      </c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</row>
    <row r="205" s="81" customFormat="1" ht="20" hidden="1" customHeight="1" spans="1:257">
      <c r="A205" s="13">
        <f t="shared" si="4"/>
        <v>8</v>
      </c>
      <c r="B205" s="14" t="s">
        <v>450</v>
      </c>
      <c r="C205" s="14" t="s">
        <v>80</v>
      </c>
      <c r="D205" s="14">
        <v>8</v>
      </c>
      <c r="E205" s="14">
        <f>1000/8*D205</f>
        <v>1000</v>
      </c>
      <c r="F205" s="14"/>
      <c r="G205" s="14">
        <f>1400/8*F205</f>
        <v>0</v>
      </c>
      <c r="H205" s="23">
        <v>1528</v>
      </c>
      <c r="I205" s="14" t="s">
        <v>414</v>
      </c>
      <c r="J205" s="37" t="s">
        <v>440</v>
      </c>
      <c r="K205" s="14"/>
      <c r="L205" s="14"/>
      <c r="M205" s="14" t="s">
        <v>40</v>
      </c>
      <c r="N205" s="14"/>
      <c r="O205" s="14"/>
      <c r="P205" s="14"/>
      <c r="Q205" s="14"/>
      <c r="R205" s="14"/>
      <c r="S205" s="14"/>
      <c r="T205" s="14">
        <v>638</v>
      </c>
      <c r="U205" s="14" t="s">
        <v>408</v>
      </c>
      <c r="V205" s="14" t="s">
        <v>447</v>
      </c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</row>
    <row r="206" s="81" customFormat="1" ht="20" hidden="1" customHeight="1" spans="1:257">
      <c r="A206" s="13">
        <f t="shared" si="4"/>
        <v>11</v>
      </c>
      <c r="B206" s="14" t="s">
        <v>453</v>
      </c>
      <c r="C206" s="14" t="s">
        <v>322</v>
      </c>
      <c r="D206" s="14">
        <v>5</v>
      </c>
      <c r="E206" s="14">
        <f>1000/8*D206</f>
        <v>625</v>
      </c>
      <c r="F206" s="14">
        <v>6</v>
      </c>
      <c r="G206" s="14">
        <f>1400/8*F206</f>
        <v>1050</v>
      </c>
      <c r="H206" s="23">
        <v>3633</v>
      </c>
      <c r="I206" s="14" t="s">
        <v>338</v>
      </c>
      <c r="J206" s="37" t="s">
        <v>440</v>
      </c>
      <c r="K206" s="14"/>
      <c r="L206" s="14"/>
      <c r="M206" s="14" t="s">
        <v>40</v>
      </c>
      <c r="N206" s="14"/>
      <c r="O206" s="14"/>
      <c r="P206" s="14"/>
      <c r="Q206" s="14"/>
      <c r="R206" s="14"/>
      <c r="S206" s="14"/>
      <c r="T206" s="14"/>
      <c r="U206" s="14"/>
      <c r="V206" s="14" t="s">
        <v>454</v>
      </c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</row>
    <row r="207" s="81" customFormat="1" ht="20" hidden="1" customHeight="1" spans="1:257">
      <c r="A207" s="13">
        <f t="shared" si="4"/>
        <v>4</v>
      </c>
      <c r="B207" s="37" t="s">
        <v>455</v>
      </c>
      <c r="C207" s="37" t="s">
        <v>31</v>
      </c>
      <c r="D207" s="37">
        <v>4</v>
      </c>
      <c r="E207" s="37">
        <v>1200</v>
      </c>
      <c r="F207" s="37"/>
      <c r="G207" s="37"/>
      <c r="H207" s="54"/>
      <c r="I207" s="37" t="s">
        <v>104</v>
      </c>
      <c r="J207" s="37" t="s">
        <v>456</v>
      </c>
      <c r="K207" s="37"/>
      <c r="L207" s="37"/>
      <c r="M207" s="37"/>
      <c r="N207" s="37"/>
      <c r="O207" s="37">
        <v>1200</v>
      </c>
      <c r="P207" s="37">
        <v>1200</v>
      </c>
      <c r="Q207" s="37"/>
      <c r="R207" s="37" t="s">
        <v>26</v>
      </c>
      <c r="S207" s="32">
        <v>350</v>
      </c>
      <c r="T207" s="37"/>
      <c r="U207" s="37"/>
      <c r="V207" s="101">
        <v>15239567186</v>
      </c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</row>
    <row r="208" s="81" customFormat="1" ht="20" hidden="1" customHeight="1" spans="1:257">
      <c r="A208" s="13">
        <f t="shared" si="4"/>
        <v>8</v>
      </c>
      <c r="B208" s="37" t="s">
        <v>455</v>
      </c>
      <c r="C208" s="37" t="s">
        <v>457</v>
      </c>
      <c r="D208" s="37">
        <v>8</v>
      </c>
      <c r="E208" s="37">
        <f>1000/8*D208</f>
        <v>1000</v>
      </c>
      <c r="F208" s="37"/>
      <c r="G208" s="37"/>
      <c r="H208" s="54">
        <v>2506</v>
      </c>
      <c r="I208" s="37" t="s">
        <v>220</v>
      </c>
      <c r="J208" s="37" t="s">
        <v>458</v>
      </c>
      <c r="K208" s="37"/>
      <c r="L208" s="37"/>
      <c r="M208" s="37" t="s">
        <v>40</v>
      </c>
      <c r="N208" s="37">
        <v>300</v>
      </c>
      <c r="O208" s="37">
        <v>1300</v>
      </c>
      <c r="P208" s="37">
        <v>1300</v>
      </c>
      <c r="Q208" s="37"/>
      <c r="R208" s="37" t="s">
        <v>26</v>
      </c>
      <c r="S208" s="37"/>
      <c r="T208" s="37"/>
      <c r="U208" s="37"/>
      <c r="V208" s="37" t="s">
        <v>459</v>
      </c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</row>
    <row r="209" s="81" customFormat="1" ht="20" hidden="1" customHeight="1" spans="1:257">
      <c r="A209" s="13">
        <f t="shared" si="4"/>
        <v>8</v>
      </c>
      <c r="B209" s="14" t="s">
        <v>455</v>
      </c>
      <c r="C209" s="14" t="s">
        <v>102</v>
      </c>
      <c r="D209" s="14"/>
      <c r="E209" s="14">
        <f>900/8*D209</f>
        <v>0</v>
      </c>
      <c r="F209" s="14">
        <v>8</v>
      </c>
      <c r="G209" s="14">
        <f>1300/8*F209</f>
        <v>1300</v>
      </c>
      <c r="H209" s="23">
        <v>9209</v>
      </c>
      <c r="I209" s="14" t="s">
        <v>104</v>
      </c>
      <c r="J209" s="37" t="s">
        <v>381</v>
      </c>
      <c r="K209" s="14"/>
      <c r="L209" s="14"/>
      <c r="M209" s="14" t="s">
        <v>40</v>
      </c>
      <c r="N209" s="14"/>
      <c r="O209" s="14"/>
      <c r="P209" s="14"/>
      <c r="Q209" s="14"/>
      <c r="R209" s="14"/>
      <c r="S209" s="32">
        <v>350</v>
      </c>
      <c r="T209" s="14"/>
      <c r="U209" s="14"/>
      <c r="V209" s="14">
        <v>18588810110</v>
      </c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</row>
    <row r="210" s="81" customFormat="1" ht="20" hidden="1" customHeight="1" spans="1:257">
      <c r="A210" s="13">
        <f t="shared" si="4"/>
        <v>8</v>
      </c>
      <c r="B210" s="14" t="s">
        <v>455</v>
      </c>
      <c r="C210" s="14" t="s">
        <v>85</v>
      </c>
      <c r="D210" s="14">
        <v>4</v>
      </c>
      <c r="E210" s="14">
        <f>800/8*D210</f>
        <v>400</v>
      </c>
      <c r="F210" s="14">
        <v>4</v>
      </c>
      <c r="G210" s="14">
        <f>1200/8*F210</f>
        <v>600</v>
      </c>
      <c r="H210" s="23">
        <v>3543</v>
      </c>
      <c r="I210" s="14" t="s">
        <v>234</v>
      </c>
      <c r="J210" s="37" t="s">
        <v>370</v>
      </c>
      <c r="K210" s="14"/>
      <c r="L210" s="14"/>
      <c r="M210" s="14" t="s">
        <v>40</v>
      </c>
      <c r="N210" s="14"/>
      <c r="O210" s="14"/>
      <c r="P210" s="14"/>
      <c r="Q210" s="14"/>
      <c r="R210" s="14"/>
      <c r="S210" s="14"/>
      <c r="T210" s="14"/>
      <c r="U210" s="14" t="s">
        <v>446</v>
      </c>
      <c r="V210" s="14" t="s">
        <v>371</v>
      </c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</row>
    <row r="211" s="81" customFormat="1" ht="20" hidden="1" customHeight="1" spans="1:257">
      <c r="A211" s="13">
        <f t="shared" si="4"/>
        <v>9</v>
      </c>
      <c r="B211" s="14" t="s">
        <v>455</v>
      </c>
      <c r="C211" s="14" t="s">
        <v>59</v>
      </c>
      <c r="D211" s="14">
        <v>9</v>
      </c>
      <c r="E211" s="14">
        <f>900/8*D211</f>
        <v>1012.5</v>
      </c>
      <c r="F211" s="14"/>
      <c r="G211" s="14">
        <f>1400/8*F211</f>
        <v>0</v>
      </c>
      <c r="H211" s="23">
        <v>4718</v>
      </c>
      <c r="I211" s="14" t="s">
        <v>423</v>
      </c>
      <c r="J211" s="37" t="s">
        <v>224</v>
      </c>
      <c r="K211" s="14">
        <v>80</v>
      </c>
      <c r="L211" s="14"/>
      <c r="M211" s="14" t="s">
        <v>40</v>
      </c>
      <c r="N211" s="14"/>
      <c r="O211" s="14"/>
      <c r="P211" s="14"/>
      <c r="Q211" s="14"/>
      <c r="R211" s="14"/>
      <c r="S211" s="14"/>
      <c r="T211" s="14"/>
      <c r="U211" s="14"/>
      <c r="V211" s="14" t="s">
        <v>225</v>
      </c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</row>
    <row r="212" s="81" customFormat="1" ht="20" hidden="1" customHeight="1" spans="1:257">
      <c r="A212" s="13">
        <f t="shared" si="4"/>
        <v>8</v>
      </c>
      <c r="B212" s="37" t="s">
        <v>455</v>
      </c>
      <c r="C212" s="37" t="s">
        <v>90</v>
      </c>
      <c r="D212" s="37">
        <v>8</v>
      </c>
      <c r="E212" s="37">
        <f>900/8*D212</f>
        <v>900</v>
      </c>
      <c r="F212" s="37"/>
      <c r="G212" s="37">
        <f>1300/8*F212</f>
        <v>0</v>
      </c>
      <c r="H212" s="54">
        <v>4922</v>
      </c>
      <c r="I212" s="37" t="s">
        <v>460</v>
      </c>
      <c r="J212" s="37" t="s">
        <v>433</v>
      </c>
      <c r="K212" s="37"/>
      <c r="L212" s="37"/>
      <c r="M212" s="37" t="s">
        <v>40</v>
      </c>
      <c r="N212" s="37"/>
      <c r="O212" s="37"/>
      <c r="P212" s="37"/>
      <c r="Q212" s="37"/>
      <c r="R212" s="37"/>
      <c r="S212" s="37"/>
      <c r="T212" s="37"/>
      <c r="U212" s="37"/>
      <c r="V212" s="37" t="s">
        <v>434</v>
      </c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</row>
    <row r="213" s="81" customFormat="1" ht="20" hidden="1" customHeight="1" spans="1:257">
      <c r="A213" s="13">
        <f t="shared" si="4"/>
        <v>4</v>
      </c>
      <c r="B213" s="37" t="s">
        <v>455</v>
      </c>
      <c r="C213" s="37" t="s">
        <v>33</v>
      </c>
      <c r="D213" s="37"/>
      <c r="E213" s="37">
        <f>1000/8*D213</f>
        <v>0</v>
      </c>
      <c r="F213" s="37">
        <v>4</v>
      </c>
      <c r="G213" s="37">
        <f>1500/8*F213</f>
        <v>750</v>
      </c>
      <c r="H213" s="54">
        <v>4781</v>
      </c>
      <c r="I213" s="37" t="s">
        <v>38</v>
      </c>
      <c r="J213" s="37" t="s">
        <v>461</v>
      </c>
      <c r="K213" s="37">
        <v>20</v>
      </c>
      <c r="L213" s="37"/>
      <c r="M213" s="37" t="s">
        <v>40</v>
      </c>
      <c r="N213" s="37">
        <v>300</v>
      </c>
      <c r="O213" s="37"/>
      <c r="P213" s="37"/>
      <c r="Q213" s="37"/>
      <c r="R213" s="37"/>
      <c r="S213" s="37"/>
      <c r="T213" s="37">
        <v>3087</v>
      </c>
      <c r="U213" s="37" t="s">
        <v>431</v>
      </c>
      <c r="V213" s="37">
        <v>15989166136</v>
      </c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</row>
    <row r="214" s="81" customFormat="1" ht="20" hidden="1" customHeight="1" spans="1:257">
      <c r="A214" s="13">
        <f t="shared" si="4"/>
        <v>8</v>
      </c>
      <c r="B214" s="14" t="s">
        <v>455</v>
      </c>
      <c r="C214" s="14" t="s">
        <v>400</v>
      </c>
      <c r="D214" s="14">
        <v>8</v>
      </c>
      <c r="E214" s="14">
        <f>900/8*D214</f>
        <v>900</v>
      </c>
      <c r="F214" s="14"/>
      <c r="G214" s="14"/>
      <c r="H214" s="23">
        <v>3532</v>
      </c>
      <c r="I214" s="14" t="s">
        <v>360</v>
      </c>
      <c r="J214" s="37" t="s">
        <v>402</v>
      </c>
      <c r="K214" s="14">
        <v>25</v>
      </c>
      <c r="L214" s="14"/>
      <c r="M214" s="14" t="s">
        <v>40</v>
      </c>
      <c r="N214" s="14"/>
      <c r="O214" s="14"/>
      <c r="P214" s="14"/>
      <c r="Q214" s="14"/>
      <c r="R214" s="14"/>
      <c r="S214" s="14"/>
      <c r="T214" s="14">
        <v>1084.5</v>
      </c>
      <c r="U214" s="14" t="s">
        <v>431</v>
      </c>
      <c r="V214" s="14" t="s">
        <v>403</v>
      </c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</row>
    <row r="215" s="81" customFormat="1" ht="20" hidden="1" customHeight="1" spans="1:257">
      <c r="A215" s="13">
        <f t="shared" si="4"/>
        <v>8</v>
      </c>
      <c r="B215" s="37" t="s">
        <v>455</v>
      </c>
      <c r="C215" s="37" t="s">
        <v>345</v>
      </c>
      <c r="D215" s="37">
        <v>8</v>
      </c>
      <c r="E215" s="37">
        <v>1200</v>
      </c>
      <c r="F215" s="37"/>
      <c r="G215" s="37"/>
      <c r="H215" s="54"/>
      <c r="I215" s="37" t="s">
        <v>337</v>
      </c>
      <c r="J215" s="37" t="s">
        <v>260</v>
      </c>
      <c r="K215" s="37"/>
      <c r="L215" s="37" t="s">
        <v>25</v>
      </c>
      <c r="M215" s="37"/>
      <c r="N215" s="37"/>
      <c r="O215" s="37">
        <v>1200</v>
      </c>
      <c r="P215" s="37">
        <v>1200</v>
      </c>
      <c r="Q215" s="37">
        <v>0</v>
      </c>
      <c r="R215" s="37" t="s">
        <v>26</v>
      </c>
      <c r="S215" s="37"/>
      <c r="T215" s="37"/>
      <c r="U215" s="37"/>
      <c r="V215" s="37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</row>
    <row r="216" s="81" customFormat="1" ht="20" hidden="1" customHeight="1" spans="1:257">
      <c r="A216" s="13">
        <f t="shared" si="4"/>
        <v>8</v>
      </c>
      <c r="B216" s="14" t="s">
        <v>455</v>
      </c>
      <c r="C216" s="14" t="s">
        <v>50</v>
      </c>
      <c r="D216" s="14">
        <v>8</v>
      </c>
      <c r="E216" s="14">
        <f>1000/8*D216</f>
        <v>1000</v>
      </c>
      <c r="F216" s="14"/>
      <c r="G216" s="14"/>
      <c r="H216" s="23">
        <v>2440</v>
      </c>
      <c r="I216" s="14" t="s">
        <v>23</v>
      </c>
      <c r="J216" s="37" t="s">
        <v>350</v>
      </c>
      <c r="K216" s="14">
        <v>55</v>
      </c>
      <c r="L216" s="14"/>
      <c r="M216" s="14" t="s">
        <v>40</v>
      </c>
      <c r="N216" s="14"/>
      <c r="O216" s="14"/>
      <c r="P216" s="14"/>
      <c r="Q216" s="14"/>
      <c r="R216" s="14"/>
      <c r="S216" s="14"/>
      <c r="T216" s="14"/>
      <c r="U216" s="14" t="s">
        <v>462</v>
      </c>
      <c r="V216" s="14" t="s">
        <v>351</v>
      </c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</row>
    <row r="217" s="81" customFormat="1" ht="20" hidden="1" customHeight="1" spans="1:257">
      <c r="A217" s="13">
        <f t="shared" si="4"/>
        <v>4</v>
      </c>
      <c r="B217" s="14" t="s">
        <v>455</v>
      </c>
      <c r="C217" s="14" t="s">
        <v>63</v>
      </c>
      <c r="D217" s="14">
        <v>4</v>
      </c>
      <c r="E217" s="14">
        <f t="shared" ref="E217:E222" si="5">900/8*D217</f>
        <v>450</v>
      </c>
      <c r="F217" s="14"/>
      <c r="G217" s="14">
        <f>1300/8*F217</f>
        <v>0</v>
      </c>
      <c r="H217" s="23">
        <v>4891</v>
      </c>
      <c r="I217" s="14" t="s">
        <v>463</v>
      </c>
      <c r="J217" s="37" t="s">
        <v>404</v>
      </c>
      <c r="K217" s="14"/>
      <c r="L217" s="14"/>
      <c r="M217" s="14" t="s">
        <v>40</v>
      </c>
      <c r="N217" s="14"/>
      <c r="O217" s="14"/>
      <c r="P217" s="14"/>
      <c r="Q217" s="14"/>
      <c r="R217" s="14"/>
      <c r="S217" s="14"/>
      <c r="T217" s="14"/>
      <c r="U217" s="14"/>
      <c r="V217" s="14">
        <v>13924216518</v>
      </c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</row>
    <row r="218" s="81" customFormat="1" ht="20" hidden="1" customHeight="1" spans="1:257">
      <c r="A218" s="13">
        <f t="shared" si="4"/>
        <v>9</v>
      </c>
      <c r="B218" s="14" t="s">
        <v>455</v>
      </c>
      <c r="C218" s="14" t="s">
        <v>73</v>
      </c>
      <c r="D218" s="14">
        <v>5</v>
      </c>
      <c r="E218" s="14">
        <f t="shared" si="5"/>
        <v>562.5</v>
      </c>
      <c r="F218" s="14">
        <v>4</v>
      </c>
      <c r="G218" s="14">
        <f>1300/8*F218</f>
        <v>650</v>
      </c>
      <c r="H218" s="23">
        <v>3606</v>
      </c>
      <c r="I218" s="14" t="s">
        <v>374</v>
      </c>
      <c r="J218" s="37" t="s">
        <v>385</v>
      </c>
      <c r="K218" s="14">
        <v>18</v>
      </c>
      <c r="L218" s="14"/>
      <c r="M218" s="14" t="s">
        <v>40</v>
      </c>
      <c r="N218" s="14"/>
      <c r="O218" s="14"/>
      <c r="P218" s="14"/>
      <c r="Q218" s="14"/>
      <c r="R218" s="14"/>
      <c r="S218" s="14"/>
      <c r="T218" s="14">
        <v>905.2</v>
      </c>
      <c r="U218" s="14" t="s">
        <v>464</v>
      </c>
      <c r="V218" s="14" t="s">
        <v>386</v>
      </c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</row>
    <row r="219" s="81" customFormat="1" ht="20" hidden="1" customHeight="1" spans="1:257">
      <c r="A219" s="13">
        <f t="shared" si="4"/>
        <v>8</v>
      </c>
      <c r="B219" s="14" t="s">
        <v>455</v>
      </c>
      <c r="C219" s="14" t="s">
        <v>384</v>
      </c>
      <c r="D219" s="14">
        <v>4</v>
      </c>
      <c r="E219" s="14">
        <f t="shared" si="5"/>
        <v>450</v>
      </c>
      <c r="F219" s="14">
        <v>4</v>
      </c>
      <c r="G219" s="14">
        <f>1300/8*F219</f>
        <v>650</v>
      </c>
      <c r="H219" s="23">
        <v>3832</v>
      </c>
      <c r="I219" s="14" t="s">
        <v>54</v>
      </c>
      <c r="J219" s="37" t="s">
        <v>385</v>
      </c>
      <c r="K219" s="14">
        <v>9</v>
      </c>
      <c r="L219" s="14"/>
      <c r="M219" s="14" t="s">
        <v>40</v>
      </c>
      <c r="N219" s="14"/>
      <c r="O219" s="14"/>
      <c r="P219" s="14"/>
      <c r="Q219" s="14"/>
      <c r="R219" s="14"/>
      <c r="S219" s="14"/>
      <c r="T219" s="14">
        <v>675.4</v>
      </c>
      <c r="U219" s="14" t="s">
        <v>465</v>
      </c>
      <c r="V219" s="14" t="s">
        <v>386</v>
      </c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</row>
    <row r="220" s="81" customFormat="1" ht="20" hidden="1" customHeight="1" spans="1:257">
      <c r="A220" s="13">
        <f t="shared" si="4"/>
        <v>8</v>
      </c>
      <c r="B220" s="14" t="s">
        <v>455</v>
      </c>
      <c r="C220" s="14" t="s">
        <v>168</v>
      </c>
      <c r="D220" s="14">
        <v>8</v>
      </c>
      <c r="E220" s="14">
        <f t="shared" si="5"/>
        <v>900</v>
      </c>
      <c r="F220" s="14"/>
      <c r="G220" s="14"/>
      <c r="H220" s="23">
        <v>4573</v>
      </c>
      <c r="I220" s="14" t="s">
        <v>34</v>
      </c>
      <c r="J220" s="37" t="s">
        <v>194</v>
      </c>
      <c r="K220" s="14"/>
      <c r="L220" s="14"/>
      <c r="M220" s="14" t="s">
        <v>40</v>
      </c>
      <c r="N220" s="14"/>
      <c r="O220" s="14"/>
      <c r="P220" s="14"/>
      <c r="Q220" s="14"/>
      <c r="R220" s="14"/>
      <c r="S220" s="14"/>
      <c r="T220" s="14"/>
      <c r="U220" s="14"/>
      <c r="V220" s="14" t="s">
        <v>200</v>
      </c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</row>
    <row r="221" s="81" customFormat="1" ht="20" hidden="1" customHeight="1" spans="1:257">
      <c r="A221" s="13">
        <f t="shared" si="4"/>
        <v>8</v>
      </c>
      <c r="B221" s="37" t="s">
        <v>455</v>
      </c>
      <c r="C221" s="37" t="s">
        <v>67</v>
      </c>
      <c r="D221" s="37"/>
      <c r="E221" s="37">
        <f t="shared" si="5"/>
        <v>0</v>
      </c>
      <c r="F221" s="37">
        <v>8</v>
      </c>
      <c r="G221" s="37">
        <f>1300/8*F221</f>
        <v>1300</v>
      </c>
      <c r="H221" s="54">
        <v>4812</v>
      </c>
      <c r="I221" s="37" t="s">
        <v>82</v>
      </c>
      <c r="J221" s="37" t="s">
        <v>396</v>
      </c>
      <c r="K221" s="37">
        <v>25</v>
      </c>
      <c r="L221" s="37"/>
      <c r="M221" s="37" t="s">
        <v>40</v>
      </c>
      <c r="N221" s="37"/>
      <c r="O221" s="37"/>
      <c r="P221" s="37"/>
      <c r="Q221" s="37"/>
      <c r="R221" s="37"/>
      <c r="S221" s="37"/>
      <c r="T221" s="37">
        <v>559</v>
      </c>
      <c r="U221" s="37"/>
      <c r="V221" s="37" t="s">
        <v>429</v>
      </c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</row>
    <row r="222" s="81" customFormat="1" ht="20" hidden="1" customHeight="1" spans="1:257">
      <c r="A222" s="13">
        <f t="shared" si="4"/>
        <v>5</v>
      </c>
      <c r="B222" s="37" t="s">
        <v>455</v>
      </c>
      <c r="C222" s="37" t="s">
        <v>180</v>
      </c>
      <c r="D222" s="37"/>
      <c r="E222" s="37">
        <f t="shared" si="5"/>
        <v>0</v>
      </c>
      <c r="F222" s="37">
        <v>5</v>
      </c>
      <c r="G222" s="37">
        <f>1300/8*F222</f>
        <v>812.5</v>
      </c>
      <c r="H222" s="54">
        <v>4813</v>
      </c>
      <c r="I222" s="37" t="s">
        <v>466</v>
      </c>
      <c r="J222" s="37" t="s">
        <v>396</v>
      </c>
      <c r="K222" s="37"/>
      <c r="L222" s="37"/>
      <c r="M222" s="37" t="s">
        <v>40</v>
      </c>
      <c r="N222" s="37"/>
      <c r="O222" s="37"/>
      <c r="P222" s="37"/>
      <c r="Q222" s="37"/>
      <c r="R222" s="37"/>
      <c r="S222" s="32">
        <v>350</v>
      </c>
      <c r="T222" s="37"/>
      <c r="U222" s="37"/>
      <c r="V222" s="37" t="s">
        <v>429</v>
      </c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</row>
    <row r="223" s="81" customFormat="1" ht="20" hidden="1" customHeight="1" spans="1:257">
      <c r="A223" s="13">
        <f t="shared" si="4"/>
        <v>7</v>
      </c>
      <c r="B223" s="14" t="s">
        <v>455</v>
      </c>
      <c r="C223" s="14" t="s">
        <v>81</v>
      </c>
      <c r="D223" s="14"/>
      <c r="E223" s="14">
        <f>1400/8*D223</f>
        <v>0</v>
      </c>
      <c r="F223" s="14">
        <v>7</v>
      </c>
      <c r="G223" s="14">
        <f>1800/8*F223</f>
        <v>1575</v>
      </c>
      <c r="H223" s="23">
        <v>3267</v>
      </c>
      <c r="I223" s="14" t="s">
        <v>60</v>
      </c>
      <c r="J223" s="37" t="s">
        <v>311</v>
      </c>
      <c r="K223" s="14"/>
      <c r="L223" s="14"/>
      <c r="M223" s="14" t="s">
        <v>40</v>
      </c>
      <c r="N223" s="14"/>
      <c r="O223" s="14"/>
      <c r="P223" s="14"/>
      <c r="Q223" s="14"/>
      <c r="R223" s="14"/>
      <c r="S223" s="14"/>
      <c r="T223" s="14"/>
      <c r="U223" s="14"/>
      <c r="V223" s="14" t="s">
        <v>328</v>
      </c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</row>
    <row r="224" s="81" customFormat="1" ht="20" hidden="1" customHeight="1" spans="1:257">
      <c r="A224" s="13">
        <f t="shared" si="4"/>
        <v>8</v>
      </c>
      <c r="B224" s="14" t="s">
        <v>455</v>
      </c>
      <c r="C224" s="14" t="s">
        <v>322</v>
      </c>
      <c r="D224" s="14">
        <v>5</v>
      </c>
      <c r="E224" s="14">
        <f>1000/8*D224</f>
        <v>625</v>
      </c>
      <c r="F224" s="14">
        <v>3</v>
      </c>
      <c r="G224" s="14">
        <f>1400/8*F224</f>
        <v>525</v>
      </c>
      <c r="H224" s="23">
        <v>1529</v>
      </c>
      <c r="I224" s="14" t="s">
        <v>414</v>
      </c>
      <c r="J224" s="37" t="s">
        <v>440</v>
      </c>
      <c r="K224" s="14"/>
      <c r="L224" s="14"/>
      <c r="M224" s="14" t="s">
        <v>40</v>
      </c>
      <c r="N224" s="14"/>
      <c r="O224" s="14"/>
      <c r="P224" s="14"/>
      <c r="Q224" s="14"/>
      <c r="R224" s="14"/>
      <c r="S224" s="14"/>
      <c r="T224" s="14">
        <v>1396</v>
      </c>
      <c r="U224" s="14" t="s">
        <v>445</v>
      </c>
      <c r="V224" s="14" t="s">
        <v>441</v>
      </c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</row>
    <row r="225" s="81" customFormat="1" ht="20" hidden="1" customHeight="1" spans="1:257">
      <c r="A225" s="13">
        <f t="shared" si="4"/>
        <v>8</v>
      </c>
      <c r="B225" s="14" t="s">
        <v>455</v>
      </c>
      <c r="C225" s="14" t="s">
        <v>80</v>
      </c>
      <c r="D225" s="14">
        <v>8</v>
      </c>
      <c r="E225" s="14">
        <f>1000/8*D225</f>
        <v>1000</v>
      </c>
      <c r="F225" s="14"/>
      <c r="G225" s="14">
        <f>1400/8*F225</f>
        <v>0</v>
      </c>
      <c r="H225" s="23">
        <v>2618</v>
      </c>
      <c r="I225" s="14" t="s">
        <v>432</v>
      </c>
      <c r="J225" s="37" t="s">
        <v>440</v>
      </c>
      <c r="K225" s="14"/>
      <c r="L225" s="14"/>
      <c r="M225" s="14" t="s">
        <v>40</v>
      </c>
      <c r="N225" s="14"/>
      <c r="O225" s="14"/>
      <c r="P225" s="14"/>
      <c r="Q225" s="14"/>
      <c r="R225" s="14"/>
      <c r="S225" s="14"/>
      <c r="T225" s="14">
        <v>643</v>
      </c>
      <c r="U225" s="14" t="s">
        <v>445</v>
      </c>
      <c r="V225" s="14" t="s">
        <v>467</v>
      </c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</row>
    <row r="226" s="81" customFormat="1" ht="20" hidden="1" customHeight="1" spans="1:257">
      <c r="A226" s="13">
        <f t="shared" si="4"/>
        <v>8</v>
      </c>
      <c r="B226" s="14" t="s">
        <v>468</v>
      </c>
      <c r="C226" s="14" t="s">
        <v>80</v>
      </c>
      <c r="D226" s="14">
        <v>8</v>
      </c>
      <c r="E226" s="14">
        <f>1000/8*D226</f>
        <v>1000</v>
      </c>
      <c r="F226" s="14"/>
      <c r="G226" s="14">
        <f>1400/8*F226</f>
        <v>0</v>
      </c>
      <c r="H226" s="23">
        <v>2619</v>
      </c>
      <c r="I226" s="14" t="s">
        <v>432</v>
      </c>
      <c r="J226" s="37" t="s">
        <v>440</v>
      </c>
      <c r="K226" s="14"/>
      <c r="L226" s="14"/>
      <c r="M226" s="14" t="s">
        <v>40</v>
      </c>
      <c r="N226" s="14"/>
      <c r="O226" s="14"/>
      <c r="P226" s="14"/>
      <c r="Q226" s="14"/>
      <c r="R226" s="14"/>
      <c r="S226" s="14"/>
      <c r="T226" s="14">
        <v>643</v>
      </c>
      <c r="U226" s="14" t="s">
        <v>445</v>
      </c>
      <c r="V226" s="14" t="s">
        <v>467</v>
      </c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</row>
    <row r="227" s="81" customFormat="1" ht="20" hidden="1" customHeight="1" spans="1:257">
      <c r="A227" s="13">
        <f t="shared" si="4"/>
        <v>8</v>
      </c>
      <c r="B227" s="14" t="s">
        <v>469</v>
      </c>
      <c r="C227" s="14" t="s">
        <v>102</v>
      </c>
      <c r="D227" s="14"/>
      <c r="E227" s="14">
        <f>900/8*D227</f>
        <v>0</v>
      </c>
      <c r="F227" s="14">
        <v>8</v>
      </c>
      <c r="G227" s="14">
        <f>1300/8*F227</f>
        <v>1300</v>
      </c>
      <c r="H227" s="23">
        <v>8301</v>
      </c>
      <c r="I227" s="14" t="s">
        <v>104</v>
      </c>
      <c r="J227" s="37" t="s">
        <v>381</v>
      </c>
      <c r="K227" s="14"/>
      <c r="L227" s="14"/>
      <c r="M227" s="14" t="s">
        <v>40</v>
      </c>
      <c r="N227" s="14"/>
      <c r="O227" s="14"/>
      <c r="P227" s="14"/>
      <c r="Q227" s="14"/>
      <c r="R227" s="14"/>
      <c r="S227" s="32">
        <v>350</v>
      </c>
      <c r="T227" s="14"/>
      <c r="U227" s="14"/>
      <c r="V227" s="14">
        <v>18588810110</v>
      </c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</row>
    <row r="228" s="81" customFormat="1" ht="20" hidden="1" customHeight="1" spans="1:257">
      <c r="A228" s="13">
        <f t="shared" si="4"/>
        <v>2</v>
      </c>
      <c r="B228" s="14" t="s">
        <v>469</v>
      </c>
      <c r="C228" s="14" t="s">
        <v>59</v>
      </c>
      <c r="D228" s="14">
        <v>2</v>
      </c>
      <c r="E228" s="14">
        <f>900/8*D228</f>
        <v>225</v>
      </c>
      <c r="F228" s="14"/>
      <c r="G228" s="14">
        <f>1400/8*F228</f>
        <v>0</v>
      </c>
      <c r="H228" s="23">
        <v>4722</v>
      </c>
      <c r="I228" s="14" t="s">
        <v>423</v>
      </c>
      <c r="J228" s="37" t="s">
        <v>224</v>
      </c>
      <c r="K228" s="14"/>
      <c r="L228" s="14"/>
      <c r="M228" s="14" t="s">
        <v>40</v>
      </c>
      <c r="N228" s="14"/>
      <c r="O228" s="14"/>
      <c r="P228" s="14"/>
      <c r="Q228" s="14"/>
      <c r="R228" s="14"/>
      <c r="S228" s="14"/>
      <c r="T228" s="14"/>
      <c r="U228" s="14"/>
      <c r="V228" s="14" t="s">
        <v>470</v>
      </c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</row>
    <row r="229" s="81" customFormat="1" ht="20" hidden="1" customHeight="1" spans="1:257">
      <c r="A229" s="13">
        <f t="shared" si="4"/>
        <v>8</v>
      </c>
      <c r="B229" s="14" t="s">
        <v>469</v>
      </c>
      <c r="C229" s="14" t="s">
        <v>59</v>
      </c>
      <c r="D229" s="14">
        <v>8</v>
      </c>
      <c r="E229" s="14">
        <f>900/8*D229</f>
        <v>900</v>
      </c>
      <c r="F229" s="14"/>
      <c r="G229" s="14">
        <f>1400/8*F229</f>
        <v>0</v>
      </c>
      <c r="H229" s="23">
        <v>4723</v>
      </c>
      <c r="I229" s="14" t="s">
        <v>423</v>
      </c>
      <c r="J229" s="37" t="s">
        <v>224</v>
      </c>
      <c r="K229" s="14"/>
      <c r="L229" s="14"/>
      <c r="M229" s="14" t="s">
        <v>40</v>
      </c>
      <c r="N229" s="14"/>
      <c r="O229" s="14"/>
      <c r="P229" s="14"/>
      <c r="Q229" s="14"/>
      <c r="R229" s="14"/>
      <c r="S229" s="14"/>
      <c r="T229" s="14"/>
      <c r="U229" s="14"/>
      <c r="V229" s="14" t="s">
        <v>225</v>
      </c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</row>
    <row r="230" s="81" customFormat="1" ht="20" hidden="1" customHeight="1" spans="1:257">
      <c r="A230" s="13">
        <f t="shared" si="4"/>
        <v>8</v>
      </c>
      <c r="B230" s="37" t="s">
        <v>469</v>
      </c>
      <c r="C230" s="37" t="s">
        <v>90</v>
      </c>
      <c r="D230" s="37">
        <v>8</v>
      </c>
      <c r="E230" s="37">
        <f>900/8*D230</f>
        <v>900</v>
      </c>
      <c r="F230" s="37"/>
      <c r="G230" s="37">
        <f>1300/8*F230</f>
        <v>0</v>
      </c>
      <c r="H230" s="54">
        <v>4923</v>
      </c>
      <c r="I230" s="37" t="s">
        <v>460</v>
      </c>
      <c r="J230" s="37" t="s">
        <v>433</v>
      </c>
      <c r="K230" s="37"/>
      <c r="L230" s="37"/>
      <c r="M230" s="37" t="s">
        <v>40</v>
      </c>
      <c r="N230" s="37"/>
      <c r="O230" s="37">
        <v>3050</v>
      </c>
      <c r="P230" s="37">
        <v>3050</v>
      </c>
      <c r="Q230" s="37"/>
      <c r="R230" s="37" t="s">
        <v>114</v>
      </c>
      <c r="S230" s="37"/>
      <c r="T230" s="37"/>
      <c r="U230" s="37" t="s">
        <v>409</v>
      </c>
      <c r="V230" s="37" t="s">
        <v>434</v>
      </c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</row>
    <row r="231" s="81" customFormat="1" ht="20" hidden="1" customHeight="1" spans="1:257">
      <c r="A231" s="13">
        <f t="shared" si="4"/>
        <v>8</v>
      </c>
      <c r="B231" s="14" t="s">
        <v>469</v>
      </c>
      <c r="C231" s="14" t="s">
        <v>56</v>
      </c>
      <c r="D231" s="14">
        <v>8</v>
      </c>
      <c r="E231" s="14">
        <f>850/8*D231</f>
        <v>850</v>
      </c>
      <c r="F231" s="14"/>
      <c r="G231" s="14"/>
      <c r="H231" s="23">
        <v>3634</v>
      </c>
      <c r="I231" s="14" t="s">
        <v>338</v>
      </c>
      <c r="J231" s="37" t="s">
        <v>341</v>
      </c>
      <c r="K231" s="14">
        <v>30</v>
      </c>
      <c r="L231" s="14"/>
      <c r="M231" s="14" t="s">
        <v>40</v>
      </c>
      <c r="N231" s="14"/>
      <c r="O231" s="14"/>
      <c r="P231" s="14"/>
      <c r="Q231" s="14"/>
      <c r="R231" s="14"/>
      <c r="S231" s="14"/>
      <c r="T231" s="14">
        <v>1329.4</v>
      </c>
      <c r="U231" s="14" t="s">
        <v>407</v>
      </c>
      <c r="V231" s="14" t="s">
        <v>342</v>
      </c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</row>
    <row r="232" s="81" customFormat="1" ht="20" hidden="1" customHeight="1" spans="1:257">
      <c r="A232" s="13">
        <f t="shared" si="4"/>
        <v>8</v>
      </c>
      <c r="B232" s="14" t="s">
        <v>469</v>
      </c>
      <c r="C232" s="14" t="s">
        <v>345</v>
      </c>
      <c r="D232" s="14"/>
      <c r="E232" s="14">
        <f>900/8*D232</f>
        <v>0</v>
      </c>
      <c r="F232" s="14">
        <v>8</v>
      </c>
      <c r="G232" s="14">
        <f>1300/8*F232</f>
        <v>1300</v>
      </c>
      <c r="H232" s="23">
        <v>2507</v>
      </c>
      <c r="I232" s="14" t="s">
        <v>220</v>
      </c>
      <c r="J232" s="37" t="s">
        <v>471</v>
      </c>
      <c r="K232" s="14"/>
      <c r="L232" s="14"/>
      <c r="M232" s="14" t="s">
        <v>40</v>
      </c>
      <c r="N232" s="14">
        <v>300</v>
      </c>
      <c r="O232" s="14"/>
      <c r="P232" s="14"/>
      <c r="Q232" s="14"/>
      <c r="R232" s="14"/>
      <c r="S232" s="14"/>
      <c r="T232" s="14">
        <v>1017</v>
      </c>
      <c r="U232" s="14" t="s">
        <v>409</v>
      </c>
      <c r="V232" s="14" t="s">
        <v>472</v>
      </c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</row>
    <row r="233" s="81" customFormat="1" ht="20" hidden="1" customHeight="1" spans="1:257">
      <c r="A233" s="13">
        <f t="shared" si="4"/>
        <v>5</v>
      </c>
      <c r="B233" s="37" t="s">
        <v>469</v>
      </c>
      <c r="C233" s="37" t="s">
        <v>33</v>
      </c>
      <c r="D233" s="37">
        <v>4</v>
      </c>
      <c r="E233" s="37">
        <f>1000/8*D233</f>
        <v>500</v>
      </c>
      <c r="F233" s="37">
        <v>1</v>
      </c>
      <c r="G233" s="37">
        <f>1500/8*F233</f>
        <v>187.5</v>
      </c>
      <c r="H233" s="54">
        <v>3608</v>
      </c>
      <c r="I233" s="37" t="s">
        <v>374</v>
      </c>
      <c r="J233" s="37" t="s">
        <v>461</v>
      </c>
      <c r="K233" s="37"/>
      <c r="L233" s="37" t="s">
        <v>77</v>
      </c>
      <c r="M233" s="37" t="s">
        <v>40</v>
      </c>
      <c r="N233" s="37"/>
      <c r="O233" s="37">
        <v>1738</v>
      </c>
      <c r="P233" s="37">
        <v>1831</v>
      </c>
      <c r="Q233" s="37">
        <v>93</v>
      </c>
      <c r="R233" s="37" t="s">
        <v>72</v>
      </c>
      <c r="S233" s="37"/>
      <c r="T233" s="37">
        <v>3089.8</v>
      </c>
      <c r="U233" s="37" t="s">
        <v>407</v>
      </c>
      <c r="V233" s="37">
        <v>15989166136</v>
      </c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</row>
    <row r="234" s="81" customFormat="1" ht="20" hidden="1" customHeight="1" spans="1:257">
      <c r="A234" s="13">
        <f t="shared" si="4"/>
        <v>10.5</v>
      </c>
      <c r="B234" s="14" t="s">
        <v>469</v>
      </c>
      <c r="C234" s="14" t="s">
        <v>400</v>
      </c>
      <c r="D234" s="14">
        <v>10.5</v>
      </c>
      <c r="E234" s="14">
        <f>900/8*D234</f>
        <v>1181.25</v>
      </c>
      <c r="F234" s="14"/>
      <c r="G234" s="14"/>
      <c r="H234" s="23">
        <v>3533</v>
      </c>
      <c r="I234" s="14" t="s">
        <v>360</v>
      </c>
      <c r="J234" s="37" t="s">
        <v>402</v>
      </c>
      <c r="K234" s="14"/>
      <c r="L234" s="14"/>
      <c r="M234" s="14" t="s">
        <v>40</v>
      </c>
      <c r="N234" s="14"/>
      <c r="O234" s="14"/>
      <c r="P234" s="14"/>
      <c r="Q234" s="14"/>
      <c r="R234" s="14"/>
      <c r="S234" s="14"/>
      <c r="T234" s="14">
        <v>1093.5</v>
      </c>
      <c r="U234" s="14" t="s">
        <v>445</v>
      </c>
      <c r="V234" s="14" t="s">
        <v>403</v>
      </c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</row>
    <row r="235" s="81" customFormat="1" ht="20" hidden="1" customHeight="1" spans="1:257">
      <c r="A235" s="13">
        <f t="shared" si="4"/>
        <v>8</v>
      </c>
      <c r="B235" s="14" t="s">
        <v>469</v>
      </c>
      <c r="C235" s="14" t="s">
        <v>50</v>
      </c>
      <c r="D235" s="14">
        <v>8</v>
      </c>
      <c r="E235" s="14">
        <f>1000/8*D235</f>
        <v>1000</v>
      </c>
      <c r="F235" s="14"/>
      <c r="G235" s="14"/>
      <c r="H235" s="23">
        <v>2442</v>
      </c>
      <c r="I235" s="14" t="s">
        <v>23</v>
      </c>
      <c r="J235" s="37" t="s">
        <v>350</v>
      </c>
      <c r="K235" s="14"/>
      <c r="L235" s="14"/>
      <c r="M235" s="14" t="s">
        <v>40</v>
      </c>
      <c r="N235" s="14"/>
      <c r="O235" s="14"/>
      <c r="P235" s="14"/>
      <c r="Q235" s="14"/>
      <c r="R235" s="14"/>
      <c r="S235" s="14"/>
      <c r="T235" s="14"/>
      <c r="U235" s="14"/>
      <c r="V235" s="14" t="s">
        <v>351</v>
      </c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</row>
    <row r="236" s="81" customFormat="1" ht="20" hidden="1" customHeight="1" spans="1:257">
      <c r="A236" s="13">
        <f t="shared" si="4"/>
        <v>6</v>
      </c>
      <c r="B236" s="14" t="s">
        <v>469</v>
      </c>
      <c r="C236" s="14" t="s">
        <v>63</v>
      </c>
      <c r="D236" s="14">
        <v>5</v>
      </c>
      <c r="E236" s="14">
        <f t="shared" ref="E236:E241" si="6">900/8*D236</f>
        <v>562.5</v>
      </c>
      <c r="F236" s="14">
        <v>1</v>
      </c>
      <c r="G236" s="14">
        <f>1300/8*F236</f>
        <v>162.5</v>
      </c>
      <c r="H236" s="23">
        <v>3544</v>
      </c>
      <c r="I236" s="14" t="s">
        <v>234</v>
      </c>
      <c r="J236" s="37" t="s">
        <v>404</v>
      </c>
      <c r="K236" s="14"/>
      <c r="L236" s="14"/>
      <c r="M236" s="14" t="s">
        <v>40</v>
      </c>
      <c r="N236" s="14"/>
      <c r="O236" s="14"/>
      <c r="P236" s="14"/>
      <c r="Q236" s="14"/>
      <c r="R236" s="14"/>
      <c r="S236" s="14"/>
      <c r="T236" s="14">
        <v>967.7</v>
      </c>
      <c r="U236" s="14" t="s">
        <v>408</v>
      </c>
      <c r="V236" s="14">
        <v>13924216518</v>
      </c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</row>
    <row r="237" s="81" customFormat="1" ht="20" hidden="1" customHeight="1" spans="1:257">
      <c r="A237" s="13">
        <f t="shared" si="4"/>
        <v>8</v>
      </c>
      <c r="B237" s="14" t="s">
        <v>469</v>
      </c>
      <c r="C237" s="14" t="s">
        <v>384</v>
      </c>
      <c r="D237" s="14">
        <v>4</v>
      </c>
      <c r="E237" s="14">
        <f t="shared" si="6"/>
        <v>450</v>
      </c>
      <c r="F237" s="14">
        <v>4</v>
      </c>
      <c r="G237" s="14">
        <f>1300/8*F237</f>
        <v>650</v>
      </c>
      <c r="H237" s="23">
        <v>3833</v>
      </c>
      <c r="I237" s="14" t="s">
        <v>54</v>
      </c>
      <c r="J237" s="37" t="s">
        <v>385</v>
      </c>
      <c r="K237" s="14">
        <v>18</v>
      </c>
      <c r="L237" s="14"/>
      <c r="M237" s="14" t="s">
        <v>40</v>
      </c>
      <c r="N237" s="14"/>
      <c r="O237" s="14"/>
      <c r="P237" s="14"/>
      <c r="Q237" s="14"/>
      <c r="R237" s="14"/>
      <c r="S237" s="14"/>
      <c r="T237" s="14">
        <v>682.9</v>
      </c>
      <c r="U237" s="14" t="s">
        <v>452</v>
      </c>
      <c r="V237" s="14" t="s">
        <v>386</v>
      </c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</row>
    <row r="238" s="81" customFormat="1" ht="20" hidden="1" customHeight="1" spans="1:257">
      <c r="A238" s="13">
        <f t="shared" si="4"/>
        <v>10</v>
      </c>
      <c r="B238" s="14" t="s">
        <v>469</v>
      </c>
      <c r="C238" s="14" t="s">
        <v>73</v>
      </c>
      <c r="D238" s="14">
        <v>10</v>
      </c>
      <c r="E238" s="14">
        <f t="shared" si="6"/>
        <v>1125</v>
      </c>
      <c r="F238" s="14"/>
      <c r="G238" s="14">
        <f>1300/8*F238</f>
        <v>0</v>
      </c>
      <c r="H238" s="23">
        <v>4782</v>
      </c>
      <c r="I238" s="14" t="s">
        <v>38</v>
      </c>
      <c r="J238" s="37" t="s">
        <v>385</v>
      </c>
      <c r="K238" s="14">
        <v>10</v>
      </c>
      <c r="L238" s="14"/>
      <c r="M238" s="14" t="s">
        <v>40</v>
      </c>
      <c r="N238" s="14"/>
      <c r="O238" s="14"/>
      <c r="P238" s="14"/>
      <c r="Q238" s="14"/>
      <c r="R238" s="14"/>
      <c r="S238" s="14"/>
      <c r="T238" s="14">
        <v>915</v>
      </c>
      <c r="U238" s="14" t="s">
        <v>473</v>
      </c>
      <c r="V238" s="14" t="s">
        <v>386</v>
      </c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</row>
    <row r="239" s="81" customFormat="1" ht="20" hidden="1" customHeight="1" spans="1:257">
      <c r="A239" s="13">
        <f t="shared" si="4"/>
        <v>8</v>
      </c>
      <c r="B239" s="14" t="s">
        <v>469</v>
      </c>
      <c r="C239" s="14" t="s">
        <v>168</v>
      </c>
      <c r="D239" s="14">
        <v>8</v>
      </c>
      <c r="E239" s="14">
        <f t="shared" si="6"/>
        <v>900</v>
      </c>
      <c r="F239" s="14"/>
      <c r="G239" s="14"/>
      <c r="H239" s="23">
        <v>4574</v>
      </c>
      <c r="I239" s="14" t="s">
        <v>34</v>
      </c>
      <c r="J239" s="37" t="s">
        <v>194</v>
      </c>
      <c r="K239" s="14"/>
      <c r="L239" s="14"/>
      <c r="M239" s="14" t="s">
        <v>40</v>
      </c>
      <c r="N239" s="14"/>
      <c r="O239" s="14"/>
      <c r="P239" s="14"/>
      <c r="Q239" s="14"/>
      <c r="R239" s="14"/>
      <c r="S239" s="14"/>
      <c r="T239" s="14"/>
      <c r="U239" s="14"/>
      <c r="V239" s="14" t="s">
        <v>200</v>
      </c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</row>
    <row r="240" s="81" customFormat="1" ht="20" hidden="1" customHeight="1" spans="1:257">
      <c r="A240" s="13">
        <f t="shared" si="4"/>
        <v>8</v>
      </c>
      <c r="B240" s="37" t="s">
        <v>469</v>
      </c>
      <c r="C240" s="37" t="s">
        <v>67</v>
      </c>
      <c r="D240" s="37"/>
      <c r="E240" s="37">
        <f t="shared" si="6"/>
        <v>0</v>
      </c>
      <c r="F240" s="37">
        <v>8</v>
      </c>
      <c r="G240" s="37">
        <f>1300/8*F240</f>
        <v>1300</v>
      </c>
      <c r="H240" s="54">
        <v>4814</v>
      </c>
      <c r="I240" s="37" t="s">
        <v>82</v>
      </c>
      <c r="J240" s="37" t="s">
        <v>396</v>
      </c>
      <c r="K240" s="37">
        <v>25</v>
      </c>
      <c r="L240" s="37"/>
      <c r="M240" s="37" t="s">
        <v>40</v>
      </c>
      <c r="N240" s="37"/>
      <c r="O240" s="37"/>
      <c r="P240" s="37"/>
      <c r="Q240" s="37"/>
      <c r="R240" s="37"/>
      <c r="S240" s="37"/>
      <c r="T240" s="37"/>
      <c r="U240" s="37" t="s">
        <v>474</v>
      </c>
      <c r="V240" s="37" t="s">
        <v>429</v>
      </c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</row>
    <row r="241" s="81" customFormat="1" ht="20" hidden="1" customHeight="1" spans="1:257">
      <c r="A241" s="13">
        <f t="shared" si="4"/>
        <v>8</v>
      </c>
      <c r="B241" s="37" t="s">
        <v>469</v>
      </c>
      <c r="C241" s="37" t="s">
        <v>180</v>
      </c>
      <c r="D241" s="37"/>
      <c r="E241" s="37">
        <f t="shared" si="6"/>
        <v>0</v>
      </c>
      <c r="F241" s="37">
        <v>8</v>
      </c>
      <c r="G241" s="37">
        <f>1300/8*F241</f>
        <v>1300</v>
      </c>
      <c r="H241" s="54">
        <v>4815</v>
      </c>
      <c r="I241" s="37" t="s">
        <v>104</v>
      </c>
      <c r="J241" s="37" t="s">
        <v>396</v>
      </c>
      <c r="K241" s="37"/>
      <c r="L241" s="37"/>
      <c r="M241" s="37" t="s">
        <v>40</v>
      </c>
      <c r="N241" s="37"/>
      <c r="O241" s="37"/>
      <c r="P241" s="37"/>
      <c r="Q241" s="37"/>
      <c r="R241" s="37"/>
      <c r="S241" s="32">
        <v>350</v>
      </c>
      <c r="T241" s="37"/>
      <c r="U241" s="37"/>
      <c r="V241" s="37" t="s">
        <v>429</v>
      </c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</row>
    <row r="242" s="81" customFormat="1" ht="20" hidden="1" customHeight="1" spans="1:257">
      <c r="A242" s="13">
        <f t="shared" si="4"/>
        <v>8</v>
      </c>
      <c r="B242" s="14" t="s">
        <v>469</v>
      </c>
      <c r="C242" s="14" t="s">
        <v>81</v>
      </c>
      <c r="D242" s="14">
        <v>8</v>
      </c>
      <c r="E242" s="14">
        <f>1400/8*D242</f>
        <v>1400</v>
      </c>
      <c r="F242" s="14"/>
      <c r="G242" s="14">
        <f>1800/8*F242</f>
        <v>0</v>
      </c>
      <c r="H242" s="23">
        <v>1873</v>
      </c>
      <c r="I242" s="14" t="s">
        <v>60</v>
      </c>
      <c r="J242" s="37" t="s">
        <v>311</v>
      </c>
      <c r="K242" s="14"/>
      <c r="L242" s="14"/>
      <c r="M242" s="14" t="s">
        <v>40</v>
      </c>
      <c r="N242" s="14"/>
      <c r="O242" s="14"/>
      <c r="P242" s="14"/>
      <c r="Q242" s="14"/>
      <c r="R242" s="14"/>
      <c r="S242" s="14"/>
      <c r="T242" s="14"/>
      <c r="U242" s="14"/>
      <c r="V242" s="14" t="s">
        <v>328</v>
      </c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</row>
    <row r="243" s="81" customFormat="1" ht="20" hidden="1" customHeight="1" spans="1:257">
      <c r="A243" s="13">
        <f t="shared" si="4"/>
        <v>8</v>
      </c>
      <c r="B243" s="14" t="s">
        <v>469</v>
      </c>
      <c r="C243" s="14" t="s">
        <v>80</v>
      </c>
      <c r="D243" s="14">
        <v>8</v>
      </c>
      <c r="E243" s="14">
        <f>1000/8*D243</f>
        <v>1000</v>
      </c>
      <c r="F243" s="14"/>
      <c r="G243" s="14">
        <f>1400/8*F243</f>
        <v>0</v>
      </c>
      <c r="H243" s="23">
        <v>4608</v>
      </c>
      <c r="I243" s="14" t="s">
        <v>337</v>
      </c>
      <c r="J243" s="37" t="s">
        <v>440</v>
      </c>
      <c r="K243" s="14">
        <v>20</v>
      </c>
      <c r="L243" s="14"/>
      <c r="M243" s="14" t="s">
        <v>40</v>
      </c>
      <c r="N243" s="14"/>
      <c r="O243" s="14"/>
      <c r="P243" s="14"/>
      <c r="Q243" s="14"/>
      <c r="R243" s="14"/>
      <c r="S243" s="14"/>
      <c r="T243" s="14">
        <v>647.8</v>
      </c>
      <c r="U243" s="14" t="s">
        <v>407</v>
      </c>
      <c r="V243" s="14">
        <v>18639052600</v>
      </c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</row>
    <row r="244" s="81" customFormat="1" ht="20" hidden="1" customHeight="1" spans="1:257">
      <c r="A244" s="13">
        <f t="shared" si="4"/>
        <v>6</v>
      </c>
      <c r="B244" s="14" t="s">
        <v>469</v>
      </c>
      <c r="C244" s="14" t="s">
        <v>322</v>
      </c>
      <c r="D244" s="14"/>
      <c r="E244" s="14">
        <f>1000/8*D244</f>
        <v>0</v>
      </c>
      <c r="F244" s="14">
        <v>6</v>
      </c>
      <c r="G244" s="14">
        <f>1400/8*F244</f>
        <v>1050</v>
      </c>
      <c r="H244" s="23">
        <v>4892</v>
      </c>
      <c r="I244" s="14" t="s">
        <v>414</v>
      </c>
      <c r="J244" s="37" t="s">
        <v>440</v>
      </c>
      <c r="K244" s="14"/>
      <c r="L244" s="14"/>
      <c r="M244" s="14" t="s">
        <v>40</v>
      </c>
      <c r="N244" s="14"/>
      <c r="O244" s="14"/>
      <c r="P244" s="14"/>
      <c r="Q244" s="14"/>
      <c r="R244" s="14"/>
      <c r="S244" s="14"/>
      <c r="T244" s="14">
        <v>1405</v>
      </c>
      <c r="U244" s="14" t="s">
        <v>445</v>
      </c>
      <c r="V244" s="14" t="s">
        <v>441</v>
      </c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</row>
    <row r="245" s="81" customFormat="1" ht="20" hidden="1" customHeight="1" spans="1:257">
      <c r="A245" s="13">
        <f t="shared" si="4"/>
        <v>10</v>
      </c>
      <c r="B245" s="14" t="s">
        <v>475</v>
      </c>
      <c r="C245" s="14" t="s">
        <v>322</v>
      </c>
      <c r="D245" s="14"/>
      <c r="E245" s="14">
        <f>1000/8*D245</f>
        <v>0</v>
      </c>
      <c r="F245" s="14">
        <v>10</v>
      </c>
      <c r="G245" s="14">
        <f>1200/8*F245</f>
        <v>1500</v>
      </c>
      <c r="H245" s="23">
        <v>1912</v>
      </c>
      <c r="I245" s="14" t="s">
        <v>104</v>
      </c>
      <c r="J245" s="37" t="s">
        <v>440</v>
      </c>
      <c r="K245" s="14"/>
      <c r="L245" s="14"/>
      <c r="M245" s="14" t="s">
        <v>40</v>
      </c>
      <c r="N245" s="14"/>
      <c r="O245" s="14"/>
      <c r="P245" s="14"/>
      <c r="Q245" s="14"/>
      <c r="R245" s="14"/>
      <c r="S245" s="14" t="s">
        <v>476</v>
      </c>
      <c r="T245" s="14"/>
      <c r="U245" s="14"/>
      <c r="V245" s="14" t="s">
        <v>447</v>
      </c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</row>
    <row r="246" s="81" customFormat="1" ht="20" hidden="1" customHeight="1" spans="1:257">
      <c r="A246" s="13">
        <f t="shared" si="4"/>
        <v>11</v>
      </c>
      <c r="B246" s="14" t="s">
        <v>475</v>
      </c>
      <c r="C246" s="14" t="s">
        <v>80</v>
      </c>
      <c r="D246" s="14">
        <v>11</v>
      </c>
      <c r="E246" s="14">
        <f>1000/8*D246</f>
        <v>1375</v>
      </c>
      <c r="F246" s="14"/>
      <c r="G246" s="14">
        <f>1400/8*F246</f>
        <v>0</v>
      </c>
      <c r="H246" s="23">
        <v>2620</v>
      </c>
      <c r="I246" s="14" t="s">
        <v>432</v>
      </c>
      <c r="J246" s="37" t="s">
        <v>440</v>
      </c>
      <c r="K246" s="14"/>
      <c r="L246" s="14"/>
      <c r="M246" s="14" t="s">
        <v>40</v>
      </c>
      <c r="N246" s="14"/>
      <c r="O246" s="14"/>
      <c r="P246" s="14"/>
      <c r="Q246" s="14"/>
      <c r="R246" s="14"/>
      <c r="S246" s="14"/>
      <c r="T246" s="14">
        <v>649.6</v>
      </c>
      <c r="U246" s="14" t="s">
        <v>408</v>
      </c>
      <c r="V246" s="14" t="s">
        <v>467</v>
      </c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</row>
    <row r="247" s="81" customFormat="1" ht="20" hidden="1" customHeight="1" spans="1:257">
      <c r="A247" s="13">
        <f t="shared" si="4"/>
        <v>3</v>
      </c>
      <c r="B247" s="14" t="s">
        <v>477</v>
      </c>
      <c r="C247" s="14" t="s">
        <v>31</v>
      </c>
      <c r="D247" s="14"/>
      <c r="E247" s="14">
        <f>1000/8*D247</f>
        <v>0</v>
      </c>
      <c r="F247" s="14">
        <v>3</v>
      </c>
      <c r="G247" s="14">
        <f>1400/8*F247</f>
        <v>525</v>
      </c>
      <c r="H247" s="23">
        <v>3546</v>
      </c>
      <c r="I247" s="14" t="s">
        <v>234</v>
      </c>
      <c r="J247" s="37" t="s">
        <v>478</v>
      </c>
      <c r="K247" s="14"/>
      <c r="L247" s="14"/>
      <c r="M247" s="14" t="s">
        <v>40</v>
      </c>
      <c r="N247" s="14">
        <v>300</v>
      </c>
      <c r="O247" s="14"/>
      <c r="P247" s="14"/>
      <c r="Q247" s="14"/>
      <c r="R247" s="14"/>
      <c r="S247" s="14"/>
      <c r="T247" s="14"/>
      <c r="U247" s="14"/>
      <c r="V247" s="14" t="s">
        <v>479</v>
      </c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</row>
    <row r="248" s="81" customFormat="1" ht="20" hidden="1" customHeight="1" spans="1:257">
      <c r="A248" s="13">
        <f t="shared" si="4"/>
        <v>8</v>
      </c>
      <c r="B248" s="37" t="s">
        <v>477</v>
      </c>
      <c r="C248" s="37" t="s">
        <v>90</v>
      </c>
      <c r="D248" s="37">
        <v>8</v>
      </c>
      <c r="E248" s="37">
        <f>900/8*D248</f>
        <v>900</v>
      </c>
      <c r="F248" s="37"/>
      <c r="G248" s="37"/>
      <c r="H248" s="54">
        <v>4924</v>
      </c>
      <c r="I248" s="37" t="s">
        <v>460</v>
      </c>
      <c r="J248" s="37" t="s">
        <v>480</v>
      </c>
      <c r="K248" s="37"/>
      <c r="L248" s="37" t="s">
        <v>25</v>
      </c>
      <c r="M248" s="37" t="s">
        <v>40</v>
      </c>
      <c r="N248" s="37">
        <v>200</v>
      </c>
      <c r="O248" s="37">
        <v>1100</v>
      </c>
      <c r="P248" s="37">
        <v>1100</v>
      </c>
      <c r="Q248" s="37">
        <v>0</v>
      </c>
      <c r="R248" s="37" t="s">
        <v>26</v>
      </c>
      <c r="S248" s="37"/>
      <c r="T248" s="37"/>
      <c r="U248" s="37"/>
      <c r="V248" s="37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</row>
    <row r="249" s="81" customFormat="1" ht="20" hidden="1" customHeight="1" spans="1:257">
      <c r="A249" s="13">
        <f t="shared" si="4"/>
        <v>8</v>
      </c>
      <c r="B249" s="14" t="s">
        <v>477</v>
      </c>
      <c r="C249" s="14" t="s">
        <v>102</v>
      </c>
      <c r="D249" s="14"/>
      <c r="E249" s="14">
        <f>900/8*D249</f>
        <v>0</v>
      </c>
      <c r="F249" s="14">
        <v>8</v>
      </c>
      <c r="G249" s="14">
        <f>1300/8*F249</f>
        <v>1300</v>
      </c>
      <c r="H249" s="23">
        <v>8302</v>
      </c>
      <c r="I249" s="14" t="s">
        <v>104</v>
      </c>
      <c r="J249" s="37" t="s">
        <v>381</v>
      </c>
      <c r="K249" s="14"/>
      <c r="L249" s="14"/>
      <c r="M249" s="14" t="s">
        <v>40</v>
      </c>
      <c r="N249" s="14"/>
      <c r="O249" s="14"/>
      <c r="P249" s="14"/>
      <c r="Q249" s="14"/>
      <c r="R249" s="14"/>
      <c r="S249" s="32">
        <v>350</v>
      </c>
      <c r="T249" s="14"/>
      <c r="U249" s="14"/>
      <c r="V249" s="14">
        <v>18588810110</v>
      </c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</row>
    <row r="250" s="81" customFormat="1" ht="20" hidden="1" customHeight="1" spans="1:257">
      <c r="A250" s="13">
        <f t="shared" si="4"/>
        <v>4</v>
      </c>
      <c r="B250" s="14" t="s">
        <v>477</v>
      </c>
      <c r="C250" s="14" t="s">
        <v>85</v>
      </c>
      <c r="D250" s="14">
        <v>4</v>
      </c>
      <c r="E250" s="14">
        <f>800/8*D250</f>
        <v>400</v>
      </c>
      <c r="F250" s="14"/>
      <c r="G250" s="14">
        <f>1200/8*F250</f>
        <v>0</v>
      </c>
      <c r="H250" s="23">
        <v>4784</v>
      </c>
      <c r="I250" s="14" t="s">
        <v>38</v>
      </c>
      <c r="J250" s="37" t="s">
        <v>370</v>
      </c>
      <c r="K250" s="14"/>
      <c r="L250" s="14"/>
      <c r="M250" s="14" t="s">
        <v>40</v>
      </c>
      <c r="N250" s="14"/>
      <c r="O250" s="14"/>
      <c r="P250" s="14"/>
      <c r="Q250" s="14"/>
      <c r="R250" s="14"/>
      <c r="S250" s="14"/>
      <c r="T250" s="14">
        <v>1092</v>
      </c>
      <c r="U250" s="14" t="s">
        <v>481</v>
      </c>
      <c r="V250" s="14" t="s">
        <v>371</v>
      </c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</row>
    <row r="251" s="81" customFormat="1" ht="20" hidden="1" customHeight="1" spans="1:257">
      <c r="A251" s="13">
        <f t="shared" si="4"/>
        <v>1</v>
      </c>
      <c r="B251" s="14" t="s">
        <v>477</v>
      </c>
      <c r="C251" s="14" t="s">
        <v>59</v>
      </c>
      <c r="D251" s="14">
        <v>1</v>
      </c>
      <c r="E251" s="14">
        <f>900/8*D251</f>
        <v>112.5</v>
      </c>
      <c r="F251" s="14"/>
      <c r="G251" s="14">
        <f>1400/8*F251</f>
        <v>0</v>
      </c>
      <c r="H251" s="23">
        <v>4721</v>
      </c>
      <c r="I251" s="14" t="s">
        <v>423</v>
      </c>
      <c r="J251" s="37" t="s">
        <v>224</v>
      </c>
      <c r="K251" s="14"/>
      <c r="L251" s="14"/>
      <c r="M251" s="14" t="s">
        <v>40</v>
      </c>
      <c r="N251" s="14"/>
      <c r="O251" s="14"/>
      <c r="P251" s="14"/>
      <c r="Q251" s="14"/>
      <c r="R251" s="14"/>
      <c r="S251" s="14"/>
      <c r="T251" s="14"/>
      <c r="U251" s="14"/>
      <c r="V251" s="14" t="s">
        <v>470</v>
      </c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</row>
    <row r="252" s="81" customFormat="1" ht="20" hidden="1" customHeight="1" spans="1:257">
      <c r="A252" s="13">
        <f t="shared" si="4"/>
        <v>9.5</v>
      </c>
      <c r="B252" s="14" t="s">
        <v>477</v>
      </c>
      <c r="C252" s="14" t="s">
        <v>59</v>
      </c>
      <c r="D252" s="14">
        <v>9.5</v>
      </c>
      <c r="E252" s="14">
        <f>900/8*D252</f>
        <v>1068.75</v>
      </c>
      <c r="F252" s="14"/>
      <c r="G252" s="14">
        <f>1400/8*F252</f>
        <v>0</v>
      </c>
      <c r="H252" s="23">
        <v>4725</v>
      </c>
      <c r="I252" s="14" t="s">
        <v>423</v>
      </c>
      <c r="J252" s="37" t="s">
        <v>224</v>
      </c>
      <c r="K252" s="14"/>
      <c r="L252" s="14"/>
      <c r="M252" s="14" t="s">
        <v>40</v>
      </c>
      <c r="N252" s="14"/>
      <c r="O252" s="14"/>
      <c r="P252" s="14"/>
      <c r="Q252" s="14"/>
      <c r="R252" s="14"/>
      <c r="S252" s="14"/>
      <c r="T252" s="14"/>
      <c r="U252" s="14"/>
      <c r="V252" s="14" t="s">
        <v>225</v>
      </c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</row>
    <row r="253" s="81" customFormat="1" ht="20" hidden="1" customHeight="1" spans="1:257">
      <c r="A253" s="13">
        <f t="shared" si="4"/>
        <v>8</v>
      </c>
      <c r="B253" s="14" t="s">
        <v>477</v>
      </c>
      <c r="C253" s="14" t="s">
        <v>56</v>
      </c>
      <c r="D253" s="14">
        <v>8</v>
      </c>
      <c r="E253" s="14">
        <f>850/8*D253</f>
        <v>850</v>
      </c>
      <c r="F253" s="14"/>
      <c r="G253" s="14"/>
      <c r="H253" s="23">
        <v>3635</v>
      </c>
      <c r="I253" s="14" t="s">
        <v>338</v>
      </c>
      <c r="J253" s="37" t="s">
        <v>341</v>
      </c>
      <c r="K253" s="14"/>
      <c r="L253" s="14"/>
      <c r="M253" s="14" t="s">
        <v>40</v>
      </c>
      <c r="N253" s="14"/>
      <c r="O253" s="14"/>
      <c r="P253" s="14"/>
      <c r="Q253" s="14"/>
      <c r="R253" s="14"/>
      <c r="S253" s="14"/>
      <c r="T253" s="14">
        <v>1338.2</v>
      </c>
      <c r="U253" s="14" t="s">
        <v>481</v>
      </c>
      <c r="V253" s="14" t="s">
        <v>342</v>
      </c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</row>
    <row r="254" s="81" customFormat="1" ht="20" hidden="1" customHeight="1" spans="1:257">
      <c r="A254" s="13">
        <f t="shared" si="4"/>
        <v>8</v>
      </c>
      <c r="B254" s="14" t="s">
        <v>477</v>
      </c>
      <c r="C254" s="14" t="s">
        <v>457</v>
      </c>
      <c r="D254" s="14">
        <v>8</v>
      </c>
      <c r="E254" s="14">
        <f>900/8*D254</f>
        <v>900</v>
      </c>
      <c r="F254" s="14"/>
      <c r="G254" s="14">
        <f>1300/8*F254</f>
        <v>0</v>
      </c>
      <c r="H254" s="23">
        <v>3835</v>
      </c>
      <c r="I254" s="14" t="s">
        <v>482</v>
      </c>
      <c r="J254" s="37" t="s">
        <v>471</v>
      </c>
      <c r="K254" s="14"/>
      <c r="L254" s="14"/>
      <c r="M254" s="14" t="s">
        <v>40</v>
      </c>
      <c r="N254" s="14"/>
      <c r="O254" s="14">
        <v>2500</v>
      </c>
      <c r="P254" s="14"/>
      <c r="Q254" s="14"/>
      <c r="R254" s="14"/>
      <c r="S254" s="14"/>
      <c r="T254" s="14">
        <v>1398.3</v>
      </c>
      <c r="U254" s="14" t="s">
        <v>445</v>
      </c>
      <c r="V254" s="14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</row>
    <row r="255" s="81" customFormat="1" ht="20" hidden="1" customHeight="1" spans="1:257">
      <c r="A255" s="13">
        <f t="shared" ref="A255:A318" si="7">D255+F255</f>
        <v>4</v>
      </c>
      <c r="B255" s="14" t="s">
        <v>477</v>
      </c>
      <c r="C255" s="14" t="s">
        <v>80</v>
      </c>
      <c r="D255" s="14">
        <v>4</v>
      </c>
      <c r="E255" s="14">
        <f>900/8*D255</f>
        <v>450</v>
      </c>
      <c r="F255" s="14"/>
      <c r="G255" s="14">
        <f>1300/8*F255</f>
        <v>0</v>
      </c>
      <c r="H255" s="23">
        <v>4610</v>
      </c>
      <c r="I255" s="14" t="s">
        <v>337</v>
      </c>
      <c r="J255" s="37" t="s">
        <v>483</v>
      </c>
      <c r="K255" s="14"/>
      <c r="L255" s="14"/>
      <c r="M255" s="14" t="s">
        <v>40</v>
      </c>
      <c r="N255" s="14">
        <v>500</v>
      </c>
      <c r="O255" s="14"/>
      <c r="P255" s="14"/>
      <c r="Q255" s="14"/>
      <c r="R255" s="14"/>
      <c r="S255" s="14"/>
      <c r="T255" s="14">
        <v>656.3</v>
      </c>
      <c r="U255" s="14" t="s">
        <v>484</v>
      </c>
      <c r="V255" s="113" t="s">
        <v>485</v>
      </c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</row>
    <row r="256" s="81" customFormat="1" ht="20" hidden="1" customHeight="1" spans="1:257">
      <c r="A256" s="13">
        <f t="shared" si="7"/>
        <v>8</v>
      </c>
      <c r="B256" s="14" t="s">
        <v>477</v>
      </c>
      <c r="C256" s="14" t="s">
        <v>400</v>
      </c>
      <c r="D256" s="14">
        <v>8</v>
      </c>
      <c r="E256" s="14">
        <f>900/8*D256</f>
        <v>900</v>
      </c>
      <c r="F256" s="14"/>
      <c r="G256" s="14"/>
      <c r="H256" s="23">
        <v>3534</v>
      </c>
      <c r="I256" s="14" t="s">
        <v>360</v>
      </c>
      <c r="J256" s="37" t="s">
        <v>402</v>
      </c>
      <c r="K256" s="14"/>
      <c r="L256" s="14"/>
      <c r="M256" s="14" t="s">
        <v>40</v>
      </c>
      <c r="N256" s="14"/>
      <c r="O256" s="14"/>
      <c r="P256" s="14"/>
      <c r="Q256" s="14"/>
      <c r="R256" s="14"/>
      <c r="S256" s="14"/>
      <c r="T256" s="14">
        <v>1098.8</v>
      </c>
      <c r="U256" s="14" t="s">
        <v>410</v>
      </c>
      <c r="V256" s="14" t="s">
        <v>403</v>
      </c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</row>
    <row r="257" s="81" customFormat="1" ht="20" hidden="1" customHeight="1" spans="1:257">
      <c r="A257" s="13">
        <f t="shared" si="7"/>
        <v>8</v>
      </c>
      <c r="B257" s="14" t="s">
        <v>477</v>
      </c>
      <c r="C257" s="14" t="s">
        <v>50</v>
      </c>
      <c r="D257" s="14">
        <v>8</v>
      </c>
      <c r="E257" s="14">
        <f>1000/8*D257</f>
        <v>1000</v>
      </c>
      <c r="F257" s="14"/>
      <c r="G257" s="14"/>
      <c r="H257" s="23">
        <v>271</v>
      </c>
      <c r="I257" s="14" t="s">
        <v>23</v>
      </c>
      <c r="J257" s="37" t="s">
        <v>350</v>
      </c>
      <c r="K257" s="14"/>
      <c r="L257" s="14"/>
      <c r="M257" s="14" t="s">
        <v>40</v>
      </c>
      <c r="N257" s="14"/>
      <c r="O257" s="14"/>
      <c r="P257" s="14"/>
      <c r="Q257" s="14"/>
      <c r="R257" s="14"/>
      <c r="S257" s="14"/>
      <c r="T257" s="14">
        <v>1937</v>
      </c>
      <c r="U257" s="14" t="s">
        <v>445</v>
      </c>
      <c r="V257" s="14" t="s">
        <v>351</v>
      </c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</row>
    <row r="258" s="81" customFormat="1" ht="20" hidden="1" customHeight="1" spans="1:257">
      <c r="A258" s="13">
        <f t="shared" si="7"/>
        <v>4</v>
      </c>
      <c r="B258" s="14" t="s">
        <v>477</v>
      </c>
      <c r="C258" s="14" t="s">
        <v>63</v>
      </c>
      <c r="D258" s="14">
        <v>2</v>
      </c>
      <c r="E258" s="14">
        <f t="shared" ref="E258:E264" si="8">900/8*D258</f>
        <v>225</v>
      </c>
      <c r="F258" s="14">
        <v>2</v>
      </c>
      <c r="G258" s="14">
        <f>1300/8*F258</f>
        <v>325</v>
      </c>
      <c r="H258" s="23">
        <v>3545</v>
      </c>
      <c r="I258" s="14" t="s">
        <v>234</v>
      </c>
      <c r="J258" s="37" t="s">
        <v>404</v>
      </c>
      <c r="K258" s="14"/>
      <c r="L258" s="14" t="s">
        <v>77</v>
      </c>
      <c r="M258" s="14" t="s">
        <v>40</v>
      </c>
      <c r="N258" s="14"/>
      <c r="O258" s="14">
        <v>7375</v>
      </c>
      <c r="P258" s="14">
        <v>6825</v>
      </c>
      <c r="Q258" s="14"/>
      <c r="R258" s="14" t="s">
        <v>26</v>
      </c>
      <c r="S258" s="14"/>
      <c r="T258" s="14">
        <v>971.7</v>
      </c>
      <c r="U258" s="14" t="s">
        <v>445</v>
      </c>
      <c r="V258" s="14">
        <v>13924216518</v>
      </c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</row>
    <row r="259" s="81" customFormat="1" ht="20" hidden="1" customHeight="1" spans="1:257">
      <c r="A259" s="13">
        <f t="shared" si="7"/>
        <v>4</v>
      </c>
      <c r="B259" s="14" t="s">
        <v>477</v>
      </c>
      <c r="C259" s="14" t="s">
        <v>384</v>
      </c>
      <c r="D259" s="14"/>
      <c r="E259" s="14">
        <f t="shared" si="8"/>
        <v>0</v>
      </c>
      <c r="F259" s="14">
        <v>4</v>
      </c>
      <c r="G259" s="14">
        <f>1300/8*F259</f>
        <v>650</v>
      </c>
      <c r="H259" s="23">
        <v>3834</v>
      </c>
      <c r="I259" s="14" t="s">
        <v>54</v>
      </c>
      <c r="J259" s="37" t="s">
        <v>385</v>
      </c>
      <c r="K259" s="14">
        <v>18</v>
      </c>
      <c r="L259" s="14"/>
      <c r="M259" s="14" t="s">
        <v>40</v>
      </c>
      <c r="N259" s="14"/>
      <c r="O259" s="14"/>
      <c r="P259" s="14"/>
      <c r="Q259" s="14"/>
      <c r="R259" s="14"/>
      <c r="S259" s="14"/>
      <c r="T259" s="14">
        <v>684</v>
      </c>
      <c r="U259" s="14" t="s">
        <v>452</v>
      </c>
      <c r="V259" s="14" t="s">
        <v>386</v>
      </c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</row>
    <row r="260" s="81" customFormat="1" ht="20" hidden="1" customHeight="1" spans="1:257">
      <c r="A260" s="13">
        <f t="shared" si="7"/>
        <v>4</v>
      </c>
      <c r="B260" s="14" t="s">
        <v>477</v>
      </c>
      <c r="C260" s="14" t="s">
        <v>73</v>
      </c>
      <c r="D260" s="14"/>
      <c r="E260" s="14">
        <f t="shared" si="8"/>
        <v>0</v>
      </c>
      <c r="F260" s="14">
        <v>4</v>
      </c>
      <c r="G260" s="14">
        <f>1300/8*F260</f>
        <v>650</v>
      </c>
      <c r="H260" s="23">
        <v>4783</v>
      </c>
      <c r="I260" s="14" t="s">
        <v>38</v>
      </c>
      <c r="J260" s="37" t="s">
        <v>385</v>
      </c>
      <c r="K260" s="14"/>
      <c r="L260" s="14"/>
      <c r="M260" s="14" t="s">
        <v>40</v>
      </c>
      <c r="N260" s="14"/>
      <c r="O260" s="14"/>
      <c r="P260" s="14"/>
      <c r="Q260" s="14"/>
      <c r="R260" s="14"/>
      <c r="S260" s="14"/>
      <c r="T260" s="14">
        <v>919</v>
      </c>
      <c r="U260" s="14" t="s">
        <v>486</v>
      </c>
      <c r="V260" s="14" t="s">
        <v>386</v>
      </c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</row>
    <row r="261" s="81" customFormat="1" ht="20" hidden="1" customHeight="1" spans="1:257">
      <c r="A261" s="13">
        <f t="shared" si="7"/>
        <v>8</v>
      </c>
      <c r="B261" s="14" t="s">
        <v>477</v>
      </c>
      <c r="C261" s="14" t="s">
        <v>168</v>
      </c>
      <c r="D261" s="14">
        <v>8</v>
      </c>
      <c r="E261" s="14">
        <f t="shared" si="8"/>
        <v>900</v>
      </c>
      <c r="F261" s="14"/>
      <c r="G261" s="14"/>
      <c r="H261" s="23">
        <v>4575</v>
      </c>
      <c r="I261" s="14" t="s">
        <v>34</v>
      </c>
      <c r="J261" s="37" t="s">
        <v>194</v>
      </c>
      <c r="K261" s="14"/>
      <c r="L261" s="14"/>
      <c r="M261" s="14" t="s">
        <v>40</v>
      </c>
      <c r="N261" s="14"/>
      <c r="O261" s="14"/>
      <c r="P261" s="14"/>
      <c r="Q261" s="14"/>
      <c r="R261" s="14"/>
      <c r="S261" s="14"/>
      <c r="T261" s="14">
        <v>651</v>
      </c>
      <c r="U261" s="14"/>
      <c r="V261" s="14" t="s">
        <v>200</v>
      </c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</row>
    <row r="262" s="81" customFormat="1" ht="20" hidden="1" customHeight="1" spans="1:257">
      <c r="A262" s="13">
        <f t="shared" si="7"/>
        <v>8</v>
      </c>
      <c r="B262" s="37" t="s">
        <v>477</v>
      </c>
      <c r="C262" s="37" t="s">
        <v>67</v>
      </c>
      <c r="D262" s="37"/>
      <c r="E262" s="37">
        <f t="shared" si="8"/>
        <v>0</v>
      </c>
      <c r="F262" s="37">
        <v>8</v>
      </c>
      <c r="G262" s="37">
        <f>1300/8*F262</f>
        <v>1300</v>
      </c>
      <c r="H262" s="54">
        <v>4816</v>
      </c>
      <c r="I262" s="37" t="s">
        <v>82</v>
      </c>
      <c r="J262" s="37" t="s">
        <v>396</v>
      </c>
      <c r="K262" s="37"/>
      <c r="L262" s="37"/>
      <c r="M262" s="37" t="s">
        <v>40</v>
      </c>
      <c r="N262" s="37"/>
      <c r="O262" s="37"/>
      <c r="P262" s="37"/>
      <c r="Q262" s="37"/>
      <c r="R262" s="37"/>
      <c r="S262" s="37"/>
      <c r="T262" s="37">
        <v>571</v>
      </c>
      <c r="U262" s="37"/>
      <c r="V262" s="37" t="s">
        <v>429</v>
      </c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</row>
    <row r="263" s="81" customFormat="1" ht="20" hidden="1" customHeight="1" spans="1:257">
      <c r="A263" s="13">
        <f t="shared" si="7"/>
        <v>8</v>
      </c>
      <c r="B263" s="37" t="s">
        <v>477</v>
      </c>
      <c r="C263" s="37" t="s">
        <v>180</v>
      </c>
      <c r="D263" s="37"/>
      <c r="E263" s="37">
        <f t="shared" si="8"/>
        <v>0</v>
      </c>
      <c r="F263" s="37">
        <v>8</v>
      </c>
      <c r="G263" s="37">
        <f>1300/8*F263</f>
        <v>1300</v>
      </c>
      <c r="H263" s="54">
        <v>4817</v>
      </c>
      <c r="I263" s="37" t="s">
        <v>104</v>
      </c>
      <c r="J263" s="37" t="s">
        <v>396</v>
      </c>
      <c r="K263" s="37"/>
      <c r="L263" s="37"/>
      <c r="M263" s="37" t="s">
        <v>40</v>
      </c>
      <c r="N263" s="37"/>
      <c r="O263" s="37"/>
      <c r="P263" s="37"/>
      <c r="Q263" s="37"/>
      <c r="R263" s="37"/>
      <c r="S263" s="32">
        <v>350</v>
      </c>
      <c r="T263" s="37"/>
      <c r="U263" s="37"/>
      <c r="V263" s="37" t="s">
        <v>429</v>
      </c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</row>
    <row r="264" s="81" customFormat="1" ht="20" hidden="1" customHeight="1" spans="1:257">
      <c r="A264" s="13">
        <f t="shared" si="7"/>
        <v>8</v>
      </c>
      <c r="B264" s="37" t="s">
        <v>477</v>
      </c>
      <c r="C264" s="37" t="s">
        <v>345</v>
      </c>
      <c r="D264" s="37">
        <v>8</v>
      </c>
      <c r="E264" s="37">
        <f t="shared" si="8"/>
        <v>900</v>
      </c>
      <c r="F264" s="37"/>
      <c r="G264" s="37">
        <f>1300/8*F264</f>
        <v>0</v>
      </c>
      <c r="H264" s="54">
        <v>2508</v>
      </c>
      <c r="I264" s="37" t="s">
        <v>220</v>
      </c>
      <c r="J264" s="37" t="s">
        <v>487</v>
      </c>
      <c r="K264" s="37"/>
      <c r="L264" s="37"/>
      <c r="M264" s="37" t="s">
        <v>40</v>
      </c>
      <c r="N264" s="37">
        <v>300</v>
      </c>
      <c r="O264" s="37"/>
      <c r="P264" s="37"/>
      <c r="Q264" s="37"/>
      <c r="R264" s="37"/>
      <c r="S264" s="37"/>
      <c r="T264" s="37">
        <v>1023</v>
      </c>
      <c r="U264" s="37" t="s">
        <v>408</v>
      </c>
      <c r="V264" s="37" t="s">
        <v>205</v>
      </c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</row>
    <row r="265" s="81" customFormat="1" ht="20" customHeight="1" spans="1:257">
      <c r="A265" s="13">
        <f t="shared" si="7"/>
        <v>6</v>
      </c>
      <c r="B265" s="14" t="s">
        <v>477</v>
      </c>
      <c r="C265" s="14" t="s">
        <v>81</v>
      </c>
      <c r="D265" s="14">
        <v>6</v>
      </c>
      <c r="E265" s="14">
        <f>1400/8*D265</f>
        <v>1050</v>
      </c>
      <c r="F265" s="14"/>
      <c r="G265" s="14">
        <f>1800/8*F265</f>
        <v>0</v>
      </c>
      <c r="H265" s="23">
        <v>1874</v>
      </c>
      <c r="I265" s="14" t="s">
        <v>60</v>
      </c>
      <c r="J265" s="37" t="s">
        <v>311</v>
      </c>
      <c r="K265" s="14"/>
      <c r="L265" s="14"/>
      <c r="M265" s="14" t="s">
        <v>40</v>
      </c>
      <c r="N265" s="14"/>
      <c r="O265" s="14"/>
      <c r="P265" s="14"/>
      <c r="Q265" s="14"/>
      <c r="R265" s="14"/>
      <c r="S265" s="14"/>
      <c r="T265" s="14"/>
      <c r="U265" s="14"/>
      <c r="V265" s="14" t="s">
        <v>328</v>
      </c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</row>
    <row r="266" s="81" customFormat="1" ht="20" hidden="1" customHeight="1" spans="1:257">
      <c r="A266" s="13">
        <f t="shared" si="7"/>
        <v>5</v>
      </c>
      <c r="B266" s="14" t="s">
        <v>477</v>
      </c>
      <c r="C266" s="14" t="s">
        <v>73</v>
      </c>
      <c r="D266" s="14">
        <v>5</v>
      </c>
      <c r="E266" s="14">
        <f>1000/8*D266</f>
        <v>625</v>
      </c>
      <c r="F266" s="14"/>
      <c r="G266" s="14">
        <f>1400/8*F266</f>
        <v>0</v>
      </c>
      <c r="H266" s="23">
        <v>2622</v>
      </c>
      <c r="I266" s="14" t="s">
        <v>374</v>
      </c>
      <c r="J266" s="37" t="s">
        <v>440</v>
      </c>
      <c r="K266" s="14"/>
      <c r="L266" s="14"/>
      <c r="M266" s="14" t="s">
        <v>40</v>
      </c>
      <c r="N266" s="14"/>
      <c r="O266" s="14"/>
      <c r="P266" s="14"/>
      <c r="Q266" s="14"/>
      <c r="R266" s="14"/>
      <c r="S266" s="14"/>
      <c r="T266" s="14">
        <v>925.7</v>
      </c>
      <c r="U266" s="14" t="s">
        <v>484</v>
      </c>
      <c r="V266" s="14">
        <v>18001209323</v>
      </c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</row>
    <row r="267" s="81" customFormat="1" ht="20" hidden="1" customHeight="1" spans="1:257">
      <c r="A267" s="13">
        <f t="shared" si="7"/>
        <v>4</v>
      </c>
      <c r="B267" s="14" t="s">
        <v>477</v>
      </c>
      <c r="C267" s="14" t="s">
        <v>80</v>
      </c>
      <c r="D267" s="14">
        <v>4</v>
      </c>
      <c r="E267" s="14">
        <f>1000/8*D267</f>
        <v>500</v>
      </c>
      <c r="F267" s="14"/>
      <c r="G267" s="14">
        <f>1400/8*F267</f>
        <v>0</v>
      </c>
      <c r="H267" s="23">
        <v>4609</v>
      </c>
      <c r="I267" s="14" t="s">
        <v>337</v>
      </c>
      <c r="J267" s="37" t="s">
        <v>440</v>
      </c>
      <c r="K267" s="14"/>
      <c r="L267" s="14"/>
      <c r="M267" s="14" t="s">
        <v>40</v>
      </c>
      <c r="N267" s="14"/>
      <c r="O267" s="14"/>
      <c r="P267" s="14"/>
      <c r="Q267" s="14"/>
      <c r="R267" s="14"/>
      <c r="S267" s="14"/>
      <c r="T267" s="14">
        <v>656.3</v>
      </c>
      <c r="U267" s="14" t="s">
        <v>484</v>
      </c>
      <c r="V267" s="14">
        <v>18001209323</v>
      </c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</row>
    <row r="268" s="81" customFormat="1" ht="20" hidden="1" customHeight="1" spans="1:257">
      <c r="A268" s="13">
        <f t="shared" si="7"/>
        <v>8</v>
      </c>
      <c r="B268" s="14" t="s">
        <v>477</v>
      </c>
      <c r="C268" s="14" t="s">
        <v>322</v>
      </c>
      <c r="D268" s="14"/>
      <c r="E268" s="14">
        <f>1000/8*D268</f>
        <v>0</v>
      </c>
      <c r="F268" s="14">
        <v>8</v>
      </c>
      <c r="G268" s="14">
        <f>1400/8*F268</f>
        <v>1400</v>
      </c>
      <c r="H268" s="23">
        <v>4893</v>
      </c>
      <c r="I268" s="14" t="s">
        <v>414</v>
      </c>
      <c r="J268" s="37" t="s">
        <v>440</v>
      </c>
      <c r="K268" s="14"/>
      <c r="L268" s="14"/>
      <c r="M268" s="14" t="s">
        <v>40</v>
      </c>
      <c r="N268" s="14"/>
      <c r="O268" s="14"/>
      <c r="P268" s="14"/>
      <c r="Q268" s="14"/>
      <c r="R268" s="14"/>
      <c r="S268" s="14"/>
      <c r="T268" s="14">
        <v>1411</v>
      </c>
      <c r="U268" s="14" t="s">
        <v>407</v>
      </c>
      <c r="V268" s="14" t="s">
        <v>441</v>
      </c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</row>
    <row r="269" s="81" customFormat="1" ht="20" hidden="1" customHeight="1" spans="1:257">
      <c r="A269" s="13">
        <f t="shared" si="7"/>
        <v>8</v>
      </c>
      <c r="B269" s="14" t="s">
        <v>488</v>
      </c>
      <c r="C269" s="14" t="s">
        <v>31</v>
      </c>
      <c r="D269" s="14">
        <v>4</v>
      </c>
      <c r="E269" s="14">
        <f>1000/8*D269</f>
        <v>500</v>
      </c>
      <c r="F269" s="14">
        <v>4</v>
      </c>
      <c r="G269" s="14">
        <f>1400/8*F269</f>
        <v>700</v>
      </c>
      <c r="H269" s="23">
        <v>3611</v>
      </c>
      <c r="I269" s="14" t="s">
        <v>374</v>
      </c>
      <c r="J269" s="37" t="s">
        <v>478</v>
      </c>
      <c r="K269" s="14"/>
      <c r="L269" s="14"/>
      <c r="M269" s="14" t="s">
        <v>40</v>
      </c>
      <c r="N269" s="14"/>
      <c r="O269" s="14"/>
      <c r="P269" s="14"/>
      <c r="Q269" s="14"/>
      <c r="R269" s="14"/>
      <c r="S269" s="14"/>
      <c r="T269" s="14">
        <v>1563.4</v>
      </c>
      <c r="U269" s="14" t="s">
        <v>445</v>
      </c>
      <c r="V269" s="14" t="s">
        <v>479</v>
      </c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</row>
    <row r="270" s="81" customFormat="1" ht="20" hidden="1" customHeight="1" spans="1:257">
      <c r="A270" s="13">
        <f t="shared" si="7"/>
        <v>2</v>
      </c>
      <c r="B270" s="37" t="s">
        <v>488</v>
      </c>
      <c r="C270" s="37" t="s">
        <v>196</v>
      </c>
      <c r="D270" s="37">
        <v>2</v>
      </c>
      <c r="E270" s="37">
        <v>1000</v>
      </c>
      <c r="F270" s="37"/>
      <c r="G270" s="37"/>
      <c r="H270" s="54">
        <v>653</v>
      </c>
      <c r="I270" s="37" t="s">
        <v>460</v>
      </c>
      <c r="J270" s="37" t="s">
        <v>489</v>
      </c>
      <c r="K270" s="37"/>
      <c r="L270" s="37"/>
      <c r="M270" s="37" t="s">
        <v>40</v>
      </c>
      <c r="N270" s="37"/>
      <c r="O270" s="37">
        <v>1000</v>
      </c>
      <c r="P270" s="37">
        <v>1000</v>
      </c>
      <c r="Q270" s="37">
        <v>0</v>
      </c>
      <c r="R270" s="37" t="s">
        <v>36</v>
      </c>
      <c r="S270" s="37"/>
      <c r="T270" s="37"/>
      <c r="U270" s="37"/>
      <c r="V270" s="37" t="s">
        <v>490</v>
      </c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</row>
    <row r="271" s="81" customFormat="1" ht="20" hidden="1" customHeight="1" spans="1:257">
      <c r="A271" s="13">
        <f t="shared" si="7"/>
        <v>8</v>
      </c>
      <c r="B271" s="14" t="s">
        <v>488</v>
      </c>
      <c r="C271" s="14" t="s">
        <v>102</v>
      </c>
      <c r="D271" s="14">
        <v>4</v>
      </c>
      <c r="E271" s="14">
        <f>900/8*D271</f>
        <v>450</v>
      </c>
      <c r="F271" s="14">
        <v>4</v>
      </c>
      <c r="G271" s="14">
        <f>1300/8*F271</f>
        <v>650</v>
      </c>
      <c r="H271" s="23">
        <v>4790</v>
      </c>
      <c r="I271" s="14" t="s">
        <v>104</v>
      </c>
      <c r="J271" s="37" t="s">
        <v>381</v>
      </c>
      <c r="K271" s="14"/>
      <c r="L271" s="14"/>
      <c r="M271" s="14" t="s">
        <v>40</v>
      </c>
      <c r="N271" s="14"/>
      <c r="O271" s="14"/>
      <c r="P271" s="14"/>
      <c r="Q271" s="14"/>
      <c r="R271" s="14"/>
      <c r="S271" s="32">
        <v>350</v>
      </c>
      <c r="T271" s="14"/>
      <c r="U271" s="14"/>
      <c r="V271" s="14">
        <v>18588810110</v>
      </c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</row>
    <row r="272" s="81" customFormat="1" ht="20" hidden="1" customHeight="1" spans="1:257">
      <c r="A272" s="13">
        <f t="shared" si="7"/>
        <v>5</v>
      </c>
      <c r="B272" s="14" t="s">
        <v>488</v>
      </c>
      <c r="C272" s="14" t="s">
        <v>85</v>
      </c>
      <c r="D272" s="14">
        <v>2</v>
      </c>
      <c r="E272" s="14">
        <f>800/8*D272</f>
        <v>200</v>
      </c>
      <c r="F272" s="14">
        <v>3</v>
      </c>
      <c r="G272" s="14">
        <f>1200/8*F272</f>
        <v>450</v>
      </c>
      <c r="H272" s="23">
        <v>3547</v>
      </c>
      <c r="I272" s="14" t="s">
        <v>234</v>
      </c>
      <c r="J272" s="37" t="s">
        <v>370</v>
      </c>
      <c r="K272" s="14"/>
      <c r="L272" s="14" t="s">
        <v>77</v>
      </c>
      <c r="M272" s="14" t="s">
        <v>40</v>
      </c>
      <c r="N272" s="14"/>
      <c r="O272" s="14">
        <v>9000</v>
      </c>
      <c r="P272" s="14"/>
      <c r="Q272" s="14"/>
      <c r="R272" s="14"/>
      <c r="S272" s="14"/>
      <c r="T272" s="14">
        <v>1097</v>
      </c>
      <c r="U272" s="14" t="s">
        <v>408</v>
      </c>
      <c r="V272" s="14" t="s">
        <v>371</v>
      </c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</row>
    <row r="273" s="81" customFormat="1" ht="20" hidden="1" customHeight="1" spans="1:257">
      <c r="A273" s="13">
        <f t="shared" si="7"/>
        <v>11</v>
      </c>
      <c r="B273" s="14" t="s">
        <v>488</v>
      </c>
      <c r="C273" s="14" t="s">
        <v>59</v>
      </c>
      <c r="D273" s="14">
        <v>11</v>
      </c>
      <c r="E273" s="14">
        <f>900/8*D273</f>
        <v>1237.5</v>
      </c>
      <c r="F273" s="14"/>
      <c r="G273" s="14">
        <f>1400/8*F273</f>
        <v>0</v>
      </c>
      <c r="H273" s="23">
        <v>4726</v>
      </c>
      <c r="I273" s="14" t="s">
        <v>423</v>
      </c>
      <c r="J273" s="37" t="s">
        <v>224</v>
      </c>
      <c r="K273" s="14"/>
      <c r="L273" s="14"/>
      <c r="M273" s="14" t="s">
        <v>40</v>
      </c>
      <c r="N273" s="14"/>
      <c r="O273" s="14"/>
      <c r="P273" s="14"/>
      <c r="Q273" s="14"/>
      <c r="R273" s="14"/>
      <c r="S273" s="14"/>
      <c r="T273" s="14">
        <v>3870.9</v>
      </c>
      <c r="U273" s="14"/>
      <c r="V273" s="14" t="s">
        <v>225</v>
      </c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</row>
    <row r="274" s="81" customFormat="1" ht="20" hidden="1" customHeight="1" spans="1:257">
      <c r="A274" s="13">
        <f t="shared" si="7"/>
        <v>8</v>
      </c>
      <c r="B274" s="14" t="s">
        <v>488</v>
      </c>
      <c r="C274" s="14" t="s">
        <v>56</v>
      </c>
      <c r="D274" s="14">
        <v>8</v>
      </c>
      <c r="E274" s="14">
        <f>850/8*D274</f>
        <v>850</v>
      </c>
      <c r="F274" s="14"/>
      <c r="G274" s="14"/>
      <c r="H274" s="23">
        <v>3636</v>
      </c>
      <c r="I274" s="14" t="s">
        <v>338</v>
      </c>
      <c r="J274" s="37" t="s">
        <v>341</v>
      </c>
      <c r="K274" s="14"/>
      <c r="L274" s="14"/>
      <c r="M274" s="14" t="s">
        <v>40</v>
      </c>
      <c r="N274" s="14"/>
      <c r="O274" s="14"/>
      <c r="P274" s="14"/>
      <c r="Q274" s="14"/>
      <c r="R274" s="14"/>
      <c r="S274" s="14"/>
      <c r="T274" s="14">
        <v>1348.1</v>
      </c>
      <c r="U274" s="14" t="s">
        <v>409</v>
      </c>
      <c r="V274" s="14" t="s">
        <v>342</v>
      </c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</row>
    <row r="275" s="81" customFormat="1" ht="20" hidden="1" customHeight="1" spans="1:257">
      <c r="A275" s="13">
        <f t="shared" si="7"/>
        <v>8</v>
      </c>
      <c r="B275" s="14" t="s">
        <v>488</v>
      </c>
      <c r="C275" s="14" t="s">
        <v>80</v>
      </c>
      <c r="D275" s="14">
        <v>8</v>
      </c>
      <c r="E275" s="14">
        <f>900/8*D275</f>
        <v>900</v>
      </c>
      <c r="F275" s="14"/>
      <c r="G275" s="14">
        <f>1300/8*F275</f>
        <v>0</v>
      </c>
      <c r="H275" s="23">
        <v>4611</v>
      </c>
      <c r="I275" s="14" t="s">
        <v>337</v>
      </c>
      <c r="J275" s="37" t="s">
        <v>483</v>
      </c>
      <c r="K275" s="14">
        <v>20</v>
      </c>
      <c r="L275" s="14"/>
      <c r="M275" s="14" t="s">
        <v>40</v>
      </c>
      <c r="N275" s="14"/>
      <c r="O275" s="14"/>
      <c r="P275" s="14"/>
      <c r="Q275" s="14"/>
      <c r="R275" s="14"/>
      <c r="S275" s="14"/>
      <c r="T275" s="14">
        <v>664.3</v>
      </c>
      <c r="U275" s="14" t="s">
        <v>410</v>
      </c>
      <c r="V275" s="113" t="s">
        <v>485</v>
      </c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</row>
    <row r="276" s="81" customFormat="1" ht="20" hidden="1" customHeight="1" spans="1:257">
      <c r="A276" s="13">
        <f t="shared" si="7"/>
        <v>8</v>
      </c>
      <c r="B276" s="14" t="s">
        <v>488</v>
      </c>
      <c r="C276" s="14" t="s">
        <v>400</v>
      </c>
      <c r="D276" s="14">
        <v>8</v>
      </c>
      <c r="E276" s="14">
        <f>900/8*D276</f>
        <v>900</v>
      </c>
      <c r="F276" s="14"/>
      <c r="G276" s="14"/>
      <c r="H276" s="23">
        <v>3535</v>
      </c>
      <c r="I276" s="14" t="s">
        <v>360</v>
      </c>
      <c r="J276" s="37" t="s">
        <v>402</v>
      </c>
      <c r="K276" s="14"/>
      <c r="L276" s="14"/>
      <c r="M276" s="14" t="s">
        <v>40</v>
      </c>
      <c r="N276" s="14"/>
      <c r="O276" s="14"/>
      <c r="P276" s="14"/>
      <c r="Q276" s="14"/>
      <c r="R276" s="14"/>
      <c r="S276" s="14"/>
      <c r="T276" s="14">
        <v>1106.3</v>
      </c>
      <c r="U276" s="14" t="s">
        <v>431</v>
      </c>
      <c r="V276" s="14" t="s">
        <v>403</v>
      </c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</row>
    <row r="277" s="81" customFormat="1" ht="20" hidden="1" customHeight="1" spans="1:257">
      <c r="A277" s="13">
        <f t="shared" si="7"/>
        <v>4</v>
      </c>
      <c r="B277" s="14" t="s">
        <v>488</v>
      </c>
      <c r="C277" s="14" t="s">
        <v>50</v>
      </c>
      <c r="D277" s="14">
        <v>4</v>
      </c>
      <c r="E277" s="14">
        <f>1000/8*D277</f>
        <v>500</v>
      </c>
      <c r="F277" s="14"/>
      <c r="G277" s="14"/>
      <c r="H277" s="23">
        <v>272</v>
      </c>
      <c r="I277" s="14" t="s">
        <v>23</v>
      </c>
      <c r="J277" s="37" t="s">
        <v>350</v>
      </c>
      <c r="K277" s="14">
        <v>50</v>
      </c>
      <c r="L277" s="14"/>
      <c r="M277" s="14" t="s">
        <v>40</v>
      </c>
      <c r="N277" s="14"/>
      <c r="O277" s="14"/>
      <c r="P277" s="14"/>
      <c r="Q277" s="14"/>
      <c r="R277" s="14"/>
      <c r="S277" s="14"/>
      <c r="T277" s="14">
        <v>1945</v>
      </c>
      <c r="U277" s="14" t="s">
        <v>491</v>
      </c>
      <c r="V277" s="14" t="s">
        <v>351</v>
      </c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</row>
    <row r="278" s="81" customFormat="1" ht="20" hidden="1" customHeight="1" spans="1:257">
      <c r="A278" s="13">
        <f t="shared" si="7"/>
        <v>4</v>
      </c>
      <c r="B278" s="14" t="s">
        <v>488</v>
      </c>
      <c r="C278" s="14" t="s">
        <v>50</v>
      </c>
      <c r="D278" s="14">
        <v>4</v>
      </c>
      <c r="E278" s="14">
        <f>1000/8*D278</f>
        <v>500</v>
      </c>
      <c r="F278" s="14"/>
      <c r="G278" s="14">
        <f>1300/8*F278</f>
        <v>0</v>
      </c>
      <c r="H278" s="23">
        <v>2443</v>
      </c>
      <c r="I278" s="14" t="s">
        <v>23</v>
      </c>
      <c r="J278" s="37" t="s">
        <v>372</v>
      </c>
      <c r="K278" s="14">
        <v>50</v>
      </c>
      <c r="L278" s="14"/>
      <c r="M278" s="14" t="s">
        <v>40</v>
      </c>
      <c r="N278" s="14"/>
      <c r="O278" s="14">
        <v>2000</v>
      </c>
      <c r="P278" s="14">
        <v>1500</v>
      </c>
      <c r="Q278" s="14"/>
      <c r="R278" s="14" t="s">
        <v>26</v>
      </c>
      <c r="S278" s="14"/>
      <c r="T278" s="14">
        <v>1945</v>
      </c>
      <c r="U278" s="14" t="s">
        <v>491</v>
      </c>
      <c r="V278" s="14" t="s">
        <v>351</v>
      </c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</row>
    <row r="279" s="81" customFormat="1" ht="20" hidden="1" customHeight="1" spans="1:257">
      <c r="A279" s="13">
        <f t="shared" si="7"/>
        <v>4</v>
      </c>
      <c r="B279" s="14" t="s">
        <v>488</v>
      </c>
      <c r="C279" s="14" t="s">
        <v>457</v>
      </c>
      <c r="D279" s="14">
        <v>4</v>
      </c>
      <c r="E279" s="14">
        <f>900/8*D279</f>
        <v>450</v>
      </c>
      <c r="F279" s="14"/>
      <c r="G279" s="14">
        <f>1300/8*F279</f>
        <v>0</v>
      </c>
      <c r="H279" s="23">
        <v>3836</v>
      </c>
      <c r="I279" s="14" t="s">
        <v>54</v>
      </c>
      <c r="J279" s="37" t="s">
        <v>385</v>
      </c>
      <c r="K279" s="14">
        <v>20</v>
      </c>
      <c r="L279" s="14"/>
      <c r="M279" s="14" t="s">
        <v>40</v>
      </c>
      <c r="N279" s="14"/>
      <c r="O279" s="14">
        <v>19838</v>
      </c>
      <c r="P279" s="14"/>
      <c r="Q279" s="14"/>
      <c r="R279" s="14"/>
      <c r="S279" s="14"/>
      <c r="T279" s="14">
        <v>1403.2</v>
      </c>
      <c r="U279" s="14" t="s">
        <v>409</v>
      </c>
      <c r="V279" s="14" t="s">
        <v>386</v>
      </c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</row>
    <row r="280" s="81" customFormat="1" ht="20" hidden="1" customHeight="1" spans="1:257">
      <c r="A280" s="13">
        <f t="shared" si="7"/>
        <v>8</v>
      </c>
      <c r="B280" s="14" t="s">
        <v>488</v>
      </c>
      <c r="C280" s="14" t="s">
        <v>168</v>
      </c>
      <c r="D280" s="14">
        <v>8</v>
      </c>
      <c r="E280" s="14">
        <f>900/8*D280</f>
        <v>900</v>
      </c>
      <c r="F280" s="14"/>
      <c r="G280" s="14"/>
      <c r="H280" s="23">
        <v>4576</v>
      </c>
      <c r="I280" s="14" t="s">
        <v>34</v>
      </c>
      <c r="J280" s="37" t="s">
        <v>194</v>
      </c>
      <c r="K280" s="14"/>
      <c r="L280" s="14"/>
      <c r="M280" s="14" t="s">
        <v>40</v>
      </c>
      <c r="N280" s="14"/>
      <c r="O280" s="14"/>
      <c r="P280" s="14"/>
      <c r="Q280" s="14"/>
      <c r="R280" s="14"/>
      <c r="S280" s="14"/>
      <c r="T280" s="14">
        <v>659</v>
      </c>
      <c r="U280" s="14">
        <v>0</v>
      </c>
      <c r="V280" s="14" t="s">
        <v>200</v>
      </c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</row>
    <row r="281" s="81" customFormat="1" ht="20" hidden="1" customHeight="1" spans="1:257">
      <c r="A281" s="13">
        <f t="shared" si="7"/>
        <v>8</v>
      </c>
      <c r="B281" s="37" t="s">
        <v>488</v>
      </c>
      <c r="C281" s="37" t="s">
        <v>67</v>
      </c>
      <c r="D281" s="37"/>
      <c r="E281" s="37">
        <f>900/8*D281</f>
        <v>0</v>
      </c>
      <c r="F281" s="37">
        <v>8</v>
      </c>
      <c r="G281" s="37">
        <f>1300/8*F281</f>
        <v>1300</v>
      </c>
      <c r="H281" s="54">
        <v>4818</v>
      </c>
      <c r="I281" s="37" t="s">
        <v>82</v>
      </c>
      <c r="J281" s="37" t="s">
        <v>396</v>
      </c>
      <c r="K281" s="37">
        <v>20</v>
      </c>
      <c r="L281" s="37"/>
      <c r="M281" s="37" t="s">
        <v>40</v>
      </c>
      <c r="N281" s="37"/>
      <c r="O281" s="37"/>
      <c r="P281" s="37"/>
      <c r="Q281" s="37"/>
      <c r="R281" s="37"/>
      <c r="S281" s="37"/>
      <c r="T281" s="37">
        <v>578</v>
      </c>
      <c r="U281" s="37"/>
      <c r="V281" s="37" t="s">
        <v>429</v>
      </c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</row>
    <row r="282" s="81" customFormat="1" ht="20" hidden="1" customHeight="1" spans="1:257">
      <c r="A282" s="13">
        <f t="shared" si="7"/>
        <v>8</v>
      </c>
      <c r="B282" s="37" t="s">
        <v>488</v>
      </c>
      <c r="C282" s="37" t="s">
        <v>180</v>
      </c>
      <c r="D282" s="37">
        <v>5</v>
      </c>
      <c r="E282" s="37">
        <f>900/8*D282</f>
        <v>562.5</v>
      </c>
      <c r="F282" s="37">
        <v>3</v>
      </c>
      <c r="G282" s="37">
        <f>1300/8*F282</f>
        <v>487.5</v>
      </c>
      <c r="H282" s="54">
        <v>4819</v>
      </c>
      <c r="I282" s="37" t="s">
        <v>104</v>
      </c>
      <c r="J282" s="37" t="s">
        <v>396</v>
      </c>
      <c r="K282" s="37"/>
      <c r="L282" s="37"/>
      <c r="M282" s="37" t="s">
        <v>40</v>
      </c>
      <c r="N282" s="37"/>
      <c r="O282" s="37"/>
      <c r="P282" s="37"/>
      <c r="Q282" s="37"/>
      <c r="R282" s="37"/>
      <c r="S282" s="32">
        <v>350</v>
      </c>
      <c r="T282" s="37"/>
      <c r="U282" s="37"/>
      <c r="V282" s="37" t="s">
        <v>429</v>
      </c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</row>
    <row r="283" s="81" customFormat="1" ht="20" hidden="1" customHeight="1" spans="1:257">
      <c r="A283" s="13">
        <f t="shared" si="7"/>
        <v>8</v>
      </c>
      <c r="B283" s="37" t="s">
        <v>488</v>
      </c>
      <c r="C283" s="37" t="s">
        <v>345</v>
      </c>
      <c r="D283" s="37">
        <v>8</v>
      </c>
      <c r="E283" s="37">
        <f>900/8*D283</f>
        <v>900</v>
      </c>
      <c r="F283" s="37"/>
      <c r="G283" s="37">
        <f>1300/8*F283</f>
        <v>0</v>
      </c>
      <c r="H283" s="54">
        <v>2509</v>
      </c>
      <c r="I283" s="37" t="s">
        <v>220</v>
      </c>
      <c r="J283" s="37" t="s">
        <v>487</v>
      </c>
      <c r="K283" s="37"/>
      <c r="L283" s="37" t="s">
        <v>77</v>
      </c>
      <c r="M283" s="37" t="s">
        <v>40</v>
      </c>
      <c r="N283" s="37"/>
      <c r="O283" s="37">
        <v>2100</v>
      </c>
      <c r="P283" s="37">
        <v>2100</v>
      </c>
      <c r="Q283" s="37"/>
      <c r="R283" s="37" t="s">
        <v>72</v>
      </c>
      <c r="S283" s="37"/>
      <c r="T283" s="37">
        <v>1029</v>
      </c>
      <c r="U283" s="37" t="s">
        <v>408</v>
      </c>
      <c r="V283" s="37" t="s">
        <v>205</v>
      </c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</row>
    <row r="284" s="81" customFormat="1" ht="20" hidden="1" customHeight="1" spans="1:257">
      <c r="A284" s="13">
        <f t="shared" si="7"/>
        <v>8</v>
      </c>
      <c r="B284" s="14" t="s">
        <v>488</v>
      </c>
      <c r="C284" s="14" t="s">
        <v>81</v>
      </c>
      <c r="D284" s="14">
        <v>2</v>
      </c>
      <c r="E284" s="14">
        <f>1400/8*D284</f>
        <v>350</v>
      </c>
      <c r="F284" s="14">
        <v>6</v>
      </c>
      <c r="G284" s="14">
        <f>1800/8*F284</f>
        <v>1350</v>
      </c>
      <c r="H284" s="23">
        <v>2623</v>
      </c>
      <c r="I284" s="14" t="s">
        <v>60</v>
      </c>
      <c r="J284" s="37" t="s">
        <v>311</v>
      </c>
      <c r="K284" s="14"/>
      <c r="L284" s="14"/>
      <c r="M284" s="14" t="s">
        <v>40</v>
      </c>
      <c r="N284" s="14"/>
      <c r="O284" s="14"/>
      <c r="P284" s="14"/>
      <c r="Q284" s="14"/>
      <c r="R284" s="14"/>
      <c r="S284" s="14"/>
      <c r="T284" s="14"/>
      <c r="U284" s="14"/>
      <c r="V284" s="14" t="s">
        <v>328</v>
      </c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</row>
    <row r="285" s="81" customFormat="1" ht="20" hidden="1" customHeight="1" spans="1:257">
      <c r="A285" s="13">
        <f t="shared" si="7"/>
        <v>6.5</v>
      </c>
      <c r="B285" s="14" t="s">
        <v>488</v>
      </c>
      <c r="C285" s="14" t="s">
        <v>63</v>
      </c>
      <c r="D285" s="14">
        <v>6.5</v>
      </c>
      <c r="E285" s="14">
        <f>900/8*D285</f>
        <v>731.25</v>
      </c>
      <c r="F285" s="14"/>
      <c r="G285" s="14">
        <f>1300/8*F285</f>
        <v>0</v>
      </c>
      <c r="H285" s="23">
        <v>4758</v>
      </c>
      <c r="I285" s="14" t="s">
        <v>38</v>
      </c>
      <c r="J285" s="37" t="s">
        <v>492</v>
      </c>
      <c r="K285" s="14">
        <v>22</v>
      </c>
      <c r="L285" s="14"/>
      <c r="M285" s="14" t="s">
        <v>40</v>
      </c>
      <c r="N285" s="14"/>
      <c r="O285" s="14"/>
      <c r="P285" s="14"/>
      <c r="Q285" s="14"/>
      <c r="R285" s="14"/>
      <c r="S285" s="14"/>
      <c r="T285" s="14">
        <v>978</v>
      </c>
      <c r="U285" s="14" t="s">
        <v>407</v>
      </c>
      <c r="V285" s="14" t="s">
        <v>493</v>
      </c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</row>
    <row r="286" s="81" customFormat="1" ht="20" hidden="1" customHeight="1" spans="1:257">
      <c r="A286" s="13">
        <f t="shared" si="7"/>
        <v>9</v>
      </c>
      <c r="B286" s="14" t="s">
        <v>488</v>
      </c>
      <c r="C286" s="14" t="s">
        <v>73</v>
      </c>
      <c r="D286" s="14">
        <v>9</v>
      </c>
      <c r="E286" s="14">
        <f>1000/8*D286</f>
        <v>1125</v>
      </c>
      <c r="F286" s="14"/>
      <c r="G286" s="14">
        <f>1400/8*F286</f>
        <v>0</v>
      </c>
      <c r="H286" s="23">
        <v>2621</v>
      </c>
      <c r="I286" s="14" t="s">
        <v>432</v>
      </c>
      <c r="J286" s="37" t="s">
        <v>440</v>
      </c>
      <c r="K286" s="14"/>
      <c r="L286" s="14"/>
      <c r="M286" s="14" t="s">
        <v>40</v>
      </c>
      <c r="N286" s="14"/>
      <c r="O286" s="14"/>
      <c r="P286" s="14"/>
      <c r="Q286" s="14"/>
      <c r="R286" s="14"/>
      <c r="S286" s="14"/>
      <c r="T286" s="14">
        <v>931.3</v>
      </c>
      <c r="U286" s="14" t="s">
        <v>481</v>
      </c>
      <c r="V286" s="14">
        <v>18001209323</v>
      </c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</row>
    <row r="287" s="81" customFormat="1" ht="20" hidden="1" customHeight="1" spans="1:257">
      <c r="A287" s="13">
        <f t="shared" si="7"/>
        <v>8</v>
      </c>
      <c r="B287" s="14" t="s">
        <v>488</v>
      </c>
      <c r="C287" s="14" t="s">
        <v>322</v>
      </c>
      <c r="D287" s="14"/>
      <c r="E287" s="14">
        <f>1000/8*D287</f>
        <v>0</v>
      </c>
      <c r="F287" s="14">
        <v>8</v>
      </c>
      <c r="G287" s="14">
        <f>1400/8*F287</f>
        <v>1400</v>
      </c>
      <c r="H287" s="23">
        <v>4899</v>
      </c>
      <c r="I287" s="14" t="s">
        <v>414</v>
      </c>
      <c r="J287" s="37" t="s">
        <v>440</v>
      </c>
      <c r="K287" s="14"/>
      <c r="L287" s="14"/>
      <c r="M287" s="14" t="s">
        <v>40</v>
      </c>
      <c r="N287" s="14"/>
      <c r="O287" s="14"/>
      <c r="P287" s="14"/>
      <c r="Q287" s="14"/>
      <c r="R287" s="14"/>
      <c r="S287" s="14"/>
      <c r="T287" s="14">
        <v>1418</v>
      </c>
      <c r="U287" s="14" t="s">
        <v>481</v>
      </c>
      <c r="V287" s="14" t="s">
        <v>441</v>
      </c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</row>
    <row r="288" s="81" customFormat="1" ht="20" hidden="1" customHeight="1" spans="1:257">
      <c r="A288" s="13">
        <f t="shared" si="7"/>
        <v>6.5</v>
      </c>
      <c r="B288" s="14" t="s">
        <v>494</v>
      </c>
      <c r="C288" s="14" t="s">
        <v>73</v>
      </c>
      <c r="D288" s="14">
        <v>6.5</v>
      </c>
      <c r="E288" s="14">
        <f>900/8*D288</f>
        <v>731.25</v>
      </c>
      <c r="F288" s="14"/>
      <c r="G288" s="14">
        <f>1200/8*F288</f>
        <v>0</v>
      </c>
      <c r="H288" s="23">
        <v>2515</v>
      </c>
      <c r="I288" s="14" t="s">
        <v>104</v>
      </c>
      <c r="J288" s="37" t="s">
        <v>440</v>
      </c>
      <c r="K288" s="14"/>
      <c r="L288" s="14"/>
      <c r="M288" s="14" t="s">
        <v>40</v>
      </c>
      <c r="N288" s="14"/>
      <c r="O288" s="14"/>
      <c r="P288" s="14"/>
      <c r="Q288" s="14"/>
      <c r="R288" s="14"/>
      <c r="S288" s="32">
        <v>400</v>
      </c>
      <c r="T288" s="14">
        <v>931.3</v>
      </c>
      <c r="U288" s="14" t="s">
        <v>481</v>
      </c>
      <c r="V288" s="14">
        <v>18001209323</v>
      </c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</row>
    <row r="289" s="81" customFormat="1" ht="20" hidden="1" customHeight="1" spans="1:257">
      <c r="A289" s="13">
        <f t="shared" si="7"/>
        <v>8</v>
      </c>
      <c r="B289" s="14" t="s">
        <v>494</v>
      </c>
      <c r="C289" s="14" t="s">
        <v>322</v>
      </c>
      <c r="D289" s="14">
        <v>8</v>
      </c>
      <c r="E289" s="14">
        <f>1000/8*D289</f>
        <v>1000</v>
      </c>
      <c r="F289" s="14"/>
      <c r="G289" s="14">
        <f>1400/8*F289</f>
        <v>0</v>
      </c>
      <c r="H289" s="23">
        <v>4895</v>
      </c>
      <c r="I289" s="14" t="s">
        <v>414</v>
      </c>
      <c r="J289" s="37" t="s">
        <v>440</v>
      </c>
      <c r="K289" s="14"/>
      <c r="L289" s="14"/>
      <c r="M289" s="14" t="s">
        <v>40</v>
      </c>
      <c r="N289" s="14"/>
      <c r="O289" s="14"/>
      <c r="P289" s="14"/>
      <c r="Q289" s="14"/>
      <c r="R289" s="14"/>
      <c r="S289" s="14"/>
      <c r="T289" s="14">
        <v>1422</v>
      </c>
      <c r="U289" s="14" t="s">
        <v>495</v>
      </c>
      <c r="V289" s="14" t="s">
        <v>447</v>
      </c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</row>
    <row r="290" s="81" customFormat="1" ht="20" hidden="1" customHeight="1" spans="1:257">
      <c r="A290" s="13">
        <f t="shared" si="7"/>
        <v>8</v>
      </c>
      <c r="B290" s="14" t="s">
        <v>496</v>
      </c>
      <c r="C290" s="14" t="s">
        <v>31</v>
      </c>
      <c r="D290" s="14">
        <v>4</v>
      </c>
      <c r="E290" s="14">
        <f>1000/8*D290</f>
        <v>500</v>
      </c>
      <c r="F290" s="14">
        <v>4</v>
      </c>
      <c r="G290" s="14">
        <f>1400/8*F290</f>
        <v>700</v>
      </c>
      <c r="H290" s="23">
        <v>3612</v>
      </c>
      <c r="I290" s="14" t="s">
        <v>374</v>
      </c>
      <c r="J290" s="37" t="s">
        <v>478</v>
      </c>
      <c r="K290" s="14"/>
      <c r="L290" s="14"/>
      <c r="M290" s="14" t="s">
        <v>40</v>
      </c>
      <c r="N290" s="14"/>
      <c r="O290" s="14"/>
      <c r="P290" s="14"/>
      <c r="Q290" s="14"/>
      <c r="R290" s="14"/>
      <c r="S290" s="14"/>
      <c r="T290" s="14">
        <v>1569</v>
      </c>
      <c r="U290" s="14" t="s">
        <v>497</v>
      </c>
      <c r="V290" s="14" t="s">
        <v>479</v>
      </c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</row>
    <row r="291" s="81" customFormat="1" ht="20" hidden="1" customHeight="1" spans="1:257">
      <c r="A291" s="13">
        <f t="shared" si="7"/>
        <v>8</v>
      </c>
      <c r="B291" s="14" t="s">
        <v>496</v>
      </c>
      <c r="C291" s="14" t="s">
        <v>102</v>
      </c>
      <c r="D291" s="14">
        <v>4</v>
      </c>
      <c r="E291" s="14">
        <f>900/8*D291</f>
        <v>450</v>
      </c>
      <c r="F291" s="14">
        <v>4</v>
      </c>
      <c r="G291" s="14">
        <f>1300/8*F291</f>
        <v>650</v>
      </c>
      <c r="H291" s="23">
        <v>4791</v>
      </c>
      <c r="I291" s="14" t="s">
        <v>54</v>
      </c>
      <c r="J291" s="37" t="s">
        <v>381</v>
      </c>
      <c r="K291" s="14">
        <v>20</v>
      </c>
      <c r="L291" s="14"/>
      <c r="M291" s="14" t="s">
        <v>40</v>
      </c>
      <c r="N291" s="14"/>
      <c r="O291" s="14"/>
      <c r="P291" s="14"/>
      <c r="Q291" s="14"/>
      <c r="R291" s="14"/>
      <c r="S291" s="14"/>
      <c r="T291" s="14">
        <v>2054.4</v>
      </c>
      <c r="U291" s="14" t="s">
        <v>431</v>
      </c>
      <c r="V291" s="14">
        <v>18588810110</v>
      </c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</row>
    <row r="292" s="81" customFormat="1" ht="20" hidden="1" customHeight="1" spans="1:257">
      <c r="A292" s="13">
        <f t="shared" si="7"/>
        <v>9</v>
      </c>
      <c r="B292" s="14" t="s">
        <v>496</v>
      </c>
      <c r="C292" s="14" t="s">
        <v>59</v>
      </c>
      <c r="D292" s="14">
        <v>9</v>
      </c>
      <c r="E292" s="14">
        <f>900/8*D292</f>
        <v>1012.5</v>
      </c>
      <c r="F292" s="14"/>
      <c r="G292" s="14">
        <f>1400/8*F292</f>
        <v>0</v>
      </c>
      <c r="H292" s="23">
        <v>4727</v>
      </c>
      <c r="I292" s="14" t="s">
        <v>423</v>
      </c>
      <c r="J292" s="37" t="s">
        <v>224</v>
      </c>
      <c r="K292" s="14">
        <v>118</v>
      </c>
      <c r="L292" s="14"/>
      <c r="M292" s="14" t="s">
        <v>40</v>
      </c>
      <c r="N292" s="14"/>
      <c r="O292" s="14"/>
      <c r="P292" s="14"/>
      <c r="Q292" s="14"/>
      <c r="R292" s="14"/>
      <c r="S292" s="14"/>
      <c r="T292" s="14"/>
      <c r="U292" s="14"/>
      <c r="V292" s="14" t="s">
        <v>225</v>
      </c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</row>
    <row r="293" s="81" customFormat="1" ht="20" hidden="1" customHeight="1" spans="1:257">
      <c r="A293" s="13">
        <f t="shared" si="7"/>
        <v>8</v>
      </c>
      <c r="B293" s="14" t="s">
        <v>496</v>
      </c>
      <c r="C293" s="14" t="s">
        <v>56</v>
      </c>
      <c r="D293" s="14">
        <v>8</v>
      </c>
      <c r="E293" s="14">
        <f>850/8*D293</f>
        <v>850</v>
      </c>
      <c r="F293" s="14"/>
      <c r="G293" s="14"/>
      <c r="H293" s="23">
        <v>3638</v>
      </c>
      <c r="I293" s="14" t="s">
        <v>338</v>
      </c>
      <c r="J293" s="37" t="s">
        <v>341</v>
      </c>
      <c r="K293" s="14">
        <v>30</v>
      </c>
      <c r="L293" s="14"/>
      <c r="M293" s="14" t="s">
        <v>40</v>
      </c>
      <c r="N293" s="14"/>
      <c r="O293" s="14"/>
      <c r="P293" s="14"/>
      <c r="Q293" s="14"/>
      <c r="R293" s="14"/>
      <c r="S293" s="14"/>
      <c r="T293" s="14">
        <v>1357</v>
      </c>
      <c r="U293" s="14" t="s">
        <v>407</v>
      </c>
      <c r="V293" s="14" t="s">
        <v>342</v>
      </c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</row>
    <row r="294" s="81" customFormat="1" ht="20" hidden="1" customHeight="1" spans="1:257">
      <c r="A294" s="13">
        <f t="shared" si="7"/>
        <v>8</v>
      </c>
      <c r="B294" s="14" t="s">
        <v>496</v>
      </c>
      <c r="C294" s="14" t="s">
        <v>80</v>
      </c>
      <c r="D294" s="14">
        <v>8</v>
      </c>
      <c r="E294" s="14">
        <f>900/8*D294</f>
        <v>900</v>
      </c>
      <c r="F294" s="14"/>
      <c r="G294" s="14">
        <f>1300/8*F294</f>
        <v>0</v>
      </c>
      <c r="H294" s="23">
        <v>4612</v>
      </c>
      <c r="I294" s="14" t="s">
        <v>337</v>
      </c>
      <c r="J294" s="37" t="s">
        <v>483</v>
      </c>
      <c r="K294" s="14">
        <v>20</v>
      </c>
      <c r="L294" s="14"/>
      <c r="M294" s="14" t="s">
        <v>40</v>
      </c>
      <c r="N294" s="14"/>
      <c r="O294" s="14"/>
      <c r="P294" s="14"/>
      <c r="Q294" s="14"/>
      <c r="R294" s="14"/>
      <c r="S294" s="14"/>
      <c r="T294" s="14">
        <v>671.9</v>
      </c>
      <c r="U294" s="14" t="s">
        <v>409</v>
      </c>
      <c r="V294" s="113" t="s">
        <v>485</v>
      </c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</row>
    <row r="295" s="81" customFormat="1" ht="20" hidden="1" customHeight="1" spans="1:257">
      <c r="A295" s="13">
        <f t="shared" si="7"/>
        <v>8</v>
      </c>
      <c r="B295" s="14" t="s">
        <v>496</v>
      </c>
      <c r="C295" s="14" t="s">
        <v>400</v>
      </c>
      <c r="D295" s="14">
        <v>8</v>
      </c>
      <c r="E295" s="14">
        <f>900/8*D295</f>
        <v>900</v>
      </c>
      <c r="F295" s="14"/>
      <c r="G295" s="14"/>
      <c r="H295" s="23">
        <v>241</v>
      </c>
      <c r="I295" s="14" t="s">
        <v>360</v>
      </c>
      <c r="J295" s="37" t="s">
        <v>402</v>
      </c>
      <c r="K295" s="14"/>
      <c r="L295" s="14"/>
      <c r="M295" s="14" t="s">
        <v>40</v>
      </c>
      <c r="N295" s="14"/>
      <c r="O295" s="14"/>
      <c r="P295" s="14"/>
      <c r="Q295" s="14"/>
      <c r="R295" s="14"/>
      <c r="S295" s="14"/>
      <c r="T295" s="14">
        <v>1113.2</v>
      </c>
      <c r="U295" s="14" t="s">
        <v>409</v>
      </c>
      <c r="V295" s="14" t="s">
        <v>403</v>
      </c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</row>
    <row r="296" s="81" customFormat="1" ht="20" hidden="1" customHeight="1" spans="1:257">
      <c r="A296" s="13">
        <f t="shared" si="7"/>
        <v>8</v>
      </c>
      <c r="B296" s="14" t="s">
        <v>496</v>
      </c>
      <c r="C296" s="14" t="s">
        <v>50</v>
      </c>
      <c r="D296" s="14">
        <v>8</v>
      </c>
      <c r="E296" s="14">
        <f>1000/8*D296</f>
        <v>1000</v>
      </c>
      <c r="F296" s="14"/>
      <c r="G296" s="14"/>
      <c r="H296" s="23">
        <v>277</v>
      </c>
      <c r="I296" s="14" t="s">
        <v>23</v>
      </c>
      <c r="J296" s="37" t="s">
        <v>350</v>
      </c>
      <c r="K296" s="14"/>
      <c r="L296" s="14"/>
      <c r="M296" s="14" t="s">
        <v>40</v>
      </c>
      <c r="N296" s="14"/>
      <c r="O296" s="14"/>
      <c r="P296" s="14"/>
      <c r="Q296" s="14"/>
      <c r="R296" s="14"/>
      <c r="S296" s="14"/>
      <c r="T296" s="14">
        <v>1953</v>
      </c>
      <c r="U296" s="14"/>
      <c r="V296" s="14" t="s">
        <v>351</v>
      </c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</row>
    <row r="297" s="81" customFormat="1" ht="20" hidden="1" customHeight="1" spans="1:257">
      <c r="A297" s="13">
        <f t="shared" si="7"/>
        <v>4</v>
      </c>
      <c r="B297" s="37" t="s">
        <v>496</v>
      </c>
      <c r="C297" s="37" t="s">
        <v>345</v>
      </c>
      <c r="D297" s="37">
        <v>4</v>
      </c>
      <c r="E297" s="37">
        <v>800</v>
      </c>
      <c r="F297" s="37"/>
      <c r="G297" s="37">
        <f>1300/8*F297</f>
        <v>0</v>
      </c>
      <c r="H297" s="54">
        <v>2510</v>
      </c>
      <c r="I297" s="37" t="s">
        <v>220</v>
      </c>
      <c r="J297" s="37" t="s">
        <v>498</v>
      </c>
      <c r="K297" s="37">
        <v>8</v>
      </c>
      <c r="L297" s="37" t="s">
        <v>25</v>
      </c>
      <c r="M297" s="37" t="s">
        <v>40</v>
      </c>
      <c r="N297" s="37">
        <v>300</v>
      </c>
      <c r="O297" s="37">
        <v>1100</v>
      </c>
      <c r="P297" s="37">
        <v>1100</v>
      </c>
      <c r="Q297" s="37">
        <v>0</v>
      </c>
      <c r="R297" s="37" t="s">
        <v>26</v>
      </c>
      <c r="S297" s="37"/>
      <c r="T297" s="37">
        <v>1033</v>
      </c>
      <c r="U297" s="37" t="s">
        <v>407</v>
      </c>
      <c r="V297" s="37" t="s">
        <v>499</v>
      </c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</row>
    <row r="298" s="81" customFormat="1" ht="20" hidden="1" customHeight="1" spans="1:257">
      <c r="A298" s="13">
        <f t="shared" si="7"/>
        <v>8</v>
      </c>
      <c r="B298" s="14" t="s">
        <v>496</v>
      </c>
      <c r="C298" s="14" t="s">
        <v>168</v>
      </c>
      <c r="D298" s="14">
        <v>8</v>
      </c>
      <c r="E298" s="14">
        <f>900/8*D298</f>
        <v>900</v>
      </c>
      <c r="F298" s="14"/>
      <c r="G298" s="14"/>
      <c r="H298" s="23">
        <v>4577</v>
      </c>
      <c r="I298" s="14" t="s">
        <v>34</v>
      </c>
      <c r="J298" s="37" t="s">
        <v>194</v>
      </c>
      <c r="K298" s="14"/>
      <c r="L298" s="14"/>
      <c r="M298" s="14" t="s">
        <v>40</v>
      </c>
      <c r="N298" s="14"/>
      <c r="O298" s="14"/>
      <c r="P298" s="14"/>
      <c r="Q298" s="14"/>
      <c r="R298" s="14"/>
      <c r="S298" s="14"/>
      <c r="T298" s="14">
        <v>659</v>
      </c>
      <c r="U298" s="14">
        <v>0</v>
      </c>
      <c r="V298" s="14" t="s">
        <v>200</v>
      </c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</row>
    <row r="299" s="81" customFormat="1" ht="20" hidden="1" customHeight="1" spans="1:257">
      <c r="A299" s="13">
        <f t="shared" si="7"/>
        <v>8</v>
      </c>
      <c r="B299" s="37" t="s">
        <v>496</v>
      </c>
      <c r="C299" s="37" t="s">
        <v>67</v>
      </c>
      <c r="D299" s="37">
        <v>8</v>
      </c>
      <c r="E299" s="37">
        <f>900/8*D299</f>
        <v>900</v>
      </c>
      <c r="F299" s="37"/>
      <c r="G299" s="37">
        <f>1300/8*F299</f>
        <v>0</v>
      </c>
      <c r="H299" s="54">
        <v>4820</v>
      </c>
      <c r="I299" s="37" t="s">
        <v>82</v>
      </c>
      <c r="J299" s="37" t="s">
        <v>396</v>
      </c>
      <c r="K299" s="37">
        <v>20</v>
      </c>
      <c r="L299" s="37"/>
      <c r="M299" s="37" t="s">
        <v>40</v>
      </c>
      <c r="N299" s="37"/>
      <c r="O299" s="37"/>
      <c r="P299" s="37"/>
      <c r="Q299" s="37"/>
      <c r="R299" s="37"/>
      <c r="S299" s="37"/>
      <c r="T299" s="37">
        <v>586</v>
      </c>
      <c r="U299" s="37"/>
      <c r="V299" s="37" t="s">
        <v>429</v>
      </c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</row>
    <row r="300" s="81" customFormat="1" ht="20" hidden="1" customHeight="1" spans="1:257">
      <c r="A300" s="13">
        <f t="shared" si="7"/>
        <v>8</v>
      </c>
      <c r="B300" s="14" t="s">
        <v>496</v>
      </c>
      <c r="C300" s="14" t="s">
        <v>81</v>
      </c>
      <c r="D300" s="14"/>
      <c r="E300" s="14">
        <f>1400/8*D300</f>
        <v>0</v>
      </c>
      <c r="F300" s="14">
        <v>8</v>
      </c>
      <c r="G300" s="14">
        <f>1800/8*F300</f>
        <v>1800</v>
      </c>
      <c r="H300" s="23">
        <v>2624</v>
      </c>
      <c r="I300" s="14" t="s">
        <v>60</v>
      </c>
      <c r="J300" s="37" t="s">
        <v>311</v>
      </c>
      <c r="K300" s="14"/>
      <c r="L300" s="14"/>
      <c r="M300" s="14" t="s">
        <v>40</v>
      </c>
      <c r="N300" s="14"/>
      <c r="O300" s="14"/>
      <c r="P300" s="14"/>
      <c r="Q300" s="14"/>
      <c r="R300" s="14"/>
      <c r="S300" s="14"/>
      <c r="T300" s="14"/>
      <c r="U300" s="14"/>
      <c r="V300" s="14" t="s">
        <v>328</v>
      </c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</row>
    <row r="301" s="81" customFormat="1" ht="20" hidden="1" customHeight="1" spans="1:257">
      <c r="A301" s="13">
        <f t="shared" si="7"/>
        <v>8</v>
      </c>
      <c r="B301" s="14" t="s">
        <v>496</v>
      </c>
      <c r="C301" s="14" t="s">
        <v>63</v>
      </c>
      <c r="D301" s="14">
        <v>8</v>
      </c>
      <c r="E301" s="14">
        <f>900/8*D301</f>
        <v>900</v>
      </c>
      <c r="F301" s="14"/>
      <c r="G301" s="14">
        <f>1300/8*F301</f>
        <v>0</v>
      </c>
      <c r="H301" s="23">
        <v>3548</v>
      </c>
      <c r="I301" s="14" t="s">
        <v>234</v>
      </c>
      <c r="J301" s="37" t="s">
        <v>492</v>
      </c>
      <c r="K301" s="14">
        <v>23</v>
      </c>
      <c r="L301" s="14"/>
      <c r="M301" s="14"/>
      <c r="N301" s="14"/>
      <c r="O301" s="14"/>
      <c r="P301" s="14"/>
      <c r="Q301" s="14"/>
      <c r="R301" s="14"/>
      <c r="S301" s="14"/>
      <c r="T301" s="14">
        <v>986</v>
      </c>
      <c r="U301" s="14" t="s">
        <v>481</v>
      </c>
      <c r="V301" s="14" t="s">
        <v>493</v>
      </c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</row>
    <row r="302" s="81" customFormat="1" ht="20" hidden="1" customHeight="1" spans="1:257">
      <c r="A302" s="13">
        <f t="shared" si="7"/>
        <v>6.5</v>
      </c>
      <c r="B302" s="14" t="s">
        <v>496</v>
      </c>
      <c r="C302" s="14" t="s">
        <v>73</v>
      </c>
      <c r="D302" s="14">
        <v>6.5</v>
      </c>
      <c r="E302" s="14">
        <f>1000/8*D302</f>
        <v>812.5</v>
      </c>
      <c r="F302" s="14"/>
      <c r="G302" s="14">
        <f>1400/8*F302</f>
        <v>0</v>
      </c>
      <c r="H302" s="23">
        <v>2512</v>
      </c>
      <c r="I302" s="14" t="s">
        <v>432</v>
      </c>
      <c r="J302" s="37" t="s">
        <v>440</v>
      </c>
      <c r="K302" s="14"/>
      <c r="L302" s="14" t="s">
        <v>77</v>
      </c>
      <c r="M302" s="14" t="s">
        <v>40</v>
      </c>
      <c r="N302" s="14"/>
      <c r="O302" s="14"/>
      <c r="P302" s="14"/>
      <c r="Q302" s="14"/>
      <c r="R302" s="14"/>
      <c r="S302" s="14"/>
      <c r="T302" s="14">
        <v>942.3</v>
      </c>
      <c r="U302" s="14" t="s">
        <v>481</v>
      </c>
      <c r="V302" s="14">
        <v>18001209323</v>
      </c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</row>
    <row r="303" s="81" customFormat="1" ht="20" hidden="1" customHeight="1" spans="1:257">
      <c r="A303" s="13">
        <f t="shared" si="7"/>
        <v>8</v>
      </c>
      <c r="B303" s="14" t="s">
        <v>496</v>
      </c>
      <c r="C303" s="14" t="s">
        <v>322</v>
      </c>
      <c r="D303" s="14">
        <v>8</v>
      </c>
      <c r="E303" s="14">
        <f>1000/8*D303</f>
        <v>1000</v>
      </c>
      <c r="F303" s="14"/>
      <c r="G303" s="14">
        <f>1400/8*F303</f>
        <v>0</v>
      </c>
      <c r="H303" s="23">
        <v>4897</v>
      </c>
      <c r="I303" s="14" t="s">
        <v>38</v>
      </c>
      <c r="J303" s="37" t="s">
        <v>440</v>
      </c>
      <c r="K303" s="14"/>
      <c r="L303" s="14" t="s">
        <v>77</v>
      </c>
      <c r="M303" s="14" t="s">
        <v>40</v>
      </c>
      <c r="N303" s="14"/>
      <c r="O303" s="14">
        <v>15075</v>
      </c>
      <c r="P303" s="14"/>
      <c r="Q303" s="14"/>
      <c r="R303" s="14"/>
      <c r="S303" s="14"/>
      <c r="T303" s="14">
        <v>1413</v>
      </c>
      <c r="U303" s="14"/>
      <c r="V303" s="14" t="s">
        <v>441</v>
      </c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</row>
    <row r="304" s="81" customFormat="1" ht="20" hidden="1" customHeight="1" spans="1:257">
      <c r="A304" s="13">
        <f t="shared" si="7"/>
        <v>4</v>
      </c>
      <c r="B304" s="14" t="s">
        <v>500</v>
      </c>
      <c r="C304" s="14" t="s">
        <v>31</v>
      </c>
      <c r="D304" s="14">
        <v>4</v>
      </c>
      <c r="E304" s="14">
        <f>1000/8*D304</f>
        <v>500</v>
      </c>
      <c r="F304" s="14"/>
      <c r="G304" s="14">
        <f>1400/8*F304</f>
        <v>0</v>
      </c>
      <c r="H304" s="23">
        <v>3617</v>
      </c>
      <c r="I304" s="14"/>
      <c r="J304" s="37" t="s">
        <v>478</v>
      </c>
      <c r="K304" s="14"/>
      <c r="L304" s="14" t="s">
        <v>501</v>
      </c>
      <c r="M304" s="14"/>
      <c r="N304" s="14"/>
      <c r="O304" s="14"/>
      <c r="P304" s="14"/>
      <c r="Q304" s="14"/>
      <c r="R304" s="14"/>
      <c r="S304" s="14"/>
      <c r="T304" s="14"/>
      <c r="U304" s="14"/>
      <c r="V304" s="14" t="s">
        <v>479</v>
      </c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</row>
    <row r="305" s="81" customFormat="1" ht="20" hidden="1" customHeight="1" spans="1:257">
      <c r="A305" s="13">
        <f t="shared" si="7"/>
        <v>8</v>
      </c>
      <c r="B305" s="37" t="s">
        <v>500</v>
      </c>
      <c r="C305" s="37" t="s">
        <v>90</v>
      </c>
      <c r="D305" s="37">
        <v>8</v>
      </c>
      <c r="E305" s="37">
        <f>1100/8*D305</f>
        <v>1100</v>
      </c>
      <c r="F305" s="37"/>
      <c r="G305" s="37"/>
      <c r="H305" s="54">
        <v>2467</v>
      </c>
      <c r="I305" s="37" t="s">
        <v>220</v>
      </c>
      <c r="J305" s="37" t="s">
        <v>502</v>
      </c>
      <c r="K305" s="37"/>
      <c r="L305" s="37"/>
      <c r="M305" s="37" t="s">
        <v>40</v>
      </c>
      <c r="N305" s="37"/>
      <c r="O305" s="37"/>
      <c r="P305" s="37"/>
      <c r="Q305" s="37"/>
      <c r="R305" s="37"/>
      <c r="S305" s="37"/>
      <c r="T305" s="37"/>
      <c r="U305" s="37"/>
      <c r="V305" s="37" t="s">
        <v>503</v>
      </c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</row>
    <row r="306" s="81" customFormat="1" ht="20" hidden="1" customHeight="1" spans="1:257">
      <c r="A306" s="13">
        <f t="shared" si="7"/>
        <v>12</v>
      </c>
      <c r="B306" s="14" t="s">
        <v>500</v>
      </c>
      <c r="C306" s="14" t="s">
        <v>102</v>
      </c>
      <c r="D306" s="14">
        <v>12</v>
      </c>
      <c r="E306" s="14">
        <f>900/8*D306</f>
        <v>1350</v>
      </c>
      <c r="F306" s="14"/>
      <c r="G306" s="14">
        <f>1300/8*F306</f>
        <v>0</v>
      </c>
      <c r="H306" s="23">
        <v>4789</v>
      </c>
      <c r="I306" s="14" t="s">
        <v>38</v>
      </c>
      <c r="J306" s="37" t="s">
        <v>381</v>
      </c>
      <c r="K306" s="14"/>
      <c r="L306" s="14"/>
      <c r="M306" s="14" t="s">
        <v>40</v>
      </c>
      <c r="N306" s="14"/>
      <c r="O306" s="14"/>
      <c r="P306" s="14"/>
      <c r="Q306" s="14"/>
      <c r="R306" s="14"/>
      <c r="S306" s="14"/>
      <c r="T306" s="14">
        <v>2062</v>
      </c>
      <c r="U306" s="14" t="s">
        <v>408</v>
      </c>
      <c r="V306" s="14">
        <v>18588810110</v>
      </c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</row>
    <row r="307" s="81" customFormat="1" ht="20" hidden="1" customHeight="1" spans="1:257">
      <c r="A307" s="13">
        <f t="shared" si="7"/>
        <v>8</v>
      </c>
      <c r="B307" s="14" t="s">
        <v>500</v>
      </c>
      <c r="C307" s="14" t="s">
        <v>59</v>
      </c>
      <c r="D307" s="14">
        <v>8</v>
      </c>
      <c r="E307" s="14">
        <f>900/8*D307</f>
        <v>900</v>
      </c>
      <c r="F307" s="14"/>
      <c r="G307" s="14">
        <f>1400/8*F307</f>
        <v>0</v>
      </c>
      <c r="H307" s="23">
        <v>4728</v>
      </c>
      <c r="I307" s="14" t="s">
        <v>423</v>
      </c>
      <c r="J307" s="37" t="s">
        <v>224</v>
      </c>
      <c r="K307" s="14"/>
      <c r="L307" s="14"/>
      <c r="M307" s="14" t="s">
        <v>40</v>
      </c>
      <c r="N307" s="14"/>
      <c r="O307" s="14"/>
      <c r="P307" s="14"/>
      <c r="Q307" s="14"/>
      <c r="R307" s="14"/>
      <c r="S307" s="14"/>
      <c r="T307" s="14"/>
      <c r="U307" s="14" t="s">
        <v>481</v>
      </c>
      <c r="V307" s="14" t="s">
        <v>225</v>
      </c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</row>
    <row r="308" s="81" customFormat="1" ht="20" hidden="1" customHeight="1" spans="1:257">
      <c r="A308" s="13">
        <f t="shared" si="7"/>
        <v>8</v>
      </c>
      <c r="B308" s="14" t="s">
        <v>500</v>
      </c>
      <c r="C308" s="14" t="s">
        <v>56</v>
      </c>
      <c r="D308" s="14">
        <v>8</v>
      </c>
      <c r="E308" s="14">
        <f>850/8*D308</f>
        <v>850</v>
      </c>
      <c r="F308" s="14"/>
      <c r="G308" s="14"/>
      <c r="H308" s="23">
        <v>3639</v>
      </c>
      <c r="I308" s="14" t="s">
        <v>338</v>
      </c>
      <c r="J308" s="37" t="s">
        <v>341</v>
      </c>
      <c r="K308" s="14">
        <v>30</v>
      </c>
      <c r="L308" s="14"/>
      <c r="M308" s="14" t="s">
        <v>40</v>
      </c>
      <c r="N308" s="14"/>
      <c r="O308" s="14"/>
      <c r="P308" s="14"/>
      <c r="Q308" s="14"/>
      <c r="R308" s="14"/>
      <c r="S308" s="14"/>
      <c r="T308" s="14">
        <v>1365.3</v>
      </c>
      <c r="U308" s="14">
        <v>0</v>
      </c>
      <c r="V308" s="14" t="s">
        <v>342</v>
      </c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</row>
    <row r="309" s="81" customFormat="1" ht="20" hidden="1" customHeight="1" spans="1:257">
      <c r="A309" s="13">
        <f t="shared" si="7"/>
        <v>8</v>
      </c>
      <c r="B309" s="14" t="s">
        <v>500</v>
      </c>
      <c r="C309" s="14" t="s">
        <v>80</v>
      </c>
      <c r="D309" s="14">
        <v>8</v>
      </c>
      <c r="E309" s="14">
        <f>900/8*D309</f>
        <v>900</v>
      </c>
      <c r="F309" s="14"/>
      <c r="G309" s="14">
        <f>1300/8*F309</f>
        <v>0</v>
      </c>
      <c r="H309" s="23">
        <v>4613</v>
      </c>
      <c r="I309" s="14" t="s">
        <v>337</v>
      </c>
      <c r="J309" s="37" t="s">
        <v>483</v>
      </c>
      <c r="K309" s="14">
        <v>10</v>
      </c>
      <c r="L309" s="14"/>
      <c r="M309" s="14" t="s">
        <v>40</v>
      </c>
      <c r="N309" s="14"/>
      <c r="O309" s="14"/>
      <c r="P309" s="14"/>
      <c r="Q309" s="14"/>
      <c r="R309" s="14"/>
      <c r="S309" s="14"/>
      <c r="T309" s="14">
        <v>679.1</v>
      </c>
      <c r="U309" s="14" t="s">
        <v>410</v>
      </c>
      <c r="V309" s="113" t="s">
        <v>485</v>
      </c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</row>
    <row r="310" s="81" customFormat="1" ht="20" hidden="1" customHeight="1" spans="1:257">
      <c r="A310" s="13">
        <f t="shared" si="7"/>
        <v>8</v>
      </c>
      <c r="B310" s="14" t="s">
        <v>500</v>
      </c>
      <c r="C310" s="14" t="s">
        <v>400</v>
      </c>
      <c r="D310" s="14">
        <v>8</v>
      </c>
      <c r="E310" s="14">
        <f>900/8*D310</f>
        <v>900</v>
      </c>
      <c r="F310" s="14"/>
      <c r="G310" s="14"/>
      <c r="H310" s="23">
        <v>242</v>
      </c>
      <c r="I310" s="14" t="s">
        <v>360</v>
      </c>
      <c r="J310" s="37" t="s">
        <v>402</v>
      </c>
      <c r="K310" s="14"/>
      <c r="L310" s="14"/>
      <c r="M310" s="14" t="s">
        <v>40</v>
      </c>
      <c r="N310" s="14"/>
      <c r="O310" s="14"/>
      <c r="P310" s="14"/>
      <c r="Q310" s="14"/>
      <c r="R310" s="14"/>
      <c r="S310" s="14"/>
      <c r="T310" s="14">
        <v>1117.2</v>
      </c>
      <c r="U310" s="14" t="s">
        <v>431</v>
      </c>
      <c r="V310" s="14" t="s">
        <v>403</v>
      </c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</row>
    <row r="311" s="81" customFormat="1" ht="20" hidden="1" customHeight="1" spans="1:257">
      <c r="A311" s="13">
        <f t="shared" si="7"/>
        <v>4</v>
      </c>
      <c r="B311" s="14" t="s">
        <v>500</v>
      </c>
      <c r="C311" s="14" t="s">
        <v>50</v>
      </c>
      <c r="D311" s="14">
        <v>4</v>
      </c>
      <c r="E311" s="14">
        <f>1000/8*D311</f>
        <v>500</v>
      </c>
      <c r="F311" s="14"/>
      <c r="G311" s="14"/>
      <c r="H311" s="23">
        <v>274</v>
      </c>
      <c r="I311" s="14" t="s">
        <v>23</v>
      </c>
      <c r="J311" s="37" t="s">
        <v>350</v>
      </c>
      <c r="K311" s="14"/>
      <c r="L311" s="14"/>
      <c r="M311" s="14" t="s">
        <v>40</v>
      </c>
      <c r="N311" s="14"/>
      <c r="O311" s="14"/>
      <c r="P311" s="14"/>
      <c r="Q311" s="14"/>
      <c r="R311" s="14"/>
      <c r="S311" s="14"/>
      <c r="T311" s="14">
        <v>1957</v>
      </c>
      <c r="U311" s="14"/>
      <c r="V311" s="14" t="s">
        <v>351</v>
      </c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</row>
    <row r="312" s="81" customFormat="1" ht="20" hidden="1" customHeight="1" spans="1:257">
      <c r="A312" s="13">
        <f t="shared" si="7"/>
        <v>4</v>
      </c>
      <c r="B312" s="14" t="s">
        <v>500</v>
      </c>
      <c r="C312" s="14" t="s">
        <v>168</v>
      </c>
      <c r="D312" s="14">
        <v>4</v>
      </c>
      <c r="E312" s="14">
        <f>900/8*D312</f>
        <v>450</v>
      </c>
      <c r="F312" s="14"/>
      <c r="G312" s="14"/>
      <c r="H312" s="23">
        <v>4578</v>
      </c>
      <c r="I312" s="14" t="s">
        <v>34</v>
      </c>
      <c r="J312" s="37" t="s">
        <v>194</v>
      </c>
      <c r="K312" s="14"/>
      <c r="L312" s="14"/>
      <c r="M312" s="14" t="s">
        <v>40</v>
      </c>
      <c r="N312" s="14"/>
      <c r="O312" s="14"/>
      <c r="P312" s="14"/>
      <c r="Q312" s="14"/>
      <c r="R312" s="14"/>
      <c r="S312" s="14"/>
      <c r="T312" s="14">
        <v>659</v>
      </c>
      <c r="U312" s="14">
        <v>0</v>
      </c>
      <c r="V312" s="14" t="s">
        <v>200</v>
      </c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</row>
    <row r="313" s="81" customFormat="1" ht="20" hidden="1" customHeight="1" spans="1:257">
      <c r="A313" s="13">
        <f t="shared" si="7"/>
        <v>8</v>
      </c>
      <c r="B313" s="37" t="s">
        <v>500</v>
      </c>
      <c r="C313" s="37" t="s">
        <v>67</v>
      </c>
      <c r="D313" s="37">
        <v>8</v>
      </c>
      <c r="E313" s="37">
        <f>900/8*D313</f>
        <v>900</v>
      </c>
      <c r="F313" s="37"/>
      <c r="G313" s="37">
        <f>1300/8*F313</f>
        <v>0</v>
      </c>
      <c r="H313" s="54">
        <v>4821</v>
      </c>
      <c r="I313" s="37" t="s">
        <v>82</v>
      </c>
      <c r="J313" s="37" t="s">
        <v>396</v>
      </c>
      <c r="K313" s="37">
        <v>40</v>
      </c>
      <c r="L313" s="37"/>
      <c r="M313" s="37" t="s">
        <v>40</v>
      </c>
      <c r="N313" s="37"/>
      <c r="O313" s="37"/>
      <c r="P313" s="37"/>
      <c r="Q313" s="37"/>
      <c r="R313" s="37"/>
      <c r="S313" s="37"/>
      <c r="T313" s="37">
        <v>593</v>
      </c>
      <c r="U313" s="37"/>
      <c r="V313" s="37" t="s">
        <v>429</v>
      </c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</row>
    <row r="314" s="81" customFormat="1" ht="20" hidden="1" customHeight="1" spans="1:257">
      <c r="A314" s="13">
        <f t="shared" si="7"/>
        <v>8</v>
      </c>
      <c r="B314" s="14" t="s">
        <v>500</v>
      </c>
      <c r="C314" s="14" t="s">
        <v>81</v>
      </c>
      <c r="D314" s="14"/>
      <c r="E314" s="14">
        <f>1400/8*D314</f>
        <v>0</v>
      </c>
      <c r="F314" s="14">
        <v>8</v>
      </c>
      <c r="G314" s="14">
        <f>1800/8*F314</f>
        <v>1800</v>
      </c>
      <c r="H314" s="23">
        <v>2625</v>
      </c>
      <c r="I314" s="14" t="s">
        <v>60</v>
      </c>
      <c r="J314" s="37" t="s">
        <v>311</v>
      </c>
      <c r="K314" s="14"/>
      <c r="L314" s="14"/>
      <c r="M314" s="14" t="s">
        <v>40</v>
      </c>
      <c r="N314" s="14"/>
      <c r="O314" s="14"/>
      <c r="P314" s="14"/>
      <c r="Q314" s="14"/>
      <c r="R314" s="14"/>
      <c r="S314" s="14"/>
      <c r="T314" s="14"/>
      <c r="U314" s="14"/>
      <c r="V314" s="14" t="s">
        <v>328</v>
      </c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</row>
    <row r="315" s="81" customFormat="1" ht="20" hidden="1" customHeight="1" spans="1:257">
      <c r="A315" s="13">
        <f t="shared" si="7"/>
        <v>1</v>
      </c>
      <c r="B315" s="37" t="s">
        <v>500</v>
      </c>
      <c r="C315" s="37" t="s">
        <v>196</v>
      </c>
      <c r="D315" s="37">
        <v>1</v>
      </c>
      <c r="E315" s="37">
        <v>400</v>
      </c>
      <c r="F315" s="37"/>
      <c r="G315" s="37"/>
      <c r="H315" s="54"/>
      <c r="I315" s="37" t="s">
        <v>34</v>
      </c>
      <c r="J315" s="37" t="s">
        <v>504</v>
      </c>
      <c r="K315" s="37"/>
      <c r="L315" s="37" t="s">
        <v>25</v>
      </c>
      <c r="M315" s="37"/>
      <c r="N315" s="37"/>
      <c r="O315" s="37">
        <v>400</v>
      </c>
      <c r="P315" s="37">
        <v>400</v>
      </c>
      <c r="Q315" s="37">
        <v>0</v>
      </c>
      <c r="R315" s="37" t="s">
        <v>26</v>
      </c>
      <c r="S315" s="37"/>
      <c r="T315" s="37"/>
      <c r="U315" s="37"/>
      <c r="V315" s="37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</row>
    <row r="316" s="81" customFormat="1" ht="20" hidden="1" customHeight="1" spans="1:257">
      <c r="A316" s="13">
        <f t="shared" si="7"/>
        <v>8</v>
      </c>
      <c r="B316" s="37" t="s">
        <v>500</v>
      </c>
      <c r="C316" s="37" t="s">
        <v>37</v>
      </c>
      <c r="D316" s="37">
        <v>8</v>
      </c>
      <c r="E316" s="37">
        <v>1200</v>
      </c>
      <c r="F316" s="37"/>
      <c r="G316" s="37"/>
      <c r="H316" s="54"/>
      <c r="I316" s="37" t="s">
        <v>54</v>
      </c>
      <c r="J316" s="37" t="s">
        <v>505</v>
      </c>
      <c r="K316" s="37">
        <v>20</v>
      </c>
      <c r="L316" s="37" t="s">
        <v>25</v>
      </c>
      <c r="M316" s="37"/>
      <c r="N316" s="37"/>
      <c r="O316" s="37">
        <v>1200</v>
      </c>
      <c r="P316" s="37">
        <v>1200</v>
      </c>
      <c r="Q316" s="37">
        <v>0</v>
      </c>
      <c r="R316" s="37" t="s">
        <v>26</v>
      </c>
      <c r="S316" s="37"/>
      <c r="T316" s="37">
        <v>2814.1</v>
      </c>
      <c r="U316" s="37" t="s">
        <v>431</v>
      </c>
      <c r="V316" s="37">
        <v>18588810110</v>
      </c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</row>
    <row r="317" s="81" customFormat="1" ht="20" hidden="1" customHeight="1" spans="1:257">
      <c r="A317" s="13">
        <f t="shared" si="7"/>
        <v>8</v>
      </c>
      <c r="B317" s="14" t="s">
        <v>500</v>
      </c>
      <c r="C317" s="14" t="s">
        <v>63</v>
      </c>
      <c r="D317" s="14">
        <v>8</v>
      </c>
      <c r="E317" s="14">
        <f>900/8*D317</f>
        <v>900</v>
      </c>
      <c r="F317" s="14"/>
      <c r="G317" s="14">
        <f>1300/8*F317</f>
        <v>0</v>
      </c>
      <c r="H317" s="23">
        <v>3549</v>
      </c>
      <c r="I317" s="14" t="s">
        <v>234</v>
      </c>
      <c r="J317" s="37" t="s">
        <v>492</v>
      </c>
      <c r="K317" s="14"/>
      <c r="L317" s="14"/>
      <c r="M317" s="14"/>
      <c r="N317" s="14"/>
      <c r="O317" s="14"/>
      <c r="P317" s="14"/>
      <c r="Q317" s="14"/>
      <c r="R317" s="14"/>
      <c r="S317" s="14"/>
      <c r="T317" s="14">
        <v>993.3</v>
      </c>
      <c r="U317" s="14" t="s">
        <v>410</v>
      </c>
      <c r="V317" s="14" t="s">
        <v>493</v>
      </c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</row>
    <row r="318" s="81" customFormat="1" ht="20" hidden="1" customHeight="1" spans="1:257">
      <c r="A318" s="13">
        <f t="shared" si="7"/>
        <v>8</v>
      </c>
      <c r="B318" s="14" t="s">
        <v>506</v>
      </c>
      <c r="C318" s="14" t="s">
        <v>31</v>
      </c>
      <c r="D318" s="14"/>
      <c r="E318" s="14">
        <f>1000/8*D318</f>
        <v>0</v>
      </c>
      <c r="F318" s="14">
        <v>8</v>
      </c>
      <c r="G318" s="14">
        <f>1400/8*F318</f>
        <v>1400</v>
      </c>
      <c r="H318" s="23">
        <v>3614</v>
      </c>
      <c r="I318" s="14" t="s">
        <v>374</v>
      </c>
      <c r="J318" s="37" t="s">
        <v>478</v>
      </c>
      <c r="K318" s="14"/>
      <c r="L318" s="14"/>
      <c r="M318" s="14"/>
      <c r="N318" s="14"/>
      <c r="O318" s="14"/>
      <c r="P318" s="14"/>
      <c r="Q318" s="14"/>
      <c r="R318" s="14"/>
      <c r="S318" s="14"/>
      <c r="T318" s="14">
        <v>1574.3</v>
      </c>
      <c r="U318" s="14">
        <v>0</v>
      </c>
      <c r="V318" s="14" t="s">
        <v>479</v>
      </c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</row>
    <row r="319" s="81" customFormat="1" ht="20" hidden="1" customHeight="1" spans="1:257">
      <c r="A319" s="13">
        <f t="shared" ref="A319:A382" si="9">D319+F319</f>
        <v>8</v>
      </c>
      <c r="B319" s="37" t="s">
        <v>506</v>
      </c>
      <c r="C319" s="37" t="s">
        <v>90</v>
      </c>
      <c r="D319" s="37">
        <v>8</v>
      </c>
      <c r="E319" s="37">
        <f>1100/8*D319</f>
        <v>1100</v>
      </c>
      <c r="F319" s="37"/>
      <c r="G319" s="37"/>
      <c r="H319" s="54">
        <v>2468</v>
      </c>
      <c r="I319" s="37" t="s">
        <v>220</v>
      </c>
      <c r="J319" s="37" t="s">
        <v>502</v>
      </c>
      <c r="K319" s="37"/>
      <c r="L319" s="37"/>
      <c r="M319" s="37"/>
      <c r="N319" s="37"/>
      <c r="O319" s="37">
        <v>2200</v>
      </c>
      <c r="P319" s="37">
        <v>2200</v>
      </c>
      <c r="Q319" s="37"/>
      <c r="R319" s="37" t="s">
        <v>124</v>
      </c>
      <c r="S319" s="37"/>
      <c r="T319" s="37">
        <v>954</v>
      </c>
      <c r="U319" s="37" t="s">
        <v>409</v>
      </c>
      <c r="V319" s="37" t="s">
        <v>503</v>
      </c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</row>
    <row r="320" s="81" customFormat="1" ht="20" hidden="1" customHeight="1" spans="1:257">
      <c r="A320" s="13">
        <f t="shared" si="9"/>
        <v>16</v>
      </c>
      <c r="B320" s="14" t="s">
        <v>506</v>
      </c>
      <c r="C320" s="14" t="s">
        <v>102</v>
      </c>
      <c r="D320" s="14">
        <v>16</v>
      </c>
      <c r="E320" s="14">
        <f>900/8*D320</f>
        <v>1800</v>
      </c>
      <c r="F320" s="14"/>
      <c r="G320" s="14">
        <f>1300/8*F320</f>
        <v>0</v>
      </c>
      <c r="H320" s="23">
        <v>4793</v>
      </c>
      <c r="I320" s="14" t="s">
        <v>38</v>
      </c>
      <c r="J320" s="37" t="s">
        <v>381</v>
      </c>
      <c r="K320" s="14"/>
      <c r="L320" s="14"/>
      <c r="M320" s="14" t="s">
        <v>40</v>
      </c>
      <c r="N320" s="14"/>
      <c r="O320" s="14"/>
      <c r="P320" s="14"/>
      <c r="Q320" s="14"/>
      <c r="R320" s="14"/>
      <c r="S320" s="14"/>
      <c r="T320" s="14"/>
      <c r="U320" s="14"/>
      <c r="V320" s="14">
        <v>18588810110</v>
      </c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</row>
    <row r="321" s="81" customFormat="1" ht="20" hidden="1" customHeight="1" spans="1:257">
      <c r="A321" s="13">
        <f t="shared" si="9"/>
        <v>8</v>
      </c>
      <c r="B321" s="14" t="s">
        <v>506</v>
      </c>
      <c r="C321" s="14" t="s">
        <v>56</v>
      </c>
      <c r="D321" s="14">
        <v>8</v>
      </c>
      <c r="E321" s="14">
        <f>850/8*D321</f>
        <v>850</v>
      </c>
      <c r="F321" s="14"/>
      <c r="G321" s="14"/>
      <c r="H321" s="23">
        <v>3640</v>
      </c>
      <c r="I321" s="14" t="s">
        <v>338</v>
      </c>
      <c r="J321" s="37" t="s">
        <v>341</v>
      </c>
      <c r="K321" s="14">
        <v>35</v>
      </c>
      <c r="L321" s="14"/>
      <c r="M321" s="14"/>
      <c r="N321" s="14"/>
      <c r="O321" s="14"/>
      <c r="P321" s="14"/>
      <c r="Q321" s="14"/>
      <c r="R321" s="14"/>
      <c r="S321" s="14"/>
      <c r="T321" s="14">
        <v>1373.9</v>
      </c>
      <c r="U321" s="14" t="s">
        <v>431</v>
      </c>
      <c r="V321" s="14" t="s">
        <v>342</v>
      </c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</row>
    <row r="322" s="81" customFormat="1" ht="20" hidden="1" customHeight="1" spans="1:257">
      <c r="A322" s="13">
        <f t="shared" si="9"/>
        <v>8</v>
      </c>
      <c r="B322" s="14" t="s">
        <v>506</v>
      </c>
      <c r="C322" s="14" t="s">
        <v>80</v>
      </c>
      <c r="D322" s="14">
        <v>8</v>
      </c>
      <c r="E322" s="14">
        <f>900/8*D322</f>
        <v>900</v>
      </c>
      <c r="F322" s="14"/>
      <c r="G322" s="14">
        <f>1300/8*F322</f>
        <v>0</v>
      </c>
      <c r="H322" s="23">
        <v>4614</v>
      </c>
      <c r="I322" s="14" t="s">
        <v>337</v>
      </c>
      <c r="J322" s="37" t="s">
        <v>483</v>
      </c>
      <c r="K322" s="14">
        <v>20</v>
      </c>
      <c r="L322" s="14"/>
      <c r="M322" s="14" t="s">
        <v>40</v>
      </c>
      <c r="N322" s="14"/>
      <c r="O322" s="14"/>
      <c r="P322" s="14"/>
      <c r="Q322" s="14"/>
      <c r="R322" s="14"/>
      <c r="S322" s="14"/>
      <c r="T322" s="14">
        <v>687.1</v>
      </c>
      <c r="U322" s="14" t="s">
        <v>408</v>
      </c>
      <c r="V322" s="113" t="s">
        <v>485</v>
      </c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</row>
    <row r="323" s="81" customFormat="1" ht="20" hidden="1" customHeight="1" spans="1:257">
      <c r="A323" s="13">
        <f t="shared" si="9"/>
        <v>8</v>
      </c>
      <c r="B323" s="14" t="s">
        <v>506</v>
      </c>
      <c r="C323" s="14" t="s">
        <v>400</v>
      </c>
      <c r="D323" s="14">
        <v>8</v>
      </c>
      <c r="E323" s="14">
        <f>900/8*D323</f>
        <v>900</v>
      </c>
      <c r="F323" s="14"/>
      <c r="G323" s="14"/>
      <c r="H323" s="23">
        <v>243</v>
      </c>
      <c r="I323" s="14" t="s">
        <v>360</v>
      </c>
      <c r="J323" s="37" t="s">
        <v>402</v>
      </c>
      <c r="K323" s="14"/>
      <c r="L323" s="14"/>
      <c r="M323" s="14" t="s">
        <v>40</v>
      </c>
      <c r="N323" s="14"/>
      <c r="O323" s="14"/>
      <c r="P323" s="14"/>
      <c r="Q323" s="14"/>
      <c r="R323" s="14"/>
      <c r="S323" s="14"/>
      <c r="T323" s="14">
        <v>1125.3</v>
      </c>
      <c r="U323" s="14" t="s">
        <v>431</v>
      </c>
      <c r="V323" s="14" t="s">
        <v>403</v>
      </c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</row>
    <row r="324" s="81" customFormat="1" ht="20" hidden="1" customHeight="1" spans="1:257">
      <c r="A324" s="13">
        <f t="shared" si="9"/>
        <v>8</v>
      </c>
      <c r="B324" s="14" t="s">
        <v>506</v>
      </c>
      <c r="C324" s="14" t="s">
        <v>50</v>
      </c>
      <c r="D324" s="14">
        <v>8</v>
      </c>
      <c r="E324" s="14">
        <f>1000/8*D324</f>
        <v>1000</v>
      </c>
      <c r="F324" s="14"/>
      <c r="G324" s="14"/>
      <c r="H324" s="23">
        <v>275</v>
      </c>
      <c r="I324" s="14" t="s">
        <v>23</v>
      </c>
      <c r="J324" s="37" t="s">
        <v>350</v>
      </c>
      <c r="K324" s="14"/>
      <c r="L324" s="14"/>
      <c r="M324" s="14" t="s">
        <v>40</v>
      </c>
      <c r="N324" s="14"/>
      <c r="O324" s="14"/>
      <c r="P324" s="14"/>
      <c r="Q324" s="14"/>
      <c r="R324" s="14"/>
      <c r="S324" s="14"/>
      <c r="T324" s="14">
        <v>1965</v>
      </c>
      <c r="U324" s="14" t="s">
        <v>409</v>
      </c>
      <c r="V324" s="14" t="s">
        <v>351</v>
      </c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</row>
    <row r="325" s="81" customFormat="1" ht="20" hidden="1" customHeight="1" spans="1:257">
      <c r="A325" s="13">
        <f t="shared" si="9"/>
        <v>8</v>
      </c>
      <c r="B325" s="37" t="s">
        <v>506</v>
      </c>
      <c r="C325" s="37" t="s">
        <v>67</v>
      </c>
      <c r="D325" s="37">
        <v>4</v>
      </c>
      <c r="E325" s="37">
        <f>900/8*D325</f>
        <v>450</v>
      </c>
      <c r="F325" s="37">
        <v>4</v>
      </c>
      <c r="G325" s="37">
        <f>1300/8*F325</f>
        <v>650</v>
      </c>
      <c r="H325" s="54">
        <v>4822</v>
      </c>
      <c r="I325" s="37" t="s">
        <v>82</v>
      </c>
      <c r="J325" s="37" t="s">
        <v>396</v>
      </c>
      <c r="K325" s="37"/>
      <c r="L325" s="37"/>
      <c r="M325" s="37" t="s">
        <v>40</v>
      </c>
      <c r="N325" s="37"/>
      <c r="O325" s="37"/>
      <c r="P325" s="37"/>
      <c r="Q325" s="37"/>
      <c r="R325" s="37"/>
      <c r="S325" s="37"/>
      <c r="T325" s="37">
        <v>601</v>
      </c>
      <c r="U325" s="37"/>
      <c r="V325" s="37" t="s">
        <v>429</v>
      </c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</row>
    <row r="326" s="81" customFormat="1" ht="20" hidden="1" customHeight="1" spans="1:257">
      <c r="A326" s="13">
        <f t="shared" si="9"/>
        <v>8</v>
      </c>
      <c r="B326" s="14" t="s">
        <v>506</v>
      </c>
      <c r="C326" s="14" t="s">
        <v>81</v>
      </c>
      <c r="D326" s="14">
        <v>4</v>
      </c>
      <c r="E326" s="14">
        <f>1400/8*D326</f>
        <v>700</v>
      </c>
      <c r="F326" s="14">
        <v>4</v>
      </c>
      <c r="G326" s="14">
        <f>1800/8*F326</f>
        <v>900</v>
      </c>
      <c r="H326" s="23">
        <v>4531</v>
      </c>
      <c r="I326" s="14" t="s">
        <v>60</v>
      </c>
      <c r="J326" s="37" t="s">
        <v>311</v>
      </c>
      <c r="K326" s="14"/>
      <c r="L326" s="14"/>
      <c r="M326" s="14" t="s">
        <v>40</v>
      </c>
      <c r="N326" s="14"/>
      <c r="O326" s="14"/>
      <c r="P326" s="14"/>
      <c r="Q326" s="14"/>
      <c r="R326" s="14"/>
      <c r="S326" s="14"/>
      <c r="T326" s="14"/>
      <c r="U326" s="14"/>
      <c r="V326" s="14" t="s">
        <v>328</v>
      </c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</row>
    <row r="327" s="81" customFormat="1" ht="20" hidden="1" customHeight="1" spans="1:257">
      <c r="A327" s="13">
        <f t="shared" si="9"/>
        <v>8</v>
      </c>
      <c r="B327" s="14" t="s">
        <v>506</v>
      </c>
      <c r="C327" s="14" t="s">
        <v>63</v>
      </c>
      <c r="D327" s="14">
        <v>8</v>
      </c>
      <c r="E327" s="14">
        <f>900/8*D327</f>
        <v>900</v>
      </c>
      <c r="F327" s="14"/>
      <c r="G327" s="14">
        <f>1300/8*F327</f>
        <v>0</v>
      </c>
      <c r="H327" s="23">
        <v>3550</v>
      </c>
      <c r="I327" s="14" t="s">
        <v>234</v>
      </c>
      <c r="J327" s="37" t="s">
        <v>492</v>
      </c>
      <c r="K327" s="14">
        <v>23</v>
      </c>
      <c r="L327" s="14"/>
      <c r="M327" s="14"/>
      <c r="N327" s="14"/>
      <c r="O327" s="14"/>
      <c r="P327" s="14"/>
      <c r="Q327" s="14"/>
      <c r="R327" s="14"/>
      <c r="S327" s="14"/>
      <c r="T327" s="14">
        <v>1000.4</v>
      </c>
      <c r="U327" s="14" t="s">
        <v>407</v>
      </c>
      <c r="V327" s="14" t="s">
        <v>493</v>
      </c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</row>
    <row r="328" s="81" customFormat="1" ht="20" hidden="1" customHeight="1" spans="1:257">
      <c r="A328" s="13">
        <f t="shared" si="9"/>
        <v>8</v>
      </c>
      <c r="B328" s="14" t="s">
        <v>507</v>
      </c>
      <c r="C328" s="14" t="s">
        <v>31</v>
      </c>
      <c r="D328" s="14"/>
      <c r="E328" s="14">
        <f>1000/8*D328</f>
        <v>0</v>
      </c>
      <c r="F328" s="14">
        <v>8</v>
      </c>
      <c r="G328" s="14">
        <f>1400/8*F328</f>
        <v>1400</v>
      </c>
      <c r="H328" s="23">
        <v>3617</v>
      </c>
      <c r="I328" s="14" t="s">
        <v>374</v>
      </c>
      <c r="J328" s="37" t="s">
        <v>478</v>
      </c>
      <c r="K328" s="14">
        <v>20</v>
      </c>
      <c r="L328" s="14"/>
      <c r="M328" s="14"/>
      <c r="N328" s="14"/>
      <c r="O328" s="14"/>
      <c r="P328" s="14"/>
      <c r="Q328" s="14"/>
      <c r="R328" s="14"/>
      <c r="S328" s="14"/>
      <c r="T328" s="14">
        <v>1578.7</v>
      </c>
      <c r="U328" s="14" t="s">
        <v>508</v>
      </c>
      <c r="V328" s="14" t="s">
        <v>479</v>
      </c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</row>
    <row r="329" s="81" customFormat="1" ht="20" hidden="1" customHeight="1" spans="1:257">
      <c r="A329" s="13">
        <f t="shared" si="9"/>
        <v>8</v>
      </c>
      <c r="B329" s="14" t="s">
        <v>507</v>
      </c>
      <c r="C329" s="14" t="s">
        <v>37</v>
      </c>
      <c r="D329" s="14">
        <v>8</v>
      </c>
      <c r="E329" s="14">
        <f>1000/8*D329</f>
        <v>1000</v>
      </c>
      <c r="F329" s="14"/>
      <c r="G329" s="14">
        <f>1500/8*F329</f>
        <v>0</v>
      </c>
      <c r="H329" s="23">
        <v>3838</v>
      </c>
      <c r="I329" s="14" t="s">
        <v>54</v>
      </c>
      <c r="J329" s="37" t="s">
        <v>509</v>
      </c>
      <c r="K329" s="14">
        <v>80</v>
      </c>
      <c r="L329" s="14"/>
      <c r="M329" s="14" t="s">
        <v>40</v>
      </c>
      <c r="N329" s="14">
        <v>300</v>
      </c>
      <c r="O329" s="14"/>
      <c r="P329" s="14"/>
      <c r="Q329" s="14"/>
      <c r="R329" s="14"/>
      <c r="S329" s="14"/>
      <c r="T329" s="14">
        <v>2821.2</v>
      </c>
      <c r="U329" s="14"/>
      <c r="V329" s="14" t="s">
        <v>510</v>
      </c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</row>
    <row r="330" s="81" customFormat="1" ht="20" hidden="1" customHeight="1" spans="1:257">
      <c r="A330" s="13">
        <f t="shared" si="9"/>
        <v>4</v>
      </c>
      <c r="B330" s="14" t="s">
        <v>507</v>
      </c>
      <c r="C330" s="14" t="s">
        <v>102</v>
      </c>
      <c r="D330" s="14">
        <v>4</v>
      </c>
      <c r="E330" s="14">
        <f>900/8*D330</f>
        <v>450</v>
      </c>
      <c r="F330" s="14"/>
      <c r="G330" s="14">
        <f>1300/8*F330</f>
        <v>0</v>
      </c>
      <c r="H330" s="23">
        <v>3618</v>
      </c>
      <c r="I330" s="14" t="s">
        <v>23</v>
      </c>
      <c r="J330" s="37" t="s">
        <v>381</v>
      </c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>
        <v>18588810110</v>
      </c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</row>
    <row r="331" s="81" customFormat="1" ht="20" hidden="1" customHeight="1" spans="1:257">
      <c r="A331" s="13">
        <f t="shared" si="9"/>
        <v>4</v>
      </c>
      <c r="B331" s="14" t="s">
        <v>507</v>
      </c>
      <c r="C331" s="14" t="s">
        <v>102</v>
      </c>
      <c r="D331" s="14">
        <v>4</v>
      </c>
      <c r="E331" s="14">
        <f>900/8*D331</f>
        <v>450</v>
      </c>
      <c r="F331" s="14"/>
      <c r="G331" s="14">
        <f>1300/8*F331</f>
        <v>0</v>
      </c>
      <c r="H331" s="23">
        <v>4794</v>
      </c>
      <c r="I331" s="14" t="s">
        <v>38</v>
      </c>
      <c r="J331" s="37" t="s">
        <v>381</v>
      </c>
      <c r="K331" s="14">
        <v>20</v>
      </c>
      <c r="L331" s="14"/>
      <c r="M331" s="14" t="s">
        <v>40</v>
      </c>
      <c r="N331" s="14"/>
      <c r="O331" s="14"/>
      <c r="P331" s="14"/>
      <c r="Q331" s="14"/>
      <c r="R331" s="14"/>
      <c r="S331" s="14"/>
      <c r="T331" s="14">
        <v>2070</v>
      </c>
      <c r="U331" s="14" t="s">
        <v>407</v>
      </c>
      <c r="V331" s="14">
        <v>18588810110</v>
      </c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</row>
    <row r="332" s="81" customFormat="1" ht="20" hidden="1" customHeight="1" spans="1:257">
      <c r="A332" s="13">
        <f t="shared" si="9"/>
        <v>8</v>
      </c>
      <c r="B332" s="14" t="s">
        <v>507</v>
      </c>
      <c r="C332" s="14" t="s">
        <v>56</v>
      </c>
      <c r="D332" s="14">
        <v>8</v>
      </c>
      <c r="E332" s="14">
        <f>850/8*D332</f>
        <v>850</v>
      </c>
      <c r="F332" s="14"/>
      <c r="G332" s="14"/>
      <c r="H332" s="23">
        <v>3641</v>
      </c>
      <c r="I332" s="14" t="s">
        <v>338</v>
      </c>
      <c r="J332" s="37" t="s">
        <v>341</v>
      </c>
      <c r="K332" s="14"/>
      <c r="L332" s="14"/>
      <c r="M332" s="14" t="s">
        <v>40</v>
      </c>
      <c r="N332" s="14"/>
      <c r="O332" s="14"/>
      <c r="P332" s="14"/>
      <c r="Q332" s="14"/>
      <c r="R332" s="14"/>
      <c r="S332" s="14"/>
      <c r="T332" s="14">
        <v>1383.8</v>
      </c>
      <c r="U332" s="14" t="s">
        <v>410</v>
      </c>
      <c r="V332" s="14" t="s">
        <v>342</v>
      </c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</row>
    <row r="333" s="81" customFormat="1" ht="20" hidden="1" customHeight="1" spans="1:257">
      <c r="A333" s="13">
        <f t="shared" si="9"/>
        <v>8</v>
      </c>
      <c r="B333" s="14" t="s">
        <v>507</v>
      </c>
      <c r="C333" s="14" t="s">
        <v>80</v>
      </c>
      <c r="D333" s="14">
        <v>8</v>
      </c>
      <c r="E333" s="14">
        <f>900/8*D333</f>
        <v>900</v>
      </c>
      <c r="F333" s="14"/>
      <c r="G333" s="14">
        <f>1300/8*F333</f>
        <v>0</v>
      </c>
      <c r="H333" s="23">
        <v>4615</v>
      </c>
      <c r="I333" s="14" t="s">
        <v>337</v>
      </c>
      <c r="J333" s="37" t="s">
        <v>483</v>
      </c>
      <c r="K333" s="14"/>
      <c r="L333" s="14"/>
      <c r="M333" s="14" t="s">
        <v>40</v>
      </c>
      <c r="N333" s="14"/>
      <c r="O333" s="14"/>
      <c r="P333" s="14"/>
      <c r="Q333" s="14"/>
      <c r="R333" s="14"/>
      <c r="S333" s="14"/>
      <c r="T333" s="14">
        <v>694.2</v>
      </c>
      <c r="U333" s="14" t="s">
        <v>445</v>
      </c>
      <c r="V333" s="113" t="s">
        <v>485</v>
      </c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</row>
    <row r="334" s="81" customFormat="1" ht="20" hidden="1" customHeight="1" spans="1:257">
      <c r="A334" s="13">
        <f t="shared" si="9"/>
        <v>8</v>
      </c>
      <c r="B334" s="14" t="s">
        <v>507</v>
      </c>
      <c r="C334" s="14" t="s">
        <v>400</v>
      </c>
      <c r="D334" s="14">
        <v>8</v>
      </c>
      <c r="E334" s="14">
        <f>900/8*D334</f>
        <v>900</v>
      </c>
      <c r="F334" s="14"/>
      <c r="G334" s="14"/>
      <c r="H334" s="23">
        <v>244</v>
      </c>
      <c r="I334" s="14" t="s">
        <v>360</v>
      </c>
      <c r="J334" s="37" t="s">
        <v>402</v>
      </c>
      <c r="K334" s="14"/>
      <c r="L334" s="14"/>
      <c r="M334" s="14" t="s">
        <v>40</v>
      </c>
      <c r="N334" s="14"/>
      <c r="O334" s="14"/>
      <c r="P334" s="14"/>
      <c r="Q334" s="14"/>
      <c r="R334" s="14"/>
      <c r="S334" s="14"/>
      <c r="T334" s="14">
        <v>1133.2</v>
      </c>
      <c r="U334" s="14" t="s">
        <v>410</v>
      </c>
      <c r="V334" s="14" t="s">
        <v>403</v>
      </c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</row>
    <row r="335" s="81" customFormat="1" ht="20" hidden="1" customHeight="1" spans="1:257">
      <c r="A335" s="13">
        <f t="shared" si="9"/>
        <v>8</v>
      </c>
      <c r="B335" s="14" t="s">
        <v>507</v>
      </c>
      <c r="C335" s="14" t="s">
        <v>50</v>
      </c>
      <c r="D335" s="14">
        <v>8</v>
      </c>
      <c r="E335" s="14">
        <f>1000/8*D335</f>
        <v>1000</v>
      </c>
      <c r="F335" s="14"/>
      <c r="G335" s="14"/>
      <c r="H335" s="23">
        <v>300</v>
      </c>
      <c r="I335" s="14" t="s">
        <v>423</v>
      </c>
      <c r="J335" s="37" t="s">
        <v>350</v>
      </c>
      <c r="K335" s="14"/>
      <c r="L335" s="14"/>
      <c r="M335" s="14" t="s">
        <v>40</v>
      </c>
      <c r="N335" s="14"/>
      <c r="O335" s="14"/>
      <c r="P335" s="14"/>
      <c r="Q335" s="14"/>
      <c r="R335" s="14"/>
      <c r="S335" s="14"/>
      <c r="T335" s="14">
        <v>1965</v>
      </c>
      <c r="U335" s="14" t="s">
        <v>409</v>
      </c>
      <c r="V335" s="14" t="s">
        <v>351</v>
      </c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</row>
    <row r="336" s="81" customFormat="1" ht="20" hidden="1" customHeight="1" spans="1:257">
      <c r="A336" s="13">
        <f t="shared" si="9"/>
        <v>8</v>
      </c>
      <c r="B336" s="14" t="s">
        <v>507</v>
      </c>
      <c r="C336" s="14" t="s">
        <v>33</v>
      </c>
      <c r="D336" s="14">
        <v>8</v>
      </c>
      <c r="E336" s="14">
        <f>1000/8*D336</f>
        <v>1000</v>
      </c>
      <c r="F336" s="14"/>
      <c r="G336" s="14">
        <f>1500/8*F336</f>
        <v>0</v>
      </c>
      <c r="H336" s="23">
        <v>4796</v>
      </c>
      <c r="I336" s="14" t="s">
        <v>34</v>
      </c>
      <c r="J336" s="37" t="s">
        <v>511</v>
      </c>
      <c r="K336" s="14"/>
      <c r="L336" s="14"/>
      <c r="M336" s="14" t="s">
        <v>40</v>
      </c>
      <c r="N336" s="14">
        <v>300</v>
      </c>
      <c r="O336" s="14"/>
      <c r="P336" s="14"/>
      <c r="Q336" s="14"/>
      <c r="R336" s="14"/>
      <c r="S336" s="14"/>
      <c r="T336" s="14"/>
      <c r="U336" s="14"/>
      <c r="V336" s="14">
        <v>13829708345</v>
      </c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</row>
    <row r="337" s="81" customFormat="1" ht="20" hidden="1" customHeight="1" spans="1:257">
      <c r="A337" s="13">
        <f t="shared" si="9"/>
        <v>8</v>
      </c>
      <c r="B337" s="14" t="s">
        <v>507</v>
      </c>
      <c r="C337" s="14" t="s">
        <v>512</v>
      </c>
      <c r="D337" s="14">
        <v>8</v>
      </c>
      <c r="E337" s="14">
        <f>950/8*D337</f>
        <v>950</v>
      </c>
      <c r="F337" s="14"/>
      <c r="G337" s="14"/>
      <c r="H337" s="23">
        <v>2486</v>
      </c>
      <c r="I337" s="14" t="s">
        <v>432</v>
      </c>
      <c r="J337" s="37" t="s">
        <v>513</v>
      </c>
      <c r="K337" s="14"/>
      <c r="L337" s="14"/>
      <c r="M337" s="14" t="s">
        <v>40</v>
      </c>
      <c r="N337" s="14"/>
      <c r="O337" s="14"/>
      <c r="P337" s="14"/>
      <c r="Q337" s="14"/>
      <c r="R337" s="14"/>
      <c r="S337" s="14"/>
      <c r="T337" s="14">
        <v>371.5</v>
      </c>
      <c r="U337" s="14"/>
      <c r="V337" s="14">
        <v>13950234582</v>
      </c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</row>
    <row r="338" s="81" customFormat="1" ht="20" hidden="1" customHeight="1" spans="1:257">
      <c r="A338" s="13">
        <f t="shared" si="9"/>
        <v>8</v>
      </c>
      <c r="B338" s="14" t="s">
        <v>507</v>
      </c>
      <c r="C338" s="14" t="s">
        <v>273</v>
      </c>
      <c r="D338" s="14">
        <v>8</v>
      </c>
      <c r="E338" s="14">
        <f>1000/8*D338</f>
        <v>1000</v>
      </c>
      <c r="F338" s="14"/>
      <c r="G338" s="14">
        <f>1500/8*F338</f>
        <v>0</v>
      </c>
      <c r="H338" s="23">
        <v>2469</v>
      </c>
      <c r="I338" s="14" t="s">
        <v>220</v>
      </c>
      <c r="J338" s="37" t="s">
        <v>514</v>
      </c>
      <c r="K338" s="14"/>
      <c r="L338" s="14"/>
      <c r="M338" s="14" t="s">
        <v>40</v>
      </c>
      <c r="N338" s="14"/>
      <c r="O338" s="14"/>
      <c r="P338" s="14"/>
      <c r="Q338" s="14"/>
      <c r="R338" s="14"/>
      <c r="S338" s="14"/>
      <c r="T338" s="14">
        <v>1264</v>
      </c>
      <c r="U338" s="14" t="s">
        <v>515</v>
      </c>
      <c r="V338" s="14" t="s">
        <v>516</v>
      </c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</row>
    <row r="339" s="81" customFormat="1" ht="20" hidden="1" customHeight="1" spans="1:257">
      <c r="A339" s="13">
        <f t="shared" si="9"/>
        <v>8</v>
      </c>
      <c r="B339" s="37" t="s">
        <v>507</v>
      </c>
      <c r="C339" s="37" t="s">
        <v>67</v>
      </c>
      <c r="D339" s="37">
        <v>8</v>
      </c>
      <c r="E339" s="37">
        <f>900/8*D339</f>
        <v>900</v>
      </c>
      <c r="F339" s="37"/>
      <c r="G339" s="37">
        <f>1300/8*F339</f>
        <v>0</v>
      </c>
      <c r="H339" s="54">
        <v>4823</v>
      </c>
      <c r="I339" s="37" t="s">
        <v>82</v>
      </c>
      <c r="J339" s="37" t="s">
        <v>396</v>
      </c>
      <c r="K339" s="37">
        <v>30</v>
      </c>
      <c r="L339" s="37"/>
      <c r="M339" s="37" t="s">
        <v>40</v>
      </c>
      <c r="N339" s="37"/>
      <c r="O339" s="37"/>
      <c r="P339" s="37"/>
      <c r="Q339" s="37"/>
      <c r="R339" s="37"/>
      <c r="S339" s="37"/>
      <c r="T339" s="37">
        <v>609</v>
      </c>
      <c r="U339" s="37" t="s">
        <v>474</v>
      </c>
      <c r="V339" s="37" t="s">
        <v>429</v>
      </c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</row>
    <row r="340" s="81" customFormat="1" ht="20" hidden="1" customHeight="1" spans="1:257">
      <c r="A340" s="13">
        <f t="shared" si="9"/>
        <v>9</v>
      </c>
      <c r="B340" s="37" t="s">
        <v>507</v>
      </c>
      <c r="C340" s="37" t="s">
        <v>85</v>
      </c>
      <c r="D340" s="37">
        <v>3</v>
      </c>
      <c r="E340" s="37">
        <f>900/8*D340</f>
        <v>337.5</v>
      </c>
      <c r="F340" s="37">
        <v>6</v>
      </c>
      <c r="G340" s="37">
        <f>1300/8*F340</f>
        <v>975</v>
      </c>
      <c r="H340" s="54">
        <v>4898</v>
      </c>
      <c r="I340" s="37" t="s">
        <v>414</v>
      </c>
      <c r="J340" s="37" t="s">
        <v>517</v>
      </c>
      <c r="K340" s="37"/>
      <c r="L340" s="37" t="s">
        <v>25</v>
      </c>
      <c r="M340" s="37" t="s">
        <v>40</v>
      </c>
      <c r="N340" s="37">
        <v>300</v>
      </c>
      <c r="O340" s="37">
        <v>1613</v>
      </c>
      <c r="P340" s="37">
        <v>1600</v>
      </c>
      <c r="Q340" s="37">
        <v>13</v>
      </c>
      <c r="R340" s="37" t="s">
        <v>26</v>
      </c>
      <c r="S340" s="37"/>
      <c r="T340" s="37">
        <v>1108</v>
      </c>
      <c r="U340" s="37" t="s">
        <v>409</v>
      </c>
      <c r="V340" s="37">
        <v>13826423858</v>
      </c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</row>
    <row r="341" s="81" customFormat="1" ht="20" hidden="1" customHeight="1" spans="1:257">
      <c r="A341" s="13">
        <f t="shared" si="9"/>
        <v>8</v>
      </c>
      <c r="B341" s="14" t="s">
        <v>507</v>
      </c>
      <c r="C341" s="14" t="s">
        <v>81</v>
      </c>
      <c r="D341" s="14"/>
      <c r="E341" s="14">
        <f>1400/8*D341</f>
        <v>0</v>
      </c>
      <c r="F341" s="14">
        <v>8</v>
      </c>
      <c r="G341" s="14">
        <f>1800/8*F341</f>
        <v>1800</v>
      </c>
      <c r="H341" s="23">
        <v>4532</v>
      </c>
      <c r="I341" s="14" t="s">
        <v>60</v>
      </c>
      <c r="J341" s="37" t="s">
        <v>311</v>
      </c>
      <c r="K341" s="14"/>
      <c r="L341" s="14"/>
      <c r="M341" s="14" t="s">
        <v>40</v>
      </c>
      <c r="N341" s="14"/>
      <c r="O341" s="14"/>
      <c r="P341" s="14"/>
      <c r="Q341" s="14"/>
      <c r="R341" s="14"/>
      <c r="S341" s="14"/>
      <c r="T341" s="14"/>
      <c r="U341" s="14"/>
      <c r="V341" s="14" t="s">
        <v>328</v>
      </c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</row>
    <row r="342" s="81" customFormat="1" ht="20" hidden="1" customHeight="1" spans="1:257">
      <c r="A342" s="13">
        <f t="shared" si="9"/>
        <v>7</v>
      </c>
      <c r="B342" s="14" t="s">
        <v>507</v>
      </c>
      <c r="C342" s="14" t="s">
        <v>63</v>
      </c>
      <c r="D342" s="14">
        <v>7</v>
      </c>
      <c r="E342" s="14">
        <f>900/8*D342</f>
        <v>787.5</v>
      </c>
      <c r="F342" s="14"/>
      <c r="G342" s="14">
        <f>1300/8*F342</f>
        <v>0</v>
      </c>
      <c r="H342" s="23">
        <v>3551</v>
      </c>
      <c r="I342" s="14" t="s">
        <v>234</v>
      </c>
      <c r="J342" s="37" t="s">
        <v>492</v>
      </c>
      <c r="K342" s="14">
        <v>23</v>
      </c>
      <c r="L342" s="14"/>
      <c r="M342" s="14"/>
      <c r="N342" s="14"/>
      <c r="O342" s="14"/>
      <c r="P342" s="14"/>
      <c r="Q342" s="14"/>
      <c r="R342" s="14"/>
      <c r="S342" s="14"/>
      <c r="T342" s="14">
        <v>1007</v>
      </c>
      <c r="U342" s="14" t="s">
        <v>445</v>
      </c>
      <c r="V342" s="14" t="s">
        <v>493</v>
      </c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</row>
    <row r="343" s="81" customFormat="1" ht="20" hidden="1" customHeight="1" spans="1:257">
      <c r="A343" s="13">
        <f t="shared" si="9"/>
        <v>4</v>
      </c>
      <c r="B343" s="14" t="s">
        <v>518</v>
      </c>
      <c r="C343" s="14" t="s">
        <v>59</v>
      </c>
      <c r="D343" s="14"/>
      <c r="E343" s="14">
        <f>1000/8*D343</f>
        <v>0</v>
      </c>
      <c r="F343" s="14">
        <v>4</v>
      </c>
      <c r="G343" s="14">
        <f>1500/8*F343</f>
        <v>750</v>
      </c>
      <c r="H343" s="23">
        <v>3059</v>
      </c>
      <c r="I343" s="14" t="s">
        <v>374</v>
      </c>
      <c r="J343" s="37" t="s">
        <v>519</v>
      </c>
      <c r="K343" s="14"/>
      <c r="L343" s="14"/>
      <c r="M343" s="14" t="s">
        <v>40</v>
      </c>
      <c r="N343" s="14"/>
      <c r="O343" s="14"/>
      <c r="P343" s="14"/>
      <c r="Q343" s="14"/>
      <c r="R343" s="14"/>
      <c r="S343" s="14"/>
      <c r="T343" s="14">
        <v>3904.2</v>
      </c>
      <c r="U343" s="14" t="s">
        <v>497</v>
      </c>
      <c r="V343" s="14" t="s">
        <v>520</v>
      </c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</row>
    <row r="344" s="81" customFormat="1" ht="20" hidden="1" customHeight="1" spans="1:257">
      <c r="A344" s="13">
        <f t="shared" si="9"/>
        <v>8</v>
      </c>
      <c r="B344" s="14" t="s">
        <v>518</v>
      </c>
      <c r="C344" s="14" t="s">
        <v>37</v>
      </c>
      <c r="D344" s="14">
        <v>8</v>
      </c>
      <c r="E344" s="14">
        <f>1000/8*D344</f>
        <v>1000</v>
      </c>
      <c r="F344" s="14"/>
      <c r="G344" s="14">
        <f>1500/8*F344</f>
        <v>0</v>
      </c>
      <c r="H344" s="23">
        <v>3839</v>
      </c>
      <c r="I344" s="14" t="s">
        <v>54</v>
      </c>
      <c r="J344" s="37" t="s">
        <v>509</v>
      </c>
      <c r="K344" s="14">
        <v>80</v>
      </c>
      <c r="L344" s="14"/>
      <c r="M344" s="14" t="s">
        <v>40</v>
      </c>
      <c r="N344" s="14"/>
      <c r="O344" s="14"/>
      <c r="P344" s="14"/>
      <c r="Q344" s="14"/>
      <c r="R344" s="14"/>
      <c r="S344" s="14"/>
      <c r="T344" s="14">
        <v>2829.5</v>
      </c>
      <c r="U344" s="14" t="s">
        <v>481</v>
      </c>
      <c r="V344" s="14" t="s">
        <v>510</v>
      </c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</row>
    <row r="345" s="81" customFormat="1" ht="20" hidden="1" customHeight="1" spans="1:257">
      <c r="A345" s="13">
        <f t="shared" si="9"/>
        <v>2</v>
      </c>
      <c r="B345" s="14" t="s">
        <v>518</v>
      </c>
      <c r="C345" s="14" t="s">
        <v>102</v>
      </c>
      <c r="D345" s="14">
        <v>2</v>
      </c>
      <c r="E345" s="14">
        <f>900/8*D345</f>
        <v>225</v>
      </c>
      <c r="F345" s="14"/>
      <c r="G345" s="14">
        <f>1300/8*F345</f>
        <v>0</v>
      </c>
      <c r="H345" s="23">
        <v>3619</v>
      </c>
      <c r="I345" s="14" t="s">
        <v>23</v>
      </c>
      <c r="J345" s="37" t="s">
        <v>381</v>
      </c>
      <c r="K345" s="14"/>
      <c r="L345" s="14"/>
      <c r="M345" s="14"/>
      <c r="N345" s="14"/>
      <c r="O345" s="14"/>
      <c r="P345" s="14"/>
      <c r="Q345" s="14"/>
      <c r="R345" s="14"/>
      <c r="S345" s="14"/>
      <c r="T345" s="14">
        <v>2092</v>
      </c>
      <c r="U345" s="14"/>
      <c r="V345" s="14">
        <v>18588810110</v>
      </c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</row>
    <row r="346" s="81" customFormat="1" ht="20" hidden="1" customHeight="1" spans="1:257">
      <c r="A346" s="13">
        <f t="shared" si="9"/>
        <v>3</v>
      </c>
      <c r="B346" s="3" t="s">
        <v>518</v>
      </c>
      <c r="C346" s="3" t="s">
        <v>102</v>
      </c>
      <c r="D346" s="3">
        <v>3</v>
      </c>
      <c r="E346" s="3">
        <f>900/8*D346</f>
        <v>337.5</v>
      </c>
      <c r="F346" s="3"/>
      <c r="G346" s="3">
        <f>1300/8*F346</f>
        <v>0</v>
      </c>
      <c r="H346" s="51"/>
      <c r="I346" s="3" t="s">
        <v>23</v>
      </c>
      <c r="J346" s="37" t="s">
        <v>521</v>
      </c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</row>
    <row r="347" s="81" customFormat="1" ht="20" hidden="1" customHeight="1" spans="1:257">
      <c r="A347" s="13">
        <f t="shared" si="9"/>
        <v>8</v>
      </c>
      <c r="B347" s="3" t="s">
        <v>518</v>
      </c>
      <c r="C347" s="3" t="s">
        <v>59</v>
      </c>
      <c r="D347" s="3"/>
      <c r="E347" s="3">
        <f>1000/8*D347</f>
        <v>0</v>
      </c>
      <c r="F347" s="3">
        <v>8</v>
      </c>
      <c r="G347" s="3">
        <f>1500/8*F347</f>
        <v>1500</v>
      </c>
      <c r="H347" s="51"/>
      <c r="I347" s="3" t="s">
        <v>34</v>
      </c>
      <c r="J347" s="37" t="s">
        <v>521</v>
      </c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</row>
    <row r="348" s="81" customFormat="1" ht="20" hidden="1" customHeight="1" spans="1:257">
      <c r="A348" s="13">
        <f t="shared" si="9"/>
        <v>6.5</v>
      </c>
      <c r="B348" s="3" t="s">
        <v>518</v>
      </c>
      <c r="C348" s="3" t="s">
        <v>59</v>
      </c>
      <c r="D348" s="3">
        <v>6.5</v>
      </c>
      <c r="E348" s="3">
        <f>1000/8*D348</f>
        <v>812.5</v>
      </c>
      <c r="F348" s="3"/>
      <c r="G348" s="3">
        <f>1500/8*F348</f>
        <v>0</v>
      </c>
      <c r="H348" s="51"/>
      <c r="I348" s="3" t="s">
        <v>374</v>
      </c>
      <c r="J348" s="37" t="s">
        <v>521</v>
      </c>
      <c r="K348" s="3"/>
      <c r="L348" s="3"/>
      <c r="M348" s="3"/>
      <c r="N348" s="3"/>
      <c r="O348" s="3">
        <v>2650</v>
      </c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</row>
    <row r="349" s="81" customFormat="1" ht="20" hidden="1" customHeight="1" spans="1:257">
      <c r="A349" s="13">
        <f t="shared" si="9"/>
        <v>4</v>
      </c>
      <c r="B349" s="3" t="s">
        <v>518</v>
      </c>
      <c r="C349" s="3" t="s">
        <v>56</v>
      </c>
      <c r="D349" s="3">
        <v>4</v>
      </c>
      <c r="E349" s="3">
        <f>850/8*D349</f>
        <v>425</v>
      </c>
      <c r="F349" s="3"/>
      <c r="G349" s="3"/>
      <c r="H349" s="51"/>
      <c r="I349" s="3" t="s">
        <v>338</v>
      </c>
      <c r="J349" s="37" t="s">
        <v>341</v>
      </c>
      <c r="K349" s="3"/>
      <c r="L349" s="3"/>
      <c r="M349" s="3"/>
      <c r="N349" s="3"/>
      <c r="O349" s="3">
        <v>15990.625</v>
      </c>
      <c r="P349" s="3"/>
      <c r="Q349" s="3"/>
      <c r="R349" s="3"/>
      <c r="S349" s="3"/>
      <c r="T349" s="3">
        <v>1386.3</v>
      </c>
      <c r="U349" s="3" t="s">
        <v>481</v>
      </c>
      <c r="V349" s="3" t="s">
        <v>342</v>
      </c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</row>
    <row r="350" s="81" customFormat="1" ht="20" hidden="1" customHeight="1" spans="1:257">
      <c r="A350" s="13">
        <f t="shared" si="9"/>
        <v>8</v>
      </c>
      <c r="B350" s="14" t="s">
        <v>518</v>
      </c>
      <c r="C350" s="14" t="s">
        <v>80</v>
      </c>
      <c r="D350" s="14">
        <v>8</v>
      </c>
      <c r="E350" s="14">
        <f>900/8*D350</f>
        <v>900</v>
      </c>
      <c r="F350" s="14"/>
      <c r="G350" s="14">
        <f>1300/8*F350</f>
        <v>0</v>
      </c>
      <c r="H350" s="23">
        <v>4616</v>
      </c>
      <c r="I350" s="14" t="s">
        <v>337</v>
      </c>
      <c r="J350" s="37" t="s">
        <v>483</v>
      </c>
      <c r="K350" s="14">
        <v>25</v>
      </c>
      <c r="L350" s="14"/>
      <c r="M350" s="14" t="s">
        <v>40</v>
      </c>
      <c r="N350" s="14"/>
      <c r="O350" s="14"/>
      <c r="P350" s="14"/>
      <c r="Q350" s="14"/>
      <c r="R350" s="14"/>
      <c r="S350" s="14"/>
      <c r="T350" s="14">
        <v>701.2</v>
      </c>
      <c r="U350" s="14" t="s">
        <v>481</v>
      </c>
      <c r="V350" s="113" t="s">
        <v>485</v>
      </c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</row>
    <row r="351" s="81" customFormat="1" ht="20" hidden="1" customHeight="1" spans="1:257">
      <c r="A351" s="13">
        <f t="shared" si="9"/>
        <v>8</v>
      </c>
      <c r="B351" s="14" t="s">
        <v>518</v>
      </c>
      <c r="C351" s="14" t="s">
        <v>400</v>
      </c>
      <c r="D351" s="14">
        <v>8</v>
      </c>
      <c r="E351" s="14">
        <f>900/8*D351</f>
        <v>900</v>
      </c>
      <c r="F351" s="14"/>
      <c r="G351" s="14"/>
      <c r="H351" s="23">
        <v>245</v>
      </c>
      <c r="I351" s="14" t="s">
        <v>360</v>
      </c>
      <c r="J351" s="37" t="s">
        <v>402</v>
      </c>
      <c r="K351" s="14"/>
      <c r="L351" s="14"/>
      <c r="M351" s="14" t="s">
        <v>40</v>
      </c>
      <c r="N351" s="14"/>
      <c r="O351" s="14"/>
      <c r="P351" s="14"/>
      <c r="Q351" s="14"/>
      <c r="R351" s="14"/>
      <c r="S351" s="14"/>
      <c r="T351" s="14">
        <v>1141.5</v>
      </c>
      <c r="U351" s="14" t="s">
        <v>407</v>
      </c>
      <c r="V351" s="14" t="s">
        <v>403</v>
      </c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</row>
    <row r="352" s="81" customFormat="1" ht="20" hidden="1" customHeight="1" spans="1:257">
      <c r="A352" s="13">
        <f t="shared" si="9"/>
        <v>9</v>
      </c>
      <c r="B352" s="14" t="s">
        <v>518</v>
      </c>
      <c r="C352" s="14" t="s">
        <v>33</v>
      </c>
      <c r="D352" s="14">
        <v>9</v>
      </c>
      <c r="E352" s="14">
        <f>1000/8*D352</f>
        <v>1125</v>
      </c>
      <c r="F352" s="14"/>
      <c r="G352" s="14">
        <f>1500/8*F352</f>
        <v>0</v>
      </c>
      <c r="H352" s="23">
        <v>4795</v>
      </c>
      <c r="I352" s="14" t="s">
        <v>38</v>
      </c>
      <c r="J352" s="37" t="s">
        <v>511</v>
      </c>
      <c r="K352" s="14"/>
      <c r="L352" s="14"/>
      <c r="M352" s="14" t="s">
        <v>40</v>
      </c>
      <c r="N352" s="14"/>
      <c r="O352" s="14"/>
      <c r="P352" s="14"/>
      <c r="Q352" s="14"/>
      <c r="R352" s="14"/>
      <c r="S352" s="14"/>
      <c r="T352" s="14">
        <v>3106</v>
      </c>
      <c r="U352" s="14" t="s">
        <v>481</v>
      </c>
      <c r="V352" s="14">
        <v>13829708345</v>
      </c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</row>
    <row r="353" s="81" customFormat="1" ht="20" hidden="1" customHeight="1" spans="1:257">
      <c r="A353" s="13">
        <f t="shared" si="9"/>
        <v>10</v>
      </c>
      <c r="B353" s="14" t="s">
        <v>518</v>
      </c>
      <c r="C353" s="14" t="s">
        <v>512</v>
      </c>
      <c r="D353" s="14">
        <v>10</v>
      </c>
      <c r="E353" s="14">
        <f>950/8*D353</f>
        <v>1187.5</v>
      </c>
      <c r="F353" s="14"/>
      <c r="G353" s="14"/>
      <c r="H353" s="23">
        <v>2487</v>
      </c>
      <c r="I353" s="14" t="s">
        <v>432</v>
      </c>
      <c r="J353" s="37" t="s">
        <v>513</v>
      </c>
      <c r="K353" s="14">
        <v>20</v>
      </c>
      <c r="L353" s="14"/>
      <c r="M353" s="14" t="s">
        <v>40</v>
      </c>
      <c r="N353" s="14"/>
      <c r="O353" s="14"/>
      <c r="P353" s="14"/>
      <c r="Q353" s="14"/>
      <c r="R353" s="14"/>
      <c r="S353" s="14"/>
      <c r="T353" s="14">
        <v>379.3</v>
      </c>
      <c r="U353" s="14"/>
      <c r="V353" s="14">
        <v>13950234582</v>
      </c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</row>
    <row r="354" s="81" customFormat="1" ht="20" hidden="1" customHeight="1" spans="1:257">
      <c r="A354" s="13">
        <f t="shared" si="9"/>
        <v>8</v>
      </c>
      <c r="B354" s="14" t="s">
        <v>518</v>
      </c>
      <c r="C354" s="14" t="s">
        <v>273</v>
      </c>
      <c r="D354" s="14">
        <v>8</v>
      </c>
      <c r="E354" s="14">
        <f>1000/8*D354</f>
        <v>1000</v>
      </c>
      <c r="F354" s="14"/>
      <c r="G354" s="14">
        <f>1500/8*F354</f>
        <v>0</v>
      </c>
      <c r="H354" s="23">
        <v>2471</v>
      </c>
      <c r="I354" s="14" t="s">
        <v>220</v>
      </c>
      <c r="J354" s="37" t="s">
        <v>514</v>
      </c>
      <c r="K354" s="14"/>
      <c r="L354" s="14"/>
      <c r="M354" s="14" t="s">
        <v>40</v>
      </c>
      <c r="N354" s="14"/>
      <c r="O354" s="14"/>
      <c r="P354" s="14"/>
      <c r="Q354" s="14"/>
      <c r="R354" s="14"/>
      <c r="S354" s="14"/>
      <c r="T354" s="14"/>
      <c r="U354" s="14" t="s">
        <v>497</v>
      </c>
      <c r="V354" s="14" t="s">
        <v>516</v>
      </c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</row>
    <row r="355" s="81" customFormat="1" ht="20" hidden="1" customHeight="1" spans="1:257">
      <c r="A355" s="13">
        <f t="shared" si="9"/>
        <v>8</v>
      </c>
      <c r="B355" s="37" t="s">
        <v>518</v>
      </c>
      <c r="C355" s="37" t="s">
        <v>67</v>
      </c>
      <c r="D355" s="37">
        <v>8</v>
      </c>
      <c r="E355" s="37">
        <f>900/8*D355</f>
        <v>900</v>
      </c>
      <c r="F355" s="37"/>
      <c r="G355" s="37">
        <f>1300/8*F355</f>
        <v>0</v>
      </c>
      <c r="H355" s="54">
        <v>4824</v>
      </c>
      <c r="I355" s="37" t="s">
        <v>82</v>
      </c>
      <c r="J355" s="37" t="s">
        <v>396</v>
      </c>
      <c r="K355" s="37">
        <v>25</v>
      </c>
      <c r="L355" s="37"/>
      <c r="M355" s="37" t="s">
        <v>40</v>
      </c>
      <c r="N355" s="37"/>
      <c r="O355" s="37"/>
      <c r="P355" s="37"/>
      <c r="Q355" s="37"/>
      <c r="R355" s="37"/>
      <c r="S355" s="37"/>
      <c r="T355" s="37">
        <v>616</v>
      </c>
      <c r="U355" s="37"/>
      <c r="V355" s="37" t="s">
        <v>429</v>
      </c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</row>
    <row r="356" s="81" customFormat="1" ht="20" hidden="1" customHeight="1" spans="1:257">
      <c r="A356" s="13">
        <f t="shared" si="9"/>
        <v>4</v>
      </c>
      <c r="B356" s="14" t="s">
        <v>518</v>
      </c>
      <c r="C356" s="14" t="s">
        <v>81</v>
      </c>
      <c r="D356" s="14">
        <v>4</v>
      </c>
      <c r="E356" s="14">
        <f>1400/8*D356</f>
        <v>700</v>
      </c>
      <c r="F356" s="14"/>
      <c r="G356" s="14">
        <f>1800/8*F356</f>
        <v>0</v>
      </c>
      <c r="H356" s="23">
        <v>4535</v>
      </c>
      <c r="I356" s="14" t="s">
        <v>60</v>
      </c>
      <c r="J356" s="37" t="s">
        <v>311</v>
      </c>
      <c r="K356" s="14"/>
      <c r="L356" s="14"/>
      <c r="M356" s="14" t="s">
        <v>40</v>
      </c>
      <c r="N356" s="14"/>
      <c r="O356" s="14"/>
      <c r="P356" s="14"/>
      <c r="Q356" s="14"/>
      <c r="R356" s="14"/>
      <c r="S356" s="14"/>
      <c r="T356" s="14"/>
      <c r="U356" s="14"/>
      <c r="V356" s="14" t="s">
        <v>328</v>
      </c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</row>
    <row r="357" s="81" customFormat="1" ht="20" hidden="1" customHeight="1" spans="1:257">
      <c r="A357" s="13">
        <f t="shared" si="9"/>
        <v>4</v>
      </c>
      <c r="B357" s="14" t="s">
        <v>518</v>
      </c>
      <c r="C357" s="14" t="s">
        <v>180</v>
      </c>
      <c r="D357" s="14">
        <v>4</v>
      </c>
      <c r="E357" s="14">
        <f>900/8*D357</f>
        <v>450</v>
      </c>
      <c r="F357" s="14"/>
      <c r="G357" s="14">
        <f>1300/8*F357</f>
        <v>0</v>
      </c>
      <c r="H357" s="23">
        <v>3552</v>
      </c>
      <c r="I357" s="14" t="s">
        <v>234</v>
      </c>
      <c r="J357" s="37" t="s">
        <v>492</v>
      </c>
      <c r="K357" s="14"/>
      <c r="L357" s="14" t="s">
        <v>77</v>
      </c>
      <c r="M357" s="14"/>
      <c r="N357" s="14"/>
      <c r="O357" s="14">
        <v>4669</v>
      </c>
      <c r="P357" s="14"/>
      <c r="Q357" s="14"/>
      <c r="R357" s="14"/>
      <c r="S357" s="14"/>
      <c r="T357" s="14">
        <v>1097</v>
      </c>
      <c r="U357" s="14" t="s">
        <v>408</v>
      </c>
      <c r="V357" s="14" t="s">
        <v>493</v>
      </c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</row>
    <row r="358" s="81" customFormat="1" ht="20" hidden="1" customHeight="1" spans="1:257">
      <c r="A358" s="13">
        <f t="shared" si="9"/>
        <v>8</v>
      </c>
      <c r="B358" s="14" t="s">
        <v>518</v>
      </c>
      <c r="C358" s="14" t="s">
        <v>522</v>
      </c>
      <c r="D358" s="14">
        <v>8</v>
      </c>
      <c r="E358" s="14">
        <f>1000/8*D358</f>
        <v>1000</v>
      </c>
      <c r="F358" s="14"/>
      <c r="G358" s="14"/>
      <c r="H358" s="23">
        <v>655</v>
      </c>
      <c r="I358" s="14" t="s">
        <v>460</v>
      </c>
      <c r="J358" s="37" t="s">
        <v>440</v>
      </c>
      <c r="K358" s="14"/>
      <c r="L358" s="14"/>
      <c r="M358" s="14"/>
      <c r="N358" s="14">
        <v>300</v>
      </c>
      <c r="O358" s="14">
        <v>4594</v>
      </c>
      <c r="P358" s="14"/>
      <c r="Q358" s="14"/>
      <c r="R358" s="14"/>
      <c r="S358" s="14"/>
      <c r="T358" s="14"/>
      <c r="U358" s="14"/>
      <c r="V358" s="14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</row>
    <row r="359" s="81" customFormat="1" ht="20" hidden="1" customHeight="1" spans="1:257">
      <c r="A359" s="13">
        <f t="shared" si="9"/>
        <v>8</v>
      </c>
      <c r="B359" s="14" t="s">
        <v>518</v>
      </c>
      <c r="C359" s="14" t="s">
        <v>90</v>
      </c>
      <c r="D359" s="14">
        <v>8</v>
      </c>
      <c r="E359" s="14">
        <f>1000/8*D359</f>
        <v>1000</v>
      </c>
      <c r="F359" s="14"/>
      <c r="G359" s="14">
        <f>1400/8*F359</f>
        <v>0</v>
      </c>
      <c r="H359" s="23">
        <v>2364</v>
      </c>
      <c r="I359" s="14"/>
      <c r="J359" s="37" t="s">
        <v>440</v>
      </c>
      <c r="K359" s="14"/>
      <c r="L359" s="14" t="s">
        <v>523</v>
      </c>
      <c r="M359" s="14"/>
      <c r="N359" s="14"/>
      <c r="O359" s="14">
        <v>6875</v>
      </c>
      <c r="P359" s="14"/>
      <c r="Q359" s="14"/>
      <c r="R359" s="14"/>
      <c r="S359" s="14"/>
      <c r="T359" s="14"/>
      <c r="U359" s="14"/>
      <c r="V359" s="14">
        <v>18001209323</v>
      </c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</row>
    <row r="360" s="81" customFormat="1" ht="20" hidden="1" customHeight="1" spans="1:257">
      <c r="A360" s="13">
        <f t="shared" si="9"/>
        <v>9</v>
      </c>
      <c r="B360" s="14" t="s">
        <v>524</v>
      </c>
      <c r="C360" s="14" t="s">
        <v>59</v>
      </c>
      <c r="D360" s="14"/>
      <c r="E360" s="14">
        <f>1000/8*D360</f>
        <v>0</v>
      </c>
      <c r="F360" s="14">
        <v>9</v>
      </c>
      <c r="G360" s="14">
        <f>1500/8*F360</f>
        <v>1687.5</v>
      </c>
      <c r="H360" s="23">
        <v>3058</v>
      </c>
      <c r="I360" s="14" t="s">
        <v>374</v>
      </c>
      <c r="J360" s="37" t="s">
        <v>519</v>
      </c>
      <c r="K360" s="14"/>
      <c r="L360" s="14"/>
      <c r="M360" s="14" t="s">
        <v>40</v>
      </c>
      <c r="N360" s="14"/>
      <c r="O360" s="14"/>
      <c r="P360" s="14"/>
      <c r="Q360" s="14"/>
      <c r="R360" s="14"/>
      <c r="S360" s="14"/>
      <c r="T360" s="14">
        <v>3711</v>
      </c>
      <c r="U360" s="14">
        <v>0</v>
      </c>
      <c r="V360" s="14" t="s">
        <v>520</v>
      </c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</row>
    <row r="361" s="81" customFormat="1" ht="20" hidden="1" customHeight="1" spans="1:257">
      <c r="A361" s="13">
        <f t="shared" si="9"/>
        <v>4</v>
      </c>
      <c r="B361" s="14" t="s">
        <v>524</v>
      </c>
      <c r="C361" s="14" t="s">
        <v>31</v>
      </c>
      <c r="D361" s="14">
        <v>4</v>
      </c>
      <c r="E361" s="14">
        <f>1000/8*D361</f>
        <v>500</v>
      </c>
      <c r="F361" s="14"/>
      <c r="G361" s="14">
        <f>1400/8*F361</f>
        <v>0</v>
      </c>
      <c r="H361" s="23">
        <v>2581</v>
      </c>
      <c r="I361" s="14" t="s">
        <v>234</v>
      </c>
      <c r="J361" s="37" t="s">
        <v>478</v>
      </c>
      <c r="K361" s="14"/>
      <c r="L361" s="14" t="s">
        <v>77</v>
      </c>
      <c r="M361" s="14"/>
      <c r="N361" s="14"/>
      <c r="O361" s="14">
        <v>7025</v>
      </c>
      <c r="P361" s="14">
        <v>4700</v>
      </c>
      <c r="Q361" s="14"/>
      <c r="R361" s="14" t="s">
        <v>26</v>
      </c>
      <c r="S361" s="14"/>
      <c r="T361" s="14"/>
      <c r="U361" s="14"/>
      <c r="V361" s="14" t="s">
        <v>479</v>
      </c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</row>
    <row r="362" s="81" customFormat="1" ht="20" hidden="1" customHeight="1" spans="1:257">
      <c r="A362" s="13">
        <f t="shared" si="9"/>
        <v>4</v>
      </c>
      <c r="B362" s="14" t="s">
        <v>524</v>
      </c>
      <c r="C362" s="14" t="s">
        <v>37</v>
      </c>
      <c r="D362" s="14">
        <v>4</v>
      </c>
      <c r="E362" s="14">
        <f>1000/8*D362</f>
        <v>500</v>
      </c>
      <c r="F362" s="14"/>
      <c r="G362" s="14">
        <f>1500/8*F362</f>
        <v>0</v>
      </c>
      <c r="H362" s="23">
        <v>3840</v>
      </c>
      <c r="I362" s="14" t="s">
        <v>54</v>
      </c>
      <c r="J362" s="37" t="s">
        <v>509</v>
      </c>
      <c r="K362" s="14"/>
      <c r="L362" s="14" t="s">
        <v>77</v>
      </c>
      <c r="M362" s="14" t="s">
        <v>40</v>
      </c>
      <c r="N362" s="14"/>
      <c r="O362" s="14">
        <v>2800</v>
      </c>
      <c r="P362" s="14"/>
      <c r="Q362" s="14"/>
      <c r="R362" s="14"/>
      <c r="S362" s="14"/>
      <c r="T362" s="14"/>
      <c r="U362" s="14"/>
      <c r="V362" s="14" t="s">
        <v>510</v>
      </c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</row>
    <row r="363" s="81" customFormat="1" ht="20" hidden="1" customHeight="1" spans="1:257">
      <c r="A363" s="13">
        <f t="shared" si="9"/>
        <v>13</v>
      </c>
      <c r="B363" s="14" t="s">
        <v>524</v>
      </c>
      <c r="C363" s="14" t="s">
        <v>102</v>
      </c>
      <c r="D363" s="14">
        <v>13</v>
      </c>
      <c r="E363" s="14">
        <f>900/8*D363</f>
        <v>1462.5</v>
      </c>
      <c r="F363" s="14"/>
      <c r="G363" s="14">
        <f>1300/8*F363</f>
        <v>0</v>
      </c>
      <c r="H363" s="23">
        <v>40</v>
      </c>
      <c r="I363" s="14" t="s">
        <v>338</v>
      </c>
      <c r="J363" s="37" t="s">
        <v>381</v>
      </c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>
        <v>18588810110</v>
      </c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</row>
    <row r="364" s="81" customFormat="1" ht="20" hidden="1" customHeight="1" spans="1:257">
      <c r="A364" s="13">
        <f t="shared" si="9"/>
        <v>8</v>
      </c>
      <c r="B364" s="14" t="s">
        <v>524</v>
      </c>
      <c r="C364" s="14" t="s">
        <v>522</v>
      </c>
      <c r="D364" s="14">
        <v>8</v>
      </c>
      <c r="E364" s="14">
        <f>900/8*D364</f>
        <v>900</v>
      </c>
      <c r="F364" s="14"/>
      <c r="G364" s="14">
        <f>1400/8*F364</f>
        <v>0</v>
      </c>
      <c r="H364" s="23">
        <v>4925</v>
      </c>
      <c r="I364" s="14" t="s">
        <v>460</v>
      </c>
      <c r="J364" s="37" t="s">
        <v>224</v>
      </c>
      <c r="K364" s="14"/>
      <c r="L364" s="14"/>
      <c r="M364" s="14" t="s">
        <v>40</v>
      </c>
      <c r="N364" s="14"/>
      <c r="O364" s="14"/>
      <c r="P364" s="14"/>
      <c r="Q364" s="14"/>
      <c r="R364" s="14"/>
      <c r="S364" s="14"/>
      <c r="T364" s="14"/>
      <c r="U364" s="14"/>
      <c r="V364" s="14" t="s">
        <v>525</v>
      </c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</row>
    <row r="365" s="81" customFormat="1" ht="20" hidden="1" customHeight="1" spans="1:257">
      <c r="A365" s="13">
        <f t="shared" si="9"/>
        <v>8</v>
      </c>
      <c r="B365" s="14" t="s">
        <v>524</v>
      </c>
      <c r="C365" s="14" t="s">
        <v>80</v>
      </c>
      <c r="D365" s="14">
        <v>8</v>
      </c>
      <c r="E365" s="14">
        <f>900/8*D365</f>
        <v>900</v>
      </c>
      <c r="F365" s="14"/>
      <c r="G365" s="14">
        <f>1300/8*F365</f>
        <v>0</v>
      </c>
      <c r="H365" s="23">
        <v>4618</v>
      </c>
      <c r="I365" s="14" t="s">
        <v>337</v>
      </c>
      <c r="J365" s="37" t="s">
        <v>348</v>
      </c>
      <c r="K365" s="14"/>
      <c r="L365" s="14"/>
      <c r="M365" s="14" t="s">
        <v>40</v>
      </c>
      <c r="N365" s="14"/>
      <c r="O365" s="14"/>
      <c r="P365" s="14"/>
      <c r="Q365" s="14"/>
      <c r="R365" s="14"/>
      <c r="S365" s="14"/>
      <c r="T365" s="14">
        <v>708.8</v>
      </c>
      <c r="U365" s="14" t="s">
        <v>410</v>
      </c>
      <c r="V365" s="14" t="s">
        <v>349</v>
      </c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</row>
    <row r="366" s="81" customFormat="1" ht="20" hidden="1" customHeight="1" spans="1:257">
      <c r="A366" s="13">
        <f t="shared" si="9"/>
        <v>8</v>
      </c>
      <c r="B366" s="14" t="s">
        <v>524</v>
      </c>
      <c r="C366" s="14" t="s">
        <v>400</v>
      </c>
      <c r="D366" s="14">
        <v>8</v>
      </c>
      <c r="E366" s="14">
        <f>900/8*D366</f>
        <v>900</v>
      </c>
      <c r="F366" s="14"/>
      <c r="G366" s="14"/>
      <c r="H366" s="23">
        <v>246</v>
      </c>
      <c r="I366" s="14" t="s">
        <v>360</v>
      </c>
      <c r="J366" s="37" t="s">
        <v>402</v>
      </c>
      <c r="K366" s="14"/>
      <c r="L366" s="14"/>
      <c r="M366" s="14" t="s">
        <v>40</v>
      </c>
      <c r="N366" s="14"/>
      <c r="O366" s="14">
        <v>14062.5</v>
      </c>
      <c r="P366" s="14"/>
      <c r="Q366" s="14"/>
      <c r="R366" s="14"/>
      <c r="S366" s="14"/>
      <c r="T366" s="14">
        <v>1146.9</v>
      </c>
      <c r="U366" s="14" t="s">
        <v>431</v>
      </c>
      <c r="V366" s="14" t="s">
        <v>403</v>
      </c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</row>
    <row r="367" s="81" customFormat="1" ht="20" hidden="1" customHeight="1" spans="1:257">
      <c r="A367" s="13">
        <f t="shared" si="9"/>
        <v>8</v>
      </c>
      <c r="B367" s="14" t="s">
        <v>524</v>
      </c>
      <c r="C367" s="14" t="s">
        <v>50</v>
      </c>
      <c r="D367" s="14">
        <v>8</v>
      </c>
      <c r="E367" s="14">
        <f>1000/8*D367</f>
        <v>1000</v>
      </c>
      <c r="F367" s="14"/>
      <c r="G367" s="14"/>
      <c r="H367" s="23">
        <v>276</v>
      </c>
      <c r="I367" s="14" t="s">
        <v>23</v>
      </c>
      <c r="J367" s="37" t="s">
        <v>350</v>
      </c>
      <c r="K367" s="14">
        <v>60</v>
      </c>
      <c r="L367" s="14"/>
      <c r="M367" s="14" t="s">
        <v>40</v>
      </c>
      <c r="N367" s="14"/>
      <c r="O367" s="14"/>
      <c r="P367" s="14"/>
      <c r="Q367" s="14"/>
      <c r="R367" s="14"/>
      <c r="S367" s="14"/>
      <c r="T367" s="14">
        <v>1981</v>
      </c>
      <c r="U367" s="14"/>
      <c r="V367" s="14" t="s">
        <v>351</v>
      </c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</row>
    <row r="368" s="81" customFormat="1" ht="20" hidden="1" customHeight="1" spans="1:257">
      <c r="A368" s="13">
        <f t="shared" si="9"/>
        <v>12</v>
      </c>
      <c r="B368" s="14" t="s">
        <v>524</v>
      </c>
      <c r="C368" s="14" t="s">
        <v>33</v>
      </c>
      <c r="D368" s="14">
        <v>12</v>
      </c>
      <c r="E368" s="14">
        <f>1000/8*D368</f>
        <v>1500</v>
      </c>
      <c r="F368" s="14"/>
      <c r="G368" s="14">
        <f>1500/8*F368</f>
        <v>0</v>
      </c>
      <c r="H368" s="23">
        <v>4580</v>
      </c>
      <c r="I368" s="14" t="s">
        <v>34</v>
      </c>
      <c r="J368" s="37" t="s">
        <v>511</v>
      </c>
      <c r="K368" s="14"/>
      <c r="L368" s="14" t="s">
        <v>77</v>
      </c>
      <c r="M368" s="14" t="s">
        <v>40</v>
      </c>
      <c r="N368" s="14"/>
      <c r="O368" s="14">
        <v>3925</v>
      </c>
      <c r="P368" s="14">
        <v>3600</v>
      </c>
      <c r="Q368" s="14"/>
      <c r="R368" s="14" t="s">
        <v>26</v>
      </c>
      <c r="S368" s="14"/>
      <c r="T368" s="14"/>
      <c r="U368" s="14"/>
      <c r="V368" s="14">
        <v>13829708345</v>
      </c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</row>
    <row r="369" s="81" customFormat="1" ht="20" hidden="1" customHeight="1" spans="1:257">
      <c r="A369" s="13">
        <f t="shared" si="9"/>
        <v>7</v>
      </c>
      <c r="B369" s="14" t="s">
        <v>524</v>
      </c>
      <c r="C369" s="14" t="s">
        <v>512</v>
      </c>
      <c r="D369" s="14">
        <v>7</v>
      </c>
      <c r="E369" s="14">
        <f>950/8*D369</f>
        <v>831.25</v>
      </c>
      <c r="F369" s="14"/>
      <c r="G369" s="14"/>
      <c r="H369" s="23">
        <v>2451</v>
      </c>
      <c r="I369" s="14" t="s">
        <v>432</v>
      </c>
      <c r="J369" s="37" t="s">
        <v>513</v>
      </c>
      <c r="K369" s="14"/>
      <c r="L369" s="14"/>
      <c r="M369" s="14" t="s">
        <v>40</v>
      </c>
      <c r="N369" s="14"/>
      <c r="O369" s="14"/>
      <c r="P369" s="14"/>
      <c r="Q369" s="14"/>
      <c r="R369" s="14"/>
      <c r="S369" s="14"/>
      <c r="T369" s="14">
        <v>384.8</v>
      </c>
      <c r="U369" s="14"/>
      <c r="V369" s="14">
        <v>13950234582</v>
      </c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</row>
    <row r="370" s="81" customFormat="1" ht="20" hidden="1" customHeight="1" spans="1:257">
      <c r="A370" s="13">
        <f t="shared" si="9"/>
        <v>8</v>
      </c>
      <c r="B370" s="14" t="s">
        <v>524</v>
      </c>
      <c r="C370" s="14" t="s">
        <v>273</v>
      </c>
      <c r="D370" s="14">
        <v>8</v>
      </c>
      <c r="E370" s="14">
        <f>1000/8*D370</f>
        <v>1000</v>
      </c>
      <c r="F370" s="14"/>
      <c r="G370" s="14">
        <f>1500/8*F370</f>
        <v>0</v>
      </c>
      <c r="H370" s="23">
        <v>2472</v>
      </c>
      <c r="I370" s="14" t="s">
        <v>220</v>
      </c>
      <c r="J370" s="37" t="s">
        <v>514</v>
      </c>
      <c r="K370" s="14"/>
      <c r="L370" s="14"/>
      <c r="M370" s="14" t="s">
        <v>40</v>
      </c>
      <c r="N370" s="14"/>
      <c r="O370" s="14"/>
      <c r="P370" s="14"/>
      <c r="Q370" s="14"/>
      <c r="R370" s="14"/>
      <c r="S370" s="14"/>
      <c r="T370" s="14">
        <v>1264</v>
      </c>
      <c r="U370" s="14" t="s">
        <v>431</v>
      </c>
      <c r="V370" s="14" t="s">
        <v>516</v>
      </c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</row>
    <row r="371" s="81" customFormat="1" ht="20" hidden="1" customHeight="1" spans="1:257">
      <c r="A371" s="13">
        <f t="shared" si="9"/>
        <v>8</v>
      </c>
      <c r="B371" s="37" t="s">
        <v>524</v>
      </c>
      <c r="C371" s="37" t="s">
        <v>67</v>
      </c>
      <c r="D371" s="37">
        <v>8</v>
      </c>
      <c r="E371" s="37">
        <f>900/8*D371</f>
        <v>900</v>
      </c>
      <c r="F371" s="37"/>
      <c r="G371" s="37">
        <f>1300/8*F371</f>
        <v>0</v>
      </c>
      <c r="H371" s="54">
        <v>4825</v>
      </c>
      <c r="I371" s="37" t="s">
        <v>82</v>
      </c>
      <c r="J371" s="37" t="s">
        <v>396</v>
      </c>
      <c r="K371" s="37"/>
      <c r="L371" s="37"/>
      <c r="M371" s="37" t="s">
        <v>40</v>
      </c>
      <c r="N371" s="37"/>
      <c r="O371" s="37"/>
      <c r="P371" s="37"/>
      <c r="Q371" s="37"/>
      <c r="R371" s="37"/>
      <c r="S371" s="37"/>
      <c r="T371" s="37">
        <v>623</v>
      </c>
      <c r="U371" s="37"/>
      <c r="V371" s="37" t="s">
        <v>429</v>
      </c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</row>
    <row r="372" s="81" customFormat="1" ht="20" hidden="1" customHeight="1" spans="1:257">
      <c r="A372" s="13">
        <f t="shared" si="9"/>
        <v>8</v>
      </c>
      <c r="B372" s="14" t="s">
        <v>524</v>
      </c>
      <c r="C372" s="14" t="s">
        <v>81</v>
      </c>
      <c r="D372" s="14">
        <v>8</v>
      </c>
      <c r="E372" s="14">
        <f>1400/8*D372</f>
        <v>1400</v>
      </c>
      <c r="F372" s="14"/>
      <c r="G372" s="14">
        <f>1800/8*F372</f>
        <v>0</v>
      </c>
      <c r="H372" s="23">
        <v>4536</v>
      </c>
      <c r="I372" s="14" t="s">
        <v>60</v>
      </c>
      <c r="J372" s="37" t="s">
        <v>311</v>
      </c>
      <c r="K372" s="14"/>
      <c r="L372" s="14"/>
      <c r="M372" s="14" t="s">
        <v>40</v>
      </c>
      <c r="N372" s="14"/>
      <c r="O372" s="14">
        <v>17525</v>
      </c>
      <c r="P372" s="14"/>
      <c r="Q372" s="14"/>
      <c r="R372" s="14"/>
      <c r="S372" s="14"/>
      <c r="T372" s="14"/>
      <c r="U372" s="14"/>
      <c r="V372" s="14" t="s">
        <v>328</v>
      </c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</row>
    <row r="373" s="81" customFormat="1" ht="20" hidden="1" customHeight="1" spans="1:257">
      <c r="A373" s="13">
        <f t="shared" si="9"/>
        <v>4</v>
      </c>
      <c r="B373" s="14" t="s">
        <v>524</v>
      </c>
      <c r="C373" s="14" t="s">
        <v>85</v>
      </c>
      <c r="D373" s="14"/>
      <c r="E373" s="14">
        <f>900/8*D373</f>
        <v>0</v>
      </c>
      <c r="F373" s="14">
        <v>4</v>
      </c>
      <c r="G373" s="14">
        <f>1400/8*F373</f>
        <v>700</v>
      </c>
      <c r="H373" s="23">
        <v>3484</v>
      </c>
      <c r="I373" s="14" t="s">
        <v>38</v>
      </c>
      <c r="J373" s="37" t="s">
        <v>526</v>
      </c>
      <c r="K373" s="14">
        <v>23</v>
      </c>
      <c r="L373" s="14"/>
      <c r="M373" s="14" t="s">
        <v>40</v>
      </c>
      <c r="N373" s="14"/>
      <c r="O373" s="14"/>
      <c r="P373" s="14"/>
      <c r="Q373" s="14"/>
      <c r="R373" s="14"/>
      <c r="S373" s="14"/>
      <c r="T373" s="14">
        <v>1110</v>
      </c>
      <c r="U373" s="14" t="s">
        <v>481</v>
      </c>
      <c r="V373" s="14" t="s">
        <v>527</v>
      </c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</row>
    <row r="374" s="81" customFormat="1" ht="20" hidden="1" customHeight="1" spans="1:257">
      <c r="A374" s="13">
        <f t="shared" si="9"/>
        <v>4</v>
      </c>
      <c r="B374" s="14" t="s">
        <v>524</v>
      </c>
      <c r="C374" s="14" t="s">
        <v>37</v>
      </c>
      <c r="D374" s="14">
        <v>4</v>
      </c>
      <c r="E374" s="14">
        <f>1000/8*D374</f>
        <v>500</v>
      </c>
      <c r="F374" s="14"/>
      <c r="G374" s="14">
        <f>1500/8*F374</f>
        <v>0</v>
      </c>
      <c r="H374" s="23">
        <v>3841</v>
      </c>
      <c r="I374" s="14" t="s">
        <v>54</v>
      </c>
      <c r="J374" s="37" t="s">
        <v>528</v>
      </c>
      <c r="K374" s="14"/>
      <c r="L374" s="14"/>
      <c r="M374" s="14" t="s">
        <v>40</v>
      </c>
      <c r="N374" s="14"/>
      <c r="O374" s="14"/>
      <c r="P374" s="14"/>
      <c r="Q374" s="14"/>
      <c r="R374" s="14"/>
      <c r="S374" s="14"/>
      <c r="T374" s="14">
        <v>2835</v>
      </c>
      <c r="U374" s="14" t="s">
        <v>497</v>
      </c>
      <c r="V374" s="14" t="s">
        <v>529</v>
      </c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</row>
    <row r="375" s="81" customFormat="1" ht="20" hidden="1" customHeight="1" spans="1:257">
      <c r="A375" s="13">
        <f t="shared" si="9"/>
        <v>3</v>
      </c>
      <c r="B375" s="14" t="s">
        <v>530</v>
      </c>
      <c r="C375" s="14" t="s">
        <v>102</v>
      </c>
      <c r="D375" s="14">
        <v>3</v>
      </c>
      <c r="E375" s="14">
        <f>900/8*D375</f>
        <v>337.5</v>
      </c>
      <c r="F375" s="14"/>
      <c r="G375" s="14">
        <f>1300/8*F375</f>
        <v>0</v>
      </c>
      <c r="H375" s="23">
        <v>4900</v>
      </c>
      <c r="I375" s="14" t="s">
        <v>414</v>
      </c>
      <c r="J375" s="37" t="s">
        <v>381</v>
      </c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>
        <v>18588810110</v>
      </c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</row>
    <row r="376" s="81" customFormat="1" ht="20" hidden="1" customHeight="1" spans="1:257">
      <c r="A376" s="13">
        <f t="shared" si="9"/>
        <v>8.5</v>
      </c>
      <c r="B376" s="14" t="s">
        <v>531</v>
      </c>
      <c r="C376" s="14" t="s">
        <v>59</v>
      </c>
      <c r="D376" s="14">
        <v>0.5</v>
      </c>
      <c r="E376" s="14">
        <f>1000/8*D376</f>
        <v>62.5</v>
      </c>
      <c r="F376" s="14">
        <v>8</v>
      </c>
      <c r="G376" s="14">
        <f>1500/8*F376</f>
        <v>1500</v>
      </c>
      <c r="H376" s="23">
        <v>4845</v>
      </c>
      <c r="I376" s="14" t="s">
        <v>374</v>
      </c>
      <c r="J376" s="37" t="s">
        <v>519</v>
      </c>
      <c r="K376" s="14"/>
      <c r="L376" s="14"/>
      <c r="M376" s="14" t="s">
        <v>40</v>
      </c>
      <c r="N376" s="14"/>
      <c r="O376" s="14"/>
      <c r="P376" s="14"/>
      <c r="Q376" s="14"/>
      <c r="R376" s="14"/>
      <c r="S376" s="14"/>
      <c r="T376" s="14"/>
      <c r="U376" s="14" t="s">
        <v>515</v>
      </c>
      <c r="V376" s="14" t="s">
        <v>520</v>
      </c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</row>
    <row r="377" s="81" customFormat="1" ht="20" hidden="1" customHeight="1" spans="1:257">
      <c r="A377" s="84">
        <f t="shared" si="9"/>
        <v>6</v>
      </c>
      <c r="B377" s="37" t="s">
        <v>531</v>
      </c>
      <c r="C377" s="37" t="s">
        <v>90</v>
      </c>
      <c r="D377" s="37">
        <v>6</v>
      </c>
      <c r="E377" s="37">
        <v>1200</v>
      </c>
      <c r="F377" s="37"/>
      <c r="G377" s="37">
        <f>1300/8*F377</f>
        <v>0</v>
      </c>
      <c r="H377" s="54">
        <v>4740</v>
      </c>
      <c r="I377" s="37" t="s">
        <v>423</v>
      </c>
      <c r="J377" s="37" t="s">
        <v>532</v>
      </c>
      <c r="K377" s="37"/>
      <c r="L377" s="37" t="s">
        <v>25</v>
      </c>
      <c r="M377" s="37" t="s">
        <v>40</v>
      </c>
      <c r="N377" s="37"/>
      <c r="O377" s="37">
        <v>1200</v>
      </c>
      <c r="P377" s="37">
        <v>1200</v>
      </c>
      <c r="Q377" s="37"/>
      <c r="R377" s="37" t="s">
        <v>26</v>
      </c>
      <c r="S377" s="37"/>
      <c r="T377" s="37"/>
      <c r="U377" s="37"/>
      <c r="V377" s="37" t="s">
        <v>533</v>
      </c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</row>
    <row r="378" s="81" customFormat="1" ht="20" hidden="1" customHeight="1" spans="1:257">
      <c r="A378" s="84">
        <f t="shared" si="9"/>
        <v>8</v>
      </c>
      <c r="B378" s="37" t="s">
        <v>531</v>
      </c>
      <c r="C378" s="37" t="s">
        <v>81</v>
      </c>
      <c r="D378" s="37">
        <v>8</v>
      </c>
      <c r="E378" s="37">
        <v>2000</v>
      </c>
      <c r="F378" s="37"/>
      <c r="G378" s="37"/>
      <c r="H378" s="54">
        <v>3553</v>
      </c>
      <c r="I378" s="37" t="s">
        <v>234</v>
      </c>
      <c r="J378" s="37" t="s">
        <v>534</v>
      </c>
      <c r="K378" s="37"/>
      <c r="L378" s="37" t="s">
        <v>25</v>
      </c>
      <c r="M378" s="37"/>
      <c r="N378" s="37"/>
      <c r="O378" s="37">
        <v>2000</v>
      </c>
      <c r="P378" s="37">
        <v>2000</v>
      </c>
      <c r="Q378" s="37"/>
      <c r="R378" s="37" t="s">
        <v>26</v>
      </c>
      <c r="S378" s="37"/>
      <c r="T378" s="37"/>
      <c r="U378" s="37"/>
      <c r="V378" s="37" t="s">
        <v>535</v>
      </c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</row>
    <row r="379" s="81" customFormat="1" ht="20" hidden="1" customHeight="1" spans="1:257">
      <c r="A379" s="13">
        <f t="shared" si="9"/>
        <v>13</v>
      </c>
      <c r="B379" s="14" t="s">
        <v>531</v>
      </c>
      <c r="C379" s="14" t="s">
        <v>102</v>
      </c>
      <c r="D379" s="14">
        <v>13</v>
      </c>
      <c r="E379" s="14">
        <f>900/8*D379</f>
        <v>1462.5</v>
      </c>
      <c r="F379" s="14"/>
      <c r="G379" s="14">
        <f>1300/8*F379</f>
        <v>0</v>
      </c>
      <c r="H379" s="23">
        <v>4901</v>
      </c>
      <c r="I379" s="14" t="s">
        <v>414</v>
      </c>
      <c r="J379" s="37" t="s">
        <v>381</v>
      </c>
      <c r="K379" s="14">
        <v>30</v>
      </c>
      <c r="L379" s="14"/>
      <c r="M379" s="14"/>
      <c r="N379" s="14"/>
      <c r="O379" s="14"/>
      <c r="P379" s="14"/>
      <c r="Q379" s="14"/>
      <c r="R379" s="14"/>
      <c r="S379" s="14"/>
      <c r="T379" s="14">
        <v>2085</v>
      </c>
      <c r="U379" s="14"/>
      <c r="V379" s="14">
        <v>18588810110</v>
      </c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</row>
    <row r="380" s="81" customFormat="1" ht="20" hidden="1" customHeight="1" spans="1:257">
      <c r="A380" s="13">
        <f t="shared" si="9"/>
        <v>6</v>
      </c>
      <c r="B380" s="14" t="s">
        <v>531</v>
      </c>
      <c r="C380" s="14" t="s">
        <v>345</v>
      </c>
      <c r="D380" s="14">
        <v>3</v>
      </c>
      <c r="E380" s="14">
        <f>800/8*D380</f>
        <v>300</v>
      </c>
      <c r="F380" s="14">
        <v>3</v>
      </c>
      <c r="G380" s="14">
        <f>1200/8*F380</f>
        <v>450</v>
      </c>
      <c r="H380" s="23">
        <v>66</v>
      </c>
      <c r="I380" s="14" t="s">
        <v>338</v>
      </c>
      <c r="J380" s="37" t="s">
        <v>370</v>
      </c>
      <c r="K380" s="14"/>
      <c r="L380" s="14"/>
      <c r="M380" s="14" t="s">
        <v>40</v>
      </c>
      <c r="N380" s="14">
        <v>300</v>
      </c>
      <c r="O380" s="14"/>
      <c r="P380" s="14"/>
      <c r="Q380" s="14"/>
      <c r="R380" s="14"/>
      <c r="S380" s="14"/>
      <c r="T380" s="14">
        <v>1040.3</v>
      </c>
      <c r="U380" s="14" t="s">
        <v>409</v>
      </c>
      <c r="V380" s="14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</row>
    <row r="381" s="81" customFormat="1" ht="20" hidden="1" customHeight="1" spans="1:257">
      <c r="A381" s="13">
        <f t="shared" si="9"/>
        <v>4</v>
      </c>
      <c r="B381" s="14" t="s">
        <v>531</v>
      </c>
      <c r="C381" s="14" t="s">
        <v>522</v>
      </c>
      <c r="D381" s="14">
        <v>4</v>
      </c>
      <c r="E381" s="14">
        <f>900/8*D381</f>
        <v>450</v>
      </c>
      <c r="F381" s="14"/>
      <c r="G381" s="14">
        <f>1400/8*F381</f>
        <v>0</v>
      </c>
      <c r="H381" s="23">
        <v>4926</v>
      </c>
      <c r="I381" s="14" t="s">
        <v>460</v>
      </c>
      <c r="J381" s="37" t="s">
        <v>224</v>
      </c>
      <c r="K381" s="14"/>
      <c r="L381" s="14"/>
      <c r="M381" s="14" t="s">
        <v>40</v>
      </c>
      <c r="N381" s="14"/>
      <c r="O381" s="14"/>
      <c r="P381" s="14"/>
      <c r="Q381" s="14"/>
      <c r="R381" s="14"/>
      <c r="S381" s="14"/>
      <c r="T381" s="14"/>
      <c r="U381" s="14"/>
      <c r="V381" s="14" t="s">
        <v>525</v>
      </c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</row>
    <row r="382" s="81" customFormat="1" ht="20" hidden="1" customHeight="1" spans="1:257">
      <c r="A382" s="13">
        <f t="shared" si="9"/>
        <v>9</v>
      </c>
      <c r="B382" s="14" t="s">
        <v>531</v>
      </c>
      <c r="C382" s="14" t="s">
        <v>80</v>
      </c>
      <c r="D382" s="14">
        <v>9</v>
      </c>
      <c r="E382" s="14">
        <f>900/8*D382</f>
        <v>1012.5</v>
      </c>
      <c r="F382" s="14"/>
      <c r="G382" s="14">
        <f>1300/8*F382</f>
        <v>0</v>
      </c>
      <c r="H382" s="23">
        <v>4619</v>
      </c>
      <c r="I382" s="14" t="s">
        <v>337</v>
      </c>
      <c r="J382" s="37" t="s">
        <v>348</v>
      </c>
      <c r="K382" s="14"/>
      <c r="L382" s="14"/>
      <c r="M382" s="14" t="s">
        <v>40</v>
      </c>
      <c r="N382" s="14"/>
      <c r="O382" s="14"/>
      <c r="P382" s="14"/>
      <c r="Q382" s="14"/>
      <c r="R382" s="14"/>
      <c r="S382" s="14"/>
      <c r="T382" s="14">
        <v>708.8</v>
      </c>
      <c r="U382" s="14" t="s">
        <v>410</v>
      </c>
      <c r="V382" s="14" t="s">
        <v>349</v>
      </c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</row>
    <row r="383" s="81" customFormat="1" ht="20" hidden="1" customHeight="1" spans="1:257">
      <c r="A383" s="13">
        <f t="shared" ref="A383:A404" si="10">D383+F383</f>
        <v>8</v>
      </c>
      <c r="B383" s="14" t="s">
        <v>531</v>
      </c>
      <c r="C383" s="14" t="s">
        <v>50</v>
      </c>
      <c r="D383" s="14">
        <v>8</v>
      </c>
      <c r="E383" s="14">
        <f>1000/8*D383</f>
        <v>1000</v>
      </c>
      <c r="F383" s="14"/>
      <c r="G383" s="14"/>
      <c r="H383" s="23">
        <v>278</v>
      </c>
      <c r="I383" s="14" t="s">
        <v>23</v>
      </c>
      <c r="J383" s="37" t="s">
        <v>350</v>
      </c>
      <c r="K383" s="14"/>
      <c r="L383" s="14"/>
      <c r="M383" s="14"/>
      <c r="N383" s="14"/>
      <c r="O383" s="14">
        <v>13625</v>
      </c>
      <c r="P383" s="14"/>
      <c r="Q383" s="14"/>
      <c r="R383" s="14"/>
      <c r="S383" s="14"/>
      <c r="T383" s="14">
        <v>1988</v>
      </c>
      <c r="U383" s="14"/>
      <c r="V383" s="14" t="s">
        <v>351</v>
      </c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</row>
    <row r="384" s="81" customFormat="1" ht="20" hidden="1" customHeight="1" spans="1:257">
      <c r="A384" s="13">
        <f t="shared" si="10"/>
        <v>9.5</v>
      </c>
      <c r="B384" s="14" t="s">
        <v>531</v>
      </c>
      <c r="C384" s="14" t="s">
        <v>512</v>
      </c>
      <c r="D384" s="14">
        <v>9.5</v>
      </c>
      <c r="E384" s="14">
        <f>950/8*D384</f>
        <v>1128.125</v>
      </c>
      <c r="F384" s="14"/>
      <c r="G384" s="14"/>
      <c r="H384" s="23">
        <v>2452</v>
      </c>
      <c r="I384" s="14" t="s">
        <v>432</v>
      </c>
      <c r="J384" s="37" t="s">
        <v>513</v>
      </c>
      <c r="K384" s="14"/>
      <c r="L384" s="14"/>
      <c r="M384" s="14"/>
      <c r="N384" s="14"/>
      <c r="O384" s="14">
        <v>4097</v>
      </c>
      <c r="P384" s="14"/>
      <c r="Q384" s="14"/>
      <c r="R384" s="14"/>
      <c r="S384" s="14"/>
      <c r="T384" s="14">
        <v>393</v>
      </c>
      <c r="U384" s="14"/>
      <c r="V384" s="14">
        <v>13950234582</v>
      </c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</row>
    <row r="385" s="81" customFormat="1" ht="20" hidden="1" customHeight="1" spans="1:257">
      <c r="A385" s="13">
        <f t="shared" si="10"/>
        <v>8</v>
      </c>
      <c r="B385" s="14" t="s">
        <v>531</v>
      </c>
      <c r="C385" s="14" t="s">
        <v>273</v>
      </c>
      <c r="D385" s="14">
        <v>8</v>
      </c>
      <c r="E385" s="14">
        <f>1000/8*D385</f>
        <v>1000</v>
      </c>
      <c r="F385" s="14"/>
      <c r="G385" s="14">
        <f>1500/8*F385</f>
        <v>0</v>
      </c>
      <c r="H385" s="23">
        <v>2473</v>
      </c>
      <c r="I385" s="14" t="s">
        <v>220</v>
      </c>
      <c r="J385" s="37" t="s">
        <v>514</v>
      </c>
      <c r="K385" s="14"/>
      <c r="L385" s="14"/>
      <c r="M385" s="14" t="s">
        <v>40</v>
      </c>
      <c r="N385" s="14"/>
      <c r="O385" s="14">
        <v>4000</v>
      </c>
      <c r="P385" s="14"/>
      <c r="Q385" s="14"/>
      <c r="R385" s="14"/>
      <c r="S385" s="14"/>
      <c r="T385" s="14"/>
      <c r="U385" s="14" t="s">
        <v>408</v>
      </c>
      <c r="V385" s="14" t="s">
        <v>516</v>
      </c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</row>
    <row r="386" s="81" customFormat="1" ht="20" hidden="1" customHeight="1" spans="1:257">
      <c r="A386" s="13">
        <f t="shared" si="10"/>
        <v>4</v>
      </c>
      <c r="B386" s="37" t="s">
        <v>531</v>
      </c>
      <c r="C386" s="37" t="s">
        <v>67</v>
      </c>
      <c r="D386" s="37">
        <v>4</v>
      </c>
      <c r="E386" s="37">
        <f>900/8*D386</f>
        <v>450</v>
      </c>
      <c r="F386" s="37"/>
      <c r="G386" s="37">
        <f>1300/8*F386</f>
        <v>0</v>
      </c>
      <c r="H386" s="54">
        <v>4826</v>
      </c>
      <c r="I386" s="37" t="s">
        <v>82</v>
      </c>
      <c r="J386" s="37" t="s">
        <v>396</v>
      </c>
      <c r="K386" s="37"/>
      <c r="L386" s="37"/>
      <c r="M386" s="37" t="s">
        <v>40</v>
      </c>
      <c r="N386" s="37"/>
      <c r="O386" s="37"/>
      <c r="P386" s="37"/>
      <c r="Q386" s="37"/>
      <c r="R386" s="37"/>
      <c r="S386" s="37"/>
      <c r="T386" s="37">
        <v>627</v>
      </c>
      <c r="U386" s="37"/>
      <c r="V386" s="37" t="s">
        <v>429</v>
      </c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</row>
    <row r="387" s="81" customFormat="1" ht="20" hidden="1" customHeight="1" spans="1:257">
      <c r="A387" s="13">
        <f t="shared" si="10"/>
        <v>8</v>
      </c>
      <c r="B387" s="14" t="s">
        <v>531</v>
      </c>
      <c r="C387" s="14" t="s">
        <v>85</v>
      </c>
      <c r="D387" s="14">
        <v>4</v>
      </c>
      <c r="E387" s="14">
        <f>900/8*D387</f>
        <v>450</v>
      </c>
      <c r="F387" s="14">
        <v>4</v>
      </c>
      <c r="G387" s="14">
        <f>1400/8*F387</f>
        <v>700</v>
      </c>
      <c r="H387" s="23">
        <v>3485</v>
      </c>
      <c r="I387" s="14" t="s">
        <v>38</v>
      </c>
      <c r="J387" s="37" t="s">
        <v>526</v>
      </c>
      <c r="K387" s="14">
        <v>25</v>
      </c>
      <c r="L387" s="14"/>
      <c r="M387" s="14" t="s">
        <v>40</v>
      </c>
      <c r="N387" s="14"/>
      <c r="O387" s="14"/>
      <c r="P387" s="14"/>
      <c r="Q387" s="14"/>
      <c r="R387" s="14"/>
      <c r="S387" s="14"/>
      <c r="T387" s="14">
        <v>1117</v>
      </c>
      <c r="U387" s="14" t="s">
        <v>481</v>
      </c>
      <c r="V387" s="14" t="s">
        <v>527</v>
      </c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</row>
    <row r="388" s="81" customFormat="1" ht="20" hidden="1" customHeight="1" spans="1:257">
      <c r="A388" s="13">
        <f t="shared" si="10"/>
        <v>8</v>
      </c>
      <c r="B388" s="14" t="s">
        <v>531</v>
      </c>
      <c r="C388" s="14" t="s">
        <v>37</v>
      </c>
      <c r="D388" s="14">
        <v>8</v>
      </c>
      <c r="E388" s="14">
        <f>1000/8*D388</f>
        <v>1000</v>
      </c>
      <c r="F388" s="14"/>
      <c r="G388" s="14">
        <f>1500/8*F388</f>
        <v>0</v>
      </c>
      <c r="H388" s="23">
        <v>3842</v>
      </c>
      <c r="I388" s="14" t="s">
        <v>54</v>
      </c>
      <c r="J388" s="37" t="s">
        <v>528</v>
      </c>
      <c r="K388" s="14"/>
      <c r="L388" s="14"/>
      <c r="M388" s="14" t="s">
        <v>40</v>
      </c>
      <c r="N388" s="14"/>
      <c r="O388" s="14"/>
      <c r="P388" s="14"/>
      <c r="Q388" s="14"/>
      <c r="R388" s="14"/>
      <c r="S388" s="14"/>
      <c r="T388" s="14">
        <v>2843.2</v>
      </c>
      <c r="U388" s="14" t="s">
        <v>407</v>
      </c>
      <c r="V388" s="14" t="s">
        <v>529</v>
      </c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</row>
    <row r="389" s="81" customFormat="1" ht="20" hidden="1" customHeight="1" spans="1:257">
      <c r="A389" s="13">
        <f t="shared" si="10"/>
        <v>8</v>
      </c>
      <c r="B389" s="14" t="s">
        <v>531</v>
      </c>
      <c r="C389" s="14" t="s">
        <v>33</v>
      </c>
      <c r="D389" s="14">
        <v>8</v>
      </c>
      <c r="E389" s="14">
        <f>1000/8*D389</f>
        <v>1000</v>
      </c>
      <c r="F389" s="14"/>
      <c r="G389" s="14">
        <f>1600/8*F389</f>
        <v>0</v>
      </c>
      <c r="H389" s="23">
        <v>4581</v>
      </c>
      <c r="I389" s="14" t="s">
        <v>34</v>
      </c>
      <c r="J389" s="37" t="s">
        <v>536</v>
      </c>
      <c r="K389" s="14"/>
      <c r="L389" s="14"/>
      <c r="M389" s="14" t="s">
        <v>40</v>
      </c>
      <c r="N389" s="14">
        <v>300</v>
      </c>
      <c r="O389" s="14"/>
      <c r="P389" s="14"/>
      <c r="Q389" s="14"/>
      <c r="R389" s="14"/>
      <c r="S389" s="14"/>
      <c r="T389" s="14"/>
      <c r="U389" s="14"/>
      <c r="V389" s="14" t="s">
        <v>537</v>
      </c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</row>
    <row r="390" s="81" customFormat="1" ht="20" hidden="1" customHeight="1" spans="1:257">
      <c r="A390" s="13">
        <f t="shared" si="10"/>
        <v>8</v>
      </c>
      <c r="B390" s="14" t="s">
        <v>538</v>
      </c>
      <c r="C390" s="14" t="s">
        <v>102</v>
      </c>
      <c r="D390" s="14">
        <v>8</v>
      </c>
      <c r="E390" s="14">
        <f>900/8*D390</f>
        <v>900</v>
      </c>
      <c r="F390" s="14"/>
      <c r="G390" s="14">
        <f>1300/8*F390</f>
        <v>0</v>
      </c>
      <c r="H390" s="23">
        <v>4902</v>
      </c>
      <c r="I390" s="14"/>
      <c r="J390" s="37" t="s">
        <v>381</v>
      </c>
      <c r="K390" s="14"/>
      <c r="L390" s="14" t="s">
        <v>77</v>
      </c>
      <c r="M390" s="14"/>
      <c r="N390" s="14"/>
      <c r="O390" s="14">
        <v>21443.75</v>
      </c>
      <c r="P390" s="14"/>
      <c r="Q390" s="14"/>
      <c r="R390" s="14"/>
      <c r="S390" s="14"/>
      <c r="T390" s="14"/>
      <c r="U390" s="14"/>
      <c r="V390" s="14" t="s">
        <v>539</v>
      </c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</row>
    <row r="391" s="81" customFormat="1" ht="20" hidden="1" customHeight="1" spans="1:257">
      <c r="A391" s="13">
        <f t="shared" si="10"/>
        <v>8</v>
      </c>
      <c r="B391" s="14" t="s">
        <v>538</v>
      </c>
      <c r="C391" s="14" t="s">
        <v>37</v>
      </c>
      <c r="D391" s="14">
        <v>8</v>
      </c>
      <c r="E391" s="14">
        <f>1000/8*D391</f>
        <v>1000</v>
      </c>
      <c r="F391" s="14"/>
      <c r="G391" s="14">
        <f>1500/8*F391</f>
        <v>0</v>
      </c>
      <c r="H391" s="23">
        <v>4039</v>
      </c>
      <c r="I391" s="14" t="s">
        <v>360</v>
      </c>
      <c r="J391" s="37" t="s">
        <v>528</v>
      </c>
      <c r="K391" s="14"/>
      <c r="L391" s="14"/>
      <c r="M391" s="14" t="s">
        <v>40</v>
      </c>
      <c r="N391" s="14"/>
      <c r="O391" s="14"/>
      <c r="P391" s="14"/>
      <c r="Q391" s="14"/>
      <c r="R391" s="14"/>
      <c r="S391" s="14"/>
      <c r="T391" s="14"/>
      <c r="U391" s="14"/>
      <c r="V391" s="14" t="s">
        <v>529</v>
      </c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</row>
    <row r="392" s="81" customFormat="1" ht="20" hidden="1" customHeight="1" spans="1:257">
      <c r="A392" s="13">
        <f t="shared" si="10"/>
        <v>8</v>
      </c>
      <c r="B392" s="14" t="s">
        <v>540</v>
      </c>
      <c r="C392" s="14" t="s">
        <v>59</v>
      </c>
      <c r="D392" s="14">
        <v>6</v>
      </c>
      <c r="E392" s="14">
        <f>1000/8*D392</f>
        <v>750</v>
      </c>
      <c r="F392" s="14">
        <v>2</v>
      </c>
      <c r="G392" s="14">
        <f>1500/8*F392</f>
        <v>375</v>
      </c>
      <c r="H392" s="23">
        <v>4856</v>
      </c>
      <c r="I392" s="14" t="s">
        <v>374</v>
      </c>
      <c r="J392" s="37" t="s">
        <v>519</v>
      </c>
      <c r="K392" s="14"/>
      <c r="L392" s="14"/>
      <c r="M392" s="14" t="s">
        <v>40</v>
      </c>
      <c r="N392" s="14"/>
      <c r="O392" s="14"/>
      <c r="P392" s="14"/>
      <c r="Q392" s="14"/>
      <c r="R392" s="14"/>
      <c r="S392" s="14"/>
      <c r="T392" s="14">
        <v>3925.5</v>
      </c>
      <c r="U392" s="14" t="s">
        <v>515</v>
      </c>
      <c r="V392" s="14" t="s">
        <v>520</v>
      </c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</row>
    <row r="393" s="81" customFormat="1" ht="20" hidden="1" customHeight="1" spans="1:257">
      <c r="A393" s="84">
        <f t="shared" si="10"/>
        <v>8</v>
      </c>
      <c r="B393" s="37" t="s">
        <v>540</v>
      </c>
      <c r="C393" s="37" t="s">
        <v>180</v>
      </c>
      <c r="D393" s="37">
        <v>6</v>
      </c>
      <c r="E393" s="37">
        <f>900/8*D393</f>
        <v>675</v>
      </c>
      <c r="F393" s="37">
        <v>2</v>
      </c>
      <c r="G393" s="37">
        <f>1300/8*F393</f>
        <v>325</v>
      </c>
      <c r="H393" s="54"/>
      <c r="I393" s="37" t="s">
        <v>432</v>
      </c>
      <c r="J393" s="37" t="s">
        <v>541</v>
      </c>
      <c r="K393" s="37"/>
      <c r="L393" s="37" t="s">
        <v>25</v>
      </c>
      <c r="M393" s="37"/>
      <c r="N393" s="37">
        <v>500</v>
      </c>
      <c r="O393" s="37">
        <v>1500</v>
      </c>
      <c r="P393" s="37">
        <v>1500</v>
      </c>
      <c r="Q393" s="37"/>
      <c r="R393" s="37" t="s">
        <v>26</v>
      </c>
      <c r="S393" s="37"/>
      <c r="T393" s="37">
        <v>1721.1</v>
      </c>
      <c r="U393" s="37" t="s">
        <v>409</v>
      </c>
      <c r="V393" s="37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</row>
    <row r="394" s="81" customFormat="1" ht="20" hidden="1" customHeight="1" spans="1:257">
      <c r="A394" s="84">
        <f t="shared" si="10"/>
        <v>8</v>
      </c>
      <c r="B394" s="37" t="s">
        <v>540</v>
      </c>
      <c r="C394" s="37" t="s">
        <v>273</v>
      </c>
      <c r="D394" s="37">
        <v>4</v>
      </c>
      <c r="E394" s="37"/>
      <c r="F394" s="37">
        <v>4</v>
      </c>
      <c r="G394" s="37">
        <v>1800</v>
      </c>
      <c r="H394" s="54">
        <v>2476</v>
      </c>
      <c r="I394" s="37" t="s">
        <v>220</v>
      </c>
      <c r="J394" s="37" t="s">
        <v>542</v>
      </c>
      <c r="K394" s="37">
        <v>40</v>
      </c>
      <c r="L394" s="37" t="s">
        <v>25</v>
      </c>
      <c r="M394" s="37" t="s">
        <v>40</v>
      </c>
      <c r="N394" s="37"/>
      <c r="O394" s="37">
        <v>1800</v>
      </c>
      <c r="P394" s="37">
        <v>1800</v>
      </c>
      <c r="Q394" s="37"/>
      <c r="R394" s="37" t="s">
        <v>26</v>
      </c>
      <c r="S394" s="37"/>
      <c r="T394" s="37"/>
      <c r="U394" s="37" t="s">
        <v>408</v>
      </c>
      <c r="V394" s="37" t="s">
        <v>543</v>
      </c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</row>
    <row r="395" s="81" customFormat="1" ht="20" hidden="1" customHeight="1" spans="1:257">
      <c r="A395" s="13">
        <f t="shared" si="10"/>
        <v>5.5</v>
      </c>
      <c r="B395" s="14" t="s">
        <v>540</v>
      </c>
      <c r="C395" s="14" t="s">
        <v>345</v>
      </c>
      <c r="D395" s="14">
        <v>4.5</v>
      </c>
      <c r="E395" s="14">
        <f>800/8*D395</f>
        <v>450</v>
      </c>
      <c r="F395" s="14">
        <v>1</v>
      </c>
      <c r="G395" s="14">
        <f>1200/8*F395</f>
        <v>150</v>
      </c>
      <c r="H395" s="23">
        <v>68</v>
      </c>
      <c r="I395" s="14" t="s">
        <v>338</v>
      </c>
      <c r="J395" s="37" t="s">
        <v>370</v>
      </c>
      <c r="K395" s="14">
        <v>20</v>
      </c>
      <c r="L395" s="14" t="s">
        <v>77</v>
      </c>
      <c r="M395" s="14" t="s">
        <v>40</v>
      </c>
      <c r="N395" s="14"/>
      <c r="O395" s="14">
        <v>1650</v>
      </c>
      <c r="P395" s="14"/>
      <c r="Q395" s="14"/>
      <c r="R395" s="14"/>
      <c r="S395" s="14"/>
      <c r="T395" s="14">
        <v>1046.3</v>
      </c>
      <c r="U395" s="14" t="s">
        <v>408</v>
      </c>
      <c r="V395" s="14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</row>
    <row r="396" s="81" customFormat="1" ht="20" hidden="1" customHeight="1" spans="1:257">
      <c r="A396" s="13">
        <f t="shared" si="10"/>
        <v>11</v>
      </c>
      <c r="B396" s="14" t="s">
        <v>540</v>
      </c>
      <c r="C396" s="14" t="s">
        <v>102</v>
      </c>
      <c r="D396" s="14">
        <v>11</v>
      </c>
      <c r="E396" s="14">
        <f>900/8*D396</f>
        <v>1237.5</v>
      </c>
      <c r="F396" s="14"/>
      <c r="G396" s="14">
        <f>1300/8*F396</f>
        <v>0</v>
      </c>
      <c r="H396" s="23">
        <v>41</v>
      </c>
      <c r="I396" s="14" t="s">
        <v>423</v>
      </c>
      <c r="J396" s="37" t="s">
        <v>544</v>
      </c>
      <c r="K396" s="14"/>
      <c r="L396" s="14"/>
      <c r="M396" s="14" t="s">
        <v>40</v>
      </c>
      <c r="N396" s="14"/>
      <c r="O396" s="14"/>
      <c r="P396" s="14"/>
      <c r="Q396" s="14"/>
      <c r="R396" s="14"/>
      <c r="S396" s="14"/>
      <c r="T396" s="14">
        <v>2085</v>
      </c>
      <c r="U396" s="14"/>
      <c r="V396" s="14">
        <v>18393280336</v>
      </c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</row>
    <row r="397" s="81" customFormat="1" ht="20" hidden="1" customHeight="1" spans="1:257">
      <c r="A397" s="13">
        <f t="shared" si="10"/>
        <v>8</v>
      </c>
      <c r="B397" s="14" t="s">
        <v>540</v>
      </c>
      <c r="C397" s="14" t="s">
        <v>522</v>
      </c>
      <c r="D397" s="14">
        <v>8</v>
      </c>
      <c r="E397" s="14">
        <f>900/8*D397</f>
        <v>900</v>
      </c>
      <c r="F397" s="14"/>
      <c r="G397" s="14">
        <f>1400/8*F397</f>
        <v>0</v>
      </c>
      <c r="H397" s="23">
        <v>4929</v>
      </c>
      <c r="I397" s="14" t="s">
        <v>460</v>
      </c>
      <c r="J397" s="37" t="s">
        <v>224</v>
      </c>
      <c r="K397" s="14"/>
      <c r="L397" s="14"/>
      <c r="M397" s="14" t="s">
        <v>40</v>
      </c>
      <c r="N397" s="14"/>
      <c r="O397" s="14">
        <v>15256.25</v>
      </c>
      <c r="P397" s="14"/>
      <c r="Q397" s="14"/>
      <c r="R397" s="14"/>
      <c r="S397" s="14"/>
      <c r="T397" s="14"/>
      <c r="U397" s="14"/>
      <c r="V397" s="14" t="s">
        <v>225</v>
      </c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</row>
    <row r="398" s="81" customFormat="1" ht="20" hidden="1" customHeight="1" spans="1:257">
      <c r="A398" s="13">
        <f t="shared" si="10"/>
        <v>8</v>
      </c>
      <c r="B398" s="14" t="s">
        <v>540</v>
      </c>
      <c r="C398" s="14" t="s">
        <v>80</v>
      </c>
      <c r="D398" s="14">
        <v>8</v>
      </c>
      <c r="E398" s="14">
        <f>900/8*D398</f>
        <v>900</v>
      </c>
      <c r="F398" s="14"/>
      <c r="G398" s="14">
        <f>1300/8*F398</f>
        <v>0</v>
      </c>
      <c r="H398" s="23">
        <v>4620</v>
      </c>
      <c r="I398" s="14" t="s">
        <v>337</v>
      </c>
      <c r="J398" s="37" t="s">
        <v>348</v>
      </c>
      <c r="K398" s="14">
        <v>20</v>
      </c>
      <c r="L398" s="14"/>
      <c r="M398" s="14" t="s">
        <v>40</v>
      </c>
      <c r="N398" s="14"/>
      <c r="O398" s="14">
        <v>19243.75</v>
      </c>
      <c r="P398" s="14"/>
      <c r="Q398" s="14"/>
      <c r="R398" s="14"/>
      <c r="S398" s="14"/>
      <c r="T398" s="14">
        <v>722</v>
      </c>
      <c r="U398" s="14" t="s">
        <v>409</v>
      </c>
      <c r="V398" s="14" t="s">
        <v>349</v>
      </c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</row>
    <row r="399" s="81" customFormat="1" ht="20" hidden="1" customHeight="1" spans="1:257">
      <c r="A399" s="13">
        <f t="shared" si="10"/>
        <v>8</v>
      </c>
      <c r="B399" s="14" t="s">
        <v>540</v>
      </c>
      <c r="C399" s="14" t="s">
        <v>168</v>
      </c>
      <c r="D399" s="14">
        <v>8</v>
      </c>
      <c r="E399" s="14">
        <f>900/8*D399</f>
        <v>900</v>
      </c>
      <c r="F399" s="14"/>
      <c r="G399" s="14"/>
      <c r="H399" s="23">
        <v>4582</v>
      </c>
      <c r="I399" s="14" t="s">
        <v>34</v>
      </c>
      <c r="J399" s="37" t="s">
        <v>194</v>
      </c>
      <c r="K399" s="14"/>
      <c r="L399" s="14"/>
      <c r="M399" s="14" t="s">
        <v>40</v>
      </c>
      <c r="N399" s="14"/>
      <c r="O399" s="14">
        <v>17718.75</v>
      </c>
      <c r="P399" s="14"/>
      <c r="Q399" s="14"/>
      <c r="R399" s="14"/>
      <c r="S399" s="14"/>
      <c r="T399" s="14"/>
      <c r="U399" s="14"/>
      <c r="V399" s="14" t="s">
        <v>200</v>
      </c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</row>
    <row r="400" s="81" customFormat="1" ht="20" hidden="1" customHeight="1" spans="1:257">
      <c r="A400" s="13">
        <f t="shared" si="10"/>
        <v>8</v>
      </c>
      <c r="B400" s="37" t="s">
        <v>540</v>
      </c>
      <c r="C400" s="37" t="s">
        <v>67</v>
      </c>
      <c r="D400" s="37">
        <v>8</v>
      </c>
      <c r="E400" s="37">
        <f>900/8*D400</f>
        <v>900</v>
      </c>
      <c r="F400" s="37"/>
      <c r="G400" s="37">
        <f>1300/8*F400</f>
        <v>0</v>
      </c>
      <c r="H400" s="54">
        <v>4827</v>
      </c>
      <c r="I400" s="37" t="s">
        <v>82</v>
      </c>
      <c r="J400" s="37" t="s">
        <v>396</v>
      </c>
      <c r="K400" s="37">
        <v>28</v>
      </c>
      <c r="L400" s="37"/>
      <c r="M400" s="37" t="s">
        <v>40</v>
      </c>
      <c r="N400" s="37"/>
      <c r="O400" s="37">
        <v>25287.5</v>
      </c>
      <c r="P400" s="37">
        <v>25000</v>
      </c>
      <c r="Q400" s="37"/>
      <c r="R400" s="37" t="s">
        <v>72</v>
      </c>
      <c r="S400" s="37"/>
      <c r="T400" s="37">
        <v>635</v>
      </c>
      <c r="U400" s="37"/>
      <c r="V400" s="37" t="s">
        <v>429</v>
      </c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</row>
    <row r="401" s="81" customFormat="1" ht="20" hidden="1" customHeight="1" spans="1:257">
      <c r="A401" s="84">
        <f t="shared" si="10"/>
        <v>8</v>
      </c>
      <c r="B401" s="37" t="s">
        <v>540</v>
      </c>
      <c r="C401" s="37" t="s">
        <v>457</v>
      </c>
      <c r="D401" s="37"/>
      <c r="E401" s="37"/>
      <c r="F401" s="37">
        <v>8</v>
      </c>
      <c r="G401" s="37">
        <f>1300/8*F401</f>
        <v>1300</v>
      </c>
      <c r="H401" s="54"/>
      <c r="I401" s="37" t="s">
        <v>360</v>
      </c>
      <c r="J401" s="37" t="s">
        <v>545</v>
      </c>
      <c r="K401" s="37"/>
      <c r="L401" s="37" t="s">
        <v>25</v>
      </c>
      <c r="M401" s="37"/>
      <c r="N401" s="37">
        <v>300</v>
      </c>
      <c r="O401" s="37">
        <v>1600</v>
      </c>
      <c r="P401" s="37">
        <v>1600</v>
      </c>
      <c r="Q401" s="37"/>
      <c r="R401" s="37" t="s">
        <v>26</v>
      </c>
      <c r="S401" s="37"/>
      <c r="T401" s="37">
        <v>1413.7</v>
      </c>
      <c r="U401" s="37" t="s">
        <v>409</v>
      </c>
      <c r="V401" s="37">
        <v>18825113365</v>
      </c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</row>
    <row r="402" s="81" customFormat="1" ht="20" hidden="1" customHeight="1" spans="1:257">
      <c r="A402" s="13">
        <f t="shared" si="10"/>
        <v>8</v>
      </c>
      <c r="B402" s="14" t="s">
        <v>540</v>
      </c>
      <c r="C402" s="14" t="s">
        <v>85</v>
      </c>
      <c r="D402" s="14">
        <v>8</v>
      </c>
      <c r="E402" s="14">
        <f>900/8*D402</f>
        <v>900</v>
      </c>
      <c r="F402" s="14"/>
      <c r="G402" s="14">
        <f>1400/8*F402</f>
        <v>0</v>
      </c>
      <c r="H402" s="23">
        <v>3487</v>
      </c>
      <c r="I402" s="14" t="s">
        <v>38</v>
      </c>
      <c r="J402" s="37" t="s">
        <v>526</v>
      </c>
      <c r="K402" s="14"/>
      <c r="L402" s="14"/>
      <c r="M402" s="14" t="s">
        <v>40</v>
      </c>
      <c r="N402" s="14"/>
      <c r="O402" s="14"/>
      <c r="P402" s="14"/>
      <c r="Q402" s="14"/>
      <c r="R402" s="14"/>
      <c r="S402" s="14"/>
      <c r="T402" s="14">
        <v>1123</v>
      </c>
      <c r="U402" s="14" t="s">
        <v>407</v>
      </c>
      <c r="V402" s="14" t="s">
        <v>527</v>
      </c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</row>
    <row r="403" s="81" customFormat="1" ht="20" hidden="1" customHeight="1" spans="1:257">
      <c r="A403" s="13">
        <f t="shared" si="10"/>
        <v>8.5</v>
      </c>
      <c r="B403" s="14" t="s">
        <v>540</v>
      </c>
      <c r="C403" s="14" t="s">
        <v>37</v>
      </c>
      <c r="D403" s="14">
        <v>8.5</v>
      </c>
      <c r="E403" s="14">
        <f>1000/8*D403</f>
        <v>1062.5</v>
      </c>
      <c r="F403" s="14"/>
      <c r="G403" s="14">
        <f>1500/8*F403</f>
        <v>0</v>
      </c>
      <c r="H403" s="23">
        <v>3843</v>
      </c>
      <c r="I403" s="14" t="s">
        <v>54</v>
      </c>
      <c r="J403" s="37" t="s">
        <v>528</v>
      </c>
      <c r="K403" s="14">
        <v>100</v>
      </c>
      <c r="L403" s="14"/>
      <c r="M403" s="14" t="s">
        <v>40</v>
      </c>
      <c r="N403" s="14"/>
      <c r="O403" s="14"/>
      <c r="P403" s="14"/>
      <c r="Q403" s="14"/>
      <c r="R403" s="14"/>
      <c r="S403" s="14"/>
      <c r="T403" s="14">
        <v>2857.5</v>
      </c>
      <c r="U403" s="14"/>
      <c r="V403" s="14" t="s">
        <v>529</v>
      </c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</row>
    <row r="404" s="81" customFormat="1" ht="20" hidden="1" customHeight="1" spans="1:257">
      <c r="A404" s="13">
        <f t="shared" si="10"/>
        <v>8</v>
      </c>
      <c r="B404" s="14" t="s">
        <v>540</v>
      </c>
      <c r="C404" s="14" t="s">
        <v>33</v>
      </c>
      <c r="D404" s="14"/>
      <c r="E404" s="14">
        <f>1000/8*D404</f>
        <v>0</v>
      </c>
      <c r="F404" s="14">
        <v>8</v>
      </c>
      <c r="G404" s="14">
        <f>1600/8*F404</f>
        <v>1600</v>
      </c>
      <c r="H404" s="23">
        <v>3554</v>
      </c>
      <c r="I404" s="14" t="s">
        <v>234</v>
      </c>
      <c r="J404" s="37" t="s">
        <v>536</v>
      </c>
      <c r="K404" s="14"/>
      <c r="L404" s="14"/>
      <c r="M404" s="14" t="s">
        <v>40</v>
      </c>
      <c r="N404" s="14"/>
      <c r="O404" s="14">
        <v>2900</v>
      </c>
      <c r="P404" s="14"/>
      <c r="Q404" s="14"/>
      <c r="R404" s="14"/>
      <c r="S404" s="14"/>
      <c r="T404" s="14">
        <v>3128.8</v>
      </c>
      <c r="U404" s="14" t="s">
        <v>497</v>
      </c>
      <c r="V404" s="14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</row>
    <row r="405" hidden="1" spans="5:16">
      <c r="E405" s="4">
        <f>SUM(E3:E404)</f>
        <v>266631.25</v>
      </c>
      <c r="G405" s="4">
        <f>SUM(G3:G404)</f>
        <v>126218.75</v>
      </c>
      <c r="J405" s="3"/>
      <c r="N405" s="4">
        <f>SUM(N3:N404)</f>
        <v>10500</v>
      </c>
      <c r="P405" s="4">
        <f>SUM(E405:O405)</f>
        <v>403350</v>
      </c>
    </row>
  </sheetData>
  <autoFilter ref="A2:V405">
    <filterColumn colId="1">
      <customFilters>
        <customFilter operator="equal" val="2018.03.22"/>
      </customFilters>
    </filterColumn>
    <filterColumn colId="2">
      <customFilters>
        <customFilter operator="equal" val="135 16"/>
      </customFilters>
    </filterColumn>
    <sortState ref="A2:V405">
      <sortCondition ref="B3:B404"/>
    </sortState>
    <extLst/>
  </autoFilter>
  <sortState ref="B3:V404">
    <sortCondition ref="B3:B404"/>
  </sortState>
  <mergeCells count="1">
    <mergeCell ref="O1:V1"/>
  </mergeCells>
  <pageMargins left="0.75" right="0.75" top="1" bottom="1" header="0.509027777777778" footer="0.509027777777778"/>
  <pageSetup paperSize="9" orientation="portrait"/>
  <headerFooter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W384"/>
  <sheetViews>
    <sheetView zoomScale="90" zoomScaleNormal="90" workbookViewId="0">
      <pane ySplit="2" topLeftCell="A59" activePane="bottomLeft" state="frozen"/>
      <selection/>
      <selection pane="bottomLeft" activeCell="K388" sqref="K388"/>
    </sheetView>
  </sheetViews>
  <sheetFormatPr defaultColWidth="9" defaultRowHeight="14.25"/>
  <cols>
    <col min="1" max="1" width="5.13333333333333" style="3" customWidth="1"/>
    <col min="2" max="2" width="13.125" style="4" customWidth="1"/>
    <col min="3" max="3" width="9" style="4"/>
    <col min="4" max="4" width="6.24166666666667" style="4" customWidth="1"/>
    <col min="5" max="5" width="6.525" style="4" customWidth="1"/>
    <col min="6" max="6" width="6.31666666666667" style="4" customWidth="1"/>
    <col min="7" max="7" width="6.81666666666667" style="4" customWidth="1"/>
    <col min="8" max="8" width="6.38333333333333" style="4" customWidth="1"/>
    <col min="9" max="9" width="6.525" style="5" customWidth="1"/>
    <col min="10" max="10" width="8.58333333333333" style="4" customWidth="1"/>
    <col min="11" max="11" width="24.9916666666667" style="4" customWidth="1"/>
    <col min="12" max="12" width="7.91666666666667" style="4" customWidth="1"/>
    <col min="13" max="13" width="17.2166666666667" style="4" customWidth="1"/>
    <col min="14" max="14" width="5.975" style="4" customWidth="1"/>
    <col min="15" max="15" width="8.60833333333333" style="6" customWidth="1"/>
    <col min="16" max="16" width="6.525" style="4" customWidth="1"/>
    <col min="17" max="17" width="5.275" style="4" customWidth="1"/>
    <col min="18" max="18" width="7.875" style="4" customWidth="1"/>
    <col min="19" max="19" width="5.55833333333333" style="4" customWidth="1"/>
    <col min="20" max="20" width="9.58333333333333" style="4" customWidth="1"/>
    <col min="21" max="21" width="7.49166666666667" style="4" customWidth="1"/>
    <col min="22" max="22" width="17.9083333333333" style="4" customWidth="1"/>
    <col min="23" max="23" width="23.15" style="4" customWidth="1"/>
    <col min="24" max="16384" width="9" style="4"/>
  </cols>
  <sheetData>
    <row r="1" s="1" customFormat="1" ht="42" customHeight="1" spans="1:253">
      <c r="A1" s="7"/>
      <c r="B1" s="82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5"/>
      <c r="P1" s="86"/>
      <c r="Q1" s="86"/>
      <c r="R1" s="86"/>
      <c r="S1" s="86"/>
      <c r="T1" s="86"/>
      <c r="U1" s="86"/>
      <c r="V1" s="86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  <c r="CL1" s="83"/>
      <c r="CM1" s="83"/>
      <c r="CN1" s="83"/>
      <c r="CO1" s="83"/>
      <c r="CP1" s="83"/>
      <c r="CQ1" s="83"/>
      <c r="CR1" s="83"/>
      <c r="CS1" s="83"/>
      <c r="CT1" s="83"/>
      <c r="CU1" s="83"/>
      <c r="CV1" s="83"/>
      <c r="CW1" s="83"/>
      <c r="CX1" s="83"/>
      <c r="CY1" s="83"/>
      <c r="CZ1" s="83"/>
      <c r="DA1" s="83"/>
      <c r="DB1" s="83"/>
      <c r="DC1" s="83"/>
      <c r="DD1" s="83"/>
      <c r="DE1" s="83"/>
      <c r="DF1" s="83"/>
      <c r="DG1" s="83"/>
      <c r="DH1" s="83"/>
      <c r="DI1" s="83"/>
      <c r="DJ1" s="83"/>
      <c r="DK1" s="83"/>
      <c r="DL1" s="83"/>
      <c r="DM1" s="83"/>
      <c r="DN1" s="83"/>
      <c r="DO1" s="83"/>
      <c r="DP1" s="83"/>
      <c r="DQ1" s="83"/>
      <c r="DR1" s="83"/>
      <c r="DS1" s="83"/>
      <c r="DT1" s="83"/>
      <c r="DU1" s="83"/>
      <c r="DV1" s="83"/>
      <c r="DW1" s="83"/>
      <c r="DX1" s="83"/>
      <c r="DY1" s="83"/>
      <c r="DZ1" s="83"/>
      <c r="EA1" s="83"/>
      <c r="EB1" s="83"/>
      <c r="EC1" s="83"/>
      <c r="ED1" s="83"/>
      <c r="EE1" s="83"/>
      <c r="EF1" s="83"/>
      <c r="EG1" s="83"/>
      <c r="EH1" s="83"/>
      <c r="EI1" s="83"/>
      <c r="EJ1" s="83"/>
      <c r="EK1" s="83"/>
      <c r="EL1" s="83"/>
      <c r="EM1" s="83"/>
      <c r="EN1" s="83"/>
      <c r="EO1" s="83"/>
      <c r="EP1" s="83"/>
      <c r="EQ1" s="83"/>
      <c r="ER1" s="83"/>
      <c r="ES1" s="83"/>
      <c r="ET1" s="83"/>
      <c r="EU1" s="83"/>
      <c r="EV1" s="83"/>
      <c r="EW1" s="83"/>
      <c r="EX1" s="83"/>
      <c r="EY1" s="83"/>
      <c r="EZ1" s="83"/>
      <c r="FA1" s="83"/>
      <c r="FB1" s="83"/>
      <c r="FC1" s="83"/>
      <c r="FD1" s="83"/>
      <c r="FE1" s="83"/>
      <c r="FF1" s="83"/>
      <c r="FG1" s="83"/>
      <c r="FH1" s="83"/>
      <c r="FI1" s="83"/>
      <c r="FJ1" s="83"/>
      <c r="FK1" s="83"/>
      <c r="FL1" s="83"/>
      <c r="FM1" s="83"/>
      <c r="FN1" s="83"/>
      <c r="FO1" s="83"/>
      <c r="FP1" s="83"/>
      <c r="FQ1" s="83"/>
      <c r="FR1" s="83"/>
      <c r="FS1" s="83"/>
      <c r="FT1" s="83"/>
      <c r="FU1" s="83"/>
      <c r="FV1" s="83"/>
      <c r="FW1" s="83"/>
      <c r="FX1" s="83"/>
      <c r="FY1" s="83"/>
      <c r="FZ1" s="83"/>
      <c r="GA1" s="83"/>
      <c r="GB1" s="83"/>
      <c r="GC1" s="83"/>
      <c r="GD1" s="83"/>
      <c r="GE1" s="83"/>
      <c r="GF1" s="83"/>
      <c r="GG1" s="83"/>
      <c r="GH1" s="83"/>
      <c r="GI1" s="83"/>
      <c r="GJ1" s="83"/>
      <c r="GK1" s="83"/>
      <c r="GL1" s="83"/>
      <c r="GM1" s="83"/>
      <c r="GN1" s="83"/>
      <c r="GO1" s="83"/>
      <c r="GP1" s="83"/>
      <c r="GQ1" s="89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</row>
    <row r="2" s="2" customFormat="1" ht="29.5" customHeight="1" spans="1:253">
      <c r="A2" s="8" t="s">
        <v>0</v>
      </c>
      <c r="B2" s="9" t="s">
        <v>1</v>
      </c>
      <c r="C2" s="10" t="s">
        <v>2</v>
      </c>
      <c r="D2" s="11" t="s">
        <v>3</v>
      </c>
      <c r="E2" s="12" t="s">
        <v>4</v>
      </c>
      <c r="F2" s="11" t="s">
        <v>5</v>
      </c>
      <c r="G2" s="12" t="s">
        <v>6</v>
      </c>
      <c r="H2" s="11" t="s">
        <v>546</v>
      </c>
      <c r="I2" s="18" t="s">
        <v>7</v>
      </c>
      <c r="J2" s="19" t="s">
        <v>8</v>
      </c>
      <c r="K2" s="8" t="s">
        <v>9</v>
      </c>
      <c r="L2" s="8" t="s">
        <v>10</v>
      </c>
      <c r="M2" s="20" t="s">
        <v>11</v>
      </c>
      <c r="N2" s="21" t="s">
        <v>12</v>
      </c>
      <c r="O2" s="22" t="s">
        <v>547</v>
      </c>
      <c r="P2" s="11" t="s">
        <v>15</v>
      </c>
      <c r="Q2" s="11" t="s">
        <v>16</v>
      </c>
      <c r="R2" s="21" t="s">
        <v>17</v>
      </c>
      <c r="S2" s="26" t="s">
        <v>18</v>
      </c>
      <c r="T2" s="26" t="s">
        <v>19</v>
      </c>
      <c r="U2" s="26" t="s">
        <v>299</v>
      </c>
      <c r="V2" s="27" t="s">
        <v>20</v>
      </c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</row>
    <row r="3" s="81" customFormat="1" ht="20" hidden="1" customHeight="1" spans="1:257">
      <c r="A3" s="91">
        <f t="shared" ref="A3:A31" si="0">D3+F3</f>
        <v>4</v>
      </c>
      <c r="B3" s="37" t="s">
        <v>548</v>
      </c>
      <c r="C3" s="37" t="s">
        <v>273</v>
      </c>
      <c r="D3" s="37">
        <v>2</v>
      </c>
      <c r="E3" s="37">
        <f>1000/8*D3</f>
        <v>250</v>
      </c>
      <c r="F3" s="37">
        <v>2</v>
      </c>
      <c r="G3" s="37">
        <f>1500/8*F3</f>
        <v>375</v>
      </c>
      <c r="H3" s="37">
        <v>300</v>
      </c>
      <c r="I3" s="54">
        <v>3562</v>
      </c>
      <c r="J3" s="37" t="s">
        <v>234</v>
      </c>
      <c r="K3" s="37" t="s">
        <v>549</v>
      </c>
      <c r="L3" s="37"/>
      <c r="M3" s="37"/>
      <c r="N3" s="37" t="s">
        <v>40</v>
      </c>
      <c r="O3" s="92"/>
      <c r="P3" s="37"/>
      <c r="Q3" s="37"/>
      <c r="R3" s="37"/>
      <c r="S3" s="37"/>
      <c r="T3" s="37"/>
      <c r="U3" s="37"/>
      <c r="V3" s="37" t="s">
        <v>550</v>
      </c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</row>
    <row r="4" s="81" customFormat="1" ht="20" hidden="1" customHeight="1" spans="1:257">
      <c r="A4" s="84">
        <f t="shared" si="0"/>
        <v>3</v>
      </c>
      <c r="B4" s="37" t="s">
        <v>551</v>
      </c>
      <c r="C4" s="37" t="s">
        <v>273</v>
      </c>
      <c r="D4" s="37">
        <v>1</v>
      </c>
      <c r="E4" s="37">
        <f>1000/8*D4</f>
        <v>125</v>
      </c>
      <c r="F4" s="37">
        <v>2</v>
      </c>
      <c r="G4" s="37">
        <f>1500/8*F4</f>
        <v>375</v>
      </c>
      <c r="H4" s="37"/>
      <c r="I4" s="54">
        <v>3563</v>
      </c>
      <c r="J4" s="37" t="s">
        <v>234</v>
      </c>
      <c r="K4" s="37" t="s">
        <v>549</v>
      </c>
      <c r="L4" s="37"/>
      <c r="M4" s="37"/>
      <c r="N4" s="37" t="s">
        <v>40</v>
      </c>
      <c r="O4" s="92"/>
      <c r="P4" s="37"/>
      <c r="Q4" s="37"/>
      <c r="R4" s="37"/>
      <c r="S4" s="37"/>
      <c r="T4" s="37"/>
      <c r="U4" s="37"/>
      <c r="V4" s="37" t="s">
        <v>550</v>
      </c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</row>
    <row r="5" s="81" customFormat="1" ht="20" hidden="1" customHeight="1" spans="1:257">
      <c r="A5" s="84">
        <f t="shared" si="0"/>
        <v>8</v>
      </c>
      <c r="B5" s="37" t="s">
        <v>552</v>
      </c>
      <c r="C5" s="37" t="s">
        <v>273</v>
      </c>
      <c r="D5" s="37">
        <v>6</v>
      </c>
      <c r="E5" s="37">
        <f>1000/8*D5</f>
        <v>750</v>
      </c>
      <c r="F5" s="37">
        <v>2</v>
      </c>
      <c r="G5" s="37">
        <f>1500/8*F5</f>
        <v>375</v>
      </c>
      <c r="H5" s="37"/>
      <c r="I5" s="54">
        <v>2</v>
      </c>
      <c r="J5" s="37" t="s">
        <v>68</v>
      </c>
      <c r="K5" s="37" t="s">
        <v>549</v>
      </c>
      <c r="L5" s="37"/>
      <c r="M5" s="37"/>
      <c r="N5" s="37"/>
      <c r="O5" s="92"/>
      <c r="P5" s="37"/>
      <c r="Q5" s="37"/>
      <c r="R5" s="37"/>
      <c r="S5" s="37"/>
      <c r="T5" s="37"/>
      <c r="U5" s="37" t="s">
        <v>481</v>
      </c>
      <c r="V5" s="37" t="s">
        <v>550</v>
      </c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</row>
    <row r="6" s="81" customFormat="1" ht="20" hidden="1" customHeight="1" spans="1:257">
      <c r="A6" s="84">
        <f t="shared" si="0"/>
        <v>8</v>
      </c>
      <c r="B6" s="37" t="s">
        <v>553</v>
      </c>
      <c r="C6" s="37" t="s">
        <v>273</v>
      </c>
      <c r="D6" s="37">
        <v>8</v>
      </c>
      <c r="E6" s="37">
        <f>1000/8*D6</f>
        <v>1000</v>
      </c>
      <c r="F6" s="37"/>
      <c r="G6" s="37">
        <f>1500/8*F6</f>
        <v>0</v>
      </c>
      <c r="H6" s="37"/>
      <c r="I6" s="54">
        <v>4</v>
      </c>
      <c r="J6" s="37" t="s">
        <v>68</v>
      </c>
      <c r="K6" s="37" t="s">
        <v>549</v>
      </c>
      <c r="L6" s="37"/>
      <c r="M6" s="37" t="s">
        <v>77</v>
      </c>
      <c r="N6" s="37"/>
      <c r="O6" s="92">
        <v>3550</v>
      </c>
      <c r="P6" s="37">
        <v>3500</v>
      </c>
      <c r="Q6" s="37"/>
      <c r="R6" s="37" t="s">
        <v>26</v>
      </c>
      <c r="S6" s="37"/>
      <c r="T6" s="37"/>
      <c r="U6" s="37" t="s">
        <v>481</v>
      </c>
      <c r="V6" s="37" t="s">
        <v>550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</row>
    <row r="7" s="81" customFormat="1" ht="20" hidden="1" customHeight="1" spans="1:257">
      <c r="A7" s="13">
        <f t="shared" si="0"/>
        <v>4</v>
      </c>
      <c r="B7" s="37" t="s">
        <v>554</v>
      </c>
      <c r="C7" s="37" t="s">
        <v>80</v>
      </c>
      <c r="D7" s="37">
        <v>4</v>
      </c>
      <c r="E7" s="37">
        <v>1200</v>
      </c>
      <c r="F7" s="37"/>
      <c r="G7" s="37">
        <f>1800/8*F7</f>
        <v>0</v>
      </c>
      <c r="H7" s="37"/>
      <c r="I7" s="54"/>
      <c r="J7" s="37" t="s">
        <v>82</v>
      </c>
      <c r="K7" s="37" t="s">
        <v>555</v>
      </c>
      <c r="L7" s="37"/>
      <c r="M7" s="37" t="s">
        <v>316</v>
      </c>
      <c r="N7" s="37"/>
      <c r="O7" s="92">
        <v>1200</v>
      </c>
      <c r="P7" s="37">
        <v>1200</v>
      </c>
      <c r="Q7" s="37"/>
      <c r="R7" s="37" t="s">
        <v>114</v>
      </c>
      <c r="S7" s="37"/>
      <c r="T7" s="37"/>
      <c r="U7" s="37"/>
      <c r="V7" s="37">
        <v>13926736438</v>
      </c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</row>
    <row r="8" s="81" customFormat="1" ht="20" hidden="1" customHeight="1" spans="1:257">
      <c r="A8" s="13">
        <f t="shared" si="0"/>
        <v>2</v>
      </c>
      <c r="B8" s="37" t="s">
        <v>556</v>
      </c>
      <c r="C8" s="37" t="s">
        <v>400</v>
      </c>
      <c r="D8" s="37"/>
      <c r="E8" s="37"/>
      <c r="F8" s="37">
        <v>2</v>
      </c>
      <c r="G8" s="37">
        <v>1200</v>
      </c>
      <c r="H8" s="37"/>
      <c r="I8" s="54"/>
      <c r="J8" s="37" t="s">
        <v>338</v>
      </c>
      <c r="K8" s="37" t="s">
        <v>555</v>
      </c>
      <c r="L8" s="37"/>
      <c r="M8" s="37" t="s">
        <v>316</v>
      </c>
      <c r="N8" s="37"/>
      <c r="O8" s="92">
        <v>1200</v>
      </c>
      <c r="P8" s="37">
        <v>1200</v>
      </c>
      <c r="Q8" s="37"/>
      <c r="R8" s="37" t="s">
        <v>114</v>
      </c>
      <c r="S8" s="37"/>
      <c r="T8" s="37">
        <v>1158.2</v>
      </c>
      <c r="U8" s="37" t="s">
        <v>481</v>
      </c>
      <c r="V8" s="37">
        <v>13926736438</v>
      </c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</row>
    <row r="9" s="81" customFormat="1" ht="20" hidden="1" customHeight="1" spans="1:257">
      <c r="A9" s="13">
        <f t="shared" si="0"/>
        <v>6</v>
      </c>
      <c r="B9" s="37" t="s">
        <v>557</v>
      </c>
      <c r="C9" s="37" t="s">
        <v>400</v>
      </c>
      <c r="D9" s="37"/>
      <c r="E9" s="37"/>
      <c r="F9" s="37">
        <v>6</v>
      </c>
      <c r="G9" s="37"/>
      <c r="H9" s="37"/>
      <c r="I9" s="54"/>
      <c r="J9" s="37" t="s">
        <v>68</v>
      </c>
      <c r="K9" s="37" t="s">
        <v>555</v>
      </c>
      <c r="L9" s="37"/>
      <c r="M9" s="37" t="s">
        <v>558</v>
      </c>
      <c r="N9" s="37"/>
      <c r="O9" s="92"/>
      <c r="P9" s="37"/>
      <c r="Q9" s="37"/>
      <c r="R9" s="37"/>
      <c r="S9" s="37"/>
      <c r="T9" s="37"/>
      <c r="U9" s="37" t="s">
        <v>409</v>
      </c>
      <c r="V9" s="37" t="s">
        <v>559</v>
      </c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</row>
    <row r="10" s="81" customFormat="1" ht="20" hidden="1" customHeight="1" spans="1:257">
      <c r="A10" s="13">
        <f t="shared" si="0"/>
        <v>8</v>
      </c>
      <c r="B10" s="37" t="s">
        <v>560</v>
      </c>
      <c r="C10" s="37" t="s">
        <v>400</v>
      </c>
      <c r="D10" s="37"/>
      <c r="E10" s="37"/>
      <c r="F10" s="37">
        <v>8</v>
      </c>
      <c r="G10" s="37"/>
      <c r="H10" s="37"/>
      <c r="I10" s="54"/>
      <c r="J10" s="37" t="s">
        <v>68</v>
      </c>
      <c r="K10" s="37" t="s">
        <v>555</v>
      </c>
      <c r="L10" s="37">
        <v>30</v>
      </c>
      <c r="M10" s="37" t="s">
        <v>558</v>
      </c>
      <c r="N10" s="37"/>
      <c r="O10" s="92"/>
      <c r="P10" s="37"/>
      <c r="Q10" s="37"/>
      <c r="R10" s="37"/>
      <c r="S10" s="37"/>
      <c r="T10" s="37">
        <v>1174</v>
      </c>
      <c r="U10" s="37" t="s">
        <v>431</v>
      </c>
      <c r="V10" s="37" t="s">
        <v>559</v>
      </c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</row>
    <row r="11" s="81" customFormat="1" ht="20" hidden="1" customHeight="1" spans="1:257">
      <c r="A11" s="13">
        <f t="shared" si="0"/>
        <v>8</v>
      </c>
      <c r="B11" s="37" t="s">
        <v>561</v>
      </c>
      <c r="C11" s="37" t="s">
        <v>400</v>
      </c>
      <c r="D11" s="37"/>
      <c r="E11" s="37"/>
      <c r="F11" s="37">
        <v>8</v>
      </c>
      <c r="G11" s="37"/>
      <c r="H11" s="37"/>
      <c r="I11" s="54"/>
      <c r="J11" s="37" t="s">
        <v>68</v>
      </c>
      <c r="K11" s="37" t="s">
        <v>555</v>
      </c>
      <c r="L11" s="37"/>
      <c r="M11" s="37" t="s">
        <v>558</v>
      </c>
      <c r="N11" s="37"/>
      <c r="O11" s="92"/>
      <c r="P11" s="37"/>
      <c r="Q11" s="37"/>
      <c r="R11" s="37"/>
      <c r="S11" s="37"/>
      <c r="T11" s="37">
        <v>1181</v>
      </c>
      <c r="U11" s="37" t="s">
        <v>445</v>
      </c>
      <c r="V11" s="37" t="s">
        <v>559</v>
      </c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</row>
    <row r="12" s="81" customFormat="1" ht="20" hidden="1" customHeight="1" spans="1:257">
      <c r="A12" s="13">
        <f t="shared" si="0"/>
        <v>8</v>
      </c>
      <c r="B12" s="37" t="s">
        <v>562</v>
      </c>
      <c r="C12" s="37" t="s">
        <v>400</v>
      </c>
      <c r="D12" s="37"/>
      <c r="E12" s="37"/>
      <c r="F12" s="37">
        <v>8</v>
      </c>
      <c r="G12" s="37">
        <v>5300</v>
      </c>
      <c r="H12" s="37"/>
      <c r="I12" s="54"/>
      <c r="J12" s="37" t="s">
        <v>68</v>
      </c>
      <c r="K12" s="37" t="s">
        <v>555</v>
      </c>
      <c r="L12" s="37"/>
      <c r="M12" s="37" t="s">
        <v>563</v>
      </c>
      <c r="N12" s="37"/>
      <c r="O12" s="92">
        <v>5300</v>
      </c>
      <c r="P12" s="37">
        <v>5300</v>
      </c>
      <c r="Q12" s="37"/>
      <c r="R12" s="37" t="s">
        <v>124</v>
      </c>
      <c r="S12" s="37"/>
      <c r="T12" s="37">
        <v>1189</v>
      </c>
      <c r="U12" s="37" t="s">
        <v>431</v>
      </c>
      <c r="V12" s="37" t="s">
        <v>559</v>
      </c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</row>
    <row r="13" s="81" customFormat="1" ht="20" hidden="1" customHeight="1" spans="1:257">
      <c r="A13" s="84">
        <f t="shared" si="0"/>
        <v>8.5</v>
      </c>
      <c r="B13" s="14" t="s">
        <v>564</v>
      </c>
      <c r="C13" s="14" t="s">
        <v>59</v>
      </c>
      <c r="D13" s="14">
        <v>2.5</v>
      </c>
      <c r="E13" s="14">
        <f t="shared" ref="E13:E25" si="1">1000/8*D13</f>
        <v>312.5</v>
      </c>
      <c r="F13" s="14">
        <v>6</v>
      </c>
      <c r="G13" s="14">
        <f t="shared" ref="G13:G25" si="2">1500/8*F13</f>
        <v>1125</v>
      </c>
      <c r="H13" s="14"/>
      <c r="I13" s="23">
        <v>4843</v>
      </c>
      <c r="J13" s="14" t="s">
        <v>374</v>
      </c>
      <c r="K13" s="37" t="s">
        <v>519</v>
      </c>
      <c r="L13" s="14"/>
      <c r="M13" s="14"/>
      <c r="N13" s="14" t="s">
        <v>40</v>
      </c>
      <c r="O13" s="88"/>
      <c r="P13" s="14"/>
      <c r="Q13" s="14"/>
      <c r="R13" s="14"/>
      <c r="S13" s="14"/>
      <c r="T13" s="14">
        <v>3933</v>
      </c>
      <c r="U13" s="14" t="s">
        <v>497</v>
      </c>
      <c r="V13" s="14" t="s">
        <v>520</v>
      </c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</row>
    <row r="14" s="81" customFormat="1" ht="20" hidden="1" customHeight="1" spans="1:257">
      <c r="A14" s="84">
        <f t="shared" si="0"/>
        <v>8</v>
      </c>
      <c r="B14" s="14" t="s">
        <v>565</v>
      </c>
      <c r="C14" s="14" t="s">
        <v>59</v>
      </c>
      <c r="D14" s="14">
        <v>5</v>
      </c>
      <c r="E14" s="14">
        <f t="shared" si="1"/>
        <v>625</v>
      </c>
      <c r="F14" s="14">
        <v>3</v>
      </c>
      <c r="G14" s="14">
        <f t="shared" si="2"/>
        <v>562.5</v>
      </c>
      <c r="H14" s="14"/>
      <c r="I14" s="23">
        <v>4842</v>
      </c>
      <c r="J14" s="14" t="s">
        <v>374</v>
      </c>
      <c r="K14" s="37" t="s">
        <v>519</v>
      </c>
      <c r="L14" s="14"/>
      <c r="M14" s="14"/>
      <c r="N14" s="14" t="s">
        <v>40</v>
      </c>
      <c r="O14" s="88"/>
      <c r="P14" s="14"/>
      <c r="Q14" s="14"/>
      <c r="R14" s="14"/>
      <c r="S14" s="14"/>
      <c r="T14" s="14">
        <v>3940.9</v>
      </c>
      <c r="U14" s="14" t="s">
        <v>407</v>
      </c>
      <c r="V14" s="14" t="s">
        <v>520</v>
      </c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</row>
    <row r="15" s="81" customFormat="1" ht="20" hidden="1" customHeight="1" spans="1:257">
      <c r="A15" s="84">
        <f t="shared" si="0"/>
        <v>8</v>
      </c>
      <c r="B15" s="14" t="s">
        <v>554</v>
      </c>
      <c r="C15" s="14" t="s">
        <v>59</v>
      </c>
      <c r="D15" s="14">
        <v>2</v>
      </c>
      <c r="E15" s="14">
        <f t="shared" si="1"/>
        <v>250</v>
      </c>
      <c r="F15" s="14">
        <v>6</v>
      </c>
      <c r="G15" s="14">
        <f t="shared" si="2"/>
        <v>1125</v>
      </c>
      <c r="H15" s="14"/>
      <c r="I15" s="23">
        <v>4840</v>
      </c>
      <c r="J15" s="14" t="s">
        <v>374</v>
      </c>
      <c r="K15" s="37" t="s">
        <v>519</v>
      </c>
      <c r="L15" s="14"/>
      <c r="M15" s="14"/>
      <c r="N15" s="14" t="s">
        <v>40</v>
      </c>
      <c r="O15" s="88"/>
      <c r="P15" s="14"/>
      <c r="Q15" s="14"/>
      <c r="R15" s="14"/>
      <c r="S15" s="14"/>
      <c r="T15" s="14">
        <v>3947.1</v>
      </c>
      <c r="U15" s="14" t="s">
        <v>481</v>
      </c>
      <c r="V15" s="14" t="s">
        <v>520</v>
      </c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</row>
    <row r="16" s="81" customFormat="1" ht="20" hidden="1" customHeight="1" spans="1:257">
      <c r="A16" s="84">
        <f t="shared" si="0"/>
        <v>7</v>
      </c>
      <c r="B16" s="14" t="s">
        <v>556</v>
      </c>
      <c r="C16" s="14" t="s">
        <v>59</v>
      </c>
      <c r="D16" s="14">
        <v>7</v>
      </c>
      <c r="E16" s="14">
        <f t="shared" si="1"/>
        <v>875</v>
      </c>
      <c r="F16" s="14"/>
      <c r="G16" s="14">
        <f t="shared" si="2"/>
        <v>0</v>
      </c>
      <c r="H16" s="14"/>
      <c r="I16" s="23">
        <v>4839</v>
      </c>
      <c r="J16" s="14" t="s">
        <v>374</v>
      </c>
      <c r="K16" s="37" t="s">
        <v>519</v>
      </c>
      <c r="L16" s="14"/>
      <c r="M16" s="14"/>
      <c r="N16" s="14" t="s">
        <v>40</v>
      </c>
      <c r="O16" s="88"/>
      <c r="P16" s="14"/>
      <c r="Q16" s="14"/>
      <c r="R16" s="14"/>
      <c r="S16" s="14"/>
      <c r="T16" s="14">
        <v>3952.2</v>
      </c>
      <c r="U16" s="14" t="s">
        <v>515</v>
      </c>
      <c r="V16" s="14" t="s">
        <v>520</v>
      </c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</row>
    <row r="17" s="81" customFormat="1" ht="20" hidden="1" customHeight="1" spans="1:257">
      <c r="A17" s="84">
        <f t="shared" si="0"/>
        <v>8</v>
      </c>
      <c r="B17" s="14" t="s">
        <v>548</v>
      </c>
      <c r="C17" s="14" t="s">
        <v>59</v>
      </c>
      <c r="D17" s="14">
        <v>7</v>
      </c>
      <c r="E17" s="14">
        <f t="shared" si="1"/>
        <v>875</v>
      </c>
      <c r="F17" s="14">
        <v>1</v>
      </c>
      <c r="G17" s="14">
        <f t="shared" si="2"/>
        <v>187.5</v>
      </c>
      <c r="H17" s="14"/>
      <c r="I17" s="23">
        <v>4854</v>
      </c>
      <c r="J17" s="14" t="s">
        <v>374</v>
      </c>
      <c r="K17" s="37" t="s">
        <v>519</v>
      </c>
      <c r="L17" s="14"/>
      <c r="M17" s="14"/>
      <c r="N17" s="14" t="s">
        <v>40</v>
      </c>
      <c r="O17" s="88"/>
      <c r="P17" s="14"/>
      <c r="Q17" s="14"/>
      <c r="R17" s="14"/>
      <c r="S17" s="14"/>
      <c r="T17" s="14">
        <v>3959.1</v>
      </c>
      <c r="U17" s="14" t="s">
        <v>515</v>
      </c>
      <c r="V17" s="14" t="s">
        <v>520</v>
      </c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</row>
    <row r="18" s="81" customFormat="1" ht="20" hidden="1" customHeight="1" spans="1:257">
      <c r="A18" s="84">
        <f t="shared" si="0"/>
        <v>9.5</v>
      </c>
      <c r="B18" s="14" t="s">
        <v>551</v>
      </c>
      <c r="C18" s="14" t="s">
        <v>59</v>
      </c>
      <c r="D18" s="14"/>
      <c r="E18" s="14">
        <f t="shared" si="1"/>
        <v>0</v>
      </c>
      <c r="F18" s="14">
        <v>9.5</v>
      </c>
      <c r="G18" s="14">
        <f t="shared" si="2"/>
        <v>1781.25</v>
      </c>
      <c r="H18" s="14"/>
      <c r="I18" s="23">
        <v>4853</v>
      </c>
      <c r="J18" s="14" t="s">
        <v>374</v>
      </c>
      <c r="K18" s="37" t="s">
        <v>519</v>
      </c>
      <c r="L18" s="14"/>
      <c r="M18" s="14"/>
      <c r="N18" s="14" t="s">
        <v>40</v>
      </c>
      <c r="O18" s="88"/>
      <c r="P18" s="14"/>
      <c r="Q18" s="14"/>
      <c r="R18" s="14"/>
      <c r="S18" s="14"/>
      <c r="T18" s="14">
        <v>3977.6</v>
      </c>
      <c r="U18" s="14" t="s">
        <v>495</v>
      </c>
      <c r="V18" s="14" t="s">
        <v>520</v>
      </c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</row>
    <row r="19" s="81" customFormat="1" ht="20" hidden="1" customHeight="1" spans="1:257">
      <c r="A19" s="84">
        <f t="shared" si="0"/>
        <v>10</v>
      </c>
      <c r="B19" s="14" t="s">
        <v>553</v>
      </c>
      <c r="C19" s="14" t="s">
        <v>59</v>
      </c>
      <c r="D19" s="14">
        <v>4</v>
      </c>
      <c r="E19" s="14">
        <f t="shared" si="1"/>
        <v>500</v>
      </c>
      <c r="F19" s="14">
        <v>6</v>
      </c>
      <c r="G19" s="14">
        <f t="shared" si="2"/>
        <v>1125</v>
      </c>
      <c r="H19" s="14"/>
      <c r="I19" s="23">
        <v>4736</v>
      </c>
      <c r="J19" s="14" t="s">
        <v>374</v>
      </c>
      <c r="K19" s="37" t="s">
        <v>519</v>
      </c>
      <c r="L19" s="14"/>
      <c r="M19" s="14"/>
      <c r="N19" s="14" t="s">
        <v>40</v>
      </c>
      <c r="O19" s="88"/>
      <c r="P19" s="14"/>
      <c r="Q19" s="14"/>
      <c r="R19" s="14"/>
      <c r="S19" s="14"/>
      <c r="T19" s="14">
        <v>3977.6</v>
      </c>
      <c r="U19" s="14" t="s">
        <v>445</v>
      </c>
      <c r="V19" s="14" t="s">
        <v>520</v>
      </c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</row>
    <row r="20" s="81" customFormat="1" ht="20" hidden="1" customHeight="1" spans="1:257">
      <c r="A20" s="84">
        <f t="shared" si="0"/>
        <v>6</v>
      </c>
      <c r="B20" s="14" t="s">
        <v>566</v>
      </c>
      <c r="C20" s="14" t="s">
        <v>59</v>
      </c>
      <c r="D20" s="14"/>
      <c r="E20" s="14">
        <f t="shared" si="1"/>
        <v>0</v>
      </c>
      <c r="F20" s="14">
        <v>6</v>
      </c>
      <c r="G20" s="14">
        <f t="shared" si="2"/>
        <v>1125</v>
      </c>
      <c r="H20" s="14"/>
      <c r="I20" s="23">
        <v>4733</v>
      </c>
      <c r="J20" s="14" t="s">
        <v>374</v>
      </c>
      <c r="K20" s="37" t="s">
        <v>519</v>
      </c>
      <c r="L20" s="14">
        <v>125</v>
      </c>
      <c r="M20" s="14"/>
      <c r="N20" s="14" t="s">
        <v>40</v>
      </c>
      <c r="O20" s="88"/>
      <c r="P20" s="14"/>
      <c r="Q20" s="14"/>
      <c r="R20" s="14"/>
      <c r="S20" s="14"/>
      <c r="T20" s="14">
        <v>3983.3</v>
      </c>
      <c r="U20" s="14" t="s">
        <v>515</v>
      </c>
      <c r="V20" s="14" t="s">
        <v>520</v>
      </c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</row>
    <row r="21" s="81" customFormat="1" ht="20" hidden="1" customHeight="1" spans="1:257">
      <c r="A21" s="84">
        <f t="shared" si="0"/>
        <v>5</v>
      </c>
      <c r="B21" s="14" t="s">
        <v>567</v>
      </c>
      <c r="C21" s="14" t="s">
        <v>59</v>
      </c>
      <c r="D21" s="14"/>
      <c r="E21" s="14">
        <f t="shared" si="1"/>
        <v>0</v>
      </c>
      <c r="F21" s="14">
        <v>5</v>
      </c>
      <c r="G21" s="14">
        <f t="shared" si="2"/>
        <v>937.5</v>
      </c>
      <c r="H21" s="14"/>
      <c r="I21" s="23">
        <v>4734</v>
      </c>
      <c r="J21" s="14" t="s">
        <v>374</v>
      </c>
      <c r="K21" s="37" t="s">
        <v>519</v>
      </c>
      <c r="L21" s="14"/>
      <c r="M21" s="14"/>
      <c r="N21" s="14" t="s">
        <v>40</v>
      </c>
      <c r="O21" s="88"/>
      <c r="P21" s="14"/>
      <c r="Q21" s="14"/>
      <c r="R21" s="14"/>
      <c r="S21" s="14"/>
      <c r="T21" s="14">
        <v>3989</v>
      </c>
      <c r="U21" s="14" t="s">
        <v>515</v>
      </c>
      <c r="V21" s="14" t="s">
        <v>520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</row>
    <row r="22" s="81" customFormat="1" ht="20" hidden="1" customHeight="1" spans="1:257">
      <c r="A22" s="84">
        <f t="shared" si="0"/>
        <v>9.5</v>
      </c>
      <c r="B22" s="14" t="s">
        <v>568</v>
      </c>
      <c r="C22" s="14" t="s">
        <v>59</v>
      </c>
      <c r="D22" s="14">
        <v>1</v>
      </c>
      <c r="E22" s="14">
        <f t="shared" si="1"/>
        <v>125</v>
      </c>
      <c r="F22" s="14">
        <v>8.5</v>
      </c>
      <c r="G22" s="14">
        <f t="shared" si="2"/>
        <v>1593.75</v>
      </c>
      <c r="H22" s="14"/>
      <c r="I22" s="23">
        <v>4516</v>
      </c>
      <c r="J22" s="14" t="s">
        <v>374</v>
      </c>
      <c r="K22" s="37" t="s">
        <v>519</v>
      </c>
      <c r="L22" s="14"/>
      <c r="M22" s="14"/>
      <c r="N22" s="14" t="s">
        <v>40</v>
      </c>
      <c r="O22" s="88"/>
      <c r="P22" s="14"/>
      <c r="Q22" s="14"/>
      <c r="R22" s="14"/>
      <c r="S22" s="14"/>
      <c r="T22" s="14">
        <v>3997.1</v>
      </c>
      <c r="U22" s="14" t="s">
        <v>508</v>
      </c>
      <c r="V22" s="14" t="s">
        <v>520</v>
      </c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</row>
    <row r="23" s="81" customFormat="1" ht="20" hidden="1" customHeight="1" spans="1:257">
      <c r="A23" s="84">
        <f t="shared" si="0"/>
        <v>6</v>
      </c>
      <c r="B23" s="14" t="s">
        <v>557</v>
      </c>
      <c r="C23" s="14" t="s">
        <v>59</v>
      </c>
      <c r="D23" s="14">
        <v>3</v>
      </c>
      <c r="E23" s="14">
        <f t="shared" si="1"/>
        <v>375</v>
      </c>
      <c r="F23" s="14">
        <v>3</v>
      </c>
      <c r="G23" s="14">
        <f t="shared" si="2"/>
        <v>562.5</v>
      </c>
      <c r="H23" s="14"/>
      <c r="I23" s="23">
        <v>441</v>
      </c>
      <c r="J23" s="14" t="s">
        <v>374</v>
      </c>
      <c r="K23" s="37" t="s">
        <v>519</v>
      </c>
      <c r="L23" s="14"/>
      <c r="M23" s="14"/>
      <c r="N23" s="14" t="s">
        <v>40</v>
      </c>
      <c r="O23" s="88"/>
      <c r="P23" s="14"/>
      <c r="Q23" s="14"/>
      <c r="R23" s="14"/>
      <c r="S23" s="14"/>
      <c r="T23" s="14">
        <v>4001.4</v>
      </c>
      <c r="U23" s="14" t="s">
        <v>508</v>
      </c>
      <c r="V23" s="14" t="s">
        <v>520</v>
      </c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</row>
    <row r="24" s="81" customFormat="1" ht="20" hidden="1" customHeight="1" spans="1:257">
      <c r="A24" s="84">
        <f t="shared" si="0"/>
        <v>4</v>
      </c>
      <c r="B24" s="14" t="s">
        <v>560</v>
      </c>
      <c r="C24" s="14" t="s">
        <v>59</v>
      </c>
      <c r="D24" s="14">
        <v>4</v>
      </c>
      <c r="E24" s="14">
        <f t="shared" si="1"/>
        <v>500</v>
      </c>
      <c r="F24" s="14">
        <v>0</v>
      </c>
      <c r="G24" s="14">
        <f t="shared" si="2"/>
        <v>0</v>
      </c>
      <c r="H24" s="14"/>
      <c r="I24" s="23">
        <v>440</v>
      </c>
      <c r="J24" s="14" t="s">
        <v>374</v>
      </c>
      <c r="K24" s="37" t="s">
        <v>519</v>
      </c>
      <c r="L24" s="14"/>
      <c r="M24" s="14"/>
      <c r="N24" s="14" t="s">
        <v>40</v>
      </c>
      <c r="O24" s="88"/>
      <c r="P24" s="14"/>
      <c r="Q24" s="14"/>
      <c r="R24" s="14"/>
      <c r="S24" s="14"/>
      <c r="T24" s="14">
        <v>4002.8</v>
      </c>
      <c r="U24" s="14" t="s">
        <v>508</v>
      </c>
      <c r="V24" s="14" t="s">
        <v>520</v>
      </c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</row>
    <row r="25" s="81" customFormat="1" ht="20" hidden="1" customHeight="1" spans="1:257">
      <c r="A25" s="84">
        <f t="shared" si="0"/>
        <v>4.5</v>
      </c>
      <c r="B25" s="14" t="s">
        <v>561</v>
      </c>
      <c r="C25" s="14" t="s">
        <v>59</v>
      </c>
      <c r="D25" s="14">
        <v>4.5</v>
      </c>
      <c r="E25" s="14">
        <f t="shared" si="1"/>
        <v>562.5</v>
      </c>
      <c r="F25" s="14">
        <v>0</v>
      </c>
      <c r="G25" s="14">
        <f t="shared" si="2"/>
        <v>0</v>
      </c>
      <c r="H25" s="14"/>
      <c r="I25" s="23">
        <v>445</v>
      </c>
      <c r="J25" s="14" t="s">
        <v>374</v>
      </c>
      <c r="K25" s="37" t="s">
        <v>519</v>
      </c>
      <c r="L25" s="14"/>
      <c r="M25" s="14"/>
      <c r="N25" s="14" t="s">
        <v>40</v>
      </c>
      <c r="O25" s="88">
        <v>20250</v>
      </c>
      <c r="P25" s="14"/>
      <c r="Q25" s="14"/>
      <c r="R25" s="14"/>
      <c r="S25" s="14"/>
      <c r="T25" s="14">
        <v>4006.9</v>
      </c>
      <c r="U25" s="14" t="s">
        <v>497</v>
      </c>
      <c r="V25" s="14" t="s">
        <v>520</v>
      </c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</row>
    <row r="26" s="81" customFormat="1" ht="20" hidden="1" customHeight="1" spans="1:257">
      <c r="A26" s="84">
        <f t="shared" si="0"/>
        <v>4</v>
      </c>
      <c r="B26" s="37" t="s">
        <v>554</v>
      </c>
      <c r="C26" s="37" t="s">
        <v>322</v>
      </c>
      <c r="D26" s="37">
        <v>4</v>
      </c>
      <c r="E26" s="37">
        <f>900/8*D26</f>
        <v>450</v>
      </c>
      <c r="F26" s="37"/>
      <c r="G26" s="37">
        <f>1300/8*F26</f>
        <v>0</v>
      </c>
      <c r="H26" s="37"/>
      <c r="I26" s="54">
        <v>546</v>
      </c>
      <c r="J26" s="37" t="s">
        <v>82</v>
      </c>
      <c r="K26" s="37" t="s">
        <v>569</v>
      </c>
      <c r="L26" s="37"/>
      <c r="M26" s="37"/>
      <c r="N26" s="37"/>
      <c r="O26" s="92"/>
      <c r="P26" s="37"/>
      <c r="Q26" s="37"/>
      <c r="R26" s="37"/>
      <c r="S26" s="37"/>
      <c r="T26" s="37"/>
      <c r="U26" s="37"/>
      <c r="V26" s="37">
        <v>15913112657</v>
      </c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</row>
    <row r="27" s="81" customFormat="1" ht="20" hidden="1" customHeight="1" spans="1:257">
      <c r="A27" s="84">
        <f t="shared" si="0"/>
        <v>8</v>
      </c>
      <c r="B27" s="37" t="s">
        <v>556</v>
      </c>
      <c r="C27" s="37" t="s">
        <v>322</v>
      </c>
      <c r="D27" s="37">
        <v>8</v>
      </c>
      <c r="E27" s="37">
        <f>900/8*D27</f>
        <v>900</v>
      </c>
      <c r="F27" s="37"/>
      <c r="G27" s="37">
        <f>1300/8*F27</f>
        <v>0</v>
      </c>
      <c r="H27" s="37"/>
      <c r="I27" s="54">
        <v>4589</v>
      </c>
      <c r="J27" s="37" t="s">
        <v>34</v>
      </c>
      <c r="K27" s="37" t="s">
        <v>569</v>
      </c>
      <c r="L27" s="37"/>
      <c r="M27" s="37"/>
      <c r="N27" s="37"/>
      <c r="O27" s="92"/>
      <c r="P27" s="37"/>
      <c r="Q27" s="37"/>
      <c r="R27" s="37"/>
      <c r="S27" s="37"/>
      <c r="T27" s="37"/>
      <c r="U27" s="37"/>
      <c r="V27" s="37">
        <v>15913112657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</row>
    <row r="28" s="81" customFormat="1" ht="20" hidden="1" customHeight="1" spans="1:257">
      <c r="A28" s="84">
        <f t="shared" si="0"/>
        <v>8</v>
      </c>
      <c r="B28" s="37" t="s">
        <v>548</v>
      </c>
      <c r="C28" s="37" t="s">
        <v>322</v>
      </c>
      <c r="D28" s="37">
        <v>8</v>
      </c>
      <c r="E28" s="37">
        <f>900/8*D28</f>
        <v>900</v>
      </c>
      <c r="F28" s="37"/>
      <c r="G28" s="37">
        <f>1300/8*F28</f>
        <v>0</v>
      </c>
      <c r="H28" s="37"/>
      <c r="I28" s="54">
        <v>2484</v>
      </c>
      <c r="J28" s="37" t="s">
        <v>34</v>
      </c>
      <c r="K28" s="37" t="s">
        <v>569</v>
      </c>
      <c r="L28" s="37"/>
      <c r="M28" s="37"/>
      <c r="N28" s="37"/>
      <c r="O28" s="92"/>
      <c r="P28" s="37"/>
      <c r="Q28" s="37"/>
      <c r="R28" s="37"/>
      <c r="S28" s="37"/>
      <c r="T28" s="37"/>
      <c r="U28" s="37"/>
      <c r="V28" s="37">
        <v>15913112657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</row>
    <row r="29" s="81" customFormat="1" ht="20" hidden="1" customHeight="1" spans="1:257">
      <c r="A29" s="84">
        <f t="shared" si="0"/>
        <v>8</v>
      </c>
      <c r="B29" s="37" t="s">
        <v>551</v>
      </c>
      <c r="C29" s="37" t="s">
        <v>322</v>
      </c>
      <c r="D29" s="37">
        <v>8</v>
      </c>
      <c r="E29" s="37">
        <f>900/8*D29</f>
        <v>900</v>
      </c>
      <c r="F29" s="37"/>
      <c r="G29" s="37">
        <f>1300/8*F29</f>
        <v>0</v>
      </c>
      <c r="H29" s="37"/>
      <c r="I29" s="54">
        <v>2485</v>
      </c>
      <c r="J29" s="37" t="s">
        <v>34</v>
      </c>
      <c r="K29" s="37" t="s">
        <v>569</v>
      </c>
      <c r="L29" s="37"/>
      <c r="M29" s="37"/>
      <c r="N29" s="37" t="s">
        <v>40</v>
      </c>
      <c r="O29" s="92"/>
      <c r="P29" s="37"/>
      <c r="Q29" s="37"/>
      <c r="R29" s="37"/>
      <c r="S29" s="37"/>
      <c r="T29" s="37"/>
      <c r="U29" s="37"/>
      <c r="V29" s="37">
        <v>15913112657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</row>
    <row r="30" s="81" customFormat="1" ht="20" hidden="1" customHeight="1" spans="1:257">
      <c r="A30" s="84">
        <f t="shared" si="0"/>
        <v>8</v>
      </c>
      <c r="B30" s="37" t="s">
        <v>553</v>
      </c>
      <c r="C30" s="37" t="s">
        <v>322</v>
      </c>
      <c r="D30" s="37">
        <v>8</v>
      </c>
      <c r="E30" s="37">
        <f>900/8*D30</f>
        <v>900</v>
      </c>
      <c r="F30" s="37"/>
      <c r="G30" s="37">
        <f>1300/8*F30</f>
        <v>0</v>
      </c>
      <c r="H30" s="37"/>
      <c r="I30" s="54">
        <v>443</v>
      </c>
      <c r="J30" s="37" t="s">
        <v>34</v>
      </c>
      <c r="K30" s="37" t="s">
        <v>569</v>
      </c>
      <c r="L30" s="37"/>
      <c r="M30" s="37" t="s">
        <v>77</v>
      </c>
      <c r="N30" s="37" t="s">
        <v>40</v>
      </c>
      <c r="O30" s="92">
        <v>4050</v>
      </c>
      <c r="P30" s="37">
        <v>4000</v>
      </c>
      <c r="Q30" s="37">
        <v>-50</v>
      </c>
      <c r="R30" s="37" t="s">
        <v>124</v>
      </c>
      <c r="S30" s="37"/>
      <c r="T30" s="37"/>
      <c r="U30" s="37"/>
      <c r="V30" s="37">
        <v>15913112657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</row>
    <row r="31" s="81" customFormat="1" ht="20" hidden="1" customHeight="1" spans="1:257">
      <c r="A31" s="13">
        <f t="shared" si="0"/>
        <v>8</v>
      </c>
      <c r="B31" s="37" t="s">
        <v>570</v>
      </c>
      <c r="C31" s="37" t="s">
        <v>33</v>
      </c>
      <c r="D31" s="37">
        <v>8</v>
      </c>
      <c r="E31" s="37">
        <f>1400/8*D31</f>
        <v>1400</v>
      </c>
      <c r="F31" s="37">
        <v>0</v>
      </c>
      <c r="G31" s="37">
        <f>1500/8*F31</f>
        <v>0</v>
      </c>
      <c r="H31" s="37"/>
      <c r="I31" s="54"/>
      <c r="J31" s="37" t="s">
        <v>360</v>
      </c>
      <c r="K31" s="37" t="s">
        <v>571</v>
      </c>
      <c r="L31" s="37"/>
      <c r="M31" s="37" t="s">
        <v>25</v>
      </c>
      <c r="N31" s="37"/>
      <c r="O31" s="92">
        <v>1400</v>
      </c>
      <c r="P31" s="37">
        <v>1400</v>
      </c>
      <c r="Q31" s="37"/>
      <c r="R31" s="37" t="s">
        <v>36</v>
      </c>
      <c r="S31" s="37"/>
      <c r="T31" s="37"/>
      <c r="U31" s="37"/>
      <c r="V31" s="37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</row>
    <row r="32" s="81" customFormat="1" ht="20" hidden="1" customHeight="1" spans="1:257">
      <c r="A32" s="84">
        <v>8</v>
      </c>
      <c r="B32" s="37" t="s">
        <v>572</v>
      </c>
      <c r="C32" s="37" t="s">
        <v>345</v>
      </c>
      <c r="D32" s="37">
        <v>8</v>
      </c>
      <c r="E32" s="37">
        <v>900</v>
      </c>
      <c r="F32" s="37">
        <v>0</v>
      </c>
      <c r="G32" s="37">
        <v>0</v>
      </c>
      <c r="H32" s="37">
        <v>300</v>
      </c>
      <c r="I32" s="54">
        <v>559</v>
      </c>
      <c r="J32" s="37" t="s">
        <v>423</v>
      </c>
      <c r="K32" s="57" t="s">
        <v>532</v>
      </c>
      <c r="L32" s="37"/>
      <c r="M32" s="37"/>
      <c r="N32" s="37" t="s">
        <v>40</v>
      </c>
      <c r="O32" s="92"/>
      <c r="P32" s="37"/>
      <c r="Q32" s="37"/>
      <c r="R32" s="37"/>
      <c r="S32" s="37"/>
      <c r="T32" s="37"/>
      <c r="U32" s="37"/>
      <c r="V32" s="37" t="s">
        <v>573</v>
      </c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</row>
    <row r="33" s="81" customFormat="1" ht="20" hidden="1" customHeight="1" spans="1:257">
      <c r="A33" s="84">
        <v>11</v>
      </c>
      <c r="B33" s="37" t="s">
        <v>574</v>
      </c>
      <c r="C33" s="37" t="s">
        <v>345</v>
      </c>
      <c r="D33" s="37">
        <v>8</v>
      </c>
      <c r="E33" s="37">
        <v>900</v>
      </c>
      <c r="F33" s="37">
        <v>0</v>
      </c>
      <c r="G33" s="37">
        <v>0</v>
      </c>
      <c r="H33" s="37"/>
      <c r="I33" s="54">
        <v>1239</v>
      </c>
      <c r="J33" s="37" t="s">
        <v>423</v>
      </c>
      <c r="K33" s="57" t="s">
        <v>532</v>
      </c>
      <c r="L33" s="37"/>
      <c r="M33" s="37"/>
      <c r="N33" s="37" t="s">
        <v>40</v>
      </c>
      <c r="O33" s="92"/>
      <c r="P33" s="37"/>
      <c r="Q33" s="37"/>
      <c r="R33" s="37"/>
      <c r="S33" s="37"/>
      <c r="T33" s="37"/>
      <c r="U33" s="37"/>
      <c r="V33" s="37" t="s">
        <v>573</v>
      </c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</row>
    <row r="34" s="81" customFormat="1" ht="20" hidden="1" customHeight="1" spans="1:257">
      <c r="A34" s="84">
        <v>8</v>
      </c>
      <c r="B34" s="37" t="s">
        <v>575</v>
      </c>
      <c r="C34" s="37" t="s">
        <v>33</v>
      </c>
      <c r="D34" s="37">
        <v>7</v>
      </c>
      <c r="E34" s="37">
        <f>1000/8*D34</f>
        <v>875</v>
      </c>
      <c r="F34" s="37">
        <v>3</v>
      </c>
      <c r="G34" s="37">
        <f>1500/8*F34</f>
        <v>562.5</v>
      </c>
      <c r="H34" s="37"/>
      <c r="I34" s="54">
        <v>1244</v>
      </c>
      <c r="J34" s="37" t="s">
        <v>423</v>
      </c>
      <c r="K34" s="57" t="s">
        <v>532</v>
      </c>
      <c r="L34" s="37"/>
      <c r="M34" s="37"/>
      <c r="N34" s="37"/>
      <c r="O34" s="92"/>
      <c r="P34" s="37"/>
      <c r="Q34" s="37"/>
      <c r="R34" s="37"/>
      <c r="S34" s="37"/>
      <c r="T34" s="37"/>
      <c r="U34" s="37"/>
      <c r="V34" s="37" t="s">
        <v>573</v>
      </c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</row>
    <row r="35" s="81" customFormat="1" ht="20" hidden="1" customHeight="1" spans="1:257">
      <c r="A35" s="91">
        <f>D35+F35</f>
        <v>11</v>
      </c>
      <c r="B35" s="37" t="s">
        <v>576</v>
      </c>
      <c r="C35" s="37" t="s">
        <v>33</v>
      </c>
      <c r="D35" s="37">
        <v>11</v>
      </c>
      <c r="E35" s="37">
        <f>1000/8*D35</f>
        <v>1375</v>
      </c>
      <c r="F35" s="37">
        <v>0</v>
      </c>
      <c r="G35" s="37">
        <f>1500/8*F35</f>
        <v>0</v>
      </c>
      <c r="H35" s="37"/>
      <c r="I35" s="54">
        <v>1233</v>
      </c>
      <c r="J35" s="37" t="s">
        <v>423</v>
      </c>
      <c r="K35" s="57" t="s">
        <v>532</v>
      </c>
      <c r="L35" s="37"/>
      <c r="M35" s="37"/>
      <c r="N35" s="37"/>
      <c r="O35" s="92"/>
      <c r="P35" s="37"/>
      <c r="Q35" s="37"/>
      <c r="R35" s="37"/>
      <c r="S35" s="37"/>
      <c r="T35" s="37">
        <v>3257</v>
      </c>
      <c r="U35" s="37"/>
      <c r="V35" s="37" t="s">
        <v>573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</row>
    <row r="36" s="81" customFormat="1" ht="20" hidden="1" customHeight="1" spans="1:257">
      <c r="A36" s="84">
        <f>D36+F36</f>
        <v>8</v>
      </c>
      <c r="B36" s="37" t="s">
        <v>577</v>
      </c>
      <c r="C36" s="37" t="s">
        <v>578</v>
      </c>
      <c r="D36" s="37">
        <v>8</v>
      </c>
      <c r="E36" s="37">
        <f>900/8*D36</f>
        <v>900</v>
      </c>
      <c r="F36" s="37">
        <v>0</v>
      </c>
      <c r="G36" s="37">
        <f>1300/8*F36</f>
        <v>0</v>
      </c>
      <c r="H36" s="37"/>
      <c r="I36" s="54">
        <v>1119</v>
      </c>
      <c r="J36" s="37" t="s">
        <v>423</v>
      </c>
      <c r="K36" s="57" t="s">
        <v>532</v>
      </c>
      <c r="L36" s="37"/>
      <c r="M36" s="37"/>
      <c r="N36" s="37"/>
      <c r="O36" s="92"/>
      <c r="P36" s="37"/>
      <c r="Q36" s="37"/>
      <c r="R36" s="37"/>
      <c r="S36" s="37"/>
      <c r="T36" s="37"/>
      <c r="U36" s="37"/>
      <c r="V36" s="37" t="s">
        <v>573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</row>
    <row r="37" s="81" customFormat="1" ht="20" hidden="1" customHeight="1" spans="1:257">
      <c r="A37" s="84">
        <f>D37+F37</f>
        <v>4</v>
      </c>
      <c r="B37" s="37" t="s">
        <v>579</v>
      </c>
      <c r="C37" s="37" t="s">
        <v>345</v>
      </c>
      <c r="D37" s="37">
        <v>3</v>
      </c>
      <c r="E37" s="37">
        <f>900/8*D37</f>
        <v>337.5</v>
      </c>
      <c r="F37" s="37">
        <v>1</v>
      </c>
      <c r="G37" s="37">
        <f>1300/8*F37</f>
        <v>162.5</v>
      </c>
      <c r="H37" s="37"/>
      <c r="I37" s="54">
        <v>1120</v>
      </c>
      <c r="J37" s="37" t="s">
        <v>423</v>
      </c>
      <c r="K37" s="57" t="s">
        <v>532</v>
      </c>
      <c r="L37" s="37"/>
      <c r="M37" s="37" t="s">
        <v>77</v>
      </c>
      <c r="N37" s="37"/>
      <c r="O37" s="92">
        <v>6313</v>
      </c>
      <c r="P37" s="37">
        <v>6313</v>
      </c>
      <c r="Q37" s="37"/>
      <c r="R37" s="37" t="s">
        <v>26</v>
      </c>
      <c r="S37" s="37"/>
      <c r="T37" s="37"/>
      <c r="U37" s="37"/>
      <c r="V37" s="37" t="s">
        <v>573</v>
      </c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</row>
    <row r="38" s="81" customFormat="1" ht="20" hidden="1" customHeight="1" spans="1:257">
      <c r="A38" s="13">
        <v>8</v>
      </c>
      <c r="B38" s="37" t="s">
        <v>575</v>
      </c>
      <c r="C38" s="37" t="s">
        <v>102</v>
      </c>
      <c r="D38" s="37">
        <v>7</v>
      </c>
      <c r="E38" s="37">
        <f>4400/14*D38</f>
        <v>2200</v>
      </c>
      <c r="F38" s="37">
        <v>3</v>
      </c>
      <c r="G38" s="37">
        <f>4400/14*F38</f>
        <v>942.857142857143</v>
      </c>
      <c r="H38" s="37"/>
      <c r="I38" s="54"/>
      <c r="J38" s="37" t="s">
        <v>68</v>
      </c>
      <c r="K38" s="37" t="s">
        <v>580</v>
      </c>
      <c r="L38" s="37"/>
      <c r="M38" s="37" t="s">
        <v>581</v>
      </c>
      <c r="N38" s="37"/>
      <c r="O38" s="92"/>
      <c r="P38" s="37"/>
      <c r="Q38" s="37"/>
      <c r="R38" s="37"/>
      <c r="S38" s="37"/>
      <c r="T38" s="37">
        <v>2156</v>
      </c>
      <c r="U38" s="37"/>
      <c r="V38" s="37">
        <v>18022421239</v>
      </c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</row>
    <row r="39" s="81" customFormat="1" ht="20" hidden="1" customHeight="1" spans="1:257">
      <c r="A39" s="13">
        <f t="shared" ref="A39:A62" si="3">D39+F39</f>
        <v>4</v>
      </c>
      <c r="B39" s="37" t="s">
        <v>576</v>
      </c>
      <c r="C39" s="37" t="s">
        <v>102</v>
      </c>
      <c r="D39" s="37">
        <v>4</v>
      </c>
      <c r="E39" s="37">
        <f>4400/14*D39</f>
        <v>1257.14285714286</v>
      </c>
      <c r="F39" s="37">
        <v>0</v>
      </c>
      <c r="G39" s="57"/>
      <c r="H39" s="37"/>
      <c r="I39" s="54"/>
      <c r="J39" s="37" t="s">
        <v>68</v>
      </c>
      <c r="K39" s="37" t="s">
        <v>580</v>
      </c>
      <c r="L39" s="37"/>
      <c r="M39" s="37" t="s">
        <v>582</v>
      </c>
      <c r="N39" s="37"/>
      <c r="O39" s="92">
        <v>4400</v>
      </c>
      <c r="P39" s="37">
        <v>4400</v>
      </c>
      <c r="Q39" s="37"/>
      <c r="R39" s="37" t="s">
        <v>36</v>
      </c>
      <c r="S39" s="37"/>
      <c r="T39" s="37">
        <v>2159</v>
      </c>
      <c r="U39" s="37"/>
      <c r="V39" s="37">
        <v>18022421239</v>
      </c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</row>
    <row r="40" s="81" customFormat="1" ht="20" hidden="1" customHeight="1" spans="1:257">
      <c r="A40" s="84">
        <f t="shared" si="3"/>
        <v>9</v>
      </c>
      <c r="B40" s="37" t="s">
        <v>568</v>
      </c>
      <c r="C40" s="37" t="s">
        <v>322</v>
      </c>
      <c r="D40" s="37">
        <v>9</v>
      </c>
      <c r="E40" s="37">
        <f>900/8*D40</f>
        <v>1012.5</v>
      </c>
      <c r="F40" s="37"/>
      <c r="G40" s="37">
        <f>1300/8*F40</f>
        <v>0</v>
      </c>
      <c r="H40" s="37"/>
      <c r="I40" s="54">
        <v>271</v>
      </c>
      <c r="J40" s="37" t="s">
        <v>360</v>
      </c>
      <c r="K40" s="37" t="s">
        <v>583</v>
      </c>
      <c r="L40" s="37"/>
      <c r="M40" s="37"/>
      <c r="N40" s="37" t="s">
        <v>40</v>
      </c>
      <c r="O40" s="92"/>
      <c r="P40" s="37"/>
      <c r="Q40" s="37"/>
      <c r="R40" s="37"/>
      <c r="S40" s="37"/>
      <c r="T40" s="37"/>
      <c r="U40" s="37"/>
      <c r="V40" s="37" t="s">
        <v>584</v>
      </c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</row>
    <row r="41" s="81" customFormat="1" ht="20" hidden="1" customHeight="1" spans="1:257">
      <c r="A41" s="84">
        <f t="shared" si="3"/>
        <v>10.5</v>
      </c>
      <c r="B41" s="37" t="s">
        <v>557</v>
      </c>
      <c r="C41" s="37" t="s">
        <v>322</v>
      </c>
      <c r="D41" s="37">
        <v>10.5</v>
      </c>
      <c r="E41" s="37">
        <f>900/8*D41</f>
        <v>1181.25</v>
      </c>
      <c r="F41" s="37"/>
      <c r="G41" s="37">
        <f>1300/8*F41</f>
        <v>0</v>
      </c>
      <c r="H41" s="37"/>
      <c r="I41" s="54">
        <v>272</v>
      </c>
      <c r="J41" s="37" t="s">
        <v>360</v>
      </c>
      <c r="K41" s="37" t="s">
        <v>583</v>
      </c>
      <c r="L41" s="37"/>
      <c r="M41" s="37"/>
      <c r="N41" s="37" t="s">
        <v>40</v>
      </c>
      <c r="O41" s="92"/>
      <c r="P41" s="37"/>
      <c r="Q41" s="37"/>
      <c r="R41" s="37"/>
      <c r="S41" s="37"/>
      <c r="T41" s="37"/>
      <c r="U41" s="37"/>
      <c r="V41" s="37" t="s">
        <v>584</v>
      </c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</row>
    <row r="42" s="81" customFormat="1" ht="20" hidden="1" customHeight="1" spans="1:257">
      <c r="A42" s="84">
        <f t="shared" si="3"/>
        <v>9.5</v>
      </c>
      <c r="B42" s="37" t="s">
        <v>560</v>
      </c>
      <c r="C42" s="37" t="s">
        <v>322</v>
      </c>
      <c r="D42" s="37">
        <v>9.5</v>
      </c>
      <c r="E42" s="37">
        <f>900/8*D42</f>
        <v>1068.75</v>
      </c>
      <c r="F42" s="37"/>
      <c r="G42" s="37">
        <f>1300/8*F42</f>
        <v>0</v>
      </c>
      <c r="H42" s="37"/>
      <c r="I42" s="54">
        <v>273</v>
      </c>
      <c r="J42" s="37" t="s">
        <v>360</v>
      </c>
      <c r="K42" s="37" t="s">
        <v>583</v>
      </c>
      <c r="L42" s="37"/>
      <c r="M42" s="37"/>
      <c r="N42" s="37" t="s">
        <v>40</v>
      </c>
      <c r="O42" s="92"/>
      <c r="P42" s="37"/>
      <c r="Q42" s="37"/>
      <c r="R42" s="37"/>
      <c r="S42" s="37"/>
      <c r="T42" s="37"/>
      <c r="U42" s="37"/>
      <c r="V42" s="37" t="s">
        <v>584</v>
      </c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</row>
    <row r="43" s="81" customFormat="1" ht="20" hidden="1" customHeight="1" spans="1:257">
      <c r="A43" s="84">
        <f t="shared" si="3"/>
        <v>8</v>
      </c>
      <c r="B43" s="37" t="s">
        <v>561</v>
      </c>
      <c r="C43" s="37" t="s">
        <v>322</v>
      </c>
      <c r="D43" s="37">
        <v>8</v>
      </c>
      <c r="E43" s="37">
        <f>900/8*D43</f>
        <v>900</v>
      </c>
      <c r="F43" s="37"/>
      <c r="G43" s="37">
        <f>1300/8*F43</f>
        <v>0</v>
      </c>
      <c r="H43" s="37"/>
      <c r="I43" s="54">
        <v>275</v>
      </c>
      <c r="J43" s="37" t="s">
        <v>360</v>
      </c>
      <c r="K43" s="37" t="s">
        <v>583</v>
      </c>
      <c r="L43" s="37"/>
      <c r="M43" s="37"/>
      <c r="N43" s="37" t="s">
        <v>40</v>
      </c>
      <c r="O43" s="92"/>
      <c r="P43" s="37"/>
      <c r="Q43" s="37"/>
      <c r="R43" s="37"/>
      <c r="S43" s="37"/>
      <c r="T43" s="37"/>
      <c r="U43" s="37"/>
      <c r="V43" s="37" t="s">
        <v>584</v>
      </c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</row>
    <row r="44" s="81" customFormat="1" ht="20" hidden="1" customHeight="1" spans="1:257">
      <c r="A44" s="84">
        <f t="shared" si="3"/>
        <v>8</v>
      </c>
      <c r="B44" s="37" t="s">
        <v>562</v>
      </c>
      <c r="C44" s="37" t="s">
        <v>322</v>
      </c>
      <c r="D44" s="37">
        <v>8</v>
      </c>
      <c r="E44" s="37">
        <f>900/8*D44</f>
        <v>900</v>
      </c>
      <c r="F44" s="37"/>
      <c r="G44" s="37">
        <f>1300/8*F44</f>
        <v>0</v>
      </c>
      <c r="H44" s="37"/>
      <c r="I44" s="54">
        <v>1151</v>
      </c>
      <c r="J44" s="37" t="s">
        <v>34</v>
      </c>
      <c r="K44" s="37" t="s">
        <v>583</v>
      </c>
      <c r="L44" s="37"/>
      <c r="M44" s="37" t="s">
        <v>77</v>
      </c>
      <c r="N44" s="37" t="s">
        <v>40</v>
      </c>
      <c r="O44" s="92">
        <v>5063</v>
      </c>
      <c r="P44" s="37">
        <v>5063</v>
      </c>
      <c r="Q44" s="37"/>
      <c r="R44" s="37" t="s">
        <v>585</v>
      </c>
      <c r="S44" s="37"/>
      <c r="T44" s="37"/>
      <c r="U44" s="37"/>
      <c r="V44" s="37" t="s">
        <v>584</v>
      </c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</row>
    <row r="45" s="81" customFormat="1" ht="20" hidden="1" customHeight="1" spans="1:257">
      <c r="A45" s="13">
        <f t="shared" si="3"/>
        <v>8</v>
      </c>
      <c r="B45" s="37" t="s">
        <v>554</v>
      </c>
      <c r="C45" s="37" t="s">
        <v>418</v>
      </c>
      <c r="D45" s="37"/>
      <c r="E45" s="37"/>
      <c r="F45" s="37">
        <v>8</v>
      </c>
      <c r="G45" s="37">
        <v>1500</v>
      </c>
      <c r="H45" s="37"/>
      <c r="I45" s="54"/>
      <c r="J45" s="37" t="s">
        <v>38</v>
      </c>
      <c r="K45" s="37" t="s">
        <v>586</v>
      </c>
      <c r="L45" s="37"/>
      <c r="M45" s="37" t="s">
        <v>316</v>
      </c>
      <c r="N45" s="37"/>
      <c r="O45" s="92">
        <v>1500</v>
      </c>
      <c r="P45" s="37">
        <v>1500</v>
      </c>
      <c r="Q45" s="37"/>
      <c r="R45" s="37" t="s">
        <v>72</v>
      </c>
      <c r="S45" s="37"/>
      <c r="T45" s="37">
        <v>725</v>
      </c>
      <c r="U45" s="37"/>
      <c r="V45" s="37">
        <v>13503009786</v>
      </c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</row>
    <row r="46" s="81" customFormat="1" ht="20" hidden="1" customHeight="1" spans="1:257">
      <c r="A46" s="84">
        <f t="shared" si="3"/>
        <v>4</v>
      </c>
      <c r="B46" s="14" t="s">
        <v>556</v>
      </c>
      <c r="C46" s="14" t="s">
        <v>81</v>
      </c>
      <c r="D46" s="14">
        <v>4</v>
      </c>
      <c r="E46" s="14">
        <f>1300/8*D46</f>
        <v>650</v>
      </c>
      <c r="F46" s="14"/>
      <c r="G46" s="14">
        <f t="shared" ref="G46:G52" si="4">1800/8*F46</f>
        <v>0</v>
      </c>
      <c r="H46" s="14">
        <v>300</v>
      </c>
      <c r="I46" s="23">
        <v>548</v>
      </c>
      <c r="J46" s="14" t="s">
        <v>82</v>
      </c>
      <c r="K46" s="37" t="s">
        <v>587</v>
      </c>
      <c r="L46" s="14"/>
      <c r="M46" s="14"/>
      <c r="N46" s="14" t="s">
        <v>40</v>
      </c>
      <c r="O46" s="88"/>
      <c r="P46" s="14"/>
      <c r="Q46" s="14"/>
      <c r="R46" s="14"/>
      <c r="S46" s="14"/>
      <c r="T46" s="14">
        <v>2574</v>
      </c>
      <c r="U46" s="14"/>
      <c r="V46" s="14" t="s">
        <v>588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</row>
    <row r="47" s="81" customFormat="1" ht="20" hidden="1" customHeight="1" spans="1:257">
      <c r="A47" s="84">
        <f t="shared" si="3"/>
        <v>8</v>
      </c>
      <c r="B47" s="14" t="s">
        <v>556</v>
      </c>
      <c r="C47" s="14" t="s">
        <v>196</v>
      </c>
      <c r="D47" s="14">
        <v>8</v>
      </c>
      <c r="E47" s="14">
        <f>1800/8*D47</f>
        <v>1800</v>
      </c>
      <c r="F47" s="14"/>
      <c r="G47" s="14">
        <f t="shared" si="4"/>
        <v>0</v>
      </c>
      <c r="H47" s="14">
        <v>400</v>
      </c>
      <c r="I47" s="23">
        <v>2481</v>
      </c>
      <c r="J47" s="14" t="s">
        <v>220</v>
      </c>
      <c r="K47" s="37" t="s">
        <v>587</v>
      </c>
      <c r="L47" s="14"/>
      <c r="M47" s="14"/>
      <c r="N47" s="14" t="s">
        <v>40</v>
      </c>
      <c r="O47" s="88"/>
      <c r="P47" s="14"/>
      <c r="Q47" s="14"/>
      <c r="R47" s="14"/>
      <c r="S47" s="14"/>
      <c r="T47" s="14">
        <v>6144</v>
      </c>
      <c r="U47" s="14"/>
      <c r="V47" s="14" t="s">
        <v>588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</row>
    <row r="48" s="81" customFormat="1" ht="20" hidden="1" customHeight="1" spans="1:257">
      <c r="A48" s="84">
        <f t="shared" si="3"/>
        <v>7.5</v>
      </c>
      <c r="B48" s="14" t="s">
        <v>548</v>
      </c>
      <c r="C48" s="14" t="s">
        <v>81</v>
      </c>
      <c r="D48" s="14">
        <v>7.5</v>
      </c>
      <c r="E48" s="14">
        <f>1300/8*D48</f>
        <v>1218.75</v>
      </c>
      <c r="F48" s="14"/>
      <c r="G48" s="14">
        <f t="shared" si="4"/>
        <v>0</v>
      </c>
      <c r="H48" s="14"/>
      <c r="I48" s="23">
        <v>552</v>
      </c>
      <c r="J48" s="14" t="s">
        <v>82</v>
      </c>
      <c r="K48" s="37" t="s">
        <v>587</v>
      </c>
      <c r="L48" s="14"/>
      <c r="M48" s="14" t="s">
        <v>77</v>
      </c>
      <c r="N48" s="14" t="s">
        <v>40</v>
      </c>
      <c r="O48" s="88"/>
      <c r="P48" s="14"/>
      <c r="Q48" s="14"/>
      <c r="R48" s="14"/>
      <c r="S48" s="14"/>
      <c r="T48" s="14"/>
      <c r="U48" s="14"/>
      <c r="V48" s="14" t="s">
        <v>588</v>
      </c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</row>
    <row r="49" s="81" customFormat="1" ht="20" hidden="1" customHeight="1" spans="1:257">
      <c r="A49" s="84">
        <f t="shared" si="3"/>
        <v>8</v>
      </c>
      <c r="B49" s="14" t="s">
        <v>548</v>
      </c>
      <c r="C49" s="14" t="s">
        <v>196</v>
      </c>
      <c r="D49" s="14">
        <v>8</v>
      </c>
      <c r="E49" s="14">
        <f>1800/8*D49</f>
        <v>1800</v>
      </c>
      <c r="F49" s="14"/>
      <c r="G49" s="14">
        <f t="shared" si="4"/>
        <v>0</v>
      </c>
      <c r="H49" s="14"/>
      <c r="I49" s="23">
        <v>2483</v>
      </c>
      <c r="J49" s="14" t="s">
        <v>220</v>
      </c>
      <c r="K49" s="37" t="s">
        <v>587</v>
      </c>
      <c r="L49" s="14"/>
      <c r="M49" s="14" t="s">
        <v>77</v>
      </c>
      <c r="N49" s="14" t="s">
        <v>40</v>
      </c>
      <c r="O49" s="88"/>
      <c r="P49" s="14"/>
      <c r="Q49" s="14"/>
      <c r="R49" s="14"/>
      <c r="S49" s="14"/>
      <c r="T49" s="14"/>
      <c r="U49" s="14"/>
      <c r="V49" s="14" t="s">
        <v>588</v>
      </c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</row>
    <row r="50" s="81" customFormat="1" ht="20" hidden="1" customHeight="1" spans="1:257">
      <c r="A50" s="84">
        <f t="shared" si="3"/>
        <v>8</v>
      </c>
      <c r="B50" s="14" t="s">
        <v>589</v>
      </c>
      <c r="C50" s="14" t="s">
        <v>196</v>
      </c>
      <c r="D50" s="14">
        <v>8</v>
      </c>
      <c r="E50" s="14">
        <f>1800/8*D50</f>
        <v>1800</v>
      </c>
      <c r="F50" s="14"/>
      <c r="G50" s="14">
        <f t="shared" si="4"/>
        <v>0</v>
      </c>
      <c r="H50" s="14">
        <v>400</v>
      </c>
      <c r="I50" s="23">
        <v>293</v>
      </c>
      <c r="J50" s="14" t="s">
        <v>220</v>
      </c>
      <c r="K50" s="37" t="s">
        <v>587</v>
      </c>
      <c r="L50" s="14"/>
      <c r="M50" s="14"/>
      <c r="N50" s="14" t="s">
        <v>40</v>
      </c>
      <c r="O50" s="88"/>
      <c r="P50" s="14"/>
      <c r="Q50" s="14"/>
      <c r="R50" s="14"/>
      <c r="S50" s="14"/>
      <c r="T50" s="14">
        <v>6164</v>
      </c>
      <c r="U50" s="14" t="s">
        <v>590</v>
      </c>
      <c r="V50" s="14" t="s">
        <v>591</v>
      </c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</row>
    <row r="51" s="81" customFormat="1" ht="20" hidden="1" customHeight="1" spans="1:257">
      <c r="A51" s="84">
        <f t="shared" si="3"/>
        <v>3</v>
      </c>
      <c r="B51" s="14" t="s">
        <v>568</v>
      </c>
      <c r="C51" s="14" t="s">
        <v>196</v>
      </c>
      <c r="D51" s="14">
        <v>3</v>
      </c>
      <c r="E51" s="14">
        <f>1800/8*D51</f>
        <v>675</v>
      </c>
      <c r="F51" s="14"/>
      <c r="G51" s="14">
        <f t="shared" si="4"/>
        <v>0</v>
      </c>
      <c r="H51" s="14"/>
      <c r="I51" s="23">
        <v>3669</v>
      </c>
      <c r="J51" s="14" t="s">
        <v>54</v>
      </c>
      <c r="K51" s="37" t="s">
        <v>587</v>
      </c>
      <c r="L51" s="14"/>
      <c r="M51" s="14"/>
      <c r="N51" s="14" t="s">
        <v>40</v>
      </c>
      <c r="O51" s="88"/>
      <c r="P51" s="14"/>
      <c r="Q51" s="14"/>
      <c r="R51" s="14"/>
      <c r="S51" s="14"/>
      <c r="T51" s="14">
        <v>6165.9</v>
      </c>
      <c r="U51" s="14" t="s">
        <v>409</v>
      </c>
      <c r="V51" s="14" t="s">
        <v>591</v>
      </c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</row>
    <row r="52" s="81" customFormat="1" ht="20" hidden="1" customHeight="1" spans="1:257">
      <c r="A52" s="84">
        <f t="shared" si="3"/>
        <v>8</v>
      </c>
      <c r="B52" s="14" t="s">
        <v>557</v>
      </c>
      <c r="C52" s="14" t="s">
        <v>81</v>
      </c>
      <c r="D52" s="14">
        <v>8</v>
      </c>
      <c r="E52" s="14">
        <f>1300/8*D52</f>
        <v>1300</v>
      </c>
      <c r="F52" s="14"/>
      <c r="G52" s="14">
        <f t="shared" si="4"/>
        <v>0</v>
      </c>
      <c r="H52" s="14"/>
      <c r="I52" s="23">
        <v>3503</v>
      </c>
      <c r="J52" s="14" t="s">
        <v>38</v>
      </c>
      <c r="K52" s="37" t="s">
        <v>587</v>
      </c>
      <c r="L52" s="14"/>
      <c r="M52" s="14"/>
      <c r="N52" s="14" t="s">
        <v>40</v>
      </c>
      <c r="O52" s="88">
        <v>10344</v>
      </c>
      <c r="P52" s="14"/>
      <c r="Q52" s="14"/>
      <c r="R52" s="14"/>
      <c r="S52" s="14"/>
      <c r="T52" s="14">
        <v>6165.9</v>
      </c>
      <c r="U52" s="14" t="s">
        <v>409</v>
      </c>
      <c r="V52" s="14" t="s">
        <v>591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</row>
    <row r="53" s="81" customFormat="1" ht="20" hidden="1" customHeight="1" spans="1:257">
      <c r="A53" s="13">
        <f t="shared" si="3"/>
        <v>4.5</v>
      </c>
      <c r="B53" s="37" t="s">
        <v>565</v>
      </c>
      <c r="C53" s="37" t="s">
        <v>400</v>
      </c>
      <c r="D53" s="37">
        <v>2.5</v>
      </c>
      <c r="E53" s="37"/>
      <c r="F53" s="37">
        <v>2</v>
      </c>
      <c r="G53" s="37">
        <v>1300</v>
      </c>
      <c r="H53" s="37"/>
      <c r="I53" s="54"/>
      <c r="J53" s="37" t="s">
        <v>338</v>
      </c>
      <c r="K53" s="37" t="s">
        <v>592</v>
      </c>
      <c r="L53" s="37">
        <v>25</v>
      </c>
      <c r="M53" s="37" t="s">
        <v>316</v>
      </c>
      <c r="N53" s="37"/>
      <c r="O53" s="92">
        <v>1300</v>
      </c>
      <c r="P53" s="37">
        <v>1300</v>
      </c>
      <c r="Q53" s="37"/>
      <c r="R53" s="37" t="s">
        <v>26</v>
      </c>
      <c r="S53" s="37"/>
      <c r="T53" s="37">
        <v>1155.4</v>
      </c>
      <c r="U53" s="37" t="s">
        <v>407</v>
      </c>
      <c r="V53" s="37">
        <v>13697460463</v>
      </c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</row>
    <row r="54" s="81" customFormat="1" ht="20" hidden="1" customHeight="1" spans="1:257">
      <c r="A54" s="84">
        <f t="shared" si="3"/>
        <v>4</v>
      </c>
      <c r="B54" s="14" t="s">
        <v>579</v>
      </c>
      <c r="C54" s="14" t="s">
        <v>33</v>
      </c>
      <c r="D54" s="14">
        <v>4</v>
      </c>
      <c r="E54" s="14">
        <f t="shared" ref="E54:E59" si="5">1000/8*D54</f>
        <v>500</v>
      </c>
      <c r="F54" s="14">
        <v>0</v>
      </c>
      <c r="G54" s="14">
        <f t="shared" ref="G54:G59" si="6">1500/8*F54</f>
        <v>0</v>
      </c>
      <c r="H54" s="14">
        <v>300</v>
      </c>
      <c r="I54" s="23">
        <v>8988</v>
      </c>
      <c r="J54" s="14" t="s">
        <v>360</v>
      </c>
      <c r="K54" s="37" t="s">
        <v>593</v>
      </c>
      <c r="L54" s="14"/>
      <c r="M54" s="14"/>
      <c r="N54" s="14" t="s">
        <v>40</v>
      </c>
      <c r="O54" s="88"/>
      <c r="P54" s="14"/>
      <c r="Q54" s="14"/>
      <c r="R54" s="14"/>
      <c r="S54" s="14"/>
      <c r="T54" s="14"/>
      <c r="U54" s="14"/>
      <c r="V54" s="14" t="s">
        <v>594</v>
      </c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</row>
    <row r="55" s="81" customFormat="1" ht="20" hidden="1" customHeight="1" spans="1:257">
      <c r="A55" s="84">
        <f t="shared" si="3"/>
        <v>8</v>
      </c>
      <c r="B55" s="14" t="s">
        <v>595</v>
      </c>
      <c r="C55" s="14" t="s">
        <v>33</v>
      </c>
      <c r="D55" s="14">
        <v>8</v>
      </c>
      <c r="E55" s="14">
        <f t="shared" si="5"/>
        <v>1000</v>
      </c>
      <c r="F55" s="14">
        <v>0</v>
      </c>
      <c r="G55" s="14">
        <f t="shared" si="6"/>
        <v>0</v>
      </c>
      <c r="H55" s="14"/>
      <c r="I55" s="23">
        <v>8989</v>
      </c>
      <c r="J55" s="14" t="s">
        <v>360</v>
      </c>
      <c r="K55" s="37" t="s">
        <v>593</v>
      </c>
      <c r="L55" s="14"/>
      <c r="M55" s="14"/>
      <c r="N55" s="14" t="s">
        <v>40</v>
      </c>
      <c r="O55" s="88"/>
      <c r="P55" s="14"/>
      <c r="Q55" s="14"/>
      <c r="R55" s="14"/>
      <c r="S55" s="14"/>
      <c r="T55" s="14">
        <v>3284</v>
      </c>
      <c r="U55" s="14" t="s">
        <v>495</v>
      </c>
      <c r="V55" s="14" t="s">
        <v>594</v>
      </c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</row>
    <row r="56" s="81" customFormat="1" ht="20" hidden="1" customHeight="1" spans="1:257">
      <c r="A56" s="84">
        <f t="shared" si="3"/>
        <v>8</v>
      </c>
      <c r="B56" s="14" t="s">
        <v>596</v>
      </c>
      <c r="C56" s="14" t="s">
        <v>33</v>
      </c>
      <c r="D56" s="14">
        <v>0</v>
      </c>
      <c r="E56" s="14">
        <f t="shared" si="5"/>
        <v>0</v>
      </c>
      <c r="F56" s="14">
        <v>8</v>
      </c>
      <c r="G56" s="14">
        <f t="shared" si="6"/>
        <v>1500</v>
      </c>
      <c r="H56" s="14"/>
      <c r="I56" s="23">
        <v>8991</v>
      </c>
      <c r="J56" s="14" t="s">
        <v>234</v>
      </c>
      <c r="K56" s="37" t="s">
        <v>593</v>
      </c>
      <c r="L56" s="14"/>
      <c r="M56" s="14"/>
      <c r="N56" s="14"/>
      <c r="O56" s="88"/>
      <c r="P56" s="14"/>
      <c r="Q56" s="14"/>
      <c r="R56" s="14"/>
      <c r="S56" s="14"/>
      <c r="T56" s="14">
        <v>3284</v>
      </c>
      <c r="U56" s="14" t="s">
        <v>495</v>
      </c>
      <c r="V56" s="14" t="s">
        <v>594</v>
      </c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</row>
    <row r="57" s="81" customFormat="1" ht="20" hidden="1" customHeight="1" spans="1:257">
      <c r="A57" s="84">
        <f t="shared" si="3"/>
        <v>8</v>
      </c>
      <c r="B57" s="14" t="s">
        <v>597</v>
      </c>
      <c r="C57" s="14" t="s">
        <v>33</v>
      </c>
      <c r="D57" s="14">
        <v>6</v>
      </c>
      <c r="E57" s="14">
        <f t="shared" si="5"/>
        <v>750</v>
      </c>
      <c r="F57" s="14">
        <v>2</v>
      </c>
      <c r="G57" s="14">
        <f t="shared" si="6"/>
        <v>375</v>
      </c>
      <c r="H57" s="14"/>
      <c r="I57" s="23">
        <v>8992</v>
      </c>
      <c r="J57" s="14" t="s">
        <v>234</v>
      </c>
      <c r="K57" s="37" t="s">
        <v>593</v>
      </c>
      <c r="L57" s="14"/>
      <c r="M57" s="14"/>
      <c r="N57" s="14"/>
      <c r="O57" s="88"/>
      <c r="P57" s="14"/>
      <c r="Q57" s="14"/>
      <c r="R57" s="14"/>
      <c r="S57" s="14"/>
      <c r="T57" s="14">
        <v>3292</v>
      </c>
      <c r="U57" s="14" t="s">
        <v>407</v>
      </c>
      <c r="V57" s="14" t="s">
        <v>594</v>
      </c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</row>
    <row r="58" s="81" customFormat="1" ht="20" hidden="1" customHeight="1" spans="1:257">
      <c r="A58" s="84">
        <f t="shared" si="3"/>
        <v>8</v>
      </c>
      <c r="B58" s="14" t="s">
        <v>598</v>
      </c>
      <c r="C58" s="14" t="s">
        <v>22</v>
      </c>
      <c r="D58" s="14">
        <v>8</v>
      </c>
      <c r="E58" s="14">
        <f t="shared" si="5"/>
        <v>1000</v>
      </c>
      <c r="F58" s="14">
        <v>0</v>
      </c>
      <c r="G58" s="14">
        <f t="shared" si="6"/>
        <v>0</v>
      </c>
      <c r="H58" s="14"/>
      <c r="I58" s="23">
        <v>249</v>
      </c>
      <c r="J58" s="14" t="s">
        <v>234</v>
      </c>
      <c r="K58" s="37" t="s">
        <v>593</v>
      </c>
      <c r="L58" s="14"/>
      <c r="M58" s="14"/>
      <c r="N58" s="14" t="s">
        <v>40</v>
      </c>
      <c r="O58" s="88"/>
      <c r="P58" s="14"/>
      <c r="Q58" s="14"/>
      <c r="R58" s="14"/>
      <c r="S58" s="14"/>
      <c r="T58" s="14">
        <v>2070</v>
      </c>
      <c r="U58" s="14" t="s">
        <v>407</v>
      </c>
      <c r="V58" s="14" t="s">
        <v>594</v>
      </c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</row>
    <row r="59" s="81" customFormat="1" ht="20" customHeight="1" spans="1:257">
      <c r="A59" s="84">
        <f t="shared" si="3"/>
        <v>2</v>
      </c>
      <c r="B59" s="14" t="s">
        <v>599</v>
      </c>
      <c r="C59" s="14" t="s">
        <v>22</v>
      </c>
      <c r="D59" s="14">
        <v>0</v>
      </c>
      <c r="E59" s="14">
        <f t="shared" si="5"/>
        <v>0</v>
      </c>
      <c r="F59" s="14">
        <v>2</v>
      </c>
      <c r="G59" s="14">
        <f t="shared" si="6"/>
        <v>375</v>
      </c>
      <c r="H59" s="14"/>
      <c r="I59" s="23">
        <v>434</v>
      </c>
      <c r="J59" s="14" t="s">
        <v>234</v>
      </c>
      <c r="K59" s="37" t="s">
        <v>593</v>
      </c>
      <c r="L59" s="14">
        <v>20</v>
      </c>
      <c r="M59" s="14"/>
      <c r="N59" s="14" t="s">
        <v>40</v>
      </c>
      <c r="O59" s="88">
        <v>5800</v>
      </c>
      <c r="P59" s="14"/>
      <c r="Q59" s="14"/>
      <c r="R59" s="14"/>
      <c r="S59" s="14"/>
      <c r="T59" s="14">
        <v>2072</v>
      </c>
      <c r="U59" s="14" t="s">
        <v>407</v>
      </c>
      <c r="V59" s="14" t="s">
        <v>594</v>
      </c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</row>
    <row r="60" s="81" customFormat="1" ht="20" hidden="1" customHeight="1" spans="1:257">
      <c r="A60" s="84">
        <f t="shared" si="3"/>
        <v>8</v>
      </c>
      <c r="B60" s="14" t="s">
        <v>561</v>
      </c>
      <c r="C60" s="14" t="s">
        <v>56</v>
      </c>
      <c r="D60" s="14">
        <v>8</v>
      </c>
      <c r="E60" s="14">
        <f t="shared" ref="E60:E71" si="7">900/8*D60</f>
        <v>900</v>
      </c>
      <c r="F60" s="14">
        <v>0</v>
      </c>
      <c r="G60" s="14">
        <f>1300/8*F60</f>
        <v>0</v>
      </c>
      <c r="H60" s="14">
        <v>600</v>
      </c>
      <c r="I60" s="23">
        <v>212</v>
      </c>
      <c r="J60" s="14" t="s">
        <v>38</v>
      </c>
      <c r="K60" s="37" t="s">
        <v>600</v>
      </c>
      <c r="L60" s="14">
        <v>20</v>
      </c>
      <c r="M60" s="14"/>
      <c r="N60" s="62" t="s">
        <v>40</v>
      </c>
      <c r="O60" s="88"/>
      <c r="P60" s="14"/>
      <c r="Q60" s="14"/>
      <c r="R60" s="14"/>
      <c r="S60" s="14"/>
      <c r="T60" s="14">
        <v>1427</v>
      </c>
      <c r="U60" s="14" t="s">
        <v>407</v>
      </c>
      <c r="V60" s="14">
        <v>18022308919</v>
      </c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</row>
    <row r="61" s="81" customFormat="1" ht="20" hidden="1" customHeight="1" spans="1:257">
      <c r="A61" s="13">
        <f t="shared" si="3"/>
        <v>9.5</v>
      </c>
      <c r="B61" s="14" t="s">
        <v>562</v>
      </c>
      <c r="C61" s="14" t="s">
        <v>56</v>
      </c>
      <c r="D61" s="14">
        <v>9.5</v>
      </c>
      <c r="E61" s="14">
        <f t="shared" si="7"/>
        <v>1068.75</v>
      </c>
      <c r="F61" s="14">
        <v>0</v>
      </c>
      <c r="G61" s="14">
        <f>1300/8*F61</f>
        <v>0</v>
      </c>
      <c r="H61" s="14"/>
      <c r="I61" s="23">
        <v>213</v>
      </c>
      <c r="J61" s="14" t="s">
        <v>38</v>
      </c>
      <c r="K61" s="37" t="s">
        <v>600</v>
      </c>
      <c r="L61" s="14"/>
      <c r="M61" s="14"/>
      <c r="N61" s="62" t="s">
        <v>40</v>
      </c>
      <c r="O61" s="88"/>
      <c r="P61" s="14"/>
      <c r="Q61" s="14"/>
      <c r="R61" s="14"/>
      <c r="S61" s="14"/>
      <c r="T61" s="14">
        <v>1436</v>
      </c>
      <c r="U61" s="14" t="s">
        <v>410</v>
      </c>
      <c r="V61" s="14">
        <v>18022308919</v>
      </c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</row>
    <row r="62" s="81" customFormat="1" ht="20" hidden="1" customHeight="1" spans="1:257">
      <c r="A62" s="84">
        <f t="shared" si="3"/>
        <v>8</v>
      </c>
      <c r="B62" s="14" t="s">
        <v>601</v>
      </c>
      <c r="C62" s="14" t="s">
        <v>56</v>
      </c>
      <c r="D62" s="14">
        <v>8</v>
      </c>
      <c r="E62" s="14">
        <f t="shared" si="7"/>
        <v>900</v>
      </c>
      <c r="F62" s="14">
        <v>0</v>
      </c>
      <c r="G62" s="14">
        <f>1300/8*F62</f>
        <v>0</v>
      </c>
      <c r="H62" s="14"/>
      <c r="I62" s="23">
        <v>214</v>
      </c>
      <c r="J62" s="14" t="s">
        <v>38</v>
      </c>
      <c r="K62" s="37" t="s">
        <v>600</v>
      </c>
      <c r="L62" s="14">
        <v>30</v>
      </c>
      <c r="M62" s="14"/>
      <c r="N62" s="62" t="s">
        <v>40</v>
      </c>
      <c r="O62" s="88"/>
      <c r="P62" s="14"/>
      <c r="Q62" s="14"/>
      <c r="R62" s="14"/>
      <c r="S62" s="14"/>
      <c r="T62" s="14">
        <v>1442</v>
      </c>
      <c r="U62" s="14" t="s">
        <v>481</v>
      </c>
      <c r="V62" s="14">
        <v>18022308919</v>
      </c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</row>
    <row r="63" s="81" customFormat="1" ht="20" hidden="1" customHeight="1" spans="1:257">
      <c r="A63" s="84">
        <v>8</v>
      </c>
      <c r="B63" s="14" t="s">
        <v>572</v>
      </c>
      <c r="C63" s="14" t="s">
        <v>56</v>
      </c>
      <c r="D63" s="14">
        <v>8</v>
      </c>
      <c r="E63" s="14">
        <f t="shared" si="7"/>
        <v>900</v>
      </c>
      <c r="F63" s="14">
        <v>0</v>
      </c>
      <c r="G63" s="14">
        <v>0</v>
      </c>
      <c r="H63" s="14"/>
      <c r="I63" s="23">
        <v>215</v>
      </c>
      <c r="J63" s="14" t="s">
        <v>38</v>
      </c>
      <c r="K63" s="37" t="s">
        <v>600</v>
      </c>
      <c r="L63" s="14">
        <v>30</v>
      </c>
      <c r="M63" s="14"/>
      <c r="N63" s="62" t="s">
        <v>40</v>
      </c>
      <c r="O63" s="88"/>
      <c r="P63" s="14"/>
      <c r="Q63" s="14"/>
      <c r="R63" s="14"/>
      <c r="S63" s="14"/>
      <c r="T63" s="14">
        <v>1450</v>
      </c>
      <c r="U63" s="14" t="s">
        <v>409</v>
      </c>
      <c r="V63" s="14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</row>
    <row r="64" s="81" customFormat="1" ht="20" hidden="1" customHeight="1" spans="1:257">
      <c r="A64" s="84">
        <v>4</v>
      </c>
      <c r="B64" s="14" t="s">
        <v>574</v>
      </c>
      <c r="C64" s="14" t="s">
        <v>56</v>
      </c>
      <c r="D64" s="14">
        <v>11</v>
      </c>
      <c r="E64" s="14">
        <f t="shared" si="7"/>
        <v>1237.5</v>
      </c>
      <c r="F64" s="14">
        <v>0</v>
      </c>
      <c r="G64" s="14">
        <v>0</v>
      </c>
      <c r="H64" s="14"/>
      <c r="I64" s="24" t="s">
        <v>602</v>
      </c>
      <c r="J64" s="14" t="s">
        <v>38</v>
      </c>
      <c r="K64" s="37" t="s">
        <v>600</v>
      </c>
      <c r="L64" s="14">
        <v>30</v>
      </c>
      <c r="M64" s="14"/>
      <c r="N64" s="62" t="s">
        <v>40</v>
      </c>
      <c r="O64" s="88"/>
      <c r="P64" s="14"/>
      <c r="Q64" s="14"/>
      <c r="R64" s="14"/>
      <c r="S64" s="14"/>
      <c r="T64" s="14">
        <v>1460</v>
      </c>
      <c r="U64" s="14" t="s">
        <v>407</v>
      </c>
      <c r="V64" s="14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</row>
    <row r="65" s="81" customFormat="1" ht="20" hidden="1" customHeight="1" spans="1:257">
      <c r="A65" s="84">
        <v>0</v>
      </c>
      <c r="B65" s="14" t="s">
        <v>575</v>
      </c>
      <c r="C65" s="14" t="s">
        <v>56</v>
      </c>
      <c r="D65" s="14">
        <v>8</v>
      </c>
      <c r="E65" s="14">
        <f t="shared" si="7"/>
        <v>900</v>
      </c>
      <c r="F65" s="14">
        <v>0</v>
      </c>
      <c r="G65" s="14">
        <f t="shared" ref="G65:G71" si="8">1300/8*F65</f>
        <v>0</v>
      </c>
      <c r="H65" s="14"/>
      <c r="I65" s="23">
        <v>218</v>
      </c>
      <c r="J65" s="14" t="s">
        <v>38</v>
      </c>
      <c r="K65" s="37" t="s">
        <v>600</v>
      </c>
      <c r="L65" s="14"/>
      <c r="M65" s="14"/>
      <c r="N65" s="62" t="s">
        <v>40</v>
      </c>
      <c r="O65" s="88"/>
      <c r="P65" s="14"/>
      <c r="Q65" s="14"/>
      <c r="R65" s="14"/>
      <c r="S65" s="14"/>
      <c r="T65" s="14">
        <v>1467</v>
      </c>
      <c r="U65" s="14" t="s">
        <v>408</v>
      </c>
      <c r="V65" s="14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</row>
    <row r="66" s="81" customFormat="1" ht="20" hidden="1" customHeight="1" spans="1:257">
      <c r="A66" s="84">
        <f t="shared" ref="A66:A95" si="9">D66+F66</f>
        <v>4</v>
      </c>
      <c r="B66" s="14" t="s">
        <v>576</v>
      </c>
      <c r="C66" s="14" t="s">
        <v>56</v>
      </c>
      <c r="D66" s="14">
        <v>4</v>
      </c>
      <c r="E66" s="14">
        <f t="shared" si="7"/>
        <v>450</v>
      </c>
      <c r="F66" s="14">
        <v>0</v>
      </c>
      <c r="G66" s="14">
        <f t="shared" si="8"/>
        <v>0</v>
      </c>
      <c r="H66" s="14"/>
      <c r="I66" s="23">
        <v>219</v>
      </c>
      <c r="J66" s="14" t="s">
        <v>38</v>
      </c>
      <c r="K66" s="37" t="s">
        <v>600</v>
      </c>
      <c r="L66" s="14">
        <v>59</v>
      </c>
      <c r="M66" s="14"/>
      <c r="N66" s="62" t="s">
        <v>40</v>
      </c>
      <c r="O66" s="88"/>
      <c r="P66" s="14"/>
      <c r="Q66" s="14"/>
      <c r="R66" s="14"/>
      <c r="S66" s="14"/>
      <c r="T66" s="14">
        <v>1470</v>
      </c>
      <c r="U66" s="14" t="s">
        <v>481</v>
      </c>
      <c r="V66" s="14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</row>
    <row r="67" s="81" customFormat="1" ht="20" hidden="1" customHeight="1" spans="1:257">
      <c r="A67" s="13">
        <f t="shared" si="9"/>
        <v>8</v>
      </c>
      <c r="B67" s="14" t="s">
        <v>579</v>
      </c>
      <c r="C67" s="14" t="s">
        <v>56</v>
      </c>
      <c r="D67" s="14">
        <v>8</v>
      </c>
      <c r="E67" s="14">
        <f t="shared" si="7"/>
        <v>900</v>
      </c>
      <c r="F67" s="14">
        <v>0</v>
      </c>
      <c r="G67" s="14">
        <f t="shared" si="8"/>
        <v>0</v>
      </c>
      <c r="H67" s="14"/>
      <c r="I67" s="23">
        <v>220</v>
      </c>
      <c r="J67" s="14" t="s">
        <v>38</v>
      </c>
      <c r="K67" s="37" t="s">
        <v>600</v>
      </c>
      <c r="L67" s="14">
        <v>30</v>
      </c>
      <c r="M67" s="14"/>
      <c r="N67" s="62" t="s">
        <v>40</v>
      </c>
      <c r="O67" s="88"/>
      <c r="P67" s="14"/>
      <c r="Q67" s="14"/>
      <c r="R67" s="14"/>
      <c r="S67" s="14"/>
      <c r="T67" s="14">
        <v>1478</v>
      </c>
      <c r="U67" s="14" t="s">
        <v>408</v>
      </c>
      <c r="V67" s="14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</row>
    <row r="68" s="81" customFormat="1" ht="20" hidden="1" customHeight="1" spans="1:257">
      <c r="A68" s="13">
        <f t="shared" si="9"/>
        <v>4</v>
      </c>
      <c r="B68" s="14" t="s">
        <v>595</v>
      </c>
      <c r="C68" s="14" t="s">
        <v>56</v>
      </c>
      <c r="D68" s="14">
        <v>4</v>
      </c>
      <c r="E68" s="14">
        <f t="shared" si="7"/>
        <v>450</v>
      </c>
      <c r="F68" s="14">
        <v>0</v>
      </c>
      <c r="G68" s="14">
        <f t="shared" si="8"/>
        <v>0</v>
      </c>
      <c r="H68" s="14"/>
      <c r="I68" s="23">
        <v>221</v>
      </c>
      <c r="J68" s="14" t="s">
        <v>38</v>
      </c>
      <c r="K68" s="37" t="s">
        <v>600</v>
      </c>
      <c r="L68" s="14">
        <v>30</v>
      </c>
      <c r="M68" s="14"/>
      <c r="N68" s="62" t="s">
        <v>40</v>
      </c>
      <c r="O68" s="88"/>
      <c r="P68" s="14"/>
      <c r="Q68" s="14"/>
      <c r="R68" s="14"/>
      <c r="S68" s="14"/>
      <c r="T68" s="14">
        <v>1481</v>
      </c>
      <c r="U68" s="14" t="s">
        <v>409</v>
      </c>
      <c r="V68" s="14" t="s">
        <v>603</v>
      </c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</row>
    <row r="69" s="81" customFormat="1" ht="20" hidden="1" customHeight="1" spans="1:257">
      <c r="A69" s="84">
        <f t="shared" si="9"/>
        <v>11</v>
      </c>
      <c r="B69" s="14" t="s">
        <v>597</v>
      </c>
      <c r="C69" s="14" t="s">
        <v>56</v>
      </c>
      <c r="D69" s="14">
        <v>11</v>
      </c>
      <c r="E69" s="14">
        <f t="shared" si="7"/>
        <v>1237.5</v>
      </c>
      <c r="F69" s="14">
        <v>0</v>
      </c>
      <c r="G69" s="14">
        <f t="shared" si="8"/>
        <v>0</v>
      </c>
      <c r="H69" s="14"/>
      <c r="I69" s="23">
        <v>222</v>
      </c>
      <c r="J69" s="14" t="s">
        <v>38</v>
      </c>
      <c r="K69" s="37" t="s">
        <v>600</v>
      </c>
      <c r="L69" s="14">
        <v>30</v>
      </c>
      <c r="M69" s="14"/>
      <c r="N69" s="62" t="s">
        <v>40</v>
      </c>
      <c r="O69" s="88"/>
      <c r="P69" s="14"/>
      <c r="Q69" s="14"/>
      <c r="R69" s="14"/>
      <c r="S69" s="14"/>
      <c r="T69" s="14">
        <v>1488</v>
      </c>
      <c r="U69" s="14" t="s">
        <v>481</v>
      </c>
      <c r="V69" s="14" t="s">
        <v>603</v>
      </c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</row>
    <row r="70" s="81" customFormat="1" ht="20" hidden="1" customHeight="1" spans="1:257">
      <c r="A70" s="84">
        <f t="shared" si="9"/>
        <v>4</v>
      </c>
      <c r="B70" s="14" t="s">
        <v>598</v>
      </c>
      <c r="C70" s="14" t="s">
        <v>56</v>
      </c>
      <c r="D70" s="14">
        <v>4</v>
      </c>
      <c r="E70" s="14">
        <f t="shared" si="7"/>
        <v>450</v>
      </c>
      <c r="F70" s="14">
        <v>0</v>
      </c>
      <c r="G70" s="14">
        <f t="shared" si="8"/>
        <v>0</v>
      </c>
      <c r="H70" s="14"/>
      <c r="I70" s="23">
        <v>223</v>
      </c>
      <c r="J70" s="14" t="s">
        <v>38</v>
      </c>
      <c r="K70" s="37" t="s">
        <v>600</v>
      </c>
      <c r="L70" s="14"/>
      <c r="M70" s="14"/>
      <c r="N70" s="62" t="s">
        <v>40</v>
      </c>
      <c r="O70" s="88"/>
      <c r="P70" s="14"/>
      <c r="Q70" s="14"/>
      <c r="R70" s="14"/>
      <c r="S70" s="14"/>
      <c r="T70" s="14">
        <v>1490</v>
      </c>
      <c r="U70" s="14" t="s">
        <v>481</v>
      </c>
      <c r="V70" s="14" t="s">
        <v>603</v>
      </c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</row>
    <row r="71" s="81" customFormat="1" ht="20" customHeight="1" spans="1:257">
      <c r="A71" s="84">
        <f t="shared" si="9"/>
        <v>8</v>
      </c>
      <c r="B71" s="14" t="s">
        <v>599</v>
      </c>
      <c r="C71" s="14" t="s">
        <v>56</v>
      </c>
      <c r="D71" s="14">
        <v>8</v>
      </c>
      <c r="E71" s="14">
        <f t="shared" si="7"/>
        <v>900</v>
      </c>
      <c r="F71" s="14">
        <v>0</v>
      </c>
      <c r="G71" s="14">
        <f t="shared" si="8"/>
        <v>0</v>
      </c>
      <c r="H71" s="14"/>
      <c r="I71" s="23">
        <v>225</v>
      </c>
      <c r="J71" s="14" t="s">
        <v>38</v>
      </c>
      <c r="K71" s="37" t="s">
        <v>600</v>
      </c>
      <c r="L71" s="14"/>
      <c r="M71" s="14"/>
      <c r="N71" s="62" t="s">
        <v>40</v>
      </c>
      <c r="O71" s="88">
        <v>10894</v>
      </c>
      <c r="P71" s="14"/>
      <c r="Q71" s="14"/>
      <c r="R71" s="14"/>
      <c r="S71" s="14"/>
      <c r="T71" s="14">
        <v>1495</v>
      </c>
      <c r="U71" s="14" t="s">
        <v>408</v>
      </c>
      <c r="V71" s="14" t="s">
        <v>603</v>
      </c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</row>
    <row r="72" s="81" customFormat="1" ht="20" hidden="1" customHeight="1" spans="1:257">
      <c r="A72" s="13">
        <f t="shared" si="9"/>
        <v>8</v>
      </c>
      <c r="B72" s="57" t="s">
        <v>577</v>
      </c>
      <c r="C72" s="57" t="s">
        <v>33</v>
      </c>
      <c r="D72" s="57">
        <v>8</v>
      </c>
      <c r="E72" s="57">
        <f>1500/8*D72</f>
        <v>1500</v>
      </c>
      <c r="F72" s="57">
        <v>0</v>
      </c>
      <c r="G72" s="57">
        <f>1500/8*F72</f>
        <v>0</v>
      </c>
      <c r="H72" s="57">
        <v>300</v>
      </c>
      <c r="I72" s="93"/>
      <c r="J72" s="57" t="s">
        <v>234</v>
      </c>
      <c r="K72" s="57" t="s">
        <v>604</v>
      </c>
      <c r="L72" s="57">
        <v>55</v>
      </c>
      <c r="M72" s="57" t="s">
        <v>25</v>
      </c>
      <c r="N72" s="57"/>
      <c r="O72" s="94">
        <v>1800</v>
      </c>
      <c r="P72" s="57">
        <v>1800</v>
      </c>
      <c r="Q72" s="57"/>
      <c r="R72" s="57" t="s">
        <v>585</v>
      </c>
      <c r="S72" s="57"/>
      <c r="T72" s="57"/>
      <c r="U72" s="57"/>
      <c r="V72" s="57" t="s">
        <v>605</v>
      </c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</row>
    <row r="73" s="81" customFormat="1" ht="20" hidden="1" customHeight="1" spans="1:257">
      <c r="A73" s="84">
        <f t="shared" si="9"/>
        <v>8</v>
      </c>
      <c r="B73" s="14" t="s">
        <v>560</v>
      </c>
      <c r="C73" s="14" t="s">
        <v>81</v>
      </c>
      <c r="D73" s="14">
        <v>8</v>
      </c>
      <c r="E73" s="14">
        <f>1300/8*D73</f>
        <v>1300</v>
      </c>
      <c r="F73" s="14">
        <v>0</v>
      </c>
      <c r="G73" s="14">
        <f>1300/8*F73</f>
        <v>0</v>
      </c>
      <c r="H73" s="14">
        <v>400</v>
      </c>
      <c r="I73" s="23">
        <v>3671</v>
      </c>
      <c r="J73" s="14" t="s">
        <v>54</v>
      </c>
      <c r="K73" s="37" t="s">
        <v>606</v>
      </c>
      <c r="L73" s="14">
        <v>120</v>
      </c>
      <c r="M73" s="14"/>
      <c r="N73" s="14" t="s">
        <v>40</v>
      </c>
      <c r="O73" s="88"/>
      <c r="P73" s="14"/>
      <c r="Q73" s="14"/>
      <c r="R73" s="14"/>
      <c r="S73" s="14"/>
      <c r="T73" s="14">
        <v>2609.8</v>
      </c>
      <c r="U73" s="14"/>
      <c r="V73" s="14" t="s">
        <v>607</v>
      </c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</row>
    <row r="74" s="81" customFormat="1" ht="20" hidden="1" customHeight="1" spans="1:257">
      <c r="A74" s="84">
        <f t="shared" si="9"/>
        <v>8</v>
      </c>
      <c r="B74" s="14" t="s">
        <v>561</v>
      </c>
      <c r="C74" s="14" t="s">
        <v>81</v>
      </c>
      <c r="D74" s="14">
        <v>8</v>
      </c>
      <c r="E74" s="14">
        <f>1300/8*D74</f>
        <v>1300</v>
      </c>
      <c r="F74" s="14">
        <v>0</v>
      </c>
      <c r="G74" s="14">
        <f>1300/8*F74</f>
        <v>0</v>
      </c>
      <c r="H74" s="14"/>
      <c r="I74" s="23">
        <v>3672</v>
      </c>
      <c r="J74" s="14" t="s">
        <v>54</v>
      </c>
      <c r="K74" s="37" t="s">
        <v>606</v>
      </c>
      <c r="L74" s="14"/>
      <c r="M74" s="14"/>
      <c r="N74" s="14" t="s">
        <v>40</v>
      </c>
      <c r="O74" s="88"/>
      <c r="P74" s="14"/>
      <c r="Q74" s="14"/>
      <c r="R74" s="14"/>
      <c r="S74" s="14"/>
      <c r="T74" s="14">
        <v>2617.8</v>
      </c>
      <c r="U74" s="14"/>
      <c r="V74" s="14" t="s">
        <v>608</v>
      </c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</row>
    <row r="75" s="81" customFormat="1" ht="20" hidden="1" customHeight="1" spans="1:257">
      <c r="A75" s="84">
        <f t="shared" si="9"/>
        <v>8</v>
      </c>
      <c r="B75" s="14" t="s">
        <v>562</v>
      </c>
      <c r="C75" s="14" t="s">
        <v>81</v>
      </c>
      <c r="D75" s="14">
        <v>8</v>
      </c>
      <c r="E75" s="14">
        <f>1300/8*D75</f>
        <v>1300</v>
      </c>
      <c r="F75" s="14">
        <v>0</v>
      </c>
      <c r="G75" s="14">
        <f>1300/8*F75</f>
        <v>0</v>
      </c>
      <c r="H75" s="14"/>
      <c r="I75" s="23">
        <v>3673</v>
      </c>
      <c r="J75" s="14" t="s">
        <v>54</v>
      </c>
      <c r="K75" s="37" t="s">
        <v>606</v>
      </c>
      <c r="L75" s="14">
        <v>115</v>
      </c>
      <c r="M75" s="14" t="s">
        <v>77</v>
      </c>
      <c r="N75" s="14" t="s">
        <v>40</v>
      </c>
      <c r="O75" s="88">
        <v>4300</v>
      </c>
      <c r="P75" s="14"/>
      <c r="Q75" s="14"/>
      <c r="R75" s="14"/>
      <c r="S75" s="14"/>
      <c r="T75" s="14">
        <v>2625.9</v>
      </c>
      <c r="U75" s="14"/>
      <c r="V75" s="14" t="s">
        <v>608</v>
      </c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</row>
    <row r="76" s="81" customFormat="1" ht="20" hidden="1" customHeight="1" spans="1:257">
      <c r="A76" s="13">
        <f t="shared" si="9"/>
        <v>4</v>
      </c>
      <c r="B76" s="37" t="s">
        <v>589</v>
      </c>
      <c r="C76" s="37" t="s">
        <v>400</v>
      </c>
      <c r="D76" s="37"/>
      <c r="E76" s="37">
        <f>1000/8*D76</f>
        <v>0</v>
      </c>
      <c r="F76" s="37">
        <v>4</v>
      </c>
      <c r="G76" s="37">
        <v>1500</v>
      </c>
      <c r="H76" s="37"/>
      <c r="I76" s="54"/>
      <c r="J76" s="37" t="s">
        <v>360</v>
      </c>
      <c r="K76" s="37" t="s">
        <v>609</v>
      </c>
      <c r="L76" s="37"/>
      <c r="M76" s="37" t="s">
        <v>316</v>
      </c>
      <c r="N76" s="37"/>
      <c r="O76" s="92">
        <v>1500</v>
      </c>
      <c r="P76" s="37">
        <v>1500</v>
      </c>
      <c r="Q76" s="37"/>
      <c r="R76" s="37" t="s">
        <v>26</v>
      </c>
      <c r="S76" s="37"/>
      <c r="T76" s="37"/>
      <c r="U76" s="37"/>
      <c r="V76" s="37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</row>
    <row r="77" s="81" customFormat="1" ht="20" hidden="1" customHeight="1" spans="1:257">
      <c r="A77" s="13">
        <f t="shared" si="9"/>
        <v>8</v>
      </c>
      <c r="B77" s="37" t="s">
        <v>577</v>
      </c>
      <c r="C77" s="37" t="s">
        <v>345</v>
      </c>
      <c r="D77" s="37"/>
      <c r="E77" s="37">
        <f>1000/8*D77</f>
        <v>0</v>
      </c>
      <c r="F77" s="37">
        <v>8</v>
      </c>
      <c r="G77" s="37">
        <v>1500</v>
      </c>
      <c r="H77" s="37"/>
      <c r="I77" s="54"/>
      <c r="J77" s="37" t="s">
        <v>34</v>
      </c>
      <c r="K77" s="37" t="s">
        <v>609</v>
      </c>
      <c r="L77" s="37"/>
      <c r="M77" s="37" t="s">
        <v>316</v>
      </c>
      <c r="N77" s="37"/>
      <c r="O77" s="92">
        <v>1500</v>
      </c>
      <c r="P77" s="37">
        <v>1500</v>
      </c>
      <c r="Q77" s="37"/>
      <c r="R77" s="37" t="s">
        <v>36</v>
      </c>
      <c r="S77" s="37"/>
      <c r="T77" s="37">
        <v>1112</v>
      </c>
      <c r="U77" s="37"/>
      <c r="V77" s="37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</row>
    <row r="78" s="81" customFormat="1" ht="20" hidden="1" customHeight="1" spans="1:257">
      <c r="A78" s="13">
        <f t="shared" si="9"/>
        <v>3</v>
      </c>
      <c r="B78" s="37" t="s">
        <v>553</v>
      </c>
      <c r="C78" s="37" t="s">
        <v>102</v>
      </c>
      <c r="D78" s="37"/>
      <c r="E78" s="37"/>
      <c r="F78" s="37">
        <v>3</v>
      </c>
      <c r="G78" s="37"/>
      <c r="H78" s="37">
        <v>300</v>
      </c>
      <c r="I78" s="54"/>
      <c r="J78" s="37" t="s">
        <v>34</v>
      </c>
      <c r="K78" s="37" t="s">
        <v>610</v>
      </c>
      <c r="L78" s="37"/>
      <c r="M78" s="37" t="s">
        <v>611</v>
      </c>
      <c r="N78" s="37"/>
      <c r="O78" s="92"/>
      <c r="P78" s="37"/>
      <c r="Q78" s="37"/>
      <c r="R78" s="37"/>
      <c r="S78" s="37"/>
      <c r="T78" s="37"/>
      <c r="U78" s="37"/>
      <c r="V78" s="37">
        <v>13724881902</v>
      </c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</row>
    <row r="79" s="81" customFormat="1" ht="20" hidden="1" customHeight="1" spans="1:257">
      <c r="A79" s="13">
        <f t="shared" si="9"/>
        <v>6</v>
      </c>
      <c r="B79" s="37" t="s">
        <v>553</v>
      </c>
      <c r="C79" s="37" t="s">
        <v>80</v>
      </c>
      <c r="D79" s="37"/>
      <c r="E79" s="37"/>
      <c r="F79" s="37">
        <v>6</v>
      </c>
      <c r="G79" s="37"/>
      <c r="H79" s="37"/>
      <c r="I79" s="54"/>
      <c r="J79" s="37" t="s">
        <v>234</v>
      </c>
      <c r="K79" s="37" t="s">
        <v>610</v>
      </c>
      <c r="L79" s="37"/>
      <c r="M79" s="37" t="s">
        <v>611</v>
      </c>
      <c r="N79" s="37"/>
      <c r="O79" s="92"/>
      <c r="P79" s="37"/>
      <c r="Q79" s="37"/>
      <c r="R79" s="37"/>
      <c r="S79" s="37"/>
      <c r="T79" s="37"/>
      <c r="U79" s="37"/>
      <c r="V79" s="37">
        <v>13724881902</v>
      </c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</row>
    <row r="80" s="81" customFormat="1" ht="20" hidden="1" customHeight="1" spans="1:257">
      <c r="A80" s="13">
        <f t="shared" si="9"/>
        <v>6</v>
      </c>
      <c r="B80" s="37" t="s">
        <v>553</v>
      </c>
      <c r="C80" s="37" t="s">
        <v>137</v>
      </c>
      <c r="D80" s="37"/>
      <c r="E80" s="37"/>
      <c r="F80" s="37">
        <v>6</v>
      </c>
      <c r="G80" s="37"/>
      <c r="H80" s="37"/>
      <c r="I80" s="54"/>
      <c r="J80" s="37" t="s">
        <v>338</v>
      </c>
      <c r="K80" s="37" t="s">
        <v>610</v>
      </c>
      <c r="L80" s="37"/>
      <c r="M80" s="37" t="s">
        <v>611</v>
      </c>
      <c r="N80" s="37"/>
      <c r="O80" s="92"/>
      <c r="P80" s="37"/>
      <c r="Q80" s="37"/>
      <c r="R80" s="37"/>
      <c r="S80" s="37"/>
      <c r="T80" s="37"/>
      <c r="U80" s="37"/>
      <c r="V80" s="37">
        <v>13724881902</v>
      </c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</row>
    <row r="81" s="81" customFormat="1" ht="20" hidden="1" customHeight="1" spans="1:257">
      <c r="A81" s="13">
        <f t="shared" si="9"/>
        <v>2</v>
      </c>
      <c r="B81" s="37" t="s">
        <v>566</v>
      </c>
      <c r="C81" s="37" t="s">
        <v>27</v>
      </c>
      <c r="D81" s="37">
        <v>2</v>
      </c>
      <c r="E81" s="37"/>
      <c r="F81" s="37"/>
      <c r="G81" s="37"/>
      <c r="H81" s="37"/>
      <c r="I81" s="54"/>
      <c r="J81" s="37" t="s">
        <v>414</v>
      </c>
      <c r="K81" s="37" t="s">
        <v>610</v>
      </c>
      <c r="L81" s="37"/>
      <c r="M81" s="37" t="s">
        <v>611</v>
      </c>
      <c r="N81" s="37"/>
      <c r="O81" s="92"/>
      <c r="P81" s="37"/>
      <c r="Q81" s="37"/>
      <c r="R81" s="37"/>
      <c r="S81" s="37"/>
      <c r="T81" s="37"/>
      <c r="U81" s="37" t="s">
        <v>409</v>
      </c>
      <c r="V81" s="37">
        <v>13724881902</v>
      </c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</row>
    <row r="82" s="81" customFormat="1" ht="20" hidden="1" customHeight="1" spans="1:257">
      <c r="A82" s="13">
        <f t="shared" si="9"/>
        <v>8</v>
      </c>
      <c r="B82" s="37" t="s">
        <v>566</v>
      </c>
      <c r="C82" s="37" t="s">
        <v>102</v>
      </c>
      <c r="D82" s="37">
        <v>8</v>
      </c>
      <c r="E82" s="37"/>
      <c r="F82" s="37"/>
      <c r="G82" s="37"/>
      <c r="H82" s="37"/>
      <c r="I82" s="54"/>
      <c r="J82" s="37" t="s">
        <v>234</v>
      </c>
      <c r="K82" s="37" t="s">
        <v>610</v>
      </c>
      <c r="L82" s="37"/>
      <c r="M82" s="37" t="s">
        <v>611</v>
      </c>
      <c r="N82" s="37"/>
      <c r="O82" s="92"/>
      <c r="P82" s="37"/>
      <c r="Q82" s="37"/>
      <c r="R82" s="37"/>
      <c r="S82" s="37"/>
      <c r="T82" s="37"/>
      <c r="U82" s="37" t="s">
        <v>410</v>
      </c>
      <c r="V82" s="37">
        <v>13724881902</v>
      </c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</row>
    <row r="83" s="81" customFormat="1" ht="20" hidden="1" customHeight="1" spans="1:257">
      <c r="A83" s="13">
        <f t="shared" si="9"/>
        <v>12</v>
      </c>
      <c r="B83" s="37" t="s">
        <v>567</v>
      </c>
      <c r="C83" s="37" t="s">
        <v>27</v>
      </c>
      <c r="D83" s="37">
        <v>12</v>
      </c>
      <c r="E83" s="37"/>
      <c r="F83" s="37"/>
      <c r="G83" s="37"/>
      <c r="H83" s="37"/>
      <c r="I83" s="54"/>
      <c r="J83" s="37" t="s">
        <v>34</v>
      </c>
      <c r="K83" s="37" t="s">
        <v>610</v>
      </c>
      <c r="L83" s="37"/>
      <c r="M83" s="37" t="s">
        <v>611</v>
      </c>
      <c r="N83" s="37"/>
      <c r="O83" s="92"/>
      <c r="P83" s="37"/>
      <c r="Q83" s="37"/>
      <c r="R83" s="37"/>
      <c r="S83" s="37"/>
      <c r="T83" s="37"/>
      <c r="U83" s="37"/>
      <c r="V83" s="37">
        <v>13724881902</v>
      </c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</row>
    <row r="84" s="81" customFormat="1" ht="20" hidden="1" customHeight="1" spans="1:257">
      <c r="A84" s="13">
        <f t="shared" si="9"/>
        <v>10</v>
      </c>
      <c r="B84" s="37" t="s">
        <v>589</v>
      </c>
      <c r="C84" s="37" t="s">
        <v>102</v>
      </c>
      <c r="D84" s="37">
        <v>10</v>
      </c>
      <c r="E84" s="37"/>
      <c r="F84" s="37"/>
      <c r="G84" s="37"/>
      <c r="H84" s="37"/>
      <c r="I84" s="54"/>
      <c r="J84" s="37" t="s">
        <v>34</v>
      </c>
      <c r="K84" s="37" t="s">
        <v>610</v>
      </c>
      <c r="L84" s="37"/>
      <c r="M84" s="37" t="s">
        <v>611</v>
      </c>
      <c r="N84" s="37"/>
      <c r="O84" s="92"/>
      <c r="P84" s="37"/>
      <c r="Q84" s="37"/>
      <c r="R84" s="37"/>
      <c r="S84" s="37"/>
      <c r="T84" s="37"/>
      <c r="U84" s="37"/>
      <c r="V84" s="37">
        <v>13724881902</v>
      </c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</row>
    <row r="85" s="81" customFormat="1" ht="20" hidden="1" customHeight="1" spans="1:257">
      <c r="A85" s="13">
        <f t="shared" si="9"/>
        <v>10</v>
      </c>
      <c r="B85" s="37" t="s">
        <v>568</v>
      </c>
      <c r="C85" s="37" t="s">
        <v>102</v>
      </c>
      <c r="D85" s="37">
        <v>10</v>
      </c>
      <c r="E85" s="37"/>
      <c r="F85" s="37"/>
      <c r="G85" s="37"/>
      <c r="H85" s="37"/>
      <c r="I85" s="54"/>
      <c r="J85" s="37" t="s">
        <v>34</v>
      </c>
      <c r="K85" s="37" t="s">
        <v>610</v>
      </c>
      <c r="L85" s="37"/>
      <c r="M85" s="37" t="s">
        <v>611</v>
      </c>
      <c r="N85" s="37"/>
      <c r="O85" s="92"/>
      <c r="P85" s="37"/>
      <c r="Q85" s="37"/>
      <c r="R85" s="37"/>
      <c r="S85" s="37"/>
      <c r="T85" s="37"/>
      <c r="U85" s="37"/>
      <c r="V85" s="37">
        <v>13724881902</v>
      </c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</row>
    <row r="86" s="81" customFormat="1" ht="20" hidden="1" customHeight="1" spans="1:257">
      <c r="A86" s="13">
        <f t="shared" si="9"/>
        <v>8</v>
      </c>
      <c r="B86" s="37" t="s">
        <v>557</v>
      </c>
      <c r="C86" s="37" t="s">
        <v>102</v>
      </c>
      <c r="D86" s="37">
        <v>8</v>
      </c>
      <c r="E86" s="37">
        <v>24500</v>
      </c>
      <c r="F86" s="37"/>
      <c r="G86" s="37"/>
      <c r="H86" s="37"/>
      <c r="I86" s="54"/>
      <c r="J86" s="37" t="s">
        <v>34</v>
      </c>
      <c r="K86" s="37" t="s">
        <v>610</v>
      </c>
      <c r="L86" s="37"/>
      <c r="M86" s="37" t="s">
        <v>612</v>
      </c>
      <c r="N86" s="37"/>
      <c r="O86" s="92">
        <v>24500</v>
      </c>
      <c r="P86" s="37">
        <f>8500-500+10000+5800</f>
        <v>23800</v>
      </c>
      <c r="Q86" s="37">
        <f>P86-O86</f>
        <v>-700</v>
      </c>
      <c r="R86" s="37" t="s">
        <v>26</v>
      </c>
      <c r="S86" s="37"/>
      <c r="T86" s="37"/>
      <c r="U86" s="37"/>
      <c r="V86" s="37">
        <v>13724881902</v>
      </c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</row>
    <row r="87" s="81" customFormat="1" ht="20" hidden="1" customHeight="1" spans="1:257">
      <c r="A87" s="84">
        <f t="shared" si="9"/>
        <v>8</v>
      </c>
      <c r="B87" s="37" t="s">
        <v>570</v>
      </c>
      <c r="C87" s="37" t="s">
        <v>322</v>
      </c>
      <c r="D87" s="37">
        <v>8</v>
      </c>
      <c r="E87" s="37">
        <f>1000/8*D87</f>
        <v>1000</v>
      </c>
      <c r="F87" s="37">
        <v>0</v>
      </c>
      <c r="G87" s="37">
        <f t="shared" ref="G87:G99" si="10">1300/8*F87</f>
        <v>0</v>
      </c>
      <c r="H87" s="37">
        <v>500</v>
      </c>
      <c r="I87" s="54">
        <v>2590</v>
      </c>
      <c r="J87" s="37" t="s">
        <v>613</v>
      </c>
      <c r="K87" s="37" t="s">
        <v>614</v>
      </c>
      <c r="L87" s="37"/>
      <c r="M87" s="37"/>
      <c r="N87" s="37" t="s">
        <v>40</v>
      </c>
      <c r="O87" s="92"/>
      <c r="P87" s="37"/>
      <c r="Q87" s="37"/>
      <c r="R87" s="37"/>
      <c r="S87" s="37"/>
      <c r="T87" s="37">
        <v>1528</v>
      </c>
      <c r="U87" s="37"/>
      <c r="V87" s="37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</row>
    <row r="88" s="81" customFormat="1" ht="20" hidden="1" customHeight="1" spans="1:257">
      <c r="A88" s="84">
        <f t="shared" si="9"/>
        <v>8</v>
      </c>
      <c r="B88" s="37" t="s">
        <v>579</v>
      </c>
      <c r="C88" s="37" t="s">
        <v>322</v>
      </c>
      <c r="D88" s="37">
        <v>8</v>
      </c>
      <c r="E88" s="37">
        <f>1000/8*D88</f>
        <v>1000</v>
      </c>
      <c r="F88" s="37">
        <v>0</v>
      </c>
      <c r="G88" s="37">
        <f t="shared" si="10"/>
        <v>0</v>
      </c>
      <c r="H88" s="37"/>
      <c r="I88" s="54">
        <v>2591</v>
      </c>
      <c r="J88" s="37" t="s">
        <v>613</v>
      </c>
      <c r="K88" s="37" t="s">
        <v>614</v>
      </c>
      <c r="L88" s="37"/>
      <c r="M88" s="37"/>
      <c r="N88" s="37" t="s">
        <v>40</v>
      </c>
      <c r="O88" s="92"/>
      <c r="P88" s="37"/>
      <c r="Q88" s="37"/>
      <c r="R88" s="37"/>
      <c r="S88" s="37"/>
      <c r="T88" s="37"/>
      <c r="U88" s="37"/>
      <c r="V88" s="37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</row>
    <row r="89" s="81" customFormat="1" ht="20" hidden="1" customHeight="1" spans="1:257">
      <c r="A89" s="84">
        <f t="shared" si="9"/>
        <v>8</v>
      </c>
      <c r="B89" s="37" t="s">
        <v>595</v>
      </c>
      <c r="C89" s="37" t="s">
        <v>322</v>
      </c>
      <c r="D89" s="37">
        <v>8</v>
      </c>
      <c r="E89" s="37">
        <f>1000/8*D89</f>
        <v>1000</v>
      </c>
      <c r="F89" s="37">
        <v>0</v>
      </c>
      <c r="G89" s="37">
        <f t="shared" si="10"/>
        <v>0</v>
      </c>
      <c r="H89" s="37"/>
      <c r="I89" s="54">
        <v>2592</v>
      </c>
      <c r="J89" s="37" t="s">
        <v>613</v>
      </c>
      <c r="K89" s="37" t="s">
        <v>614</v>
      </c>
      <c r="L89" s="37"/>
      <c r="M89" s="37"/>
      <c r="N89" s="37" t="s">
        <v>40</v>
      </c>
      <c r="O89" s="92"/>
      <c r="P89" s="37"/>
      <c r="Q89" s="37"/>
      <c r="R89" s="37"/>
      <c r="S89" s="37"/>
      <c r="T89" s="37">
        <v>1537</v>
      </c>
      <c r="U89" s="37"/>
      <c r="V89" s="37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</row>
    <row r="90" s="81" customFormat="1" ht="20" hidden="1" customHeight="1" spans="1:257">
      <c r="A90" s="84">
        <f t="shared" si="9"/>
        <v>11</v>
      </c>
      <c r="B90" s="37" t="s">
        <v>598</v>
      </c>
      <c r="C90" s="37" t="s">
        <v>322</v>
      </c>
      <c r="D90" s="37">
        <v>11</v>
      </c>
      <c r="E90" s="37">
        <f>1000/8*D90</f>
        <v>1375</v>
      </c>
      <c r="F90" s="37">
        <v>0</v>
      </c>
      <c r="G90" s="37">
        <f t="shared" si="10"/>
        <v>0</v>
      </c>
      <c r="H90" s="37"/>
      <c r="I90" s="54">
        <v>2595</v>
      </c>
      <c r="J90" s="37" t="s">
        <v>613</v>
      </c>
      <c r="K90" s="37" t="s">
        <v>614</v>
      </c>
      <c r="L90" s="37"/>
      <c r="M90" s="37"/>
      <c r="N90" s="37" t="s">
        <v>40</v>
      </c>
      <c r="O90" s="92"/>
      <c r="P90" s="37"/>
      <c r="Q90" s="37"/>
      <c r="R90" s="37"/>
      <c r="S90" s="37"/>
      <c r="T90" s="37">
        <v>1547</v>
      </c>
      <c r="U90" s="37"/>
      <c r="V90" s="37" t="s">
        <v>615</v>
      </c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</row>
    <row r="91" s="81" customFormat="1" ht="20" customHeight="1" spans="1:257">
      <c r="A91" s="84">
        <f t="shared" si="9"/>
        <v>15</v>
      </c>
      <c r="B91" s="37" t="s">
        <v>599</v>
      </c>
      <c r="C91" s="37" t="s">
        <v>322</v>
      </c>
      <c r="D91" s="37">
        <v>15</v>
      </c>
      <c r="E91" s="37">
        <f>1000/8*D91</f>
        <v>1875</v>
      </c>
      <c r="F91" s="37">
        <v>0</v>
      </c>
      <c r="G91" s="37">
        <f t="shared" si="10"/>
        <v>0</v>
      </c>
      <c r="H91" s="37"/>
      <c r="I91" s="54">
        <v>2596</v>
      </c>
      <c r="J91" s="37" t="s">
        <v>613</v>
      </c>
      <c r="K91" s="37" t="s">
        <v>614</v>
      </c>
      <c r="L91" s="37"/>
      <c r="M91" s="37"/>
      <c r="N91" s="37" t="s">
        <v>40</v>
      </c>
      <c r="O91" s="92"/>
      <c r="P91" s="37"/>
      <c r="Q91" s="37"/>
      <c r="R91" s="37"/>
      <c r="S91" s="37"/>
      <c r="T91" s="37">
        <v>1559</v>
      </c>
      <c r="U91" s="37"/>
      <c r="V91" s="37" t="s">
        <v>615</v>
      </c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</row>
    <row r="92" s="81" customFormat="1" ht="20" hidden="1" customHeight="1" spans="1:257">
      <c r="A92" s="84">
        <f t="shared" si="9"/>
        <v>6.5</v>
      </c>
      <c r="B92" s="37" t="s">
        <v>557</v>
      </c>
      <c r="C92" s="37" t="s">
        <v>180</v>
      </c>
      <c r="D92" s="37">
        <v>6.5</v>
      </c>
      <c r="E92" s="37">
        <f t="shared" ref="E92:E99" si="11">900/8*D92</f>
        <v>731.25</v>
      </c>
      <c r="F92" s="37"/>
      <c r="G92" s="37">
        <f t="shared" si="10"/>
        <v>0</v>
      </c>
      <c r="H92" s="37"/>
      <c r="I92" s="54">
        <v>2569</v>
      </c>
      <c r="J92" s="37" t="s">
        <v>432</v>
      </c>
      <c r="K92" s="37" t="s">
        <v>616</v>
      </c>
      <c r="L92" s="37"/>
      <c r="M92" s="37"/>
      <c r="N92" s="37" t="s">
        <v>40</v>
      </c>
      <c r="O92" s="92"/>
      <c r="P92" s="37"/>
      <c r="Q92" s="37"/>
      <c r="R92" s="37"/>
      <c r="S92" s="37"/>
      <c r="T92" s="37">
        <v>1779</v>
      </c>
      <c r="U92" s="37" t="s">
        <v>409</v>
      </c>
      <c r="V92" s="37" t="s">
        <v>617</v>
      </c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</row>
    <row r="93" s="81" customFormat="1" ht="20" hidden="1" customHeight="1" spans="1:257">
      <c r="A93" s="84">
        <f t="shared" si="9"/>
        <v>8</v>
      </c>
      <c r="B93" s="37" t="s">
        <v>560</v>
      </c>
      <c r="C93" s="37" t="s">
        <v>180</v>
      </c>
      <c r="D93" s="37">
        <v>8</v>
      </c>
      <c r="E93" s="37">
        <f t="shared" si="11"/>
        <v>900</v>
      </c>
      <c r="F93" s="37"/>
      <c r="G93" s="37">
        <f t="shared" si="10"/>
        <v>0</v>
      </c>
      <c r="H93" s="37"/>
      <c r="I93" s="54">
        <v>2571</v>
      </c>
      <c r="J93" s="37" t="s">
        <v>432</v>
      </c>
      <c r="K93" s="37" t="s">
        <v>616</v>
      </c>
      <c r="L93" s="37">
        <v>20</v>
      </c>
      <c r="M93" s="37"/>
      <c r="N93" s="37" t="s">
        <v>40</v>
      </c>
      <c r="O93" s="92"/>
      <c r="P93" s="37"/>
      <c r="Q93" s="37"/>
      <c r="R93" s="37"/>
      <c r="S93" s="37"/>
      <c r="T93" s="37">
        <v>1807.8</v>
      </c>
      <c r="U93" s="37" t="s">
        <v>407</v>
      </c>
      <c r="V93" s="37" t="s">
        <v>617</v>
      </c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</row>
    <row r="94" s="81" customFormat="1" ht="20" hidden="1" customHeight="1" spans="1:257">
      <c r="A94" s="84">
        <f t="shared" si="9"/>
        <v>8</v>
      </c>
      <c r="B94" s="37" t="s">
        <v>561</v>
      </c>
      <c r="C94" s="37" t="s">
        <v>180</v>
      </c>
      <c r="D94" s="37">
        <v>8</v>
      </c>
      <c r="E94" s="37">
        <f t="shared" si="11"/>
        <v>900</v>
      </c>
      <c r="F94" s="37"/>
      <c r="G94" s="37">
        <f t="shared" si="10"/>
        <v>0</v>
      </c>
      <c r="H94" s="37"/>
      <c r="I94" s="54">
        <v>2572</v>
      </c>
      <c r="J94" s="37" t="s">
        <v>432</v>
      </c>
      <c r="K94" s="37" t="s">
        <v>616</v>
      </c>
      <c r="L94" s="37">
        <v>23</v>
      </c>
      <c r="M94" s="37"/>
      <c r="N94" s="37" t="s">
        <v>40</v>
      </c>
      <c r="O94" s="92"/>
      <c r="P94" s="37"/>
      <c r="Q94" s="37"/>
      <c r="R94" s="37"/>
      <c r="S94" s="37"/>
      <c r="T94" s="37">
        <v>1814.8</v>
      </c>
      <c r="U94" s="37" t="s">
        <v>407</v>
      </c>
      <c r="V94" s="37" t="s">
        <v>617</v>
      </c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</row>
    <row r="95" s="81" customFormat="1" ht="20" hidden="1" customHeight="1" spans="1:257">
      <c r="A95" s="84">
        <f t="shared" si="9"/>
        <v>8</v>
      </c>
      <c r="B95" s="37" t="s">
        <v>562</v>
      </c>
      <c r="C95" s="37" t="s">
        <v>180</v>
      </c>
      <c r="D95" s="37">
        <v>8</v>
      </c>
      <c r="E95" s="37">
        <f t="shared" si="11"/>
        <v>900</v>
      </c>
      <c r="F95" s="37"/>
      <c r="G95" s="37">
        <f t="shared" si="10"/>
        <v>0</v>
      </c>
      <c r="H95" s="37"/>
      <c r="I95" s="54">
        <v>2573</v>
      </c>
      <c r="J95" s="37" t="s">
        <v>432</v>
      </c>
      <c r="K95" s="37" t="s">
        <v>616</v>
      </c>
      <c r="L95" s="37"/>
      <c r="M95" s="37"/>
      <c r="N95" s="37" t="s">
        <v>40</v>
      </c>
      <c r="O95" s="92"/>
      <c r="P95" s="37"/>
      <c r="Q95" s="37"/>
      <c r="R95" s="37"/>
      <c r="S95" s="37"/>
      <c r="T95" s="37">
        <v>1821</v>
      </c>
      <c r="U95" s="37" t="s">
        <v>410</v>
      </c>
      <c r="V95" s="37">
        <v>13725395368</v>
      </c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</row>
    <row r="96" s="81" customFormat="1" ht="20" hidden="1" customHeight="1" spans="1:257">
      <c r="A96" s="84">
        <v>8</v>
      </c>
      <c r="B96" s="37" t="s">
        <v>572</v>
      </c>
      <c r="C96" s="37" t="s">
        <v>180</v>
      </c>
      <c r="D96" s="37">
        <v>8</v>
      </c>
      <c r="E96" s="37">
        <f t="shared" si="11"/>
        <v>900</v>
      </c>
      <c r="F96" s="37"/>
      <c r="G96" s="37">
        <f t="shared" si="10"/>
        <v>0</v>
      </c>
      <c r="H96" s="37"/>
      <c r="I96" s="54">
        <v>2574</v>
      </c>
      <c r="J96" s="37" t="s">
        <v>432</v>
      </c>
      <c r="K96" s="37" t="s">
        <v>616</v>
      </c>
      <c r="L96" s="37">
        <v>20</v>
      </c>
      <c r="M96" s="37"/>
      <c r="N96" s="37" t="s">
        <v>40</v>
      </c>
      <c r="O96" s="92"/>
      <c r="P96" s="37"/>
      <c r="Q96" s="37"/>
      <c r="R96" s="37"/>
      <c r="S96" s="37"/>
      <c r="T96" s="37">
        <v>1830</v>
      </c>
      <c r="U96" s="37" t="s">
        <v>410</v>
      </c>
      <c r="V96" s="37">
        <v>13725395368</v>
      </c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</row>
    <row r="97" s="81" customFormat="1" ht="20" hidden="1" customHeight="1" spans="1:257">
      <c r="A97" s="84">
        <v>8</v>
      </c>
      <c r="B97" s="37" t="s">
        <v>574</v>
      </c>
      <c r="C97" s="37" t="s">
        <v>180</v>
      </c>
      <c r="D97" s="37">
        <v>4</v>
      </c>
      <c r="E97" s="37">
        <f t="shared" si="11"/>
        <v>450</v>
      </c>
      <c r="F97" s="37"/>
      <c r="G97" s="37">
        <f t="shared" si="10"/>
        <v>0</v>
      </c>
      <c r="H97" s="37"/>
      <c r="I97" s="54">
        <v>2575</v>
      </c>
      <c r="J97" s="37" t="s">
        <v>432</v>
      </c>
      <c r="K97" s="37" t="s">
        <v>616</v>
      </c>
      <c r="L97" s="37"/>
      <c r="M97" s="37"/>
      <c r="N97" s="37" t="s">
        <v>40</v>
      </c>
      <c r="O97" s="92"/>
      <c r="P97" s="37"/>
      <c r="Q97" s="37"/>
      <c r="R97" s="37"/>
      <c r="S97" s="37"/>
      <c r="T97" s="37">
        <v>1830</v>
      </c>
      <c r="U97" s="37" t="s">
        <v>410</v>
      </c>
      <c r="V97" s="37">
        <v>13725395368</v>
      </c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</row>
    <row r="98" s="81" customFormat="1" ht="20" hidden="1" customHeight="1" spans="1:257">
      <c r="A98" s="84">
        <v>0</v>
      </c>
      <c r="B98" s="37" t="s">
        <v>575</v>
      </c>
      <c r="C98" s="37" t="s">
        <v>180</v>
      </c>
      <c r="D98" s="37">
        <v>8</v>
      </c>
      <c r="E98" s="37">
        <f t="shared" si="11"/>
        <v>900</v>
      </c>
      <c r="F98" s="37"/>
      <c r="G98" s="37">
        <f t="shared" si="10"/>
        <v>0</v>
      </c>
      <c r="H98" s="37"/>
      <c r="I98" s="54">
        <v>4931</v>
      </c>
      <c r="J98" s="37" t="s">
        <v>432</v>
      </c>
      <c r="K98" s="37" t="s">
        <v>616</v>
      </c>
      <c r="L98" s="37">
        <v>25</v>
      </c>
      <c r="M98" s="37"/>
      <c r="N98" s="37" t="s">
        <v>40</v>
      </c>
      <c r="O98" s="92"/>
      <c r="P98" s="37"/>
      <c r="Q98" s="37"/>
      <c r="R98" s="37"/>
      <c r="S98" s="37"/>
      <c r="T98" s="37">
        <v>1837</v>
      </c>
      <c r="U98" s="37" t="s">
        <v>431</v>
      </c>
      <c r="V98" s="37">
        <v>13725395368</v>
      </c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</row>
    <row r="99" s="81" customFormat="1" ht="20" hidden="1" customHeight="1" spans="1:257">
      <c r="A99" s="84">
        <f>D99+F99</f>
        <v>6</v>
      </c>
      <c r="B99" s="37" t="s">
        <v>576</v>
      </c>
      <c r="C99" s="37" t="s">
        <v>180</v>
      </c>
      <c r="D99" s="37">
        <v>6</v>
      </c>
      <c r="E99" s="37">
        <f t="shared" si="11"/>
        <v>675</v>
      </c>
      <c r="F99" s="37"/>
      <c r="G99" s="37">
        <f t="shared" si="10"/>
        <v>0</v>
      </c>
      <c r="H99" s="37"/>
      <c r="I99" s="54">
        <v>4932</v>
      </c>
      <c r="J99" s="37" t="s">
        <v>432</v>
      </c>
      <c r="K99" s="37" t="s">
        <v>616</v>
      </c>
      <c r="L99" s="37"/>
      <c r="M99" s="37" t="s">
        <v>77</v>
      </c>
      <c r="N99" s="37"/>
      <c r="O99" s="92">
        <v>6356</v>
      </c>
      <c r="P99" s="37">
        <v>6356</v>
      </c>
      <c r="Q99" s="37"/>
      <c r="R99" s="37" t="s">
        <v>36</v>
      </c>
      <c r="S99" s="37"/>
      <c r="T99" s="37">
        <v>1844</v>
      </c>
      <c r="U99" s="37" t="s">
        <v>445</v>
      </c>
      <c r="V99" s="37">
        <v>13725395368</v>
      </c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</row>
    <row r="100" s="81" customFormat="1" ht="20" hidden="1" customHeight="1" spans="1:257">
      <c r="A100" s="13">
        <f>D100+F100</f>
        <v>8</v>
      </c>
      <c r="B100" s="37" t="s">
        <v>565</v>
      </c>
      <c r="C100" s="37" t="s">
        <v>90</v>
      </c>
      <c r="D100" s="37">
        <v>8</v>
      </c>
      <c r="E100" s="37">
        <v>1300</v>
      </c>
      <c r="F100" s="37"/>
      <c r="G100" s="37"/>
      <c r="H100" s="37"/>
      <c r="I100" s="54"/>
      <c r="J100" s="37" t="s">
        <v>38</v>
      </c>
      <c r="K100" s="37" t="s">
        <v>618</v>
      </c>
      <c r="L100" s="37">
        <v>25</v>
      </c>
      <c r="M100" s="37" t="s">
        <v>316</v>
      </c>
      <c r="N100" s="37"/>
      <c r="O100" s="92">
        <v>1300</v>
      </c>
      <c r="P100" s="37">
        <v>1300</v>
      </c>
      <c r="Q100" s="37"/>
      <c r="R100" s="37" t="s">
        <v>26</v>
      </c>
      <c r="S100" s="37"/>
      <c r="T100" s="37">
        <v>975</v>
      </c>
      <c r="U100" s="37" t="s">
        <v>481</v>
      </c>
      <c r="V100" s="37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</row>
    <row r="101" s="81" customFormat="1" ht="20" hidden="1" customHeight="1" spans="1:257">
      <c r="A101" s="84">
        <f>D101+F101</f>
        <v>0</v>
      </c>
      <c r="B101" s="37" t="s">
        <v>601</v>
      </c>
      <c r="C101" s="37" t="s">
        <v>37</v>
      </c>
      <c r="D101" s="37">
        <v>0</v>
      </c>
      <c r="E101" s="37">
        <v>1200</v>
      </c>
      <c r="F101" s="37"/>
      <c r="G101" s="37"/>
      <c r="H101" s="37"/>
      <c r="I101" s="54">
        <v>3675</v>
      </c>
      <c r="J101" s="37" t="s">
        <v>54</v>
      </c>
      <c r="K101" s="37" t="s">
        <v>619</v>
      </c>
      <c r="L101" s="37"/>
      <c r="M101" s="37" t="s">
        <v>316</v>
      </c>
      <c r="N101" s="37" t="s">
        <v>40</v>
      </c>
      <c r="O101" s="92">
        <v>1200</v>
      </c>
      <c r="P101" s="37">
        <v>1200</v>
      </c>
      <c r="Q101" s="37"/>
      <c r="R101" s="37" t="s">
        <v>26</v>
      </c>
      <c r="S101" s="37"/>
      <c r="T101" s="37"/>
      <c r="U101" s="37"/>
      <c r="V101" s="37" t="s">
        <v>620</v>
      </c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</row>
    <row r="102" s="81" customFormat="1" ht="20" hidden="1" customHeight="1" spans="1:257">
      <c r="A102" s="91">
        <f>D102+F102</f>
        <v>8</v>
      </c>
      <c r="B102" s="37" t="s">
        <v>577</v>
      </c>
      <c r="C102" s="37" t="s">
        <v>400</v>
      </c>
      <c r="D102" s="37">
        <v>0</v>
      </c>
      <c r="E102" s="37">
        <f>1000/8*D102</f>
        <v>0</v>
      </c>
      <c r="F102" s="37">
        <v>8</v>
      </c>
      <c r="G102" s="37">
        <f>1500/8*F102</f>
        <v>1500</v>
      </c>
      <c r="H102" s="37"/>
      <c r="I102" s="54">
        <v>3471</v>
      </c>
      <c r="J102" s="37" t="s">
        <v>23</v>
      </c>
      <c r="K102" s="37" t="s">
        <v>177</v>
      </c>
      <c r="L102" s="37"/>
      <c r="M102" s="37" t="s">
        <v>25</v>
      </c>
      <c r="N102" s="37"/>
      <c r="O102" s="92">
        <v>1500</v>
      </c>
      <c r="P102" s="37">
        <v>1500</v>
      </c>
      <c r="Q102" s="37"/>
      <c r="R102" s="37" t="s">
        <v>124</v>
      </c>
      <c r="S102" s="37"/>
      <c r="T102" s="37"/>
      <c r="U102" s="37"/>
      <c r="V102" s="37" t="s">
        <v>621</v>
      </c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</row>
    <row r="103" s="81" customFormat="1" ht="20" hidden="1" customHeight="1" spans="1:257">
      <c r="A103" s="13">
        <f>D103+F103</f>
        <v>8</v>
      </c>
      <c r="B103" s="37" t="s">
        <v>597</v>
      </c>
      <c r="C103" s="37" t="s">
        <v>345</v>
      </c>
      <c r="D103" s="37">
        <v>0</v>
      </c>
      <c r="E103" s="37">
        <f>1000/8*D103</f>
        <v>0</v>
      </c>
      <c r="F103" s="37">
        <v>8</v>
      </c>
      <c r="G103" s="37">
        <f>1500/8*F103</f>
        <v>1500</v>
      </c>
      <c r="H103" s="37"/>
      <c r="I103" s="54"/>
      <c r="J103" s="37" t="s">
        <v>23</v>
      </c>
      <c r="K103" s="37" t="s">
        <v>177</v>
      </c>
      <c r="L103" s="37"/>
      <c r="M103" s="37" t="s">
        <v>316</v>
      </c>
      <c r="N103" s="37"/>
      <c r="O103" s="92">
        <v>1500</v>
      </c>
      <c r="P103" s="37">
        <v>1500</v>
      </c>
      <c r="Q103" s="37"/>
      <c r="R103" s="37" t="s">
        <v>36</v>
      </c>
      <c r="S103" s="37"/>
      <c r="T103" s="37"/>
      <c r="U103" s="37"/>
      <c r="V103" s="37">
        <v>13713528565</v>
      </c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</row>
    <row r="104" s="81" customFormat="1" ht="20" hidden="1" customHeight="1" spans="1:257">
      <c r="A104" s="84">
        <v>8</v>
      </c>
      <c r="B104" s="37" t="s">
        <v>574</v>
      </c>
      <c r="C104" s="37" t="s">
        <v>81</v>
      </c>
      <c r="D104" s="37">
        <v>0</v>
      </c>
      <c r="E104" s="37">
        <v>0</v>
      </c>
      <c r="F104" s="37">
        <v>8</v>
      </c>
      <c r="G104" s="37">
        <f t="shared" ref="G104:G111" si="12">1800/8*F104</f>
        <v>1800</v>
      </c>
      <c r="H104" s="37"/>
      <c r="I104" s="54">
        <v>241</v>
      </c>
      <c r="J104" s="37" t="s">
        <v>82</v>
      </c>
      <c r="K104" s="37" t="s">
        <v>622</v>
      </c>
      <c r="L104" s="37"/>
      <c r="M104" s="37"/>
      <c r="N104" s="37" t="s">
        <v>40</v>
      </c>
      <c r="O104" s="92"/>
      <c r="P104" s="37"/>
      <c r="Q104" s="37"/>
      <c r="R104" s="37"/>
      <c r="S104" s="37"/>
      <c r="T104" s="37"/>
      <c r="U104" s="37"/>
      <c r="V104" s="37" t="s">
        <v>623</v>
      </c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</row>
    <row r="105" s="81" customFormat="1" ht="20" hidden="1" customHeight="1" spans="1:257">
      <c r="A105" s="84">
        <v>4</v>
      </c>
      <c r="B105" s="37" t="s">
        <v>575</v>
      </c>
      <c r="C105" s="37" t="s">
        <v>81</v>
      </c>
      <c r="D105" s="37">
        <v>0</v>
      </c>
      <c r="E105" s="37">
        <f t="shared" ref="E105:E111" si="13">1400/8*D105</f>
        <v>0</v>
      </c>
      <c r="F105" s="37">
        <v>8</v>
      </c>
      <c r="G105" s="37">
        <f t="shared" si="12"/>
        <v>1800</v>
      </c>
      <c r="H105" s="37"/>
      <c r="I105" s="54">
        <v>242</v>
      </c>
      <c r="J105" s="57" t="s">
        <v>82</v>
      </c>
      <c r="K105" s="57" t="s">
        <v>622</v>
      </c>
      <c r="L105" s="37"/>
      <c r="M105" s="37"/>
      <c r="N105" s="37" t="s">
        <v>40</v>
      </c>
      <c r="O105" s="92"/>
      <c r="P105" s="37"/>
      <c r="Q105" s="37"/>
      <c r="R105" s="37"/>
      <c r="S105" s="37"/>
      <c r="T105" s="37"/>
      <c r="U105" s="37"/>
      <c r="V105" s="37" t="s">
        <v>623</v>
      </c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</row>
    <row r="106" s="81" customFormat="1" ht="20" hidden="1" customHeight="1" spans="1:257">
      <c r="A106" s="84">
        <f t="shared" ref="A106:A153" si="14">D106+F106</f>
        <v>8</v>
      </c>
      <c r="B106" s="37" t="s">
        <v>576</v>
      </c>
      <c r="C106" s="37" t="s">
        <v>81</v>
      </c>
      <c r="D106" s="37">
        <v>8</v>
      </c>
      <c r="E106" s="37">
        <f t="shared" si="13"/>
        <v>1400</v>
      </c>
      <c r="F106" s="37">
        <v>0</v>
      </c>
      <c r="G106" s="37">
        <f t="shared" si="12"/>
        <v>0</v>
      </c>
      <c r="H106" s="37"/>
      <c r="I106" s="54">
        <v>243</v>
      </c>
      <c r="J106" s="37" t="s">
        <v>82</v>
      </c>
      <c r="K106" s="37" t="s">
        <v>622</v>
      </c>
      <c r="L106" s="37">
        <v>130</v>
      </c>
      <c r="M106" s="37"/>
      <c r="N106" s="37" t="s">
        <v>40</v>
      </c>
      <c r="O106" s="92"/>
      <c r="P106" s="37"/>
      <c r="Q106" s="37"/>
      <c r="R106" s="37"/>
      <c r="S106" s="37"/>
      <c r="T106" s="37"/>
      <c r="U106" s="37"/>
      <c r="V106" s="37" t="s">
        <v>623</v>
      </c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</row>
    <row r="107" s="81" customFormat="1" ht="20" hidden="1" customHeight="1" spans="1:257">
      <c r="A107" s="84">
        <f t="shared" si="14"/>
        <v>10</v>
      </c>
      <c r="B107" s="37" t="s">
        <v>577</v>
      </c>
      <c r="C107" s="37" t="s">
        <v>81</v>
      </c>
      <c r="D107" s="37">
        <v>10</v>
      </c>
      <c r="E107" s="37">
        <f t="shared" si="13"/>
        <v>1750</v>
      </c>
      <c r="F107" s="37">
        <v>0</v>
      </c>
      <c r="G107" s="37">
        <f t="shared" si="12"/>
        <v>0</v>
      </c>
      <c r="H107" s="37"/>
      <c r="I107" s="54">
        <v>244</v>
      </c>
      <c r="J107" s="37" t="s">
        <v>82</v>
      </c>
      <c r="K107" s="37" t="s">
        <v>622</v>
      </c>
      <c r="L107" s="37"/>
      <c r="M107" s="37"/>
      <c r="N107" s="37" t="s">
        <v>40</v>
      </c>
      <c r="O107" s="92"/>
      <c r="P107" s="37"/>
      <c r="Q107" s="37"/>
      <c r="R107" s="37"/>
      <c r="S107" s="37"/>
      <c r="T107" s="37"/>
      <c r="U107" s="37"/>
      <c r="V107" s="37" t="s">
        <v>623</v>
      </c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</row>
    <row r="108" s="81" customFormat="1" ht="20" hidden="1" customHeight="1" spans="1:257">
      <c r="A108" s="84">
        <f t="shared" si="14"/>
        <v>4</v>
      </c>
      <c r="B108" s="37" t="s">
        <v>570</v>
      </c>
      <c r="C108" s="37" t="s">
        <v>81</v>
      </c>
      <c r="D108" s="37">
        <v>1</v>
      </c>
      <c r="E108" s="37">
        <f t="shared" si="13"/>
        <v>175</v>
      </c>
      <c r="F108" s="37">
        <v>3</v>
      </c>
      <c r="G108" s="37">
        <f t="shared" si="12"/>
        <v>675</v>
      </c>
      <c r="H108" s="37"/>
      <c r="I108" s="54">
        <v>245</v>
      </c>
      <c r="J108" s="37" t="s">
        <v>82</v>
      </c>
      <c r="K108" s="37" t="s">
        <v>622</v>
      </c>
      <c r="L108" s="37"/>
      <c r="M108" s="37"/>
      <c r="N108" s="37" t="s">
        <v>40</v>
      </c>
      <c r="O108" s="92"/>
      <c r="P108" s="37"/>
      <c r="Q108" s="37"/>
      <c r="R108" s="37"/>
      <c r="S108" s="37"/>
      <c r="T108" s="37"/>
      <c r="U108" s="37"/>
      <c r="V108" s="37" t="s">
        <v>623</v>
      </c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</row>
    <row r="109" s="81" customFormat="1" ht="20" hidden="1" customHeight="1" spans="1:257">
      <c r="A109" s="91">
        <f t="shared" si="14"/>
        <v>9</v>
      </c>
      <c r="B109" s="37" t="s">
        <v>579</v>
      </c>
      <c r="C109" s="37" t="s">
        <v>81</v>
      </c>
      <c r="D109" s="37">
        <v>0</v>
      </c>
      <c r="E109" s="37">
        <f t="shared" si="13"/>
        <v>0</v>
      </c>
      <c r="F109" s="37">
        <v>9</v>
      </c>
      <c r="G109" s="37">
        <f t="shared" si="12"/>
        <v>2025</v>
      </c>
      <c r="H109" s="37"/>
      <c r="I109" s="54">
        <v>246</v>
      </c>
      <c r="J109" s="37" t="s">
        <v>82</v>
      </c>
      <c r="K109" s="37" t="s">
        <v>622</v>
      </c>
      <c r="L109" s="37"/>
      <c r="M109" s="37"/>
      <c r="N109" s="37"/>
      <c r="O109" s="92"/>
      <c r="P109" s="37"/>
      <c r="Q109" s="37"/>
      <c r="R109" s="37"/>
      <c r="S109" s="37"/>
      <c r="T109" s="37"/>
      <c r="U109" s="37"/>
      <c r="V109" s="37" t="s">
        <v>623</v>
      </c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</row>
    <row r="110" s="81" customFormat="1" ht="20" hidden="1" customHeight="1" spans="1:257">
      <c r="A110" s="91">
        <f t="shared" si="14"/>
        <v>8</v>
      </c>
      <c r="B110" s="37" t="s">
        <v>595</v>
      </c>
      <c r="C110" s="37" t="s">
        <v>81</v>
      </c>
      <c r="D110" s="37">
        <v>8</v>
      </c>
      <c r="E110" s="37">
        <f t="shared" si="13"/>
        <v>1400</v>
      </c>
      <c r="F110" s="37">
        <v>0</v>
      </c>
      <c r="G110" s="37">
        <f t="shared" si="12"/>
        <v>0</v>
      </c>
      <c r="H110" s="37"/>
      <c r="I110" s="54">
        <v>247</v>
      </c>
      <c r="J110" s="37" t="s">
        <v>82</v>
      </c>
      <c r="K110" s="37" t="s">
        <v>622</v>
      </c>
      <c r="L110" s="37"/>
      <c r="M110" s="37"/>
      <c r="N110" s="37"/>
      <c r="O110" s="92"/>
      <c r="P110" s="37"/>
      <c r="Q110" s="37"/>
      <c r="R110" s="37"/>
      <c r="S110" s="37"/>
      <c r="T110" s="37"/>
      <c r="U110" s="37">
        <v>2679</v>
      </c>
      <c r="V110" s="37" t="s">
        <v>623</v>
      </c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</row>
    <row r="111" s="81" customFormat="1" ht="20" hidden="1" customHeight="1" spans="1:257">
      <c r="A111" s="91">
        <f t="shared" si="14"/>
        <v>5</v>
      </c>
      <c r="B111" s="37" t="s">
        <v>597</v>
      </c>
      <c r="C111" s="37" t="s">
        <v>81</v>
      </c>
      <c r="D111" s="37">
        <v>5</v>
      </c>
      <c r="E111" s="37">
        <f t="shared" si="13"/>
        <v>875</v>
      </c>
      <c r="F111" s="37">
        <v>0</v>
      </c>
      <c r="G111" s="37">
        <f t="shared" si="12"/>
        <v>0</v>
      </c>
      <c r="H111" s="37"/>
      <c r="I111" s="54">
        <v>248</v>
      </c>
      <c r="J111" s="37" t="s">
        <v>82</v>
      </c>
      <c r="K111" s="37" t="s">
        <v>622</v>
      </c>
      <c r="L111" s="37">
        <v>100</v>
      </c>
      <c r="M111" s="37"/>
      <c r="N111" s="37"/>
      <c r="O111" s="92">
        <v>11900</v>
      </c>
      <c r="P111" s="37">
        <f>5000+6600</f>
        <v>11600</v>
      </c>
      <c r="Q111" s="37">
        <f>P111-O111</f>
        <v>-300</v>
      </c>
      <c r="R111" s="37" t="s">
        <v>26</v>
      </c>
      <c r="S111" s="37"/>
      <c r="T111" s="37"/>
      <c r="U111" s="37">
        <v>2679</v>
      </c>
      <c r="V111" s="37" t="s">
        <v>623</v>
      </c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</row>
    <row r="112" s="81" customFormat="1" ht="20" hidden="1" customHeight="1" spans="1:257">
      <c r="A112" s="84">
        <f t="shared" si="14"/>
        <v>6</v>
      </c>
      <c r="B112" s="14" t="s">
        <v>567</v>
      </c>
      <c r="C112" s="14" t="s">
        <v>31</v>
      </c>
      <c r="D112" s="14"/>
      <c r="E112" s="14">
        <f t="shared" ref="E112:E117" si="15">900/8*D112</f>
        <v>0</v>
      </c>
      <c r="F112" s="14">
        <v>6</v>
      </c>
      <c r="G112" s="14">
        <f t="shared" ref="G112:G117" si="16">1300/8*F112</f>
        <v>975</v>
      </c>
      <c r="H112" s="14">
        <v>300</v>
      </c>
      <c r="I112" s="23">
        <v>291</v>
      </c>
      <c r="J112" s="14" t="s">
        <v>220</v>
      </c>
      <c r="K112" s="37" t="s">
        <v>624</v>
      </c>
      <c r="L112" s="14">
        <v>15</v>
      </c>
      <c r="M112" s="14"/>
      <c r="N112" s="14" t="s">
        <v>40</v>
      </c>
      <c r="O112" s="88"/>
      <c r="P112" s="14"/>
      <c r="Q112" s="14"/>
      <c r="R112" s="14"/>
      <c r="S112" s="14"/>
      <c r="T112" s="14"/>
      <c r="U112" s="14"/>
      <c r="V112" s="14">
        <v>18998395820</v>
      </c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</row>
    <row r="113" s="81" customFormat="1" ht="20" hidden="1" customHeight="1" spans="1:257">
      <c r="A113" s="84">
        <f t="shared" si="14"/>
        <v>7</v>
      </c>
      <c r="B113" s="14" t="s">
        <v>589</v>
      </c>
      <c r="C113" s="14" t="s">
        <v>31</v>
      </c>
      <c r="D113" s="14">
        <v>3</v>
      </c>
      <c r="E113" s="14">
        <f t="shared" si="15"/>
        <v>337.5</v>
      </c>
      <c r="F113" s="14">
        <v>4</v>
      </c>
      <c r="G113" s="14">
        <f t="shared" si="16"/>
        <v>650</v>
      </c>
      <c r="H113" s="14"/>
      <c r="I113" s="23">
        <v>4914</v>
      </c>
      <c r="J113" s="14" t="s">
        <v>414</v>
      </c>
      <c r="K113" s="37" t="s">
        <v>624</v>
      </c>
      <c r="L113" s="14">
        <v>15</v>
      </c>
      <c r="M113" s="14"/>
      <c r="N113" s="14"/>
      <c r="O113" s="88"/>
      <c r="P113" s="14"/>
      <c r="Q113" s="14"/>
      <c r="R113" s="14"/>
      <c r="S113" s="14"/>
      <c r="T113" s="14">
        <v>1604</v>
      </c>
      <c r="U113" s="14" t="s">
        <v>410</v>
      </c>
      <c r="V113" s="14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</row>
    <row r="114" s="81" customFormat="1" ht="20" hidden="1" customHeight="1" spans="1:257">
      <c r="A114" s="84">
        <f t="shared" si="14"/>
        <v>8</v>
      </c>
      <c r="B114" s="14" t="s">
        <v>568</v>
      </c>
      <c r="C114" s="14" t="s">
        <v>31</v>
      </c>
      <c r="D114" s="14">
        <v>4</v>
      </c>
      <c r="E114" s="14">
        <f t="shared" si="15"/>
        <v>450</v>
      </c>
      <c r="F114" s="14">
        <v>4</v>
      </c>
      <c r="G114" s="14">
        <f t="shared" si="16"/>
        <v>650</v>
      </c>
      <c r="H114" s="14"/>
      <c r="I114" s="23">
        <v>4915</v>
      </c>
      <c r="J114" s="14" t="s">
        <v>414</v>
      </c>
      <c r="K114" s="37" t="s">
        <v>624</v>
      </c>
      <c r="L114" s="14">
        <v>19</v>
      </c>
      <c r="M114" s="14"/>
      <c r="N114" s="14"/>
      <c r="O114" s="88"/>
      <c r="P114" s="14"/>
      <c r="Q114" s="14"/>
      <c r="R114" s="14"/>
      <c r="S114" s="14"/>
      <c r="T114" s="14"/>
      <c r="U114" s="14"/>
      <c r="V114" s="14" t="s">
        <v>625</v>
      </c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</row>
    <row r="115" s="81" customFormat="1" ht="20" hidden="1" customHeight="1" spans="1:257">
      <c r="A115" s="84">
        <f t="shared" si="14"/>
        <v>8</v>
      </c>
      <c r="B115" s="14" t="s">
        <v>557</v>
      </c>
      <c r="C115" s="14" t="s">
        <v>31</v>
      </c>
      <c r="D115" s="14">
        <v>5</v>
      </c>
      <c r="E115" s="14">
        <f t="shared" si="15"/>
        <v>562.5</v>
      </c>
      <c r="F115" s="14">
        <v>3</v>
      </c>
      <c r="G115" s="14">
        <f t="shared" si="16"/>
        <v>487.5</v>
      </c>
      <c r="H115" s="14"/>
      <c r="I115" s="23">
        <v>1111</v>
      </c>
      <c r="J115" s="14" t="s">
        <v>414</v>
      </c>
      <c r="K115" s="37" t="s">
        <v>624</v>
      </c>
      <c r="L115" s="14"/>
      <c r="M115" s="14"/>
      <c r="N115" s="14"/>
      <c r="O115" s="88"/>
      <c r="P115" s="14"/>
      <c r="Q115" s="14"/>
      <c r="R115" s="14"/>
      <c r="S115" s="14"/>
      <c r="T115" s="14">
        <v>1617</v>
      </c>
      <c r="U115" s="14" t="s">
        <v>410</v>
      </c>
      <c r="V115" s="14" t="s">
        <v>625</v>
      </c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</row>
    <row r="116" s="81" customFormat="1" ht="20" hidden="1" customHeight="1" spans="1:257">
      <c r="A116" s="84">
        <f t="shared" si="14"/>
        <v>8</v>
      </c>
      <c r="B116" s="14" t="s">
        <v>561</v>
      </c>
      <c r="C116" s="14" t="s">
        <v>31</v>
      </c>
      <c r="D116" s="14">
        <v>1</v>
      </c>
      <c r="E116" s="14">
        <f t="shared" si="15"/>
        <v>112.5</v>
      </c>
      <c r="F116" s="14">
        <v>7</v>
      </c>
      <c r="G116" s="14">
        <f t="shared" si="16"/>
        <v>1137.5</v>
      </c>
      <c r="H116" s="14"/>
      <c r="I116" s="23">
        <v>1112</v>
      </c>
      <c r="J116" s="14" t="s">
        <v>414</v>
      </c>
      <c r="K116" s="37" t="s">
        <v>624</v>
      </c>
      <c r="L116" s="14"/>
      <c r="M116" s="14"/>
      <c r="N116" s="14"/>
      <c r="O116" s="88"/>
      <c r="P116" s="14"/>
      <c r="Q116" s="14"/>
      <c r="R116" s="14"/>
      <c r="S116" s="14"/>
      <c r="T116" s="14">
        <v>1623</v>
      </c>
      <c r="U116" s="14" t="s">
        <v>508</v>
      </c>
      <c r="V116" s="14" t="s">
        <v>625</v>
      </c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</row>
    <row r="117" s="81" customFormat="1" ht="20" hidden="1" customHeight="1" spans="1:257">
      <c r="A117" s="84">
        <f t="shared" si="14"/>
        <v>4</v>
      </c>
      <c r="B117" s="14" t="s">
        <v>562</v>
      </c>
      <c r="C117" s="14" t="s">
        <v>31</v>
      </c>
      <c r="D117" s="14">
        <v>3</v>
      </c>
      <c r="E117" s="14">
        <f t="shared" si="15"/>
        <v>337.5</v>
      </c>
      <c r="F117" s="14">
        <v>1</v>
      </c>
      <c r="G117" s="14">
        <f t="shared" si="16"/>
        <v>162.5</v>
      </c>
      <c r="H117" s="14"/>
      <c r="I117" s="23">
        <v>1113</v>
      </c>
      <c r="J117" s="14" t="s">
        <v>414</v>
      </c>
      <c r="K117" s="37" t="s">
        <v>624</v>
      </c>
      <c r="L117" s="14"/>
      <c r="M117" s="14"/>
      <c r="N117" s="14"/>
      <c r="O117" s="95">
        <v>6163</v>
      </c>
      <c r="P117" s="14"/>
      <c r="Q117" s="14"/>
      <c r="R117" s="14"/>
      <c r="S117" s="14"/>
      <c r="T117" s="14">
        <v>1627</v>
      </c>
      <c r="U117" s="14" t="s">
        <v>508</v>
      </c>
      <c r="V117" s="14" t="s">
        <v>625</v>
      </c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</row>
    <row r="118" s="81" customFormat="1" ht="20" hidden="1" customHeight="1" spans="1:257">
      <c r="A118" s="13">
        <f t="shared" si="14"/>
        <v>8</v>
      </c>
      <c r="B118" s="37" t="s">
        <v>567</v>
      </c>
      <c r="C118" s="37" t="s">
        <v>80</v>
      </c>
      <c r="D118" s="37">
        <v>8</v>
      </c>
      <c r="E118" s="37">
        <v>1200</v>
      </c>
      <c r="F118" s="37"/>
      <c r="G118" s="37"/>
      <c r="H118" s="37"/>
      <c r="I118" s="54"/>
      <c r="J118" s="37" t="s">
        <v>23</v>
      </c>
      <c r="K118" s="37" t="s">
        <v>626</v>
      </c>
      <c r="L118" s="37"/>
      <c r="M118" s="37" t="s">
        <v>316</v>
      </c>
      <c r="N118" s="37"/>
      <c r="O118" s="92">
        <v>1200</v>
      </c>
      <c r="P118" s="37">
        <v>1200</v>
      </c>
      <c r="Q118" s="37"/>
      <c r="R118" s="37" t="s">
        <v>26</v>
      </c>
      <c r="S118" s="37"/>
      <c r="T118" s="37">
        <v>780</v>
      </c>
      <c r="U118" s="37"/>
      <c r="V118" s="37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</row>
    <row r="119" s="81" customFormat="1" ht="20" hidden="1" customHeight="1" spans="1:257">
      <c r="A119" s="13">
        <f t="shared" si="14"/>
        <v>2</v>
      </c>
      <c r="B119" s="37" t="s">
        <v>597</v>
      </c>
      <c r="C119" s="37" t="s">
        <v>80</v>
      </c>
      <c r="D119" s="37">
        <v>2</v>
      </c>
      <c r="E119" s="37">
        <v>500</v>
      </c>
      <c r="F119" s="37">
        <v>0</v>
      </c>
      <c r="G119" s="37">
        <f>1500/8*F119</f>
        <v>0</v>
      </c>
      <c r="H119" s="37"/>
      <c r="I119" s="54"/>
      <c r="J119" s="37" t="s">
        <v>186</v>
      </c>
      <c r="K119" s="37" t="s">
        <v>627</v>
      </c>
      <c r="L119" s="37"/>
      <c r="M119" s="37" t="s">
        <v>25</v>
      </c>
      <c r="N119" s="37"/>
      <c r="O119" s="92">
        <v>500</v>
      </c>
      <c r="P119" s="37">
        <v>500</v>
      </c>
      <c r="Q119" s="37"/>
      <c r="R119" s="37" t="s">
        <v>36</v>
      </c>
      <c r="S119" s="37"/>
      <c r="T119" s="37"/>
      <c r="U119" s="37"/>
      <c r="V119" s="37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</row>
    <row r="120" s="81" customFormat="1" ht="20" hidden="1" customHeight="1" spans="1:257">
      <c r="A120" s="84">
        <f t="shared" si="14"/>
        <v>8</v>
      </c>
      <c r="B120" s="37" t="s">
        <v>551</v>
      </c>
      <c r="C120" s="37" t="s">
        <v>80</v>
      </c>
      <c r="D120" s="37">
        <v>8</v>
      </c>
      <c r="E120" s="37">
        <v>900</v>
      </c>
      <c r="F120" s="37"/>
      <c r="G120" s="37"/>
      <c r="H120" s="37">
        <v>300</v>
      </c>
      <c r="I120" s="54">
        <v>2398</v>
      </c>
      <c r="J120" s="37" t="s">
        <v>220</v>
      </c>
      <c r="K120" s="37" t="s">
        <v>628</v>
      </c>
      <c r="L120" s="37"/>
      <c r="M120" s="37" t="s">
        <v>316</v>
      </c>
      <c r="N120" s="37" t="s">
        <v>40</v>
      </c>
      <c r="O120" s="92">
        <v>1200</v>
      </c>
      <c r="P120" s="37">
        <v>1200</v>
      </c>
      <c r="Q120" s="37"/>
      <c r="R120" s="37" t="s">
        <v>114</v>
      </c>
      <c r="S120" s="37"/>
      <c r="T120" s="37"/>
      <c r="U120" s="37"/>
      <c r="V120" s="37" t="s">
        <v>629</v>
      </c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</row>
    <row r="121" s="81" customFormat="1" ht="20" hidden="1" customHeight="1" spans="1:257">
      <c r="A121" s="84">
        <f t="shared" si="14"/>
        <v>8</v>
      </c>
      <c r="B121" s="37" t="s">
        <v>566</v>
      </c>
      <c r="C121" s="37" t="s">
        <v>345</v>
      </c>
      <c r="D121" s="37">
        <v>8</v>
      </c>
      <c r="E121" s="37">
        <v>900</v>
      </c>
      <c r="F121" s="37"/>
      <c r="G121" s="37"/>
      <c r="H121" s="37">
        <v>300</v>
      </c>
      <c r="I121" s="54">
        <v>3644</v>
      </c>
      <c r="J121" s="37" t="s">
        <v>338</v>
      </c>
      <c r="K121" s="37" t="s">
        <v>628</v>
      </c>
      <c r="L121" s="37"/>
      <c r="M121" s="37"/>
      <c r="N121" s="37" t="s">
        <v>40</v>
      </c>
      <c r="O121" s="92"/>
      <c r="P121" s="37"/>
      <c r="Q121" s="37"/>
      <c r="R121" s="37"/>
      <c r="S121" s="37"/>
      <c r="T121" s="37"/>
      <c r="U121" s="37"/>
      <c r="V121" s="37" t="s">
        <v>629</v>
      </c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</row>
    <row r="122" s="81" customFormat="1" ht="20" hidden="1" customHeight="1" spans="1:257">
      <c r="A122" s="84">
        <f t="shared" si="14"/>
        <v>8</v>
      </c>
      <c r="B122" s="37" t="s">
        <v>567</v>
      </c>
      <c r="C122" s="37" t="s">
        <v>345</v>
      </c>
      <c r="D122" s="37">
        <v>8</v>
      </c>
      <c r="E122" s="37">
        <v>900</v>
      </c>
      <c r="F122" s="37"/>
      <c r="G122" s="37"/>
      <c r="H122" s="37"/>
      <c r="I122" s="54">
        <v>3645</v>
      </c>
      <c r="J122" s="37" t="s">
        <v>338</v>
      </c>
      <c r="K122" s="37" t="s">
        <v>628</v>
      </c>
      <c r="L122" s="37">
        <v>25</v>
      </c>
      <c r="M122" s="37"/>
      <c r="N122" s="37" t="s">
        <v>40</v>
      </c>
      <c r="O122" s="92">
        <v>2100</v>
      </c>
      <c r="P122" s="37">
        <v>2100</v>
      </c>
      <c r="Q122" s="37"/>
      <c r="R122" s="37" t="s">
        <v>26</v>
      </c>
      <c r="S122" s="37"/>
      <c r="T122" s="37">
        <v>1070</v>
      </c>
      <c r="U122" s="37" t="s">
        <v>407</v>
      </c>
      <c r="V122" s="37" t="s">
        <v>629</v>
      </c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</row>
    <row r="123" s="81" customFormat="1" ht="20" hidden="1" customHeight="1" spans="1:257">
      <c r="A123" s="84">
        <f t="shared" si="14"/>
        <v>8</v>
      </c>
      <c r="B123" s="37" t="s">
        <v>576</v>
      </c>
      <c r="C123" s="37" t="s">
        <v>59</v>
      </c>
      <c r="D123" s="37">
        <v>8</v>
      </c>
      <c r="E123" s="37">
        <v>1300</v>
      </c>
      <c r="F123" s="37">
        <v>0</v>
      </c>
      <c r="G123" s="37">
        <f>1500/8*F123</f>
        <v>0</v>
      </c>
      <c r="H123" s="37"/>
      <c r="I123" s="54">
        <v>1178</v>
      </c>
      <c r="J123" s="37" t="s">
        <v>374</v>
      </c>
      <c r="K123" s="37" t="s">
        <v>630</v>
      </c>
      <c r="L123" s="37"/>
      <c r="M123" s="37" t="s">
        <v>316</v>
      </c>
      <c r="N123" s="37" t="s">
        <v>40</v>
      </c>
      <c r="O123" s="92">
        <v>1300</v>
      </c>
      <c r="P123" s="37">
        <v>1300</v>
      </c>
      <c r="Q123" s="37"/>
      <c r="R123" s="37" t="s">
        <v>374</v>
      </c>
      <c r="S123" s="37"/>
      <c r="T123" s="37">
        <v>4029.8</v>
      </c>
      <c r="U123" s="37" t="s">
        <v>410</v>
      </c>
      <c r="V123" s="37" t="s">
        <v>631</v>
      </c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</row>
    <row r="124" s="81" customFormat="1" ht="20" hidden="1" customHeight="1" spans="1:257">
      <c r="A124" s="84">
        <f t="shared" si="14"/>
        <v>8</v>
      </c>
      <c r="B124" s="14" t="s">
        <v>554</v>
      </c>
      <c r="C124" s="14" t="s">
        <v>90</v>
      </c>
      <c r="D124" s="14">
        <v>8</v>
      </c>
      <c r="E124" s="14">
        <f t="shared" ref="E124:E144" si="17">900/8*D124</f>
        <v>900</v>
      </c>
      <c r="F124" s="14"/>
      <c r="G124" s="14"/>
      <c r="H124" s="14">
        <v>300</v>
      </c>
      <c r="I124" s="23">
        <v>4730</v>
      </c>
      <c r="J124" s="14" t="s">
        <v>423</v>
      </c>
      <c r="K124" s="37" t="s">
        <v>632</v>
      </c>
      <c r="L124" s="14"/>
      <c r="M124" s="14"/>
      <c r="N124" s="14"/>
      <c r="O124" s="88"/>
      <c r="P124" s="14"/>
      <c r="Q124" s="14"/>
      <c r="R124" s="14"/>
      <c r="S124" s="14"/>
      <c r="T124" s="14"/>
      <c r="U124" s="14"/>
      <c r="V124" s="14" t="s">
        <v>633</v>
      </c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</row>
    <row r="125" s="81" customFormat="1" ht="20" hidden="1" customHeight="1" spans="1:257">
      <c r="A125" s="84">
        <f t="shared" si="14"/>
        <v>9</v>
      </c>
      <c r="B125" s="14" t="s">
        <v>556</v>
      </c>
      <c r="C125" s="14" t="s">
        <v>90</v>
      </c>
      <c r="D125" s="14">
        <v>9</v>
      </c>
      <c r="E125" s="14">
        <f t="shared" si="17"/>
        <v>1012.5</v>
      </c>
      <c r="F125" s="14"/>
      <c r="G125" s="14"/>
      <c r="H125" s="14"/>
      <c r="I125" s="23">
        <v>4731</v>
      </c>
      <c r="J125" s="14" t="s">
        <v>423</v>
      </c>
      <c r="K125" s="37" t="s">
        <v>632</v>
      </c>
      <c r="L125" s="14">
        <v>35</v>
      </c>
      <c r="M125" s="14"/>
      <c r="N125" s="14"/>
      <c r="O125" s="88">
        <v>2213</v>
      </c>
      <c r="P125" s="14">
        <v>1000</v>
      </c>
      <c r="Q125" s="14"/>
      <c r="R125" s="14" t="s">
        <v>114</v>
      </c>
      <c r="S125" s="14"/>
      <c r="T125" s="14"/>
      <c r="U125" s="14"/>
      <c r="V125" s="14" t="s">
        <v>633</v>
      </c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</row>
    <row r="126" s="81" customFormat="1" ht="20" hidden="1" customHeight="1" spans="1:257">
      <c r="A126" s="84">
        <f t="shared" si="14"/>
        <v>4</v>
      </c>
      <c r="B126" s="37" t="s">
        <v>556</v>
      </c>
      <c r="C126" s="37" t="s">
        <v>345</v>
      </c>
      <c r="D126" s="37"/>
      <c r="E126" s="37">
        <f t="shared" si="17"/>
        <v>0</v>
      </c>
      <c r="F126" s="37">
        <v>4</v>
      </c>
      <c r="G126" s="37">
        <f t="shared" ref="G126:G131" si="18">1300/8*F126</f>
        <v>650</v>
      </c>
      <c r="H126" s="37">
        <v>300</v>
      </c>
      <c r="I126" s="54">
        <v>3561</v>
      </c>
      <c r="J126" s="37" t="s">
        <v>234</v>
      </c>
      <c r="K126" s="37" t="s">
        <v>634</v>
      </c>
      <c r="L126" s="37"/>
      <c r="M126" s="37"/>
      <c r="N126" s="37" t="s">
        <v>40</v>
      </c>
      <c r="O126" s="92"/>
      <c r="P126" s="37"/>
      <c r="Q126" s="37"/>
      <c r="R126" s="37"/>
      <c r="S126" s="37"/>
      <c r="T126" s="37">
        <v>1051.1</v>
      </c>
      <c r="U126" s="37" t="s">
        <v>408</v>
      </c>
      <c r="V126" s="37">
        <v>13113967117</v>
      </c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</row>
    <row r="127" s="81" customFormat="1" ht="20" hidden="1" customHeight="1" spans="1:257">
      <c r="A127" s="84">
        <f t="shared" si="14"/>
        <v>7</v>
      </c>
      <c r="B127" s="37" t="s">
        <v>548</v>
      </c>
      <c r="C127" s="37" t="s">
        <v>345</v>
      </c>
      <c r="D127" s="37">
        <v>7</v>
      </c>
      <c r="E127" s="37">
        <f t="shared" si="17"/>
        <v>787.5</v>
      </c>
      <c r="F127" s="37"/>
      <c r="G127" s="37">
        <f t="shared" si="18"/>
        <v>0</v>
      </c>
      <c r="H127" s="37"/>
      <c r="I127" s="54">
        <v>2457</v>
      </c>
      <c r="J127" s="37" t="s">
        <v>432</v>
      </c>
      <c r="K127" s="37" t="s">
        <v>634</v>
      </c>
      <c r="L127" s="37"/>
      <c r="M127" s="37" t="s">
        <v>77</v>
      </c>
      <c r="N127" s="37"/>
      <c r="O127" s="92">
        <v>1738</v>
      </c>
      <c r="P127" s="37">
        <v>1500</v>
      </c>
      <c r="Q127" s="37">
        <f>P127-O127</f>
        <v>-238</v>
      </c>
      <c r="R127" s="37" t="s">
        <v>26</v>
      </c>
      <c r="S127" s="37"/>
      <c r="T127" s="37">
        <v>1057</v>
      </c>
      <c r="U127" s="37" t="s">
        <v>445</v>
      </c>
      <c r="V127" s="37">
        <v>13113967117</v>
      </c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</row>
    <row r="128" s="81" customFormat="1" ht="20" hidden="1" customHeight="1" spans="1:257">
      <c r="A128" s="84">
        <f t="shared" si="14"/>
        <v>15</v>
      </c>
      <c r="B128" s="14" t="s">
        <v>635</v>
      </c>
      <c r="C128" s="14" t="s">
        <v>102</v>
      </c>
      <c r="D128" s="14">
        <v>15</v>
      </c>
      <c r="E128" s="14">
        <f t="shared" si="17"/>
        <v>1687.5</v>
      </c>
      <c r="F128" s="14"/>
      <c r="G128" s="14">
        <f t="shared" si="18"/>
        <v>0</v>
      </c>
      <c r="H128" s="14"/>
      <c r="I128" s="23">
        <v>42</v>
      </c>
      <c r="J128" s="14" t="s">
        <v>423</v>
      </c>
      <c r="K128" s="37" t="s">
        <v>544</v>
      </c>
      <c r="L128" s="14"/>
      <c r="M128" s="14"/>
      <c r="N128" s="14" t="s">
        <v>40</v>
      </c>
      <c r="O128" s="88"/>
      <c r="P128" s="14"/>
      <c r="Q128" s="14"/>
      <c r="R128" s="14"/>
      <c r="S128" s="14"/>
      <c r="T128" s="14">
        <v>2085</v>
      </c>
      <c r="U128" s="14"/>
      <c r="V128" s="14">
        <v>18393280336</v>
      </c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</row>
    <row r="129" s="81" customFormat="1" ht="20" hidden="1" customHeight="1" spans="1:257">
      <c r="A129" s="84">
        <f t="shared" si="14"/>
        <v>8</v>
      </c>
      <c r="B129" s="14" t="s">
        <v>636</v>
      </c>
      <c r="C129" s="14" t="s">
        <v>102</v>
      </c>
      <c r="D129" s="14">
        <v>8</v>
      </c>
      <c r="E129" s="14">
        <f t="shared" si="17"/>
        <v>900</v>
      </c>
      <c r="F129" s="14"/>
      <c r="G129" s="14">
        <f t="shared" si="18"/>
        <v>0</v>
      </c>
      <c r="H129" s="14"/>
      <c r="I129" s="23">
        <v>4903</v>
      </c>
      <c r="J129" s="14" t="s">
        <v>414</v>
      </c>
      <c r="K129" s="37" t="s">
        <v>544</v>
      </c>
      <c r="L129" s="14"/>
      <c r="M129" s="14"/>
      <c r="N129" s="14"/>
      <c r="O129" s="88"/>
      <c r="P129" s="14"/>
      <c r="Q129" s="14"/>
      <c r="R129" s="14"/>
      <c r="S129" s="14"/>
      <c r="T129" s="14">
        <v>2101</v>
      </c>
      <c r="U129" s="14" t="s">
        <v>409</v>
      </c>
      <c r="V129" s="14">
        <v>18393280336</v>
      </c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</row>
    <row r="130" s="81" customFormat="1" ht="20" hidden="1" customHeight="1" spans="1:257">
      <c r="A130" s="84">
        <f t="shared" si="14"/>
        <v>9</v>
      </c>
      <c r="B130" s="14" t="s">
        <v>637</v>
      </c>
      <c r="C130" s="14" t="s">
        <v>102</v>
      </c>
      <c r="D130" s="14">
        <v>9</v>
      </c>
      <c r="E130" s="14">
        <f t="shared" si="17"/>
        <v>1012.5</v>
      </c>
      <c r="F130" s="14"/>
      <c r="G130" s="14">
        <f t="shared" si="18"/>
        <v>0</v>
      </c>
      <c r="H130" s="14"/>
      <c r="I130" s="23">
        <v>43</v>
      </c>
      <c r="J130" s="14" t="s">
        <v>423</v>
      </c>
      <c r="K130" s="37" t="s">
        <v>544</v>
      </c>
      <c r="L130" s="14">
        <v>20</v>
      </c>
      <c r="M130" s="14"/>
      <c r="N130" s="14" t="s">
        <v>40</v>
      </c>
      <c r="O130" s="88"/>
      <c r="P130" s="14"/>
      <c r="Q130" s="14"/>
      <c r="R130" s="14"/>
      <c r="S130" s="14"/>
      <c r="T130" s="14"/>
      <c r="U130" s="14"/>
      <c r="V130" s="14" t="s">
        <v>638</v>
      </c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</row>
    <row r="131" s="81" customFormat="1" ht="20" hidden="1" customHeight="1" spans="1:257">
      <c r="A131" s="84">
        <f t="shared" si="14"/>
        <v>4</v>
      </c>
      <c r="B131" s="14" t="s">
        <v>554</v>
      </c>
      <c r="C131" s="14" t="s">
        <v>102</v>
      </c>
      <c r="D131" s="14">
        <v>4</v>
      </c>
      <c r="E131" s="14">
        <f t="shared" si="17"/>
        <v>450</v>
      </c>
      <c r="F131" s="14"/>
      <c r="G131" s="14">
        <f t="shared" si="18"/>
        <v>0</v>
      </c>
      <c r="H131" s="14"/>
      <c r="I131" s="23">
        <v>211</v>
      </c>
      <c r="J131" s="14" t="s">
        <v>60</v>
      </c>
      <c r="K131" s="37" t="s">
        <v>544</v>
      </c>
      <c r="L131" s="14"/>
      <c r="M131" s="14"/>
      <c r="N131" s="14" t="s">
        <v>40</v>
      </c>
      <c r="O131" s="88">
        <v>5288</v>
      </c>
      <c r="P131" s="14"/>
      <c r="Q131" s="14"/>
      <c r="R131" s="14"/>
      <c r="S131" s="14"/>
      <c r="T131" s="14"/>
      <c r="U131" s="14"/>
      <c r="V131" s="14" t="s">
        <v>638</v>
      </c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</row>
    <row r="132" s="81" customFormat="1" ht="20" hidden="1" customHeight="1" spans="1:257">
      <c r="A132" s="84">
        <f t="shared" si="14"/>
        <v>8</v>
      </c>
      <c r="B132" s="14" t="s">
        <v>635</v>
      </c>
      <c r="C132" s="14" t="s">
        <v>522</v>
      </c>
      <c r="D132" s="14">
        <v>8</v>
      </c>
      <c r="E132" s="14">
        <f t="shared" si="17"/>
        <v>900</v>
      </c>
      <c r="F132" s="14"/>
      <c r="G132" s="14">
        <f t="shared" ref="G132:G145" si="19">1400/8*F132</f>
        <v>0</v>
      </c>
      <c r="H132" s="14"/>
      <c r="I132" s="23">
        <v>252</v>
      </c>
      <c r="J132" s="14" t="s">
        <v>360</v>
      </c>
      <c r="K132" s="37" t="s">
        <v>224</v>
      </c>
      <c r="L132" s="14"/>
      <c r="M132" s="14"/>
      <c r="N132" s="14" t="s">
        <v>40</v>
      </c>
      <c r="O132" s="88"/>
      <c r="P132" s="14"/>
      <c r="Q132" s="14"/>
      <c r="R132" s="14"/>
      <c r="S132" s="14"/>
      <c r="T132" s="14"/>
      <c r="U132" s="14"/>
      <c r="V132" s="14" t="s">
        <v>225</v>
      </c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</row>
    <row r="133" s="81" customFormat="1" ht="20" hidden="1" customHeight="1" spans="1:257">
      <c r="A133" s="84">
        <f t="shared" si="14"/>
        <v>8</v>
      </c>
      <c r="B133" s="14" t="s">
        <v>637</v>
      </c>
      <c r="C133" s="14" t="s">
        <v>522</v>
      </c>
      <c r="D133" s="14">
        <v>8</v>
      </c>
      <c r="E133" s="14">
        <f t="shared" si="17"/>
        <v>900</v>
      </c>
      <c r="F133" s="14"/>
      <c r="G133" s="14">
        <f t="shared" si="19"/>
        <v>0</v>
      </c>
      <c r="H133" s="14"/>
      <c r="I133" s="23">
        <v>253</v>
      </c>
      <c r="J133" s="14" t="s">
        <v>360</v>
      </c>
      <c r="K133" s="37" t="s">
        <v>224</v>
      </c>
      <c r="L133" s="14"/>
      <c r="M133" s="14"/>
      <c r="N133" s="14"/>
      <c r="O133" s="88"/>
      <c r="P133" s="14"/>
      <c r="Q133" s="14"/>
      <c r="R133" s="14"/>
      <c r="S133" s="14"/>
      <c r="T133" s="14"/>
      <c r="U133" s="14"/>
      <c r="V133" s="14" t="s">
        <v>225</v>
      </c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</row>
    <row r="134" s="81" customFormat="1" ht="20" hidden="1" customHeight="1" spans="1:257">
      <c r="A134" s="84">
        <f t="shared" si="14"/>
        <v>8</v>
      </c>
      <c r="B134" s="14" t="s">
        <v>565</v>
      </c>
      <c r="C134" s="14" t="s">
        <v>522</v>
      </c>
      <c r="D134" s="14">
        <v>8</v>
      </c>
      <c r="E134" s="14">
        <f t="shared" si="17"/>
        <v>900</v>
      </c>
      <c r="F134" s="14"/>
      <c r="G134" s="14">
        <f t="shared" si="19"/>
        <v>0</v>
      </c>
      <c r="H134" s="14"/>
      <c r="I134" s="23">
        <v>256</v>
      </c>
      <c r="J134" s="14" t="s">
        <v>360</v>
      </c>
      <c r="K134" s="37" t="s">
        <v>224</v>
      </c>
      <c r="L134" s="14">
        <v>55</v>
      </c>
      <c r="M134" s="14"/>
      <c r="N134" s="14"/>
      <c r="O134" s="88"/>
      <c r="P134" s="14"/>
      <c r="Q134" s="14"/>
      <c r="R134" s="14"/>
      <c r="S134" s="14"/>
      <c r="T134" s="14"/>
      <c r="U134" s="14"/>
      <c r="V134" s="14" t="s">
        <v>225</v>
      </c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</row>
    <row r="135" s="81" customFormat="1" ht="20" hidden="1" customHeight="1" spans="1:257">
      <c r="A135" s="84">
        <f t="shared" si="14"/>
        <v>8</v>
      </c>
      <c r="B135" s="14" t="s">
        <v>554</v>
      </c>
      <c r="C135" s="14" t="s">
        <v>522</v>
      </c>
      <c r="D135" s="14">
        <v>8</v>
      </c>
      <c r="E135" s="14">
        <f t="shared" si="17"/>
        <v>900</v>
      </c>
      <c r="F135" s="14"/>
      <c r="G135" s="14">
        <f t="shared" si="19"/>
        <v>0</v>
      </c>
      <c r="H135" s="14"/>
      <c r="I135" s="23">
        <v>257</v>
      </c>
      <c r="J135" s="14" t="s">
        <v>360</v>
      </c>
      <c r="K135" s="37" t="s">
        <v>224</v>
      </c>
      <c r="L135" s="14"/>
      <c r="M135" s="14"/>
      <c r="N135" s="14"/>
      <c r="O135" s="88"/>
      <c r="P135" s="14"/>
      <c r="Q135" s="14"/>
      <c r="R135" s="14"/>
      <c r="S135" s="14"/>
      <c r="T135" s="14"/>
      <c r="U135" s="14"/>
      <c r="V135" s="14" t="s">
        <v>225</v>
      </c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</row>
    <row r="136" s="81" customFormat="1" ht="20" hidden="1" customHeight="1" spans="1:257">
      <c r="A136" s="84">
        <f t="shared" si="14"/>
        <v>8</v>
      </c>
      <c r="B136" s="14" t="s">
        <v>556</v>
      </c>
      <c r="C136" s="14" t="s">
        <v>522</v>
      </c>
      <c r="D136" s="14">
        <v>8</v>
      </c>
      <c r="E136" s="14">
        <f t="shared" si="17"/>
        <v>900</v>
      </c>
      <c r="F136" s="14"/>
      <c r="G136" s="14">
        <f t="shared" si="19"/>
        <v>0</v>
      </c>
      <c r="H136" s="14"/>
      <c r="I136" s="23">
        <v>258</v>
      </c>
      <c r="J136" s="14" t="s">
        <v>360</v>
      </c>
      <c r="K136" s="37" t="s">
        <v>224</v>
      </c>
      <c r="L136" s="14"/>
      <c r="M136" s="14"/>
      <c r="N136" s="14"/>
      <c r="O136" s="88"/>
      <c r="P136" s="14"/>
      <c r="Q136" s="14"/>
      <c r="R136" s="14"/>
      <c r="S136" s="14"/>
      <c r="T136" s="14"/>
      <c r="U136" s="14"/>
      <c r="V136" s="14" t="s">
        <v>225</v>
      </c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</row>
    <row r="137" s="81" customFormat="1" ht="20" hidden="1" customHeight="1" spans="1:257">
      <c r="A137" s="84">
        <f t="shared" si="14"/>
        <v>8</v>
      </c>
      <c r="B137" s="14" t="s">
        <v>548</v>
      </c>
      <c r="C137" s="14" t="s">
        <v>522</v>
      </c>
      <c r="D137" s="14">
        <v>8</v>
      </c>
      <c r="E137" s="14">
        <f t="shared" si="17"/>
        <v>900</v>
      </c>
      <c r="F137" s="14"/>
      <c r="G137" s="14">
        <f t="shared" si="19"/>
        <v>0</v>
      </c>
      <c r="H137" s="14"/>
      <c r="I137" s="23">
        <v>259</v>
      </c>
      <c r="J137" s="14" t="s">
        <v>360</v>
      </c>
      <c r="K137" s="37" t="s">
        <v>224</v>
      </c>
      <c r="L137" s="14"/>
      <c r="M137" s="14"/>
      <c r="N137" s="14"/>
      <c r="O137" s="88"/>
      <c r="P137" s="14"/>
      <c r="Q137" s="14"/>
      <c r="R137" s="14"/>
      <c r="S137" s="14"/>
      <c r="T137" s="14"/>
      <c r="U137" s="14"/>
      <c r="V137" s="14" t="s">
        <v>225</v>
      </c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</row>
    <row r="138" s="81" customFormat="1" ht="20" hidden="1" customHeight="1" spans="1:257">
      <c r="A138" s="84">
        <f t="shared" si="14"/>
        <v>8</v>
      </c>
      <c r="B138" s="14" t="s">
        <v>551</v>
      </c>
      <c r="C138" s="14" t="s">
        <v>522</v>
      </c>
      <c r="D138" s="14">
        <v>8</v>
      </c>
      <c r="E138" s="14">
        <f t="shared" si="17"/>
        <v>900</v>
      </c>
      <c r="F138" s="14"/>
      <c r="G138" s="14">
        <f t="shared" si="19"/>
        <v>0</v>
      </c>
      <c r="H138" s="14"/>
      <c r="I138" s="23">
        <v>260</v>
      </c>
      <c r="J138" s="14" t="s">
        <v>360</v>
      </c>
      <c r="K138" s="37" t="s">
        <v>224</v>
      </c>
      <c r="L138" s="14"/>
      <c r="M138" s="14"/>
      <c r="N138" s="14" t="s">
        <v>40</v>
      </c>
      <c r="O138" s="88"/>
      <c r="P138" s="14"/>
      <c r="Q138" s="14"/>
      <c r="R138" s="14"/>
      <c r="S138" s="14"/>
      <c r="T138" s="14"/>
      <c r="U138" s="14"/>
      <c r="V138" s="14" t="s">
        <v>225</v>
      </c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</row>
    <row r="139" s="81" customFormat="1" ht="20" hidden="1" customHeight="1" spans="1:257">
      <c r="A139" s="84">
        <f t="shared" si="14"/>
        <v>8</v>
      </c>
      <c r="B139" s="14" t="s">
        <v>553</v>
      </c>
      <c r="C139" s="14" t="s">
        <v>522</v>
      </c>
      <c r="D139" s="14">
        <v>8</v>
      </c>
      <c r="E139" s="14">
        <f t="shared" si="17"/>
        <v>900</v>
      </c>
      <c r="F139" s="14"/>
      <c r="G139" s="14">
        <f t="shared" si="19"/>
        <v>0</v>
      </c>
      <c r="H139" s="14"/>
      <c r="I139" s="23">
        <v>264</v>
      </c>
      <c r="J139" s="14" t="s">
        <v>360</v>
      </c>
      <c r="K139" s="37" t="s">
        <v>224</v>
      </c>
      <c r="L139" s="14"/>
      <c r="M139" s="14"/>
      <c r="N139" s="14" t="s">
        <v>40</v>
      </c>
      <c r="O139" s="88"/>
      <c r="P139" s="14"/>
      <c r="Q139" s="14"/>
      <c r="R139" s="14"/>
      <c r="S139" s="14"/>
      <c r="T139" s="14"/>
      <c r="U139" s="14"/>
      <c r="V139" s="14" t="s">
        <v>225</v>
      </c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</row>
    <row r="140" s="81" customFormat="1" ht="20" hidden="1" customHeight="1" spans="1:257">
      <c r="A140" s="84">
        <f t="shared" si="14"/>
        <v>8</v>
      </c>
      <c r="B140" s="14" t="s">
        <v>566</v>
      </c>
      <c r="C140" s="14" t="s">
        <v>522</v>
      </c>
      <c r="D140" s="14">
        <v>8</v>
      </c>
      <c r="E140" s="14">
        <f t="shared" si="17"/>
        <v>900</v>
      </c>
      <c r="F140" s="14"/>
      <c r="G140" s="14">
        <f t="shared" si="19"/>
        <v>0</v>
      </c>
      <c r="H140" s="14"/>
      <c r="I140" s="23">
        <v>4519</v>
      </c>
      <c r="J140" s="14" t="s">
        <v>423</v>
      </c>
      <c r="K140" s="37" t="s">
        <v>224</v>
      </c>
      <c r="L140" s="14"/>
      <c r="M140" s="14"/>
      <c r="N140" s="14" t="s">
        <v>40</v>
      </c>
      <c r="O140" s="88"/>
      <c r="P140" s="14"/>
      <c r="Q140" s="14"/>
      <c r="R140" s="14"/>
      <c r="S140" s="14"/>
      <c r="T140" s="14"/>
      <c r="U140" s="14"/>
      <c r="V140" s="14" t="s">
        <v>225</v>
      </c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</row>
    <row r="141" s="81" customFormat="1" ht="20" hidden="1" customHeight="1" spans="1:257">
      <c r="A141" s="84">
        <f t="shared" si="14"/>
        <v>8</v>
      </c>
      <c r="B141" s="14" t="s">
        <v>567</v>
      </c>
      <c r="C141" s="14" t="s">
        <v>522</v>
      </c>
      <c r="D141" s="14">
        <v>8</v>
      </c>
      <c r="E141" s="14">
        <f t="shared" si="17"/>
        <v>900</v>
      </c>
      <c r="F141" s="14"/>
      <c r="G141" s="14">
        <f t="shared" si="19"/>
        <v>0</v>
      </c>
      <c r="H141" s="14"/>
      <c r="I141" s="23">
        <v>4521</v>
      </c>
      <c r="J141" s="14" t="s">
        <v>423</v>
      </c>
      <c r="K141" s="37" t="s">
        <v>224</v>
      </c>
      <c r="L141" s="14"/>
      <c r="M141" s="14"/>
      <c r="N141" s="14" t="s">
        <v>40</v>
      </c>
      <c r="O141" s="88"/>
      <c r="P141" s="14"/>
      <c r="Q141" s="14"/>
      <c r="R141" s="14"/>
      <c r="S141" s="14"/>
      <c r="T141" s="14"/>
      <c r="U141" s="14"/>
      <c r="V141" s="14" t="s">
        <v>225</v>
      </c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</row>
    <row r="142" s="81" customFormat="1" ht="20" hidden="1" customHeight="1" spans="1:257">
      <c r="A142" s="84">
        <f t="shared" si="14"/>
        <v>8</v>
      </c>
      <c r="B142" s="14" t="s">
        <v>568</v>
      </c>
      <c r="C142" s="14" t="s">
        <v>522</v>
      </c>
      <c r="D142" s="14">
        <v>8</v>
      </c>
      <c r="E142" s="14">
        <f t="shared" si="17"/>
        <v>900</v>
      </c>
      <c r="F142" s="14"/>
      <c r="G142" s="14">
        <f t="shared" si="19"/>
        <v>0</v>
      </c>
      <c r="H142" s="14"/>
      <c r="I142" s="23">
        <v>4525</v>
      </c>
      <c r="J142" s="14" t="s">
        <v>423</v>
      </c>
      <c r="K142" s="37" t="s">
        <v>224</v>
      </c>
      <c r="L142" s="14">
        <v>70</v>
      </c>
      <c r="M142" s="14"/>
      <c r="N142" s="14" t="s">
        <v>40</v>
      </c>
      <c r="O142" s="88"/>
      <c r="P142" s="14"/>
      <c r="Q142" s="14"/>
      <c r="R142" s="14"/>
      <c r="S142" s="14"/>
      <c r="T142" s="14"/>
      <c r="U142" s="14"/>
      <c r="V142" s="14" t="s">
        <v>225</v>
      </c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</row>
    <row r="143" s="81" customFormat="1" ht="20" hidden="1" customHeight="1" spans="1:257">
      <c r="A143" s="13">
        <f t="shared" si="14"/>
        <v>8</v>
      </c>
      <c r="B143" s="3" t="s">
        <v>562</v>
      </c>
      <c r="C143" s="3" t="s">
        <v>522</v>
      </c>
      <c r="D143" s="3">
        <v>8</v>
      </c>
      <c r="E143" s="3">
        <f t="shared" si="17"/>
        <v>900</v>
      </c>
      <c r="F143" s="3"/>
      <c r="G143" s="3">
        <f t="shared" si="19"/>
        <v>0</v>
      </c>
      <c r="H143" s="3"/>
      <c r="I143" s="51"/>
      <c r="J143" s="3" t="s">
        <v>639</v>
      </c>
      <c r="K143" s="37" t="s">
        <v>224</v>
      </c>
      <c r="L143" s="3"/>
      <c r="M143" s="3"/>
      <c r="N143" s="3"/>
      <c r="O143" s="96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</row>
    <row r="144" s="81" customFormat="1" ht="20" hidden="1" customHeight="1" spans="1:257">
      <c r="A144" s="84">
        <f t="shared" si="14"/>
        <v>7</v>
      </c>
      <c r="B144" s="14" t="s">
        <v>579</v>
      </c>
      <c r="C144" s="14" t="s">
        <v>37</v>
      </c>
      <c r="D144" s="14">
        <v>7</v>
      </c>
      <c r="E144" s="14">
        <f t="shared" si="17"/>
        <v>787.5</v>
      </c>
      <c r="F144" s="14"/>
      <c r="G144" s="14">
        <f t="shared" si="19"/>
        <v>0</v>
      </c>
      <c r="H144" s="14">
        <v>300</v>
      </c>
      <c r="I144" s="23">
        <v>3475</v>
      </c>
      <c r="J144" s="14" t="s">
        <v>23</v>
      </c>
      <c r="K144" s="37" t="s">
        <v>224</v>
      </c>
      <c r="L144" s="14"/>
      <c r="M144" s="14"/>
      <c r="N144" s="14" t="s">
        <v>40</v>
      </c>
      <c r="O144" s="88">
        <v>11888</v>
      </c>
      <c r="P144" s="14"/>
      <c r="Q144" s="14"/>
      <c r="R144" s="14"/>
      <c r="S144" s="14"/>
      <c r="T144" s="14"/>
      <c r="U144" s="14"/>
      <c r="V144" s="14" t="s">
        <v>640</v>
      </c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</row>
    <row r="145" s="81" customFormat="1" ht="20" hidden="1" customHeight="1" spans="1:257">
      <c r="A145" s="13">
        <f t="shared" si="14"/>
        <v>4</v>
      </c>
      <c r="B145" s="37" t="s">
        <v>570</v>
      </c>
      <c r="C145" s="37" t="s">
        <v>522</v>
      </c>
      <c r="D145" s="37">
        <v>4</v>
      </c>
      <c r="E145" s="37">
        <v>1000</v>
      </c>
      <c r="F145" s="37"/>
      <c r="G145" s="37">
        <f t="shared" si="19"/>
        <v>0</v>
      </c>
      <c r="H145" s="37"/>
      <c r="I145" s="54"/>
      <c r="J145" s="37" t="s">
        <v>68</v>
      </c>
      <c r="K145" s="37" t="s">
        <v>641</v>
      </c>
      <c r="L145" s="37"/>
      <c r="M145" s="37" t="s">
        <v>316</v>
      </c>
      <c r="N145" s="37"/>
      <c r="O145" s="92">
        <v>1000</v>
      </c>
      <c r="P145" s="37">
        <v>1000</v>
      </c>
      <c r="Q145" s="37"/>
      <c r="R145" s="37" t="s">
        <v>36</v>
      </c>
      <c r="S145" s="37"/>
      <c r="T145" s="37"/>
      <c r="U145" s="37"/>
      <c r="V145" s="37">
        <v>13288835230</v>
      </c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</row>
    <row r="146" s="81" customFormat="1" ht="20" hidden="1" customHeight="1" spans="1:257">
      <c r="A146" s="84">
        <f t="shared" si="14"/>
        <v>9</v>
      </c>
      <c r="B146" s="37" t="s">
        <v>589</v>
      </c>
      <c r="C146" s="37" t="s">
        <v>180</v>
      </c>
      <c r="D146" s="37">
        <v>9</v>
      </c>
      <c r="E146" s="37">
        <v>1200</v>
      </c>
      <c r="F146" s="37"/>
      <c r="G146" s="37"/>
      <c r="H146" s="37"/>
      <c r="I146" s="54">
        <v>4524</v>
      </c>
      <c r="J146" s="37" t="s">
        <v>423</v>
      </c>
      <c r="K146" s="37" t="s">
        <v>642</v>
      </c>
      <c r="L146" s="37"/>
      <c r="M146" s="37" t="s">
        <v>316</v>
      </c>
      <c r="N146" s="37" t="s">
        <v>40</v>
      </c>
      <c r="O146" s="92">
        <v>1200</v>
      </c>
      <c r="P146" s="37">
        <v>1200</v>
      </c>
      <c r="Q146" s="37"/>
      <c r="R146" s="37" t="s">
        <v>26</v>
      </c>
      <c r="S146" s="37"/>
      <c r="T146" s="37"/>
      <c r="U146" s="37"/>
      <c r="V146" s="37" t="s">
        <v>643</v>
      </c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</row>
    <row r="147" s="81" customFormat="1" ht="20" hidden="1" customHeight="1" spans="1:257">
      <c r="A147" s="13">
        <f t="shared" si="14"/>
        <v>8</v>
      </c>
      <c r="B147" s="37" t="s">
        <v>567</v>
      </c>
      <c r="C147" s="37" t="s">
        <v>180</v>
      </c>
      <c r="D147" s="37">
        <v>8</v>
      </c>
      <c r="E147" s="37">
        <v>1300</v>
      </c>
      <c r="F147" s="37"/>
      <c r="G147" s="37"/>
      <c r="H147" s="37"/>
      <c r="I147" s="54"/>
      <c r="J147" s="37" t="s">
        <v>644</v>
      </c>
      <c r="K147" s="37" t="s">
        <v>645</v>
      </c>
      <c r="L147" s="37"/>
      <c r="M147" s="37" t="s">
        <v>316</v>
      </c>
      <c r="N147" s="37"/>
      <c r="O147" s="92">
        <v>1300</v>
      </c>
      <c r="P147" s="37">
        <v>1300</v>
      </c>
      <c r="Q147" s="37"/>
      <c r="R147" s="37" t="s">
        <v>26</v>
      </c>
      <c r="S147" s="37"/>
      <c r="T147" s="37">
        <v>1785</v>
      </c>
      <c r="U147" s="37" t="s">
        <v>409</v>
      </c>
      <c r="V147" s="37">
        <v>13710895832</v>
      </c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</row>
    <row r="148" s="81" customFormat="1" ht="33" hidden="1" customHeight="1" spans="1:257">
      <c r="A148" s="84">
        <f t="shared" si="14"/>
        <v>5</v>
      </c>
      <c r="B148" s="14" t="s">
        <v>597</v>
      </c>
      <c r="C148" s="14" t="s">
        <v>37</v>
      </c>
      <c r="D148" s="14">
        <v>3</v>
      </c>
      <c r="E148" s="14">
        <f>1000/8*D148</f>
        <v>375</v>
      </c>
      <c r="F148" s="14">
        <v>2</v>
      </c>
      <c r="G148" s="14">
        <f t="shared" ref="G148:G153" si="20">1500/8*F148</f>
        <v>375</v>
      </c>
      <c r="H148" s="14">
        <v>300</v>
      </c>
      <c r="I148" s="24" t="s">
        <v>646</v>
      </c>
      <c r="J148" s="14" t="s">
        <v>414</v>
      </c>
      <c r="K148" s="37" t="s">
        <v>647</v>
      </c>
      <c r="L148" s="14"/>
      <c r="M148" s="14"/>
      <c r="N148" s="14" t="s">
        <v>40</v>
      </c>
      <c r="O148" s="88"/>
      <c r="P148" s="14"/>
      <c r="Q148" s="14"/>
      <c r="R148" s="14"/>
      <c r="S148" s="14"/>
      <c r="T148" s="14"/>
      <c r="U148" s="14"/>
      <c r="V148" s="14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</row>
    <row r="149" s="81" customFormat="1" ht="30" hidden="1" customHeight="1" spans="1:257">
      <c r="A149" s="84">
        <f t="shared" si="14"/>
        <v>8</v>
      </c>
      <c r="B149" s="14" t="s">
        <v>598</v>
      </c>
      <c r="C149" s="14" t="s">
        <v>37</v>
      </c>
      <c r="D149" s="14">
        <v>7</v>
      </c>
      <c r="E149" s="14">
        <f>1000/8*D149</f>
        <v>875</v>
      </c>
      <c r="F149" s="14">
        <v>1</v>
      </c>
      <c r="G149" s="14">
        <f t="shared" si="20"/>
        <v>187.5</v>
      </c>
      <c r="H149" s="14"/>
      <c r="I149" s="24" t="s">
        <v>648</v>
      </c>
      <c r="J149" s="14" t="s">
        <v>54</v>
      </c>
      <c r="K149" s="37" t="s">
        <v>647</v>
      </c>
      <c r="L149" s="14"/>
      <c r="M149" s="14"/>
      <c r="N149" s="14" t="s">
        <v>40</v>
      </c>
      <c r="O149" s="88"/>
      <c r="P149" s="14"/>
      <c r="Q149" s="14"/>
      <c r="R149" s="14"/>
      <c r="S149" s="14"/>
      <c r="T149" s="14">
        <v>3047</v>
      </c>
      <c r="U149" s="14" t="s">
        <v>481</v>
      </c>
      <c r="V149" s="14" t="s">
        <v>649</v>
      </c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</row>
    <row r="150" s="81" customFormat="1" ht="20" customHeight="1" spans="1:257">
      <c r="A150" s="84">
        <f t="shared" si="14"/>
        <v>8</v>
      </c>
      <c r="B150" s="14" t="s">
        <v>599</v>
      </c>
      <c r="C150" s="14" t="s">
        <v>37</v>
      </c>
      <c r="D150" s="14">
        <v>8</v>
      </c>
      <c r="E150" s="14">
        <f>1000/8*D150</f>
        <v>1000</v>
      </c>
      <c r="F150" s="14">
        <v>0</v>
      </c>
      <c r="G150" s="14">
        <f t="shared" si="20"/>
        <v>0</v>
      </c>
      <c r="H150" s="14"/>
      <c r="I150" s="24">
        <v>1355</v>
      </c>
      <c r="J150" s="14" t="s">
        <v>54</v>
      </c>
      <c r="K150" s="37" t="s">
        <v>647</v>
      </c>
      <c r="L150" s="14"/>
      <c r="M150" s="14" t="s">
        <v>77</v>
      </c>
      <c r="N150" s="14" t="s">
        <v>40</v>
      </c>
      <c r="O150" s="88">
        <v>3113</v>
      </c>
      <c r="P150" s="14"/>
      <c r="Q150" s="14"/>
      <c r="R150" s="14"/>
      <c r="S150" s="14"/>
      <c r="T150" s="14">
        <v>3051</v>
      </c>
      <c r="U150" s="14" t="s">
        <v>481</v>
      </c>
      <c r="V150" s="14" t="s">
        <v>649</v>
      </c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</row>
    <row r="151" s="81" customFormat="1" ht="20" hidden="1" customHeight="1" spans="1:257">
      <c r="A151" s="84">
        <f t="shared" si="14"/>
        <v>8</v>
      </c>
      <c r="B151" s="37" t="s">
        <v>561</v>
      </c>
      <c r="C151" s="37" t="s">
        <v>273</v>
      </c>
      <c r="D151" s="37">
        <v>8</v>
      </c>
      <c r="E151" s="37">
        <f>1500/8*D151</f>
        <v>1500</v>
      </c>
      <c r="F151" s="37">
        <v>0</v>
      </c>
      <c r="G151" s="37">
        <f t="shared" si="20"/>
        <v>0</v>
      </c>
      <c r="H151" s="37"/>
      <c r="I151" s="54">
        <v>422</v>
      </c>
      <c r="J151" s="37" t="s">
        <v>234</v>
      </c>
      <c r="K151" s="37" t="s">
        <v>650</v>
      </c>
      <c r="L151" s="37"/>
      <c r="M151" s="37"/>
      <c r="N151" s="37" t="s">
        <v>40</v>
      </c>
      <c r="O151" s="92"/>
      <c r="P151" s="37"/>
      <c r="Q151" s="37"/>
      <c r="R151" s="37"/>
      <c r="S151" s="37"/>
      <c r="T151" s="37"/>
      <c r="U151" s="37" t="s">
        <v>495</v>
      </c>
      <c r="V151" s="37" t="s">
        <v>605</v>
      </c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</row>
    <row r="152" s="81" customFormat="1" ht="20" hidden="1" customHeight="1" spans="1:257">
      <c r="A152" s="84">
        <f t="shared" si="14"/>
        <v>8</v>
      </c>
      <c r="B152" s="37" t="s">
        <v>562</v>
      </c>
      <c r="C152" s="37" t="s">
        <v>273</v>
      </c>
      <c r="D152" s="37">
        <v>8</v>
      </c>
      <c r="E152" s="37">
        <f>1500/8*D152</f>
        <v>1500</v>
      </c>
      <c r="F152" s="37">
        <v>0</v>
      </c>
      <c r="G152" s="37">
        <f t="shared" si="20"/>
        <v>0</v>
      </c>
      <c r="H152" s="37"/>
      <c r="I152" s="54">
        <v>423</v>
      </c>
      <c r="J152" s="37" t="s">
        <v>234</v>
      </c>
      <c r="K152" s="37" t="s">
        <v>650</v>
      </c>
      <c r="L152" s="37"/>
      <c r="M152" s="37"/>
      <c r="N152" s="37" t="s">
        <v>40</v>
      </c>
      <c r="O152" s="92"/>
      <c r="P152" s="37"/>
      <c r="Q152" s="37"/>
      <c r="R152" s="37"/>
      <c r="S152" s="37"/>
      <c r="T152" s="37"/>
      <c r="U152" s="37" t="s">
        <v>408</v>
      </c>
      <c r="V152" s="37" t="s">
        <v>605</v>
      </c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</row>
    <row r="153" s="81" customFormat="1" ht="20" hidden="1" customHeight="1" spans="1:257">
      <c r="A153" s="84">
        <f t="shared" si="14"/>
        <v>8</v>
      </c>
      <c r="B153" s="37" t="s">
        <v>601</v>
      </c>
      <c r="C153" s="37" t="s">
        <v>273</v>
      </c>
      <c r="D153" s="37">
        <v>8</v>
      </c>
      <c r="E153" s="37">
        <f>1500/8*D153</f>
        <v>1500</v>
      </c>
      <c r="F153" s="37">
        <v>0</v>
      </c>
      <c r="G153" s="37">
        <f t="shared" si="20"/>
        <v>0</v>
      </c>
      <c r="H153" s="37"/>
      <c r="I153" s="54">
        <v>424</v>
      </c>
      <c r="J153" s="37" t="s">
        <v>234</v>
      </c>
      <c r="K153" s="37" t="s">
        <v>650</v>
      </c>
      <c r="L153" s="37">
        <v>120</v>
      </c>
      <c r="M153" s="37"/>
      <c r="N153" s="37" t="s">
        <v>40</v>
      </c>
      <c r="O153" s="92"/>
      <c r="P153" s="37"/>
      <c r="Q153" s="37"/>
      <c r="R153" s="37"/>
      <c r="S153" s="37"/>
      <c r="T153" s="37"/>
      <c r="U153" s="37" t="s">
        <v>408</v>
      </c>
      <c r="V153" s="37" t="s">
        <v>605</v>
      </c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</row>
    <row r="154" s="81" customFormat="1" ht="20" hidden="1" customHeight="1" spans="1:257">
      <c r="A154" s="84">
        <v>8</v>
      </c>
      <c r="B154" s="37" t="s">
        <v>572</v>
      </c>
      <c r="C154" s="37" t="s">
        <v>273</v>
      </c>
      <c r="D154" s="37">
        <v>8</v>
      </c>
      <c r="E154" s="37">
        <v>1500</v>
      </c>
      <c r="F154" s="37">
        <v>0</v>
      </c>
      <c r="G154" s="37">
        <v>0</v>
      </c>
      <c r="H154" s="37"/>
      <c r="I154" s="54">
        <v>425</v>
      </c>
      <c r="J154" s="37" t="s">
        <v>234</v>
      </c>
      <c r="K154" s="37" t="s">
        <v>650</v>
      </c>
      <c r="L154" s="37"/>
      <c r="M154" s="37"/>
      <c r="N154" s="37" t="s">
        <v>40</v>
      </c>
      <c r="O154" s="92"/>
      <c r="P154" s="37"/>
      <c r="Q154" s="37"/>
      <c r="R154" s="37"/>
      <c r="S154" s="37"/>
      <c r="T154" s="37"/>
      <c r="U154" s="37" t="s">
        <v>481</v>
      </c>
      <c r="V154" s="37" t="s">
        <v>605</v>
      </c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</row>
    <row r="155" s="81" customFormat="1" ht="20" hidden="1" customHeight="1" spans="1:257">
      <c r="A155" s="84">
        <v>8</v>
      </c>
      <c r="B155" s="37" t="s">
        <v>574</v>
      </c>
      <c r="C155" s="37" t="s">
        <v>273</v>
      </c>
      <c r="D155" s="37">
        <v>8</v>
      </c>
      <c r="E155" s="37">
        <v>1500</v>
      </c>
      <c r="F155" s="37">
        <v>0</v>
      </c>
      <c r="G155" s="37">
        <v>0</v>
      </c>
      <c r="H155" s="37"/>
      <c r="I155" s="54">
        <v>426</v>
      </c>
      <c r="J155" s="37" t="s">
        <v>234</v>
      </c>
      <c r="K155" s="37" t="s">
        <v>650</v>
      </c>
      <c r="L155" s="37"/>
      <c r="M155" s="37"/>
      <c r="N155" s="37" t="s">
        <v>40</v>
      </c>
      <c r="O155" s="92"/>
      <c r="P155" s="37"/>
      <c r="Q155" s="37"/>
      <c r="R155" s="37"/>
      <c r="S155" s="37"/>
      <c r="T155" s="37"/>
      <c r="U155" s="37" t="s">
        <v>481</v>
      </c>
      <c r="V155" s="37" t="s">
        <v>605</v>
      </c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</row>
    <row r="156" s="81" customFormat="1" ht="20" hidden="1" customHeight="1" spans="1:257">
      <c r="A156" s="84">
        <f t="shared" ref="A156:A176" si="21">D156+F156</f>
        <v>8</v>
      </c>
      <c r="B156" s="37" t="s">
        <v>576</v>
      </c>
      <c r="C156" s="37" t="s">
        <v>273</v>
      </c>
      <c r="D156" s="37">
        <v>8</v>
      </c>
      <c r="E156" s="37">
        <v>1500</v>
      </c>
      <c r="F156" s="37">
        <v>0</v>
      </c>
      <c r="G156" s="37">
        <v>0</v>
      </c>
      <c r="H156" s="37"/>
      <c r="I156" s="54">
        <v>428</v>
      </c>
      <c r="J156" s="37" t="s">
        <v>234</v>
      </c>
      <c r="K156" s="37" t="s">
        <v>650</v>
      </c>
      <c r="L156" s="37"/>
      <c r="M156" s="37"/>
      <c r="N156" s="37" t="s">
        <v>40</v>
      </c>
      <c r="O156" s="92"/>
      <c r="P156" s="37"/>
      <c r="Q156" s="37"/>
      <c r="R156" s="37"/>
      <c r="S156" s="37"/>
      <c r="T156" s="37"/>
      <c r="U156" s="37" t="s">
        <v>495</v>
      </c>
      <c r="V156" s="37" t="s">
        <v>605</v>
      </c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</row>
    <row r="157" s="81" customFormat="1" ht="20" hidden="1" customHeight="1" spans="1:257">
      <c r="A157" s="84">
        <f t="shared" si="21"/>
        <v>8</v>
      </c>
      <c r="B157" s="37" t="s">
        <v>577</v>
      </c>
      <c r="C157" s="37" t="s">
        <v>273</v>
      </c>
      <c r="D157" s="37">
        <v>8</v>
      </c>
      <c r="E157" s="37">
        <v>1500</v>
      </c>
      <c r="F157" s="37">
        <v>0</v>
      </c>
      <c r="G157" s="37">
        <v>0</v>
      </c>
      <c r="H157" s="37"/>
      <c r="I157" s="54">
        <v>429</v>
      </c>
      <c r="J157" s="37" t="s">
        <v>234</v>
      </c>
      <c r="K157" s="37" t="s">
        <v>650</v>
      </c>
      <c r="L157" s="37"/>
      <c r="M157" s="37" t="s">
        <v>77</v>
      </c>
      <c r="N157" s="37" t="s">
        <v>40</v>
      </c>
      <c r="O157" s="92">
        <v>10500</v>
      </c>
      <c r="P157" s="37">
        <f>3000+7500</f>
        <v>10500</v>
      </c>
      <c r="Q157" s="37"/>
      <c r="R157" s="37" t="s">
        <v>26</v>
      </c>
      <c r="S157" s="37"/>
      <c r="T157" s="37"/>
      <c r="U157" s="37" t="s">
        <v>495</v>
      </c>
      <c r="V157" s="37" t="s">
        <v>605</v>
      </c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</row>
    <row r="158" s="81" customFormat="1" ht="20" hidden="1" customHeight="1" spans="1:256">
      <c r="A158" s="84">
        <f t="shared" si="21"/>
        <v>7</v>
      </c>
      <c r="B158" s="14" t="s">
        <v>596</v>
      </c>
      <c r="C158" s="14" t="s">
        <v>102</v>
      </c>
      <c r="D158" s="14">
        <v>0</v>
      </c>
      <c r="E158" s="14">
        <f t="shared" ref="E158:E174" si="22">900/8*D158</f>
        <v>0</v>
      </c>
      <c r="F158" s="14">
        <v>7</v>
      </c>
      <c r="G158" s="14">
        <f>1300/8*F158</f>
        <v>1137.5</v>
      </c>
      <c r="H158" s="14">
        <v>300</v>
      </c>
      <c r="I158" s="23">
        <v>45</v>
      </c>
      <c r="J158" s="14" t="s">
        <v>423</v>
      </c>
      <c r="K158" s="14" t="s">
        <v>651</v>
      </c>
      <c r="L158" s="14"/>
      <c r="M158" s="14"/>
      <c r="N158" s="62" t="s">
        <v>40</v>
      </c>
      <c r="O158" s="88"/>
      <c r="P158" s="14"/>
      <c r="Q158" s="14"/>
      <c r="R158" s="14"/>
      <c r="S158" s="14"/>
      <c r="T158" s="14">
        <v>2166.8</v>
      </c>
      <c r="U158" s="14"/>
      <c r="V158" s="14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</row>
    <row r="159" s="81" customFormat="1" ht="20" hidden="1" customHeight="1" spans="1:256">
      <c r="A159" s="84">
        <f t="shared" si="21"/>
        <v>8</v>
      </c>
      <c r="B159" s="14" t="s">
        <v>597</v>
      </c>
      <c r="C159" s="14" t="s">
        <v>102</v>
      </c>
      <c r="D159" s="14">
        <v>0</v>
      </c>
      <c r="E159" s="14">
        <f t="shared" si="22"/>
        <v>0</v>
      </c>
      <c r="F159" s="14">
        <v>8</v>
      </c>
      <c r="G159" s="14">
        <f>1300/8*F159</f>
        <v>1300</v>
      </c>
      <c r="H159" s="14"/>
      <c r="I159" s="23">
        <v>46</v>
      </c>
      <c r="J159" s="14" t="s">
        <v>423</v>
      </c>
      <c r="K159" s="14" t="s">
        <v>651</v>
      </c>
      <c r="L159" s="14">
        <v>30</v>
      </c>
      <c r="M159" s="14"/>
      <c r="N159" s="62" t="s">
        <v>40</v>
      </c>
      <c r="O159" s="88"/>
      <c r="P159" s="14"/>
      <c r="Q159" s="14"/>
      <c r="R159" s="14"/>
      <c r="S159" s="14"/>
      <c r="T159" s="14"/>
      <c r="U159" s="14"/>
      <c r="V159" s="14" t="s">
        <v>652</v>
      </c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</row>
    <row r="160" s="81" customFormat="1" ht="20" hidden="1" customHeight="1" spans="1:257">
      <c r="A160" s="84">
        <f t="shared" si="21"/>
        <v>8</v>
      </c>
      <c r="B160" s="14" t="s">
        <v>598</v>
      </c>
      <c r="C160" s="14" t="s">
        <v>102</v>
      </c>
      <c r="D160" s="14">
        <v>8</v>
      </c>
      <c r="E160" s="14">
        <f t="shared" si="22"/>
        <v>900</v>
      </c>
      <c r="F160" s="14">
        <v>0</v>
      </c>
      <c r="G160" s="14">
        <f>1300/8*F160</f>
        <v>0</v>
      </c>
      <c r="H160" s="14"/>
      <c r="I160" s="23">
        <v>47</v>
      </c>
      <c r="J160" s="14" t="s">
        <v>423</v>
      </c>
      <c r="K160" s="14" t="s">
        <v>651</v>
      </c>
      <c r="L160" s="14"/>
      <c r="M160" s="14"/>
      <c r="N160" s="62" t="s">
        <v>40</v>
      </c>
      <c r="O160" s="88"/>
      <c r="P160" s="14"/>
      <c r="Q160" s="14"/>
      <c r="R160" s="14"/>
      <c r="S160" s="14"/>
      <c r="T160" s="14"/>
      <c r="U160" s="14"/>
      <c r="V160" s="14" t="s">
        <v>652</v>
      </c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</row>
    <row r="161" s="81" customFormat="1" ht="20" customHeight="1" spans="1:257">
      <c r="A161" s="84">
        <f t="shared" si="21"/>
        <v>9</v>
      </c>
      <c r="B161" s="14" t="s">
        <v>599</v>
      </c>
      <c r="C161" s="14" t="s">
        <v>102</v>
      </c>
      <c r="D161" s="14">
        <v>9</v>
      </c>
      <c r="E161" s="14">
        <f t="shared" si="22"/>
        <v>1012.5</v>
      </c>
      <c r="F161" s="14">
        <v>0</v>
      </c>
      <c r="G161" s="14">
        <f>1300/8*F161</f>
        <v>0</v>
      </c>
      <c r="H161" s="14"/>
      <c r="I161" s="23">
        <v>48</v>
      </c>
      <c r="J161" s="14" t="s">
        <v>423</v>
      </c>
      <c r="K161" s="14" t="s">
        <v>651</v>
      </c>
      <c r="L161" s="14">
        <v>20</v>
      </c>
      <c r="M161" s="14"/>
      <c r="N161" s="62" t="s">
        <v>40</v>
      </c>
      <c r="O161" s="88"/>
      <c r="P161" s="14"/>
      <c r="Q161" s="14"/>
      <c r="R161" s="14"/>
      <c r="S161" s="14"/>
      <c r="T161" s="14"/>
      <c r="U161" s="14"/>
      <c r="V161" s="14" t="s">
        <v>652</v>
      </c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</row>
    <row r="162" s="81" customFormat="1" ht="20" hidden="1" customHeight="1" spans="1:257">
      <c r="A162" s="13">
        <f t="shared" si="21"/>
        <v>9.5</v>
      </c>
      <c r="B162" s="3" t="s">
        <v>566</v>
      </c>
      <c r="C162" s="3" t="s">
        <v>80</v>
      </c>
      <c r="D162" s="3">
        <v>9.5</v>
      </c>
      <c r="E162" s="3">
        <f t="shared" si="22"/>
        <v>1068.75</v>
      </c>
      <c r="F162" s="3"/>
      <c r="G162" s="3">
        <f>1300/8*F162</f>
        <v>0</v>
      </c>
      <c r="H162" s="3">
        <v>300</v>
      </c>
      <c r="I162" s="51"/>
      <c r="J162" s="3" t="s">
        <v>34</v>
      </c>
      <c r="K162" s="37" t="s">
        <v>471</v>
      </c>
      <c r="L162" s="3"/>
      <c r="M162" s="3"/>
      <c r="N162" s="3"/>
      <c r="O162" s="96">
        <v>1369</v>
      </c>
      <c r="P162" s="3"/>
      <c r="Q162" s="3"/>
      <c r="R162" s="3"/>
      <c r="S162" s="3"/>
      <c r="T162" s="3"/>
      <c r="U162" s="3"/>
      <c r="V162" s="3">
        <v>18910807573</v>
      </c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</row>
    <row r="163" s="81" customFormat="1" ht="20" hidden="1" customHeight="1" spans="1:257">
      <c r="A163" s="84">
        <f t="shared" si="21"/>
        <v>2.5</v>
      </c>
      <c r="B163" s="37" t="s">
        <v>557</v>
      </c>
      <c r="C163" s="37" t="s">
        <v>345</v>
      </c>
      <c r="D163" s="37">
        <v>2.5</v>
      </c>
      <c r="E163" s="37">
        <f t="shared" si="22"/>
        <v>281.25</v>
      </c>
      <c r="F163" s="37"/>
      <c r="G163" s="37"/>
      <c r="H163" s="37">
        <v>500</v>
      </c>
      <c r="I163" s="54">
        <v>4526</v>
      </c>
      <c r="J163" s="37" t="s">
        <v>423</v>
      </c>
      <c r="K163" s="37" t="s">
        <v>653</v>
      </c>
      <c r="L163" s="37"/>
      <c r="M163" s="37"/>
      <c r="N163" s="37" t="s">
        <v>40</v>
      </c>
      <c r="O163" s="92"/>
      <c r="P163" s="37"/>
      <c r="Q163" s="37"/>
      <c r="R163" s="37"/>
      <c r="S163" s="37"/>
      <c r="T163" s="37"/>
      <c r="U163" s="37"/>
      <c r="V163" s="37" t="s">
        <v>654</v>
      </c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</row>
    <row r="164" s="81" customFormat="1" ht="20" hidden="1" customHeight="1" spans="1:257">
      <c r="A164" s="84">
        <f t="shared" si="21"/>
        <v>7</v>
      </c>
      <c r="B164" s="37" t="s">
        <v>560</v>
      </c>
      <c r="C164" s="37" t="s">
        <v>345</v>
      </c>
      <c r="D164" s="37">
        <v>7</v>
      </c>
      <c r="E164" s="37">
        <f t="shared" si="22"/>
        <v>787.5</v>
      </c>
      <c r="F164" s="37"/>
      <c r="G164" s="37"/>
      <c r="H164" s="37"/>
      <c r="I164" s="54">
        <v>4527</v>
      </c>
      <c r="J164" s="37" t="s">
        <v>423</v>
      </c>
      <c r="K164" s="37" t="s">
        <v>653</v>
      </c>
      <c r="L164" s="37"/>
      <c r="M164" s="37"/>
      <c r="N164" s="37" t="s">
        <v>40</v>
      </c>
      <c r="O164" s="92"/>
      <c r="P164" s="37"/>
      <c r="Q164" s="37"/>
      <c r="R164" s="37"/>
      <c r="S164" s="37"/>
      <c r="T164" s="37"/>
      <c r="U164" s="37"/>
      <c r="V164" s="37" t="s">
        <v>654</v>
      </c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</row>
    <row r="165" s="81" customFormat="1" ht="20" hidden="1" customHeight="1" spans="1:257">
      <c r="A165" s="84">
        <f t="shared" si="21"/>
        <v>2.5</v>
      </c>
      <c r="B165" s="37" t="s">
        <v>561</v>
      </c>
      <c r="C165" s="37" t="s">
        <v>345</v>
      </c>
      <c r="D165" s="37">
        <v>2.5</v>
      </c>
      <c r="E165" s="37">
        <f t="shared" si="22"/>
        <v>281.25</v>
      </c>
      <c r="F165" s="37"/>
      <c r="G165" s="37"/>
      <c r="H165" s="37"/>
      <c r="I165" s="54">
        <v>4528</v>
      </c>
      <c r="J165" s="37" t="s">
        <v>423</v>
      </c>
      <c r="K165" s="37" t="s">
        <v>653</v>
      </c>
      <c r="L165" s="37"/>
      <c r="M165" s="37"/>
      <c r="N165" s="37" t="s">
        <v>40</v>
      </c>
      <c r="O165" s="92"/>
      <c r="P165" s="37"/>
      <c r="Q165" s="37"/>
      <c r="R165" s="37"/>
      <c r="S165" s="37"/>
      <c r="T165" s="37"/>
      <c r="U165" s="37"/>
      <c r="V165" s="37" t="s">
        <v>654</v>
      </c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</row>
    <row r="166" s="81" customFormat="1" ht="20" hidden="1" customHeight="1" spans="1:257">
      <c r="A166" s="84">
        <f t="shared" si="21"/>
        <v>9</v>
      </c>
      <c r="B166" s="37" t="s">
        <v>562</v>
      </c>
      <c r="C166" s="37" t="s">
        <v>345</v>
      </c>
      <c r="D166" s="37">
        <v>9</v>
      </c>
      <c r="E166" s="37">
        <f t="shared" si="22"/>
        <v>1012.5</v>
      </c>
      <c r="F166" s="37"/>
      <c r="G166" s="37"/>
      <c r="H166" s="37"/>
      <c r="I166" s="54">
        <v>4529</v>
      </c>
      <c r="J166" s="37" t="s">
        <v>423</v>
      </c>
      <c r="K166" s="37" t="s">
        <v>653</v>
      </c>
      <c r="L166" s="37">
        <v>25</v>
      </c>
      <c r="M166" s="37"/>
      <c r="N166" s="37" t="s">
        <v>40</v>
      </c>
      <c r="O166" s="92"/>
      <c r="P166" s="37"/>
      <c r="Q166" s="37"/>
      <c r="R166" s="37"/>
      <c r="S166" s="37"/>
      <c r="T166" s="37"/>
      <c r="U166" s="37"/>
      <c r="V166" s="37" t="s">
        <v>654</v>
      </c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</row>
    <row r="167" s="81" customFormat="1" ht="20" hidden="1" customHeight="1" spans="1:257">
      <c r="A167" s="84">
        <f t="shared" si="21"/>
        <v>2</v>
      </c>
      <c r="B167" s="37" t="s">
        <v>601</v>
      </c>
      <c r="C167" s="37" t="s">
        <v>345</v>
      </c>
      <c r="D167" s="37">
        <v>2</v>
      </c>
      <c r="E167" s="37">
        <f t="shared" si="22"/>
        <v>225</v>
      </c>
      <c r="F167" s="37"/>
      <c r="G167" s="37"/>
      <c r="H167" s="37"/>
      <c r="I167" s="54">
        <v>4530</v>
      </c>
      <c r="J167" s="37" t="s">
        <v>423</v>
      </c>
      <c r="K167" s="37" t="s">
        <v>653</v>
      </c>
      <c r="L167" s="37"/>
      <c r="M167" s="37" t="s">
        <v>77</v>
      </c>
      <c r="N167" s="37" t="s">
        <v>40</v>
      </c>
      <c r="O167" s="92">
        <v>3088</v>
      </c>
      <c r="P167" s="92">
        <v>3087.5</v>
      </c>
      <c r="Q167" s="37"/>
      <c r="R167" s="37" t="s">
        <v>26</v>
      </c>
      <c r="S167" s="37"/>
      <c r="T167" s="37"/>
      <c r="U167" s="37"/>
      <c r="V167" s="37" t="s">
        <v>654</v>
      </c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</row>
    <row r="168" s="81" customFormat="1" ht="20" hidden="1" customHeight="1" spans="1:256">
      <c r="A168" s="84">
        <f t="shared" si="21"/>
        <v>8</v>
      </c>
      <c r="B168" s="37" t="s">
        <v>565</v>
      </c>
      <c r="C168" s="37" t="s">
        <v>56</v>
      </c>
      <c r="D168" s="37">
        <v>8</v>
      </c>
      <c r="E168" s="37">
        <f t="shared" si="22"/>
        <v>900</v>
      </c>
      <c r="F168" s="37"/>
      <c r="G168" s="37">
        <f>1300/8*F168</f>
        <v>0</v>
      </c>
      <c r="H168" s="37">
        <v>500</v>
      </c>
      <c r="I168" s="54">
        <v>4907</v>
      </c>
      <c r="J168" s="37" t="s">
        <v>414</v>
      </c>
      <c r="K168" s="37" t="s">
        <v>655</v>
      </c>
      <c r="L168" s="37"/>
      <c r="M168" s="37"/>
      <c r="N168" s="37" t="s">
        <v>40</v>
      </c>
      <c r="O168" s="92"/>
      <c r="P168" s="37"/>
      <c r="Q168" s="37"/>
      <c r="R168" s="37"/>
      <c r="S168" s="37"/>
      <c r="T168" s="37">
        <v>1394</v>
      </c>
      <c r="U168" s="37" t="s">
        <v>408</v>
      </c>
      <c r="V168" s="37">
        <v>13672408709</v>
      </c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</row>
    <row r="169" s="81" customFormat="1" ht="20" hidden="1" customHeight="1" spans="1:257">
      <c r="A169" s="84">
        <f t="shared" si="21"/>
        <v>4</v>
      </c>
      <c r="B169" s="37" t="s">
        <v>554</v>
      </c>
      <c r="C169" s="37" t="s">
        <v>56</v>
      </c>
      <c r="D169" s="37">
        <v>4</v>
      </c>
      <c r="E169" s="37">
        <f t="shared" si="22"/>
        <v>450</v>
      </c>
      <c r="F169" s="37"/>
      <c r="G169" s="37">
        <f>1300/8*F169</f>
        <v>0</v>
      </c>
      <c r="H169" s="37"/>
      <c r="I169" s="54">
        <v>4906</v>
      </c>
      <c r="J169" s="37" t="s">
        <v>414</v>
      </c>
      <c r="K169" s="37" t="s">
        <v>655</v>
      </c>
      <c r="L169" s="37"/>
      <c r="M169" s="37" t="s">
        <v>77</v>
      </c>
      <c r="N169" s="37" t="s">
        <v>40</v>
      </c>
      <c r="O169" s="92">
        <v>1850</v>
      </c>
      <c r="P169" s="37">
        <v>1850</v>
      </c>
      <c r="Q169" s="37"/>
      <c r="R169" s="37" t="s">
        <v>585</v>
      </c>
      <c r="S169" s="37"/>
      <c r="T169" s="37">
        <v>1399</v>
      </c>
      <c r="U169" s="37" t="s">
        <v>409</v>
      </c>
      <c r="V169" s="37">
        <v>13672408709</v>
      </c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</row>
    <row r="170" s="81" customFormat="1" ht="20" hidden="1" customHeight="1" spans="1:257">
      <c r="A170" s="84">
        <f t="shared" si="21"/>
        <v>8</v>
      </c>
      <c r="B170" s="14" t="s">
        <v>635</v>
      </c>
      <c r="C170" s="14" t="s">
        <v>80</v>
      </c>
      <c r="D170" s="14">
        <v>8</v>
      </c>
      <c r="E170" s="14">
        <f t="shared" si="22"/>
        <v>900</v>
      </c>
      <c r="F170" s="14"/>
      <c r="G170" s="14">
        <f>1300/8*F170</f>
        <v>0</v>
      </c>
      <c r="H170" s="14"/>
      <c r="I170" s="23">
        <v>69</v>
      </c>
      <c r="J170" s="14" t="s">
        <v>337</v>
      </c>
      <c r="K170" s="37" t="s">
        <v>348</v>
      </c>
      <c r="L170" s="14">
        <v>10</v>
      </c>
      <c r="M170" s="14"/>
      <c r="N170" s="14" t="s">
        <v>40</v>
      </c>
      <c r="O170" s="88"/>
      <c r="P170" s="14"/>
      <c r="Q170" s="14"/>
      <c r="R170" s="14"/>
      <c r="S170" s="14"/>
      <c r="T170" s="14">
        <v>730</v>
      </c>
      <c r="U170" s="14" t="s">
        <v>445</v>
      </c>
      <c r="V170" s="14" t="s">
        <v>349</v>
      </c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</row>
    <row r="171" s="81" customFormat="1" ht="20" hidden="1" customHeight="1" spans="1:257">
      <c r="A171" s="84">
        <f t="shared" si="21"/>
        <v>8</v>
      </c>
      <c r="B171" s="14" t="s">
        <v>637</v>
      </c>
      <c r="C171" s="14" t="s">
        <v>80</v>
      </c>
      <c r="D171" s="14">
        <v>8</v>
      </c>
      <c r="E171" s="14">
        <f t="shared" si="22"/>
        <v>900</v>
      </c>
      <c r="F171" s="14"/>
      <c r="G171" s="14">
        <f>1300/8*F171</f>
        <v>0</v>
      </c>
      <c r="H171" s="14"/>
      <c r="I171" s="23">
        <v>70</v>
      </c>
      <c r="J171" s="14" t="s">
        <v>337</v>
      </c>
      <c r="K171" s="37" t="s">
        <v>348</v>
      </c>
      <c r="L171" s="14">
        <v>20</v>
      </c>
      <c r="M171" s="14"/>
      <c r="N171" s="14"/>
      <c r="O171" s="88"/>
      <c r="P171" s="14"/>
      <c r="Q171" s="14"/>
      <c r="R171" s="14"/>
      <c r="S171" s="14"/>
      <c r="T171" s="14">
        <v>737</v>
      </c>
      <c r="U171" s="14" t="s">
        <v>408</v>
      </c>
      <c r="V171" s="14" t="s">
        <v>349</v>
      </c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</row>
    <row r="172" s="81" customFormat="1" ht="20" hidden="1" customHeight="1" spans="1:257">
      <c r="A172" s="84">
        <f t="shared" si="21"/>
        <v>8</v>
      </c>
      <c r="B172" s="14" t="s">
        <v>564</v>
      </c>
      <c r="C172" s="14" t="s">
        <v>80</v>
      </c>
      <c r="D172" s="14">
        <v>6</v>
      </c>
      <c r="E172" s="14">
        <f t="shared" si="22"/>
        <v>675</v>
      </c>
      <c r="F172" s="14">
        <v>2</v>
      </c>
      <c r="G172" s="14">
        <f>1300/8*F172</f>
        <v>325</v>
      </c>
      <c r="H172" s="14"/>
      <c r="I172" s="23">
        <v>71</v>
      </c>
      <c r="J172" s="14" t="s">
        <v>337</v>
      </c>
      <c r="K172" s="37" t="s">
        <v>348</v>
      </c>
      <c r="L172" s="14"/>
      <c r="M172" s="14" t="s">
        <v>77</v>
      </c>
      <c r="N172" s="14" t="s">
        <v>40</v>
      </c>
      <c r="O172" s="88">
        <v>2800</v>
      </c>
      <c r="P172" s="14"/>
      <c r="Q172" s="14"/>
      <c r="R172" s="14"/>
      <c r="S172" s="14"/>
      <c r="T172" s="14">
        <v>743.5</v>
      </c>
      <c r="U172" s="14" t="s">
        <v>408</v>
      </c>
      <c r="V172" s="14" t="s">
        <v>349</v>
      </c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</row>
    <row r="173" s="81" customFormat="1" ht="20" hidden="1" customHeight="1" spans="1:257">
      <c r="A173" s="84">
        <f t="shared" si="21"/>
        <v>8</v>
      </c>
      <c r="B173" s="37" t="s">
        <v>566</v>
      </c>
      <c r="C173" s="37" t="s">
        <v>56</v>
      </c>
      <c r="D173" s="37">
        <v>8</v>
      </c>
      <c r="E173" s="37">
        <f t="shared" si="22"/>
        <v>900</v>
      </c>
      <c r="F173" s="37"/>
      <c r="G173" s="37"/>
      <c r="H173" s="37">
        <v>500</v>
      </c>
      <c r="I173" s="54">
        <v>74</v>
      </c>
      <c r="J173" s="37" t="s">
        <v>337</v>
      </c>
      <c r="K173" s="37" t="s">
        <v>656</v>
      </c>
      <c r="L173" s="37"/>
      <c r="M173" s="37"/>
      <c r="N173" s="37" t="s">
        <v>40</v>
      </c>
      <c r="O173" s="92"/>
      <c r="P173" s="37"/>
      <c r="Q173" s="37"/>
      <c r="R173" s="37"/>
      <c r="S173" s="37"/>
      <c r="T173" s="37"/>
      <c r="U173" s="37"/>
      <c r="V173" s="37" t="s">
        <v>657</v>
      </c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</row>
    <row r="174" s="81" customFormat="1" ht="20" hidden="1" customHeight="1" spans="1:257">
      <c r="A174" s="84">
        <f t="shared" si="21"/>
        <v>9</v>
      </c>
      <c r="B174" s="37" t="s">
        <v>567</v>
      </c>
      <c r="C174" s="37" t="s">
        <v>56</v>
      </c>
      <c r="D174" s="37">
        <v>9</v>
      </c>
      <c r="E174" s="37">
        <f t="shared" si="22"/>
        <v>1012.5</v>
      </c>
      <c r="F174" s="37"/>
      <c r="G174" s="37"/>
      <c r="H174" s="37"/>
      <c r="I174" s="54">
        <v>75</v>
      </c>
      <c r="J174" s="37" t="s">
        <v>337</v>
      </c>
      <c r="K174" s="37" t="s">
        <v>656</v>
      </c>
      <c r="L174" s="37">
        <v>20</v>
      </c>
      <c r="M174" s="37" t="s">
        <v>77</v>
      </c>
      <c r="N174" s="37"/>
      <c r="O174" s="92">
        <v>2413</v>
      </c>
      <c r="P174" s="37">
        <v>2425</v>
      </c>
      <c r="Q174" s="37">
        <v>12</v>
      </c>
      <c r="R174" s="37" t="s">
        <v>26</v>
      </c>
      <c r="S174" s="37"/>
      <c r="T174" s="37">
        <v>1417</v>
      </c>
      <c r="U174" s="37" t="s">
        <v>409</v>
      </c>
      <c r="V174" s="37" t="s">
        <v>657</v>
      </c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</row>
    <row r="175" s="81" customFormat="1" ht="30" hidden="1" customHeight="1" spans="1:257">
      <c r="A175" s="84">
        <f t="shared" si="21"/>
        <v>8</v>
      </c>
      <c r="B175" s="37" t="s">
        <v>551</v>
      </c>
      <c r="C175" s="37" t="s">
        <v>156</v>
      </c>
      <c r="D175" s="37">
        <v>8</v>
      </c>
      <c r="E175" s="37">
        <v>900</v>
      </c>
      <c r="F175" s="37"/>
      <c r="G175" s="37"/>
      <c r="H175" s="37">
        <v>300</v>
      </c>
      <c r="I175" s="54">
        <v>73</v>
      </c>
      <c r="J175" s="37" t="s">
        <v>337</v>
      </c>
      <c r="K175" s="37" t="s">
        <v>658</v>
      </c>
      <c r="L175" s="37"/>
      <c r="M175" s="37" t="s">
        <v>316</v>
      </c>
      <c r="N175" s="37" t="s">
        <v>40</v>
      </c>
      <c r="O175" s="92">
        <v>1200</v>
      </c>
      <c r="P175" s="37">
        <v>1200</v>
      </c>
      <c r="Q175" s="37"/>
      <c r="R175" s="37" t="s">
        <v>114</v>
      </c>
      <c r="S175" s="37"/>
      <c r="T175" s="37">
        <v>1590.2</v>
      </c>
      <c r="U175" s="37"/>
      <c r="V175" s="37" t="s">
        <v>659</v>
      </c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</row>
    <row r="176" s="81" customFormat="1" ht="20" hidden="1" customHeight="1" spans="1:257">
      <c r="A176" s="84">
        <f t="shared" si="21"/>
        <v>8</v>
      </c>
      <c r="B176" s="14" t="s">
        <v>576</v>
      </c>
      <c r="C176" s="14" t="s">
        <v>80</v>
      </c>
      <c r="D176" s="14">
        <v>6.5</v>
      </c>
      <c r="E176" s="14">
        <f>900/8*D176</f>
        <v>731.25</v>
      </c>
      <c r="F176" s="14">
        <v>1.5</v>
      </c>
      <c r="G176" s="14">
        <f>1300/8*F176</f>
        <v>243.75</v>
      </c>
      <c r="H176" s="14">
        <v>300</v>
      </c>
      <c r="I176" s="23">
        <v>1157</v>
      </c>
      <c r="J176" s="14" t="s">
        <v>34</v>
      </c>
      <c r="K176" s="37" t="s">
        <v>660</v>
      </c>
      <c r="L176" s="14"/>
      <c r="M176" s="14"/>
      <c r="N176" s="14" t="s">
        <v>40</v>
      </c>
      <c r="O176" s="88">
        <f>E176+G176+H176</f>
        <v>1275</v>
      </c>
      <c r="P176" s="14"/>
      <c r="Q176" s="14"/>
      <c r="R176" s="14"/>
      <c r="S176" s="14"/>
      <c r="T176" s="14">
        <v>809</v>
      </c>
      <c r="U176" s="14"/>
      <c r="V176" s="14" t="s">
        <v>661</v>
      </c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</row>
    <row r="177" s="81" customFormat="1" ht="20" hidden="1" customHeight="1" spans="1:257">
      <c r="A177" s="84">
        <v>8</v>
      </c>
      <c r="B177" s="37" t="s">
        <v>572</v>
      </c>
      <c r="C177" s="37" t="s">
        <v>31</v>
      </c>
      <c r="D177" s="37">
        <v>8</v>
      </c>
      <c r="E177" s="37">
        <v>1200</v>
      </c>
      <c r="F177" s="37">
        <v>0</v>
      </c>
      <c r="G177" s="37">
        <v>0</v>
      </c>
      <c r="H177" s="37"/>
      <c r="I177" s="54">
        <v>1153</v>
      </c>
      <c r="J177" s="37" t="s">
        <v>34</v>
      </c>
      <c r="K177" s="37" t="s">
        <v>662</v>
      </c>
      <c r="L177" s="37"/>
      <c r="M177" s="37" t="s">
        <v>316</v>
      </c>
      <c r="N177" s="37" t="s">
        <v>40</v>
      </c>
      <c r="O177" s="92">
        <v>1200</v>
      </c>
      <c r="P177" s="37">
        <v>1200</v>
      </c>
      <c r="Q177" s="37"/>
      <c r="R177" s="37" t="s">
        <v>26</v>
      </c>
      <c r="S177" s="37"/>
      <c r="T177" s="37"/>
      <c r="U177" s="37"/>
      <c r="V177" s="37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</row>
    <row r="178" s="81" customFormat="1" ht="20" hidden="1" customHeight="1" spans="1:257">
      <c r="A178" s="13">
        <f t="shared" ref="A178:A200" si="23">D178+F178</f>
        <v>8</v>
      </c>
      <c r="B178" s="14" t="s">
        <v>576</v>
      </c>
      <c r="C178" s="14" t="s">
        <v>31</v>
      </c>
      <c r="D178" s="14">
        <v>8</v>
      </c>
      <c r="E178" s="14">
        <v>1000</v>
      </c>
      <c r="F178" s="14"/>
      <c r="G178" s="14">
        <f>1400/8*F178</f>
        <v>0</v>
      </c>
      <c r="H178" s="14">
        <v>300</v>
      </c>
      <c r="I178" s="23">
        <v>1118</v>
      </c>
      <c r="J178" s="14" t="s">
        <v>414</v>
      </c>
      <c r="K178" s="57" t="s">
        <v>663</v>
      </c>
      <c r="L178" s="14"/>
      <c r="M178" s="14" t="s">
        <v>316</v>
      </c>
      <c r="N178" s="14" t="s">
        <v>40</v>
      </c>
      <c r="O178" s="88">
        <v>1300</v>
      </c>
      <c r="P178" s="14"/>
      <c r="Q178" s="14"/>
      <c r="R178" s="14"/>
      <c r="S178" s="14"/>
      <c r="T178" s="14">
        <v>1642</v>
      </c>
      <c r="U178" s="14" t="s">
        <v>481</v>
      </c>
      <c r="V178" s="14" t="s">
        <v>664</v>
      </c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</row>
    <row r="179" s="81" customFormat="1" ht="20" hidden="1" customHeight="1" spans="1:257">
      <c r="A179" s="84">
        <f t="shared" si="23"/>
        <v>8</v>
      </c>
      <c r="B179" s="14" t="s">
        <v>548</v>
      </c>
      <c r="C179" s="14" t="s">
        <v>33</v>
      </c>
      <c r="D179" s="14">
        <v>8</v>
      </c>
      <c r="E179" s="14">
        <f>1000/8*D179</f>
        <v>1000</v>
      </c>
      <c r="F179" s="14"/>
      <c r="G179" s="14">
        <f>1500/8*F179</f>
        <v>0</v>
      </c>
      <c r="H179" s="14"/>
      <c r="I179" s="23">
        <v>514</v>
      </c>
      <c r="J179" s="14" t="s">
        <v>60</v>
      </c>
      <c r="K179" s="37" t="s">
        <v>665</v>
      </c>
      <c r="L179" s="14"/>
      <c r="M179" s="14"/>
      <c r="N179" s="14" t="s">
        <v>40</v>
      </c>
      <c r="O179" s="88"/>
      <c r="P179" s="14"/>
      <c r="Q179" s="14"/>
      <c r="R179" s="14"/>
      <c r="S179" s="14"/>
      <c r="T179" s="14"/>
      <c r="U179" s="14"/>
      <c r="V179" s="14" t="s">
        <v>666</v>
      </c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</row>
    <row r="180" s="81" customFormat="1" ht="20" hidden="1" customHeight="1" spans="1:257">
      <c r="A180" s="84">
        <f t="shared" si="23"/>
        <v>8</v>
      </c>
      <c r="B180" s="14" t="s">
        <v>551</v>
      </c>
      <c r="C180" s="14" t="s">
        <v>33</v>
      </c>
      <c r="D180" s="14">
        <v>8</v>
      </c>
      <c r="E180" s="14">
        <f>1000/8*D180</f>
        <v>1000</v>
      </c>
      <c r="F180" s="14"/>
      <c r="G180" s="14">
        <f>1500/8*F180</f>
        <v>0</v>
      </c>
      <c r="H180" s="14"/>
      <c r="I180" s="23">
        <v>515</v>
      </c>
      <c r="J180" s="14" t="s">
        <v>60</v>
      </c>
      <c r="K180" s="37" t="s">
        <v>665</v>
      </c>
      <c r="L180" s="14"/>
      <c r="M180" s="14"/>
      <c r="N180" s="14" t="s">
        <v>40</v>
      </c>
      <c r="O180" s="88"/>
      <c r="P180" s="14"/>
      <c r="Q180" s="14"/>
      <c r="R180" s="14"/>
      <c r="S180" s="14"/>
      <c r="T180" s="14"/>
      <c r="U180" s="14"/>
      <c r="V180" s="14" t="s">
        <v>666</v>
      </c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</row>
    <row r="181" s="81" customFormat="1" ht="20" hidden="1" customHeight="1" spans="1:257">
      <c r="A181" s="84">
        <f t="shared" si="23"/>
        <v>8</v>
      </c>
      <c r="B181" s="14" t="s">
        <v>553</v>
      </c>
      <c r="C181" s="14" t="s">
        <v>33</v>
      </c>
      <c r="D181" s="14">
        <v>8</v>
      </c>
      <c r="E181" s="14">
        <f>1000/8*D181</f>
        <v>1000</v>
      </c>
      <c r="F181" s="14"/>
      <c r="G181" s="14">
        <f>1500/8*F181</f>
        <v>0</v>
      </c>
      <c r="H181" s="14"/>
      <c r="I181" s="23">
        <v>519</v>
      </c>
      <c r="J181" s="14" t="s">
        <v>60</v>
      </c>
      <c r="K181" s="37" t="s">
        <v>665</v>
      </c>
      <c r="L181" s="14"/>
      <c r="M181" s="14"/>
      <c r="N181" s="14" t="s">
        <v>40</v>
      </c>
      <c r="O181" s="88"/>
      <c r="P181" s="14"/>
      <c r="Q181" s="14"/>
      <c r="R181" s="14"/>
      <c r="S181" s="14"/>
      <c r="T181" s="14"/>
      <c r="U181" s="14"/>
      <c r="V181" s="14" t="s">
        <v>666</v>
      </c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</row>
    <row r="182" s="81" customFormat="1" ht="20" hidden="1" customHeight="1" spans="1:257">
      <c r="A182" s="84">
        <f t="shared" si="23"/>
        <v>8</v>
      </c>
      <c r="B182" s="14" t="s">
        <v>566</v>
      </c>
      <c r="C182" s="14" t="s">
        <v>33</v>
      </c>
      <c r="D182" s="14">
        <v>8</v>
      </c>
      <c r="E182" s="14">
        <f>1000/8*D182</f>
        <v>1000</v>
      </c>
      <c r="F182" s="14"/>
      <c r="G182" s="14">
        <f>1500/8*F182</f>
        <v>0</v>
      </c>
      <c r="H182" s="14"/>
      <c r="I182" s="23">
        <v>520</v>
      </c>
      <c r="J182" s="14" t="s">
        <v>60</v>
      </c>
      <c r="K182" s="37" t="s">
        <v>665</v>
      </c>
      <c r="L182" s="14"/>
      <c r="M182" s="14"/>
      <c r="N182" s="14" t="s">
        <v>40</v>
      </c>
      <c r="O182" s="88"/>
      <c r="P182" s="14"/>
      <c r="Q182" s="14"/>
      <c r="R182" s="14"/>
      <c r="S182" s="14"/>
      <c r="T182" s="14"/>
      <c r="U182" s="14"/>
      <c r="V182" s="14" t="s">
        <v>666</v>
      </c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</row>
    <row r="183" s="81" customFormat="1" ht="20" hidden="1" customHeight="1" spans="1:257">
      <c r="A183" s="84">
        <f t="shared" si="23"/>
        <v>8</v>
      </c>
      <c r="B183" s="14" t="s">
        <v>567</v>
      </c>
      <c r="C183" s="14" t="s">
        <v>33</v>
      </c>
      <c r="D183" s="14">
        <v>8</v>
      </c>
      <c r="E183" s="14">
        <f>1000/8*D183</f>
        <v>1000</v>
      </c>
      <c r="F183" s="14"/>
      <c r="G183" s="14">
        <f>1500/8*F183</f>
        <v>0</v>
      </c>
      <c r="H183" s="14"/>
      <c r="I183" s="23">
        <v>524</v>
      </c>
      <c r="J183" s="14" t="s">
        <v>60</v>
      </c>
      <c r="K183" s="37" t="s">
        <v>665</v>
      </c>
      <c r="L183" s="14"/>
      <c r="M183" s="14" t="s">
        <v>77</v>
      </c>
      <c r="N183" s="14" t="s">
        <v>40</v>
      </c>
      <c r="O183" s="88">
        <v>5000</v>
      </c>
      <c r="P183" s="14"/>
      <c r="Q183" s="14"/>
      <c r="R183" s="14"/>
      <c r="S183" s="14"/>
      <c r="T183" s="14"/>
      <c r="U183" s="14"/>
      <c r="V183" s="14" t="s">
        <v>666</v>
      </c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</row>
    <row r="184" s="81" customFormat="1" ht="20" hidden="1" customHeight="1" spans="1:257">
      <c r="A184" s="84">
        <f t="shared" si="23"/>
        <v>8</v>
      </c>
      <c r="B184" s="37" t="s">
        <v>557</v>
      </c>
      <c r="C184" s="37" t="s">
        <v>196</v>
      </c>
      <c r="D184" s="37">
        <v>8</v>
      </c>
      <c r="E184" s="37">
        <f>2300/8*D184</f>
        <v>2300</v>
      </c>
      <c r="F184" s="37">
        <v>0</v>
      </c>
      <c r="G184" s="37">
        <f>1300/8*F184</f>
        <v>0</v>
      </c>
      <c r="H184" s="37"/>
      <c r="I184" s="54">
        <v>3670</v>
      </c>
      <c r="J184" s="37" t="s">
        <v>54</v>
      </c>
      <c r="K184" s="37" t="s">
        <v>667</v>
      </c>
      <c r="L184" s="37">
        <v>100</v>
      </c>
      <c r="M184" s="37" t="s">
        <v>316</v>
      </c>
      <c r="N184" s="37" t="s">
        <v>40</v>
      </c>
      <c r="O184" s="92">
        <v>2300</v>
      </c>
      <c r="P184" s="37">
        <v>2300</v>
      </c>
      <c r="Q184" s="37"/>
      <c r="R184" s="37" t="s">
        <v>26</v>
      </c>
      <c r="S184" s="37"/>
      <c r="T184" s="37"/>
      <c r="U184" s="37"/>
      <c r="V184" s="37" t="s">
        <v>668</v>
      </c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</row>
    <row r="185" s="81" customFormat="1" ht="20" hidden="1" customHeight="1" spans="1:257">
      <c r="A185" s="84">
        <f t="shared" si="23"/>
        <v>9</v>
      </c>
      <c r="B185" s="14" t="s">
        <v>565</v>
      </c>
      <c r="C185" s="14" t="s">
        <v>80</v>
      </c>
      <c r="D185" s="14">
        <v>7</v>
      </c>
      <c r="E185" s="14">
        <f>900/8*D185</f>
        <v>787.5</v>
      </c>
      <c r="F185" s="14">
        <v>2</v>
      </c>
      <c r="G185" s="14">
        <f>1300/8*F185</f>
        <v>325</v>
      </c>
      <c r="H185" s="14">
        <v>300</v>
      </c>
      <c r="I185" s="23">
        <v>72</v>
      </c>
      <c r="J185" s="14" t="s">
        <v>337</v>
      </c>
      <c r="K185" s="37" t="s">
        <v>669</v>
      </c>
      <c r="L185" s="14">
        <v>25</v>
      </c>
      <c r="M185" s="14" t="s">
        <v>316</v>
      </c>
      <c r="N185" s="14"/>
      <c r="O185" s="88">
        <v>1413</v>
      </c>
      <c r="P185" s="14"/>
      <c r="Q185" s="14"/>
      <c r="R185" s="14"/>
      <c r="S185" s="14"/>
      <c r="T185" s="14"/>
      <c r="U185" s="14"/>
      <c r="V185" s="14" t="s">
        <v>472</v>
      </c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</row>
    <row r="186" s="81" customFormat="1" ht="20" hidden="1" customHeight="1" spans="1:256">
      <c r="A186" s="13">
        <f t="shared" si="23"/>
        <v>0</v>
      </c>
      <c r="B186" s="37" t="s">
        <v>635</v>
      </c>
      <c r="C186" s="37" t="s">
        <v>33</v>
      </c>
      <c r="D186" s="37"/>
      <c r="E186" s="37">
        <v>500</v>
      </c>
      <c r="F186" s="37"/>
      <c r="G186" s="37"/>
      <c r="H186" s="37"/>
      <c r="I186" s="54"/>
      <c r="J186" s="37"/>
      <c r="K186" s="57" t="s">
        <v>670</v>
      </c>
      <c r="L186" s="37"/>
      <c r="M186" s="37" t="s">
        <v>671</v>
      </c>
      <c r="N186" s="37"/>
      <c r="O186" s="92">
        <v>500</v>
      </c>
      <c r="P186" s="37">
        <v>500</v>
      </c>
      <c r="Q186" s="37"/>
      <c r="R186" s="37" t="s">
        <v>114</v>
      </c>
      <c r="S186" s="37"/>
      <c r="T186" s="37"/>
      <c r="U186" s="37"/>
      <c r="V186" s="37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</row>
    <row r="187" s="81" customFormat="1" ht="20" hidden="1" customHeight="1" spans="1:257">
      <c r="A187" s="84">
        <f t="shared" si="23"/>
        <v>8</v>
      </c>
      <c r="B187" s="37" t="s">
        <v>635</v>
      </c>
      <c r="C187" s="37" t="s">
        <v>457</v>
      </c>
      <c r="D187" s="37">
        <v>8</v>
      </c>
      <c r="E187" s="37">
        <v>1400</v>
      </c>
      <c r="F187" s="37"/>
      <c r="G187" s="37">
        <f>1500/8*F187</f>
        <v>0</v>
      </c>
      <c r="H187" s="37">
        <v>200</v>
      </c>
      <c r="I187" s="54">
        <v>2477</v>
      </c>
      <c r="J187" s="37" t="s">
        <v>220</v>
      </c>
      <c r="K187" s="57" t="s">
        <v>672</v>
      </c>
      <c r="L187" s="37"/>
      <c r="M187" s="37" t="s">
        <v>316</v>
      </c>
      <c r="N187" s="37" t="s">
        <v>40</v>
      </c>
      <c r="O187" s="92">
        <v>1600</v>
      </c>
      <c r="P187" s="37">
        <v>1600</v>
      </c>
      <c r="Q187" s="37"/>
      <c r="R187" s="37" t="s">
        <v>114</v>
      </c>
      <c r="S187" s="37"/>
      <c r="T187" s="37"/>
      <c r="U187" s="37"/>
      <c r="V187" s="37">
        <v>13925185081</v>
      </c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</row>
    <row r="188" s="81" customFormat="1" ht="20" hidden="1" customHeight="1" spans="1:257">
      <c r="A188" s="84">
        <f t="shared" si="23"/>
        <v>8</v>
      </c>
      <c r="B188" s="37" t="s">
        <v>570</v>
      </c>
      <c r="C188" s="37" t="s">
        <v>80</v>
      </c>
      <c r="D188" s="37">
        <v>8</v>
      </c>
      <c r="E188" s="37">
        <v>1300</v>
      </c>
      <c r="F188" s="37">
        <v>0</v>
      </c>
      <c r="G188" s="37">
        <f>1900/8*F188</f>
        <v>0</v>
      </c>
      <c r="H188" s="37"/>
      <c r="I188" s="54">
        <v>1305</v>
      </c>
      <c r="J188" s="37" t="s">
        <v>34</v>
      </c>
      <c r="K188" s="37" t="s">
        <v>673</v>
      </c>
      <c r="L188" s="37"/>
      <c r="M188" s="37" t="s">
        <v>25</v>
      </c>
      <c r="N188" s="37" t="s">
        <v>40</v>
      </c>
      <c r="O188" s="92">
        <v>1300</v>
      </c>
      <c r="P188" s="37">
        <v>1300</v>
      </c>
      <c r="Q188" s="37"/>
      <c r="R188" s="37" t="s">
        <v>36</v>
      </c>
      <c r="S188" s="37"/>
      <c r="T188" s="37"/>
      <c r="U188" s="37"/>
      <c r="V188" s="37" t="s">
        <v>674</v>
      </c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</row>
    <row r="189" s="81" customFormat="1" ht="20" hidden="1" customHeight="1" spans="1:257">
      <c r="A189" s="84">
        <f t="shared" si="23"/>
        <v>7</v>
      </c>
      <c r="B189" s="14" t="s">
        <v>601</v>
      </c>
      <c r="C189" s="14" t="s">
        <v>80</v>
      </c>
      <c r="D189" s="14">
        <v>0</v>
      </c>
      <c r="E189" s="14">
        <f>900/8*D189</f>
        <v>0</v>
      </c>
      <c r="F189" s="14">
        <v>7</v>
      </c>
      <c r="G189" s="14">
        <f>1300/8*F189</f>
        <v>1137.5</v>
      </c>
      <c r="H189" s="14">
        <v>500</v>
      </c>
      <c r="I189" s="23">
        <v>3468</v>
      </c>
      <c r="J189" s="14" t="s">
        <v>23</v>
      </c>
      <c r="K189" s="37" t="s">
        <v>675</v>
      </c>
      <c r="L189" s="14"/>
      <c r="M189" s="14"/>
      <c r="N189" s="14" t="s">
        <v>40</v>
      </c>
      <c r="O189" s="88"/>
      <c r="P189" s="14"/>
      <c r="Q189" s="14"/>
      <c r="R189" s="14"/>
      <c r="S189" s="14"/>
      <c r="T189" s="14">
        <v>788</v>
      </c>
      <c r="U189" s="14"/>
      <c r="V189" s="14">
        <v>13929586601</v>
      </c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</row>
    <row r="190" s="81" customFormat="1" ht="30" hidden="1" customHeight="1" spans="1:257">
      <c r="A190" s="84">
        <f t="shared" si="23"/>
        <v>8</v>
      </c>
      <c r="B190" s="14" t="s">
        <v>572</v>
      </c>
      <c r="C190" s="14" t="s">
        <v>80</v>
      </c>
      <c r="D190" s="14">
        <v>7</v>
      </c>
      <c r="E190" s="14">
        <f>900/8*D190</f>
        <v>787.5</v>
      </c>
      <c r="F190" s="14">
        <v>1</v>
      </c>
      <c r="G190" s="14">
        <f>1300/8*F190</f>
        <v>162.5</v>
      </c>
      <c r="H190" s="14"/>
      <c r="I190" s="23">
        <v>3469</v>
      </c>
      <c r="J190" s="14" t="s">
        <v>23</v>
      </c>
      <c r="K190" s="37" t="s">
        <v>675</v>
      </c>
      <c r="L190" s="14"/>
      <c r="M190" s="14"/>
      <c r="N190" s="14" t="s">
        <v>40</v>
      </c>
      <c r="O190" s="88"/>
      <c r="P190" s="14"/>
      <c r="Q190" s="14"/>
      <c r="R190" s="14"/>
      <c r="S190" s="14"/>
      <c r="T190" s="14">
        <v>794</v>
      </c>
      <c r="U190" s="14"/>
      <c r="V190" s="14">
        <v>13929586601</v>
      </c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</row>
    <row r="191" s="81" customFormat="1" ht="20" hidden="1" customHeight="1" spans="1:257">
      <c r="A191" s="84">
        <f t="shared" si="23"/>
        <v>4</v>
      </c>
      <c r="B191" s="14" t="s">
        <v>574</v>
      </c>
      <c r="C191" s="14" t="s">
        <v>80</v>
      </c>
      <c r="D191" s="14">
        <v>4</v>
      </c>
      <c r="E191" s="14">
        <f>900/8*D191</f>
        <v>450</v>
      </c>
      <c r="F191" s="14"/>
      <c r="G191" s="14">
        <f>1300/8*F191</f>
        <v>0</v>
      </c>
      <c r="H191" s="14"/>
      <c r="I191" s="23">
        <v>3470</v>
      </c>
      <c r="J191" s="14" t="s">
        <v>23</v>
      </c>
      <c r="K191" s="37" t="s">
        <v>675</v>
      </c>
      <c r="L191" s="14"/>
      <c r="M191" s="14" t="s">
        <v>77</v>
      </c>
      <c r="N191" s="14" t="s">
        <v>40</v>
      </c>
      <c r="O191" s="88">
        <v>3038</v>
      </c>
      <c r="P191" s="14"/>
      <c r="Q191" s="14"/>
      <c r="R191" s="14"/>
      <c r="S191" s="14"/>
      <c r="T191" s="14">
        <v>798</v>
      </c>
      <c r="U191" s="14"/>
      <c r="V191" s="14">
        <v>13929586601</v>
      </c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</row>
    <row r="192" s="81" customFormat="1" ht="20" hidden="1" customHeight="1" spans="1:257">
      <c r="A192" s="13">
        <f t="shared" si="23"/>
        <v>8</v>
      </c>
      <c r="B192" s="37" t="s">
        <v>595</v>
      </c>
      <c r="C192" s="37" t="s">
        <v>37</v>
      </c>
      <c r="D192" s="37">
        <v>0</v>
      </c>
      <c r="E192" s="37">
        <f>900/8*D192</f>
        <v>0</v>
      </c>
      <c r="F192" s="37">
        <v>8</v>
      </c>
      <c r="G192" s="37">
        <f>1500/8*F192</f>
        <v>1500</v>
      </c>
      <c r="H192" s="37">
        <v>300</v>
      </c>
      <c r="I192" s="54"/>
      <c r="J192" s="37" t="s">
        <v>23</v>
      </c>
      <c r="K192" s="37" t="s">
        <v>676</v>
      </c>
      <c r="L192" s="37"/>
      <c r="M192" s="37" t="s">
        <v>316</v>
      </c>
      <c r="N192" s="37"/>
      <c r="O192" s="92">
        <v>1800</v>
      </c>
      <c r="P192" s="37">
        <v>1800</v>
      </c>
      <c r="Q192" s="37"/>
      <c r="R192" s="37" t="s">
        <v>36</v>
      </c>
      <c r="S192" s="37"/>
      <c r="T192" s="37"/>
      <c r="U192" s="37">
        <v>3033</v>
      </c>
      <c r="V192" s="37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</row>
    <row r="193" s="81" customFormat="1" ht="20" hidden="1" customHeight="1" spans="1:257">
      <c r="A193" s="13">
        <f t="shared" si="23"/>
        <v>8</v>
      </c>
      <c r="B193" s="37" t="s">
        <v>677</v>
      </c>
      <c r="C193" s="37" t="s">
        <v>196</v>
      </c>
      <c r="D193" s="37">
        <v>8</v>
      </c>
      <c r="E193" s="37">
        <v>2000</v>
      </c>
      <c r="F193" s="37"/>
      <c r="G193" s="37">
        <f>1500/8*F193</f>
        <v>0</v>
      </c>
      <c r="H193" s="37"/>
      <c r="I193" s="54"/>
      <c r="J193" s="37" t="s">
        <v>54</v>
      </c>
      <c r="K193" s="37" t="s">
        <v>678</v>
      </c>
      <c r="L193" s="37"/>
      <c r="M193" s="37" t="s">
        <v>316</v>
      </c>
      <c r="N193" s="37"/>
      <c r="O193" s="92">
        <v>2000</v>
      </c>
      <c r="P193" s="37">
        <v>2000</v>
      </c>
      <c r="Q193" s="37"/>
      <c r="R193" s="37" t="s">
        <v>26</v>
      </c>
      <c r="S193" s="37"/>
      <c r="T193" s="37"/>
      <c r="U193" s="37"/>
      <c r="V193" s="37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</row>
    <row r="194" s="81" customFormat="1" ht="20" hidden="1" customHeight="1" spans="1:257">
      <c r="A194" s="84">
        <f t="shared" si="23"/>
        <v>8</v>
      </c>
      <c r="B194" s="14" t="s">
        <v>635</v>
      </c>
      <c r="C194" s="14" t="s">
        <v>50</v>
      </c>
      <c r="D194" s="14">
        <v>8</v>
      </c>
      <c r="E194" s="14">
        <f>1000/8*D194</f>
        <v>1000</v>
      </c>
      <c r="F194" s="14"/>
      <c r="G194" s="14"/>
      <c r="H194" s="14"/>
      <c r="I194" s="23">
        <v>279</v>
      </c>
      <c r="J194" s="14" t="s">
        <v>23</v>
      </c>
      <c r="K194" s="37" t="s">
        <v>350</v>
      </c>
      <c r="L194" s="14"/>
      <c r="M194" s="14"/>
      <c r="N194" s="14" t="s">
        <v>40</v>
      </c>
      <c r="O194" s="88"/>
      <c r="P194" s="14"/>
      <c r="Q194" s="14"/>
      <c r="R194" s="14"/>
      <c r="S194" s="14"/>
      <c r="T194" s="14">
        <v>1995</v>
      </c>
      <c r="U194" s="14" t="s">
        <v>408</v>
      </c>
      <c r="V194" s="14" t="s">
        <v>351</v>
      </c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</row>
    <row r="195" s="81" customFormat="1" ht="20" hidden="1" customHeight="1" spans="1:257">
      <c r="A195" s="84">
        <f t="shared" si="23"/>
        <v>8</v>
      </c>
      <c r="B195" s="14" t="s">
        <v>565</v>
      </c>
      <c r="C195" s="14" t="s">
        <v>50</v>
      </c>
      <c r="D195" s="14">
        <v>8</v>
      </c>
      <c r="E195" s="14">
        <f>1000/8*D195</f>
        <v>1000</v>
      </c>
      <c r="F195" s="14"/>
      <c r="G195" s="14"/>
      <c r="H195" s="14"/>
      <c r="I195" s="23">
        <v>280</v>
      </c>
      <c r="J195" s="14" t="s">
        <v>423</v>
      </c>
      <c r="K195" s="37" t="s">
        <v>350</v>
      </c>
      <c r="L195" s="14">
        <v>50</v>
      </c>
      <c r="M195" s="14"/>
      <c r="N195" s="14"/>
      <c r="O195" s="88"/>
      <c r="P195" s="14"/>
      <c r="Q195" s="14"/>
      <c r="R195" s="14"/>
      <c r="S195" s="14"/>
      <c r="T195" s="14">
        <v>1995</v>
      </c>
      <c r="U195" s="14" t="s">
        <v>408</v>
      </c>
      <c r="V195" s="14" t="s">
        <v>679</v>
      </c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</row>
    <row r="196" s="81" customFormat="1" ht="20" hidden="1" customHeight="1" spans="1:257">
      <c r="A196" s="84">
        <f t="shared" si="23"/>
        <v>9</v>
      </c>
      <c r="B196" s="14" t="s">
        <v>554</v>
      </c>
      <c r="C196" s="14" t="s">
        <v>50</v>
      </c>
      <c r="D196" s="14">
        <v>9</v>
      </c>
      <c r="E196" s="14">
        <f>1000/8*D196</f>
        <v>1125</v>
      </c>
      <c r="F196" s="14"/>
      <c r="G196" s="14"/>
      <c r="H196" s="14"/>
      <c r="I196" s="23">
        <v>281</v>
      </c>
      <c r="J196" s="14" t="s">
        <v>432</v>
      </c>
      <c r="K196" s="37" t="s">
        <v>350</v>
      </c>
      <c r="L196" s="14"/>
      <c r="M196" s="14"/>
      <c r="N196" s="14"/>
      <c r="O196" s="88"/>
      <c r="P196" s="14"/>
      <c r="Q196" s="14"/>
      <c r="R196" s="14"/>
      <c r="S196" s="14"/>
      <c r="T196" s="14">
        <v>2003</v>
      </c>
      <c r="U196" s="14" t="s">
        <v>409</v>
      </c>
      <c r="V196" s="14">
        <v>17781663157</v>
      </c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</row>
    <row r="197" s="81" customFormat="1" ht="20" hidden="1" customHeight="1" spans="1:257">
      <c r="A197" s="84">
        <f t="shared" si="23"/>
        <v>8</v>
      </c>
      <c r="B197" s="14" t="s">
        <v>556</v>
      </c>
      <c r="C197" s="14" t="s">
        <v>50</v>
      </c>
      <c r="D197" s="14">
        <v>8</v>
      </c>
      <c r="E197" s="14">
        <f>1000/8*D197</f>
        <v>1000</v>
      </c>
      <c r="F197" s="14"/>
      <c r="G197" s="14"/>
      <c r="H197" s="14"/>
      <c r="I197" s="23">
        <v>282</v>
      </c>
      <c r="J197" s="14" t="s">
        <v>432</v>
      </c>
      <c r="K197" s="37" t="s">
        <v>350</v>
      </c>
      <c r="L197" s="14">
        <v>50</v>
      </c>
      <c r="M197" s="14" t="s">
        <v>77</v>
      </c>
      <c r="N197" s="14"/>
      <c r="O197" s="88">
        <v>4125</v>
      </c>
      <c r="P197" s="14"/>
      <c r="Q197" s="14"/>
      <c r="R197" s="14"/>
      <c r="S197" s="14"/>
      <c r="T197" s="14">
        <v>2011</v>
      </c>
      <c r="U197" s="14" t="s">
        <v>481</v>
      </c>
      <c r="V197" s="14">
        <v>17781663157</v>
      </c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</row>
    <row r="198" s="81" customFormat="1" ht="20" hidden="1" customHeight="1" spans="1:257">
      <c r="A198" s="13">
        <f t="shared" si="23"/>
        <v>8</v>
      </c>
      <c r="B198" s="37" t="s">
        <v>567</v>
      </c>
      <c r="C198" s="37" t="s">
        <v>457</v>
      </c>
      <c r="D198" s="37"/>
      <c r="E198" s="37">
        <f>900/8*D198</f>
        <v>0</v>
      </c>
      <c r="F198" s="37">
        <v>8</v>
      </c>
      <c r="G198" s="37">
        <f>1300/8*F198</f>
        <v>1300</v>
      </c>
      <c r="H198" s="37">
        <v>200</v>
      </c>
      <c r="I198" s="54"/>
      <c r="J198" s="37" t="s">
        <v>38</v>
      </c>
      <c r="K198" s="37" t="s">
        <v>254</v>
      </c>
      <c r="L198" s="37"/>
      <c r="M198" s="37"/>
      <c r="N198" s="37"/>
      <c r="O198" s="92"/>
      <c r="P198" s="37"/>
      <c r="Q198" s="37"/>
      <c r="R198" s="37"/>
      <c r="S198" s="37"/>
      <c r="T198" s="37">
        <v>1445</v>
      </c>
      <c r="U198" s="37" t="s">
        <v>481</v>
      </c>
      <c r="V198" s="37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</row>
    <row r="199" s="81" customFormat="1" ht="30" hidden="1" customHeight="1" spans="1:257">
      <c r="A199" s="13">
        <f t="shared" si="23"/>
        <v>8</v>
      </c>
      <c r="B199" s="37" t="s">
        <v>589</v>
      </c>
      <c r="C199" s="37" t="s">
        <v>457</v>
      </c>
      <c r="D199" s="37"/>
      <c r="E199" s="37">
        <f>900/8*D199</f>
        <v>0</v>
      </c>
      <c r="F199" s="37">
        <v>8</v>
      </c>
      <c r="G199" s="37">
        <f>1300/8*F199</f>
        <v>1300</v>
      </c>
      <c r="H199" s="37"/>
      <c r="I199" s="54"/>
      <c r="J199" s="37" t="s">
        <v>38</v>
      </c>
      <c r="K199" s="37" t="s">
        <v>254</v>
      </c>
      <c r="L199" s="37">
        <v>20</v>
      </c>
      <c r="M199" s="37"/>
      <c r="N199" s="37"/>
      <c r="O199" s="92"/>
      <c r="P199" s="37"/>
      <c r="Q199" s="37"/>
      <c r="R199" s="37"/>
      <c r="S199" s="37"/>
      <c r="T199" s="37">
        <v>1454</v>
      </c>
      <c r="U199" s="37" t="s">
        <v>481</v>
      </c>
      <c r="V199" s="37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</row>
    <row r="200" s="81" customFormat="1" ht="20" hidden="1" customHeight="1" spans="1:257">
      <c r="A200" s="13">
        <f t="shared" si="23"/>
        <v>5</v>
      </c>
      <c r="B200" s="37" t="s">
        <v>568</v>
      </c>
      <c r="C200" s="37" t="s">
        <v>457</v>
      </c>
      <c r="D200" s="37"/>
      <c r="E200" s="37">
        <f>900/8*D200</f>
        <v>0</v>
      </c>
      <c r="F200" s="37">
        <v>5</v>
      </c>
      <c r="G200" s="37">
        <f>1300/8*F200</f>
        <v>812.5</v>
      </c>
      <c r="H200" s="37"/>
      <c r="I200" s="54"/>
      <c r="J200" s="37" t="s">
        <v>38</v>
      </c>
      <c r="K200" s="37" t="s">
        <v>254</v>
      </c>
      <c r="L200" s="37">
        <v>20</v>
      </c>
      <c r="M200" s="37" t="s">
        <v>77</v>
      </c>
      <c r="N200" s="37"/>
      <c r="O200" s="92">
        <v>3613</v>
      </c>
      <c r="P200" s="97">
        <f>1500+2100</f>
        <v>3600</v>
      </c>
      <c r="Q200" s="37">
        <v>13</v>
      </c>
      <c r="R200" s="37" t="s">
        <v>38</v>
      </c>
      <c r="S200" s="37"/>
      <c r="T200" s="37">
        <v>1454</v>
      </c>
      <c r="U200" s="37" t="s">
        <v>481</v>
      </c>
      <c r="V200" s="37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</row>
    <row r="201" s="81" customFormat="1" ht="20" hidden="1" customHeight="1" spans="1:257">
      <c r="A201" s="84">
        <v>8</v>
      </c>
      <c r="B201" s="14" t="s">
        <v>572</v>
      </c>
      <c r="C201" s="14" t="s">
        <v>37</v>
      </c>
      <c r="D201" s="14">
        <v>0</v>
      </c>
      <c r="E201" s="14">
        <f>1000/8*D201</f>
        <v>0</v>
      </c>
      <c r="F201" s="14">
        <v>8</v>
      </c>
      <c r="G201" s="14">
        <f>1500/8*F201</f>
        <v>1500</v>
      </c>
      <c r="H201" s="14">
        <v>300</v>
      </c>
      <c r="I201" s="23">
        <v>3676</v>
      </c>
      <c r="J201" s="14" t="s">
        <v>54</v>
      </c>
      <c r="K201" s="37" t="s">
        <v>404</v>
      </c>
      <c r="L201" s="14"/>
      <c r="M201" s="14"/>
      <c r="N201" s="14" t="s">
        <v>40</v>
      </c>
      <c r="O201" s="88"/>
      <c r="P201" s="14"/>
      <c r="Q201" s="14"/>
      <c r="R201" s="14"/>
      <c r="S201" s="14"/>
      <c r="T201" s="14">
        <v>3004.6</v>
      </c>
      <c r="U201" s="14" t="s">
        <v>407</v>
      </c>
      <c r="V201" s="14">
        <v>13602744578</v>
      </c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</row>
    <row r="202" s="81" customFormat="1" ht="20" hidden="1" customHeight="1" spans="1:257">
      <c r="A202" s="84">
        <v>8</v>
      </c>
      <c r="B202" s="14" t="s">
        <v>574</v>
      </c>
      <c r="C202" s="14" t="s">
        <v>37</v>
      </c>
      <c r="D202" s="14">
        <v>8</v>
      </c>
      <c r="E202" s="14">
        <f>1000/8*D202</f>
        <v>1000</v>
      </c>
      <c r="F202" s="14">
        <v>0</v>
      </c>
      <c r="G202" s="14">
        <f>1500/8*F202</f>
        <v>0</v>
      </c>
      <c r="H202" s="14"/>
      <c r="I202" s="23">
        <v>3677</v>
      </c>
      <c r="J202" s="14" t="s">
        <v>54</v>
      </c>
      <c r="K202" s="37" t="s">
        <v>404</v>
      </c>
      <c r="L202" s="14"/>
      <c r="M202" s="14"/>
      <c r="N202" s="14" t="s">
        <v>40</v>
      </c>
      <c r="O202" s="88"/>
      <c r="P202" s="14"/>
      <c r="Q202" s="14"/>
      <c r="R202" s="14"/>
      <c r="S202" s="14"/>
      <c r="T202" s="14">
        <v>3011.6</v>
      </c>
      <c r="U202" s="14"/>
      <c r="V202" s="14">
        <v>13602744578</v>
      </c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</row>
    <row r="203" s="81" customFormat="1" ht="20" hidden="1" customHeight="1" spans="1:257">
      <c r="A203" s="84">
        <f>D203+F203</f>
        <v>8</v>
      </c>
      <c r="B203" s="14" t="s">
        <v>576</v>
      </c>
      <c r="C203" s="14" t="s">
        <v>37</v>
      </c>
      <c r="D203" s="14">
        <v>8</v>
      </c>
      <c r="E203" s="14">
        <f>1000/8*D203</f>
        <v>1000</v>
      </c>
      <c r="F203" s="14">
        <v>0</v>
      </c>
      <c r="G203" s="14">
        <f>1500/8*F203</f>
        <v>0</v>
      </c>
      <c r="H203" s="14"/>
      <c r="I203" s="23">
        <v>3678</v>
      </c>
      <c r="J203" s="14" t="s">
        <v>54</v>
      </c>
      <c r="K203" s="37" t="s">
        <v>404</v>
      </c>
      <c r="L203" s="14">
        <v>90</v>
      </c>
      <c r="M203" s="14"/>
      <c r="N203" s="14" t="s">
        <v>40</v>
      </c>
      <c r="O203" s="88"/>
      <c r="P203" s="14"/>
      <c r="Q203" s="14"/>
      <c r="R203" s="14"/>
      <c r="S203" s="14"/>
      <c r="T203" s="14">
        <v>3016.5</v>
      </c>
      <c r="U203" s="14"/>
      <c r="V203" s="14">
        <v>13602744578</v>
      </c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</row>
    <row r="204" s="81" customFormat="1" ht="20" hidden="1" customHeight="1" spans="1:257">
      <c r="A204" s="84">
        <f>D204+F204</f>
        <v>8</v>
      </c>
      <c r="B204" s="14" t="s">
        <v>577</v>
      </c>
      <c r="C204" s="14" t="s">
        <v>37</v>
      </c>
      <c r="D204" s="14">
        <v>7</v>
      </c>
      <c r="E204" s="14">
        <f>1000/8*D204</f>
        <v>875</v>
      </c>
      <c r="F204" s="14">
        <v>1</v>
      </c>
      <c r="G204" s="14">
        <f>1500/8*F204</f>
        <v>187.5</v>
      </c>
      <c r="H204" s="14"/>
      <c r="I204" s="23">
        <v>3679</v>
      </c>
      <c r="J204" s="14" t="s">
        <v>54</v>
      </c>
      <c r="K204" s="37" t="s">
        <v>404</v>
      </c>
      <c r="L204" s="14"/>
      <c r="M204" s="14" t="s">
        <v>77</v>
      </c>
      <c r="N204" s="14" t="s">
        <v>40</v>
      </c>
      <c r="O204" s="88">
        <v>4863</v>
      </c>
      <c r="P204" s="14"/>
      <c r="Q204" s="14"/>
      <c r="R204" s="14"/>
      <c r="S204" s="14"/>
      <c r="T204" s="14">
        <v>3023.6</v>
      </c>
      <c r="U204" s="14" t="s">
        <v>481</v>
      </c>
      <c r="V204" s="14">
        <v>13602744578</v>
      </c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</row>
    <row r="205" s="4" customFormat="1" ht="20" hidden="1" customHeight="1" spans="1:22">
      <c r="A205" s="84">
        <v>4</v>
      </c>
      <c r="B205" s="37" t="s">
        <v>575</v>
      </c>
      <c r="C205" s="37" t="s">
        <v>400</v>
      </c>
      <c r="D205" s="37">
        <v>3</v>
      </c>
      <c r="E205" s="37">
        <f>900/8*D205</f>
        <v>337.5</v>
      </c>
      <c r="F205" s="37">
        <v>5</v>
      </c>
      <c r="G205" s="37">
        <f>1300/8*F205</f>
        <v>812.5</v>
      </c>
      <c r="H205" s="37"/>
      <c r="I205" s="54">
        <v>3573</v>
      </c>
      <c r="J205" s="37" t="s">
        <v>639</v>
      </c>
      <c r="K205" s="37" t="s">
        <v>680</v>
      </c>
      <c r="L205" s="37"/>
      <c r="M205" s="37"/>
      <c r="N205" s="37" t="s">
        <v>40</v>
      </c>
      <c r="O205" s="92"/>
      <c r="P205" s="37"/>
      <c r="Q205" s="37"/>
      <c r="R205" s="37"/>
      <c r="S205" s="37"/>
      <c r="T205" s="37">
        <v>1201.7</v>
      </c>
      <c r="U205" s="37"/>
      <c r="V205" s="37" t="s">
        <v>681</v>
      </c>
    </row>
    <row r="206" s="81" customFormat="1" ht="20" hidden="1" customHeight="1" spans="1:257">
      <c r="A206" s="84">
        <f>D206+F206</f>
        <v>4</v>
      </c>
      <c r="B206" s="37" t="s">
        <v>576</v>
      </c>
      <c r="C206" s="37" t="s">
        <v>400</v>
      </c>
      <c r="D206" s="37">
        <v>4</v>
      </c>
      <c r="E206" s="37">
        <f>900/8*D206</f>
        <v>450</v>
      </c>
      <c r="F206" s="37">
        <v>0</v>
      </c>
      <c r="G206" s="37">
        <f>1300/8*F206</f>
        <v>0</v>
      </c>
      <c r="H206" s="37"/>
      <c r="I206" s="54">
        <v>3576</v>
      </c>
      <c r="J206" s="37" t="s">
        <v>639</v>
      </c>
      <c r="K206" s="37" t="s">
        <v>680</v>
      </c>
      <c r="L206" s="37"/>
      <c r="M206" s="37" t="s">
        <v>77</v>
      </c>
      <c r="N206" s="37" t="s">
        <v>40</v>
      </c>
      <c r="O206" s="92">
        <v>1900</v>
      </c>
      <c r="P206" s="37">
        <v>1900</v>
      </c>
      <c r="Q206" s="37"/>
      <c r="R206" s="37" t="s">
        <v>36</v>
      </c>
      <c r="S206" s="37"/>
      <c r="T206" s="37"/>
      <c r="U206" s="37"/>
      <c r="V206" s="37" t="s">
        <v>681</v>
      </c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</row>
    <row r="207" s="81" customFormat="1" ht="20" hidden="1" customHeight="1" spans="1:257">
      <c r="A207" s="13">
        <v>0</v>
      </c>
      <c r="B207" s="57" t="s">
        <v>572</v>
      </c>
      <c r="C207" s="57" t="s">
        <v>400</v>
      </c>
      <c r="D207" s="57">
        <v>0</v>
      </c>
      <c r="E207" s="57">
        <v>1200</v>
      </c>
      <c r="F207" s="57"/>
      <c r="G207" s="57">
        <v>0</v>
      </c>
      <c r="H207" s="57"/>
      <c r="I207" s="93"/>
      <c r="J207" s="57" t="s">
        <v>682</v>
      </c>
      <c r="K207" s="98" t="s">
        <v>683</v>
      </c>
      <c r="L207" s="57"/>
      <c r="M207" s="37" t="s">
        <v>316</v>
      </c>
      <c r="N207" s="57"/>
      <c r="O207" s="94">
        <v>1200</v>
      </c>
      <c r="P207" s="57">
        <v>1200</v>
      </c>
      <c r="Q207" s="57"/>
      <c r="R207" s="57" t="s">
        <v>124</v>
      </c>
      <c r="S207" s="57"/>
      <c r="T207" s="57"/>
      <c r="U207" s="57"/>
      <c r="V207" s="57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</row>
    <row r="208" s="81" customFormat="1" ht="20" hidden="1" customHeight="1" spans="1:257">
      <c r="A208" s="84">
        <f t="shared" ref="A208:A223" si="24">D208+F208</f>
        <v>5.5</v>
      </c>
      <c r="B208" s="14" t="s">
        <v>566</v>
      </c>
      <c r="C208" s="14" t="s">
        <v>273</v>
      </c>
      <c r="D208" s="14">
        <v>5.5</v>
      </c>
      <c r="E208" s="14">
        <f t="shared" ref="E208:E214" si="25">1000/8*D208</f>
        <v>687.5</v>
      </c>
      <c r="F208" s="14"/>
      <c r="G208" s="14">
        <f t="shared" ref="G208:G214" si="26">1500/8*F208</f>
        <v>0</v>
      </c>
      <c r="H208" s="14">
        <v>300</v>
      </c>
      <c r="I208" s="23">
        <v>9</v>
      </c>
      <c r="J208" s="14" t="s">
        <v>68</v>
      </c>
      <c r="K208" s="37" t="s">
        <v>91</v>
      </c>
      <c r="L208" s="14"/>
      <c r="M208" s="14"/>
      <c r="N208" s="14" t="s">
        <v>40</v>
      </c>
      <c r="O208" s="88"/>
      <c r="P208" s="14"/>
      <c r="Q208" s="14"/>
      <c r="R208" s="14"/>
      <c r="S208" s="14"/>
      <c r="T208" s="14"/>
      <c r="U208" s="14" t="s">
        <v>431</v>
      </c>
      <c r="V208" s="14">
        <v>1889953048</v>
      </c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</row>
    <row r="209" s="81" customFormat="1" ht="20" hidden="1" customHeight="1" spans="1:257">
      <c r="A209" s="84">
        <f t="shared" si="24"/>
        <v>4</v>
      </c>
      <c r="B209" s="14" t="s">
        <v>567</v>
      </c>
      <c r="C209" s="14" t="s">
        <v>273</v>
      </c>
      <c r="D209" s="14">
        <v>4</v>
      </c>
      <c r="E209" s="14">
        <f t="shared" si="25"/>
        <v>500</v>
      </c>
      <c r="F209" s="14"/>
      <c r="G209" s="14">
        <f t="shared" si="26"/>
        <v>0</v>
      </c>
      <c r="H209" s="14"/>
      <c r="I209" s="23">
        <v>10</v>
      </c>
      <c r="J209" s="14" t="s">
        <v>68</v>
      </c>
      <c r="K209" s="37" t="s">
        <v>91</v>
      </c>
      <c r="L209" s="14"/>
      <c r="M209" s="14"/>
      <c r="N209" s="14" t="s">
        <v>40</v>
      </c>
      <c r="O209" s="88"/>
      <c r="P209" s="14"/>
      <c r="Q209" s="14"/>
      <c r="R209" s="14"/>
      <c r="S209" s="14"/>
      <c r="T209" s="14"/>
      <c r="U209" s="14" t="s">
        <v>407</v>
      </c>
      <c r="V209" s="14">
        <v>1889953048</v>
      </c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</row>
    <row r="210" s="81" customFormat="1" ht="20" hidden="1" customHeight="1" spans="1:257">
      <c r="A210" s="84">
        <f t="shared" si="24"/>
        <v>4</v>
      </c>
      <c r="B210" s="14" t="s">
        <v>589</v>
      </c>
      <c r="C210" s="14" t="s">
        <v>273</v>
      </c>
      <c r="D210" s="14">
        <v>4</v>
      </c>
      <c r="E210" s="14">
        <f t="shared" si="25"/>
        <v>500</v>
      </c>
      <c r="F210" s="14"/>
      <c r="G210" s="14">
        <f t="shared" si="26"/>
        <v>0</v>
      </c>
      <c r="H210" s="14"/>
      <c r="I210" s="23">
        <v>11</v>
      </c>
      <c r="J210" s="14" t="s">
        <v>68</v>
      </c>
      <c r="K210" s="37" t="s">
        <v>91</v>
      </c>
      <c r="L210" s="14"/>
      <c r="M210" s="14"/>
      <c r="N210" s="14" t="s">
        <v>40</v>
      </c>
      <c r="O210" s="88"/>
      <c r="P210" s="14"/>
      <c r="Q210" s="14"/>
      <c r="R210" s="14"/>
      <c r="S210" s="14"/>
      <c r="T210" s="14"/>
      <c r="U210" s="14"/>
      <c r="V210" s="14">
        <v>1889953048</v>
      </c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</row>
    <row r="211" s="81" customFormat="1" ht="20" hidden="1" customHeight="1" spans="1:257">
      <c r="A211" s="84">
        <f t="shared" si="24"/>
        <v>4</v>
      </c>
      <c r="B211" s="14" t="s">
        <v>568</v>
      </c>
      <c r="C211" s="14" t="s">
        <v>208</v>
      </c>
      <c r="D211" s="14">
        <v>4</v>
      </c>
      <c r="E211" s="14">
        <f t="shared" si="25"/>
        <v>500</v>
      </c>
      <c r="F211" s="14"/>
      <c r="G211" s="14">
        <f t="shared" si="26"/>
        <v>0</v>
      </c>
      <c r="H211" s="14"/>
      <c r="I211" s="23">
        <v>11</v>
      </c>
      <c r="J211" s="14"/>
      <c r="K211" s="37" t="s">
        <v>91</v>
      </c>
      <c r="L211" s="14"/>
      <c r="M211" s="14" t="s">
        <v>684</v>
      </c>
      <c r="N211" s="14" t="s">
        <v>40</v>
      </c>
      <c r="O211" s="88"/>
      <c r="P211" s="14"/>
      <c r="Q211" s="14"/>
      <c r="R211" s="14"/>
      <c r="S211" s="14"/>
      <c r="T211" s="14"/>
      <c r="U211" s="14"/>
      <c r="V211" s="14">
        <v>1889953048</v>
      </c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</row>
    <row r="212" s="81" customFormat="1" ht="34" hidden="1" customHeight="1" spans="1:257">
      <c r="A212" s="84">
        <f t="shared" si="24"/>
        <v>8</v>
      </c>
      <c r="B212" s="14" t="s">
        <v>557</v>
      </c>
      <c r="C212" s="14" t="s">
        <v>50</v>
      </c>
      <c r="D212" s="14">
        <v>4</v>
      </c>
      <c r="E212" s="14">
        <f t="shared" si="25"/>
        <v>500</v>
      </c>
      <c r="F212" s="14">
        <v>4</v>
      </c>
      <c r="G212" s="14">
        <f t="shared" si="26"/>
        <v>750</v>
      </c>
      <c r="H212" s="14"/>
      <c r="I212" s="23">
        <v>3463</v>
      </c>
      <c r="J212" s="14" t="s">
        <v>23</v>
      </c>
      <c r="K212" s="37" t="s">
        <v>91</v>
      </c>
      <c r="L212" s="14"/>
      <c r="M212" s="14"/>
      <c r="N212" s="14" t="s">
        <v>40</v>
      </c>
      <c r="O212" s="88"/>
      <c r="P212" s="14"/>
      <c r="Q212" s="14"/>
      <c r="R212" s="14"/>
      <c r="S212" s="14"/>
      <c r="T212" s="14">
        <v>2041</v>
      </c>
      <c r="U212" s="14" t="s">
        <v>407</v>
      </c>
      <c r="V212" s="14" t="s">
        <v>685</v>
      </c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</row>
    <row r="213" s="81" customFormat="1" ht="20" hidden="1" customHeight="1" spans="1:257">
      <c r="A213" s="84">
        <f t="shared" si="24"/>
        <v>10</v>
      </c>
      <c r="B213" s="14" t="s">
        <v>560</v>
      </c>
      <c r="C213" s="14" t="s">
        <v>50</v>
      </c>
      <c r="D213" s="14">
        <v>0</v>
      </c>
      <c r="E213" s="14">
        <f t="shared" si="25"/>
        <v>0</v>
      </c>
      <c r="F213" s="14">
        <v>10</v>
      </c>
      <c r="G213" s="14">
        <f t="shared" si="26"/>
        <v>1875</v>
      </c>
      <c r="H213" s="14"/>
      <c r="I213" s="23">
        <v>3465</v>
      </c>
      <c r="J213" s="14" t="s">
        <v>23</v>
      </c>
      <c r="K213" s="37" t="s">
        <v>91</v>
      </c>
      <c r="L213" s="14"/>
      <c r="M213" s="14"/>
      <c r="N213" s="14" t="s">
        <v>40</v>
      </c>
      <c r="O213" s="88"/>
      <c r="P213" s="14"/>
      <c r="Q213" s="14"/>
      <c r="R213" s="14"/>
      <c r="S213" s="14"/>
      <c r="T213" s="14">
        <v>2049</v>
      </c>
      <c r="U213" s="14"/>
      <c r="V213" s="14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</row>
    <row r="214" s="81" customFormat="1" ht="20" hidden="1" customHeight="1" spans="1:257">
      <c r="A214" s="84">
        <f t="shared" si="24"/>
        <v>8</v>
      </c>
      <c r="B214" s="14" t="s">
        <v>561</v>
      </c>
      <c r="C214" s="14" t="s">
        <v>50</v>
      </c>
      <c r="D214" s="14">
        <v>4</v>
      </c>
      <c r="E214" s="14">
        <f t="shared" si="25"/>
        <v>500</v>
      </c>
      <c r="F214" s="14">
        <v>4</v>
      </c>
      <c r="G214" s="14">
        <f t="shared" si="26"/>
        <v>750</v>
      </c>
      <c r="H214" s="14"/>
      <c r="I214" s="23">
        <v>3464</v>
      </c>
      <c r="J214" s="14" t="s">
        <v>23</v>
      </c>
      <c r="K214" s="37" t="s">
        <v>91</v>
      </c>
      <c r="L214" s="14">
        <v>55</v>
      </c>
      <c r="M214" s="14"/>
      <c r="N214" s="14" t="s">
        <v>40</v>
      </c>
      <c r="O214" s="88">
        <v>6863</v>
      </c>
      <c r="P214" s="14"/>
      <c r="Q214" s="14"/>
      <c r="R214" s="14"/>
      <c r="S214" s="14"/>
      <c r="T214" s="14">
        <v>2055</v>
      </c>
      <c r="U214" s="14"/>
      <c r="V214" s="14" t="s">
        <v>686</v>
      </c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</row>
    <row r="215" s="81" customFormat="1" ht="20" hidden="1" customHeight="1" spans="1:257">
      <c r="A215" s="84">
        <f t="shared" si="24"/>
        <v>10.5</v>
      </c>
      <c r="B215" s="37" t="s">
        <v>597</v>
      </c>
      <c r="C215" s="37" t="s">
        <v>418</v>
      </c>
      <c r="D215" s="37">
        <v>0</v>
      </c>
      <c r="E215" s="37">
        <f t="shared" ref="E215:E221" si="27">900/8*D215</f>
        <v>0</v>
      </c>
      <c r="F215" s="37">
        <v>10.5</v>
      </c>
      <c r="G215" s="37">
        <v>2100</v>
      </c>
      <c r="H215" s="37"/>
      <c r="I215" s="54">
        <v>292</v>
      </c>
      <c r="J215" s="37" t="s">
        <v>432</v>
      </c>
      <c r="K215" s="37" t="s">
        <v>687</v>
      </c>
      <c r="L215" s="37"/>
      <c r="M215" s="37" t="s">
        <v>316</v>
      </c>
      <c r="N215" s="37" t="s">
        <v>40</v>
      </c>
      <c r="O215" s="92">
        <v>2100</v>
      </c>
      <c r="P215" s="37">
        <v>2100</v>
      </c>
      <c r="Q215" s="37"/>
      <c r="R215" s="37" t="s">
        <v>36</v>
      </c>
      <c r="S215" s="37"/>
      <c r="T215" s="37">
        <v>1363</v>
      </c>
      <c r="U215" s="37" t="s">
        <v>445</v>
      </c>
      <c r="V215" s="37" t="s">
        <v>688</v>
      </c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</row>
    <row r="216" s="81" customFormat="1" ht="20" customHeight="1" spans="1:257">
      <c r="A216" s="13">
        <f t="shared" si="24"/>
        <v>4</v>
      </c>
      <c r="B216" s="3" t="s">
        <v>599</v>
      </c>
      <c r="C216" s="3" t="s">
        <v>418</v>
      </c>
      <c r="D216" s="3">
        <v>4</v>
      </c>
      <c r="E216" s="3">
        <f t="shared" si="27"/>
        <v>450</v>
      </c>
      <c r="F216" s="3">
        <v>0</v>
      </c>
      <c r="G216" s="3">
        <f>1300/8*F216</f>
        <v>0</v>
      </c>
      <c r="H216" s="3">
        <v>300</v>
      </c>
      <c r="I216" s="51"/>
      <c r="J216" s="3" t="s">
        <v>414</v>
      </c>
      <c r="K216" s="37" t="s">
        <v>689</v>
      </c>
      <c r="L216" s="3"/>
      <c r="M216" s="3"/>
      <c r="N216" s="14" t="s">
        <v>40</v>
      </c>
      <c r="O216" s="96"/>
      <c r="P216" s="3"/>
      <c r="Q216" s="3"/>
      <c r="R216" s="3"/>
      <c r="S216" s="3"/>
      <c r="T216" s="3"/>
      <c r="U216" s="3"/>
      <c r="V216" s="3" t="s">
        <v>690</v>
      </c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</row>
    <row r="217" s="81" customFormat="1" ht="20" hidden="1" customHeight="1" spans="1:257">
      <c r="A217" s="84">
        <f t="shared" si="24"/>
        <v>8</v>
      </c>
      <c r="B217" s="14" t="s">
        <v>637</v>
      </c>
      <c r="C217" s="14" t="s">
        <v>322</v>
      </c>
      <c r="D217" s="14">
        <v>6</v>
      </c>
      <c r="E217" s="14">
        <f t="shared" si="27"/>
        <v>675</v>
      </c>
      <c r="F217" s="14">
        <v>2</v>
      </c>
      <c r="G217" s="14">
        <f>1400/8*F217</f>
        <v>350</v>
      </c>
      <c r="H217" s="14">
        <v>300</v>
      </c>
      <c r="I217" s="23">
        <v>3643</v>
      </c>
      <c r="J217" s="14" t="s">
        <v>338</v>
      </c>
      <c r="K217" s="37" t="s">
        <v>691</v>
      </c>
      <c r="L217" s="14"/>
      <c r="M217" s="99"/>
      <c r="N217" s="14" t="s">
        <v>40</v>
      </c>
      <c r="O217" s="95"/>
      <c r="P217" s="14"/>
      <c r="Q217" s="14"/>
      <c r="R217" s="14"/>
      <c r="S217" s="14"/>
      <c r="T217" s="14">
        <v>1451.7</v>
      </c>
      <c r="U217" s="14" t="s">
        <v>590</v>
      </c>
      <c r="V217" s="14" t="s">
        <v>692</v>
      </c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</row>
    <row r="218" s="81" customFormat="1" ht="20" hidden="1" customHeight="1" spans="1:257">
      <c r="A218" s="84">
        <f t="shared" si="24"/>
        <v>8</v>
      </c>
      <c r="B218" s="14" t="s">
        <v>637</v>
      </c>
      <c r="C218" s="14" t="s">
        <v>400</v>
      </c>
      <c r="D218" s="14">
        <v>4</v>
      </c>
      <c r="E218" s="14">
        <f t="shared" si="27"/>
        <v>450</v>
      </c>
      <c r="F218" s="14">
        <v>4</v>
      </c>
      <c r="G218" s="14">
        <f>1300/8*F218</f>
        <v>650</v>
      </c>
      <c r="H218" s="14">
        <v>500</v>
      </c>
      <c r="I218" s="23">
        <v>4844</v>
      </c>
      <c r="J218" s="14" t="s">
        <v>374</v>
      </c>
      <c r="K218" s="37" t="s">
        <v>691</v>
      </c>
      <c r="L218" s="14"/>
      <c r="M218" s="14" t="s">
        <v>77</v>
      </c>
      <c r="N218" s="14"/>
      <c r="O218" s="88">
        <v>2925</v>
      </c>
      <c r="P218" s="14"/>
      <c r="Q218" s="14"/>
      <c r="R218" s="14"/>
      <c r="S218" s="14"/>
      <c r="T218" s="14"/>
      <c r="U218" s="14"/>
      <c r="V218" s="14" t="s">
        <v>693</v>
      </c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</row>
    <row r="219" s="81" customFormat="1" ht="20" hidden="1" customHeight="1" spans="1:257">
      <c r="A219" s="84">
        <f t="shared" si="24"/>
        <v>8</v>
      </c>
      <c r="B219" s="14" t="s">
        <v>557</v>
      </c>
      <c r="C219" s="14" t="s">
        <v>457</v>
      </c>
      <c r="D219" s="14">
        <v>4</v>
      </c>
      <c r="E219" s="14">
        <f t="shared" si="27"/>
        <v>450</v>
      </c>
      <c r="F219" s="14">
        <v>4</v>
      </c>
      <c r="G219" s="14">
        <f>1300/8*F219</f>
        <v>650</v>
      </c>
      <c r="H219" s="14">
        <v>300</v>
      </c>
      <c r="I219" s="23">
        <v>154</v>
      </c>
      <c r="J219" s="14" t="s">
        <v>338</v>
      </c>
      <c r="K219" s="37" t="s">
        <v>694</v>
      </c>
      <c r="L219" s="14"/>
      <c r="M219" s="14"/>
      <c r="N219" s="14" t="s">
        <v>40</v>
      </c>
      <c r="O219" s="88"/>
      <c r="P219" s="14"/>
      <c r="Q219" s="14"/>
      <c r="R219" s="14"/>
      <c r="S219" s="14"/>
      <c r="T219" s="14">
        <v>1463.4</v>
      </c>
      <c r="U219" s="14" t="s">
        <v>408</v>
      </c>
      <c r="V219" s="14">
        <v>1395903455</v>
      </c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</row>
    <row r="220" s="81" customFormat="1" ht="20" hidden="1" customHeight="1" spans="1:257">
      <c r="A220" s="84">
        <f t="shared" si="24"/>
        <v>7</v>
      </c>
      <c r="B220" s="14" t="s">
        <v>562</v>
      </c>
      <c r="C220" s="14" t="s">
        <v>457</v>
      </c>
      <c r="D220" s="14">
        <v>3</v>
      </c>
      <c r="E220" s="14">
        <f t="shared" si="27"/>
        <v>337.5</v>
      </c>
      <c r="F220" s="14">
        <v>4</v>
      </c>
      <c r="G220" s="14">
        <f>1300/8*F220</f>
        <v>650</v>
      </c>
      <c r="H220" s="14"/>
      <c r="I220" s="23">
        <v>156</v>
      </c>
      <c r="J220" s="14" t="s">
        <v>338</v>
      </c>
      <c r="K220" s="37" t="s">
        <v>694</v>
      </c>
      <c r="L220" s="14">
        <v>18</v>
      </c>
      <c r="M220" s="14"/>
      <c r="N220" s="14" t="s">
        <v>40</v>
      </c>
      <c r="O220" s="88"/>
      <c r="P220" s="14"/>
      <c r="Q220" s="14"/>
      <c r="R220" s="14"/>
      <c r="S220" s="14"/>
      <c r="T220" s="14">
        <v>1469.2</v>
      </c>
      <c r="U220" s="14" t="s">
        <v>408</v>
      </c>
      <c r="V220" s="14">
        <v>1395903455</v>
      </c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</row>
    <row r="221" s="81" customFormat="1" ht="20" hidden="1" customHeight="1" spans="1:257">
      <c r="A221" s="84">
        <f t="shared" si="24"/>
        <v>8</v>
      </c>
      <c r="B221" s="14" t="s">
        <v>601</v>
      </c>
      <c r="C221" s="14" t="s">
        <v>457</v>
      </c>
      <c r="D221" s="14">
        <v>8</v>
      </c>
      <c r="E221" s="14">
        <f t="shared" si="27"/>
        <v>900</v>
      </c>
      <c r="F221" s="14"/>
      <c r="G221" s="14">
        <f>1300/8*F221</f>
        <v>0</v>
      </c>
      <c r="H221" s="14"/>
      <c r="I221" s="23">
        <v>157</v>
      </c>
      <c r="J221" s="14" t="s">
        <v>338</v>
      </c>
      <c r="K221" s="37" t="s">
        <v>694</v>
      </c>
      <c r="L221" s="14"/>
      <c r="M221" s="14" t="s">
        <v>77</v>
      </c>
      <c r="N221" s="14" t="s">
        <v>40</v>
      </c>
      <c r="O221" s="88">
        <v>3288</v>
      </c>
      <c r="P221" s="14"/>
      <c r="Q221" s="14"/>
      <c r="R221" s="14"/>
      <c r="S221" s="14"/>
      <c r="T221" s="14">
        <v>1473</v>
      </c>
      <c r="U221" s="14" t="s">
        <v>445</v>
      </c>
      <c r="V221" s="14">
        <v>1395903455</v>
      </c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</row>
    <row r="222" s="4" customFormat="1" ht="20" hidden="1" customHeight="1" spans="1:22">
      <c r="A222" s="13">
        <f t="shared" si="24"/>
        <v>4</v>
      </c>
      <c r="B222" s="37" t="s">
        <v>589</v>
      </c>
      <c r="C222" s="37" t="s">
        <v>137</v>
      </c>
      <c r="D222" s="37"/>
      <c r="E222" s="37"/>
      <c r="F222" s="37">
        <v>4</v>
      </c>
      <c r="G222" s="37">
        <v>1200</v>
      </c>
      <c r="H222" s="37"/>
      <c r="I222" s="54"/>
      <c r="J222" s="37" t="s">
        <v>338</v>
      </c>
      <c r="K222" s="37" t="s">
        <v>695</v>
      </c>
      <c r="L222" s="37"/>
      <c r="M222" s="37" t="s">
        <v>316</v>
      </c>
      <c r="N222" s="37"/>
      <c r="O222" s="92">
        <v>1200</v>
      </c>
      <c r="P222" s="37">
        <v>1200</v>
      </c>
      <c r="Q222" s="37"/>
      <c r="R222" s="37" t="s">
        <v>26</v>
      </c>
      <c r="S222" s="37"/>
      <c r="T222" s="37">
        <v>1527.4</v>
      </c>
      <c r="U222" s="37" t="s">
        <v>481</v>
      </c>
      <c r="V222" s="37"/>
    </row>
    <row r="223" s="81" customFormat="1" ht="20" hidden="1" customHeight="1" spans="1:257">
      <c r="A223" s="84">
        <f t="shared" si="24"/>
        <v>4</v>
      </c>
      <c r="B223" s="14" t="s">
        <v>572</v>
      </c>
      <c r="C223" s="14" t="s">
        <v>457</v>
      </c>
      <c r="D223" s="14">
        <v>0</v>
      </c>
      <c r="E223" s="14">
        <f>900/8*D223</f>
        <v>0</v>
      </c>
      <c r="F223" s="14">
        <v>4</v>
      </c>
      <c r="G223" s="14">
        <f>1300/8*F223</f>
        <v>650</v>
      </c>
      <c r="H223" s="14">
        <v>300</v>
      </c>
      <c r="I223" s="23">
        <v>163</v>
      </c>
      <c r="J223" s="14" t="s">
        <v>338</v>
      </c>
      <c r="K223" s="37" t="s">
        <v>696</v>
      </c>
      <c r="L223" s="14">
        <v>25</v>
      </c>
      <c r="M223" s="14"/>
      <c r="N223" s="14" t="s">
        <v>40</v>
      </c>
      <c r="O223" s="88"/>
      <c r="P223" s="14"/>
      <c r="Q223" s="14"/>
      <c r="R223" s="14"/>
      <c r="S223" s="14"/>
      <c r="T223" s="14">
        <v>1473</v>
      </c>
      <c r="U223" s="14" t="s">
        <v>481</v>
      </c>
      <c r="V223" s="14" t="s">
        <v>697</v>
      </c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</row>
    <row r="224" s="81" customFormat="1" ht="20" hidden="1" customHeight="1" spans="1:257">
      <c r="A224" s="84">
        <v>8</v>
      </c>
      <c r="B224" s="14" t="s">
        <v>574</v>
      </c>
      <c r="C224" s="14" t="s">
        <v>457</v>
      </c>
      <c r="D224" s="14">
        <v>3</v>
      </c>
      <c r="E224" s="14">
        <f>900/8*D224</f>
        <v>337.5</v>
      </c>
      <c r="F224" s="14">
        <v>5</v>
      </c>
      <c r="G224" s="14">
        <f>1300/8*F224</f>
        <v>812.5</v>
      </c>
      <c r="H224" s="14"/>
      <c r="I224" s="23">
        <v>164</v>
      </c>
      <c r="J224" s="14" t="s">
        <v>338</v>
      </c>
      <c r="K224" s="37" t="s">
        <v>696</v>
      </c>
      <c r="L224" s="14">
        <v>25</v>
      </c>
      <c r="M224" s="14"/>
      <c r="N224" s="14" t="s">
        <v>40</v>
      </c>
      <c r="O224" s="88"/>
      <c r="P224" s="14"/>
      <c r="Q224" s="14"/>
      <c r="R224" s="14"/>
      <c r="S224" s="14"/>
      <c r="T224" s="14">
        <v>1480.2</v>
      </c>
      <c r="U224" s="14" t="s">
        <v>481</v>
      </c>
      <c r="V224" s="14" t="s">
        <v>697</v>
      </c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</row>
    <row r="225" s="81" customFormat="1" ht="20" hidden="1" customHeight="1" spans="1:257">
      <c r="A225" s="84">
        <v>8</v>
      </c>
      <c r="B225" s="14" t="s">
        <v>575</v>
      </c>
      <c r="C225" s="14" t="s">
        <v>457</v>
      </c>
      <c r="D225" s="14">
        <v>8</v>
      </c>
      <c r="E225" s="14">
        <f>900/8*D225</f>
        <v>900</v>
      </c>
      <c r="F225" s="14">
        <v>0</v>
      </c>
      <c r="G225" s="14">
        <f>1300/8*F225</f>
        <v>0</v>
      </c>
      <c r="H225" s="14"/>
      <c r="I225" s="23">
        <v>159</v>
      </c>
      <c r="J225" s="14" t="s">
        <v>338</v>
      </c>
      <c r="K225" s="37" t="s">
        <v>696</v>
      </c>
      <c r="L225" s="14">
        <v>10</v>
      </c>
      <c r="M225" s="14"/>
      <c r="N225" s="14" t="s">
        <v>40</v>
      </c>
      <c r="O225" s="88"/>
      <c r="P225" s="14"/>
      <c r="Q225" s="14"/>
      <c r="R225" s="14"/>
      <c r="S225" s="14"/>
      <c r="T225" s="14">
        <v>1483.6</v>
      </c>
      <c r="U225" s="14" t="s">
        <v>410</v>
      </c>
      <c r="V225" s="14" t="s">
        <v>697</v>
      </c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</row>
    <row r="226" s="81" customFormat="1" ht="20" hidden="1" customHeight="1" spans="1:257">
      <c r="A226" s="84">
        <f t="shared" ref="A226:A236" si="28">D226+F226</f>
        <v>8</v>
      </c>
      <c r="B226" s="14" t="s">
        <v>576</v>
      </c>
      <c r="C226" s="14" t="s">
        <v>457</v>
      </c>
      <c r="D226" s="14">
        <v>6</v>
      </c>
      <c r="E226" s="14">
        <f>900/8*D226</f>
        <v>675</v>
      </c>
      <c r="F226" s="14">
        <v>2</v>
      </c>
      <c r="G226" s="14">
        <f>1300/8*F226</f>
        <v>325</v>
      </c>
      <c r="H226" s="14"/>
      <c r="I226" s="23">
        <v>160</v>
      </c>
      <c r="J226" s="14" t="s">
        <v>338</v>
      </c>
      <c r="K226" s="37" t="s">
        <v>696</v>
      </c>
      <c r="L226" s="14"/>
      <c r="M226" s="14"/>
      <c r="N226" s="14" t="s">
        <v>40</v>
      </c>
      <c r="O226" s="88">
        <v>4000</v>
      </c>
      <c r="P226" s="14"/>
      <c r="Q226" s="14"/>
      <c r="R226" s="14"/>
      <c r="S226" s="14"/>
      <c r="T226" s="14">
        <v>1488</v>
      </c>
      <c r="U226" s="14" t="s">
        <v>408</v>
      </c>
      <c r="V226" s="14" t="s">
        <v>697</v>
      </c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</row>
    <row r="227" s="81" customFormat="1" ht="30" hidden="1" customHeight="1" spans="1:257">
      <c r="A227" s="13">
        <f t="shared" si="28"/>
        <v>9</v>
      </c>
      <c r="B227" s="37" t="s">
        <v>566</v>
      </c>
      <c r="C227" s="37" t="s">
        <v>180</v>
      </c>
      <c r="D227" s="37">
        <v>9</v>
      </c>
      <c r="E227" s="37">
        <v>1300</v>
      </c>
      <c r="F227" s="37"/>
      <c r="G227" s="37">
        <f>1300/8*F227</f>
        <v>0</v>
      </c>
      <c r="H227" s="37"/>
      <c r="I227" s="54"/>
      <c r="J227" s="37" t="s">
        <v>360</v>
      </c>
      <c r="K227" s="37" t="s">
        <v>698</v>
      </c>
      <c r="L227" s="37"/>
      <c r="M227" s="37" t="s">
        <v>316</v>
      </c>
      <c r="N227" s="37"/>
      <c r="O227" s="92">
        <v>1300</v>
      </c>
      <c r="P227" s="37">
        <v>1300</v>
      </c>
      <c r="Q227" s="37"/>
      <c r="R227" s="37" t="s">
        <v>124</v>
      </c>
      <c r="S227" s="37"/>
      <c r="T227" s="37"/>
      <c r="U227" s="37"/>
      <c r="V227" s="37">
        <v>13500036471</v>
      </c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</row>
    <row r="228" s="81" customFormat="1" ht="20" hidden="1" customHeight="1" spans="1:257">
      <c r="A228" s="84">
        <f t="shared" si="28"/>
        <v>8</v>
      </c>
      <c r="B228" s="14" t="s">
        <v>551</v>
      </c>
      <c r="C228" s="14" t="s">
        <v>73</v>
      </c>
      <c r="D228" s="14">
        <v>8</v>
      </c>
      <c r="E228" s="14">
        <f t="shared" ref="E228:E245" si="29">1000/8*D228</f>
        <v>1000</v>
      </c>
      <c r="F228" s="14"/>
      <c r="G228" s="14">
        <f t="shared" ref="G228:G245" si="30">1400/8*F228</f>
        <v>0</v>
      </c>
      <c r="H228" s="14"/>
      <c r="I228" s="23">
        <v>3311</v>
      </c>
      <c r="J228" s="14" t="s">
        <v>47</v>
      </c>
      <c r="K228" s="37" t="s">
        <v>699</v>
      </c>
      <c r="L228" s="14"/>
      <c r="M228" s="14"/>
      <c r="N228" s="14" t="s">
        <v>40</v>
      </c>
      <c r="O228" s="88"/>
      <c r="P228" s="14"/>
      <c r="Q228" s="14"/>
      <c r="R228" s="14"/>
      <c r="S228" s="14"/>
      <c r="T228" s="14"/>
      <c r="U228" s="14"/>
      <c r="V228" s="14" t="s">
        <v>700</v>
      </c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</row>
    <row r="229" s="81" customFormat="1" ht="20" hidden="1" customHeight="1" spans="1:257">
      <c r="A229" s="84">
        <f t="shared" si="28"/>
        <v>8</v>
      </c>
      <c r="B229" s="14" t="s">
        <v>553</v>
      </c>
      <c r="C229" s="14" t="s">
        <v>73</v>
      </c>
      <c r="D229" s="14">
        <v>8</v>
      </c>
      <c r="E229" s="14">
        <f t="shared" si="29"/>
        <v>1000</v>
      </c>
      <c r="F229" s="14"/>
      <c r="G229" s="14">
        <f t="shared" si="30"/>
        <v>0</v>
      </c>
      <c r="H229" s="14"/>
      <c r="I229" s="23">
        <v>3312</v>
      </c>
      <c r="J229" s="14" t="s">
        <v>47</v>
      </c>
      <c r="K229" s="37" t="s">
        <v>699</v>
      </c>
      <c r="L229" s="14">
        <v>15</v>
      </c>
      <c r="M229" s="14"/>
      <c r="N229" s="14" t="s">
        <v>40</v>
      </c>
      <c r="O229" s="88"/>
      <c r="P229" s="14"/>
      <c r="Q229" s="14"/>
      <c r="R229" s="14"/>
      <c r="S229" s="14"/>
      <c r="T229" s="14">
        <v>957.4</v>
      </c>
      <c r="U229" s="14"/>
      <c r="V229" s="14" t="s">
        <v>700</v>
      </c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</row>
    <row r="230" s="81" customFormat="1" ht="20" hidden="1" customHeight="1" spans="1:257">
      <c r="A230" s="84">
        <f t="shared" si="28"/>
        <v>8</v>
      </c>
      <c r="B230" s="14" t="s">
        <v>566</v>
      </c>
      <c r="C230" s="14" t="s">
        <v>73</v>
      </c>
      <c r="D230" s="14">
        <v>5</v>
      </c>
      <c r="E230" s="14">
        <f t="shared" si="29"/>
        <v>625</v>
      </c>
      <c r="F230" s="14">
        <v>3</v>
      </c>
      <c r="G230" s="14">
        <f t="shared" si="30"/>
        <v>525</v>
      </c>
      <c r="H230" s="14"/>
      <c r="I230" s="23">
        <v>3313</v>
      </c>
      <c r="J230" s="14" t="s">
        <v>47</v>
      </c>
      <c r="K230" s="37" t="s">
        <v>699</v>
      </c>
      <c r="L230" s="14"/>
      <c r="M230" s="14"/>
      <c r="N230" s="14" t="s">
        <v>40</v>
      </c>
      <c r="O230" s="88"/>
      <c r="P230" s="14"/>
      <c r="Q230" s="14"/>
      <c r="R230" s="14"/>
      <c r="S230" s="14"/>
      <c r="T230" s="14">
        <v>963.5</v>
      </c>
      <c r="U230" s="14"/>
      <c r="V230" s="14" t="s">
        <v>700</v>
      </c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</row>
    <row r="231" s="81" customFormat="1" ht="20" hidden="1" customHeight="1" spans="1:257">
      <c r="A231" s="84">
        <f t="shared" si="28"/>
        <v>6.5</v>
      </c>
      <c r="B231" s="14" t="s">
        <v>567</v>
      </c>
      <c r="C231" s="14" t="s">
        <v>73</v>
      </c>
      <c r="D231" s="14">
        <v>6.5</v>
      </c>
      <c r="E231" s="14">
        <f t="shared" si="29"/>
        <v>812.5</v>
      </c>
      <c r="F231" s="14"/>
      <c r="G231" s="14">
        <f t="shared" si="30"/>
        <v>0</v>
      </c>
      <c r="H231" s="14"/>
      <c r="I231" s="23">
        <v>3314</v>
      </c>
      <c r="J231" s="14" t="s">
        <v>47</v>
      </c>
      <c r="K231" s="37" t="s">
        <v>699</v>
      </c>
      <c r="L231" s="14">
        <v>15</v>
      </c>
      <c r="M231" s="14"/>
      <c r="N231" s="14" t="s">
        <v>40</v>
      </c>
      <c r="O231" s="88"/>
      <c r="P231" s="14"/>
      <c r="Q231" s="14"/>
      <c r="R231" s="14"/>
      <c r="S231" s="14"/>
      <c r="T231" s="14">
        <v>967.8</v>
      </c>
      <c r="U231" s="14"/>
      <c r="V231" s="14" t="s">
        <v>700</v>
      </c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</row>
    <row r="232" s="81" customFormat="1" ht="20" hidden="1" customHeight="1" spans="1:257">
      <c r="A232" s="84">
        <f t="shared" si="28"/>
        <v>7.5</v>
      </c>
      <c r="B232" s="14" t="s">
        <v>561</v>
      </c>
      <c r="C232" s="14" t="s">
        <v>73</v>
      </c>
      <c r="D232" s="14">
        <v>7.5</v>
      </c>
      <c r="E232" s="14">
        <f t="shared" si="29"/>
        <v>937.5</v>
      </c>
      <c r="F232" s="14"/>
      <c r="G232" s="14">
        <f t="shared" si="30"/>
        <v>0</v>
      </c>
      <c r="H232" s="14"/>
      <c r="I232" s="23">
        <v>3318</v>
      </c>
      <c r="J232" s="14" t="s">
        <v>47</v>
      </c>
      <c r="K232" s="37" t="s">
        <v>699</v>
      </c>
      <c r="L232" s="14"/>
      <c r="M232" s="14"/>
      <c r="N232" s="14" t="s">
        <v>40</v>
      </c>
      <c r="O232" s="88"/>
      <c r="P232" s="14"/>
      <c r="Q232" s="14"/>
      <c r="R232" s="14"/>
      <c r="S232" s="14"/>
      <c r="T232" s="14">
        <v>973.7</v>
      </c>
      <c r="U232" s="14"/>
      <c r="V232" s="14" t="s">
        <v>700</v>
      </c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</row>
    <row r="233" s="81" customFormat="1" ht="20" hidden="1" customHeight="1" spans="1:257">
      <c r="A233" s="84">
        <f t="shared" si="28"/>
        <v>8.5</v>
      </c>
      <c r="B233" s="14" t="s">
        <v>562</v>
      </c>
      <c r="C233" s="14" t="s">
        <v>73</v>
      </c>
      <c r="D233" s="14">
        <v>8.5</v>
      </c>
      <c r="E233" s="14">
        <f t="shared" si="29"/>
        <v>1062.5</v>
      </c>
      <c r="F233" s="14"/>
      <c r="G233" s="14">
        <f t="shared" si="30"/>
        <v>0</v>
      </c>
      <c r="H233" s="14"/>
      <c r="I233" s="23">
        <v>3319</v>
      </c>
      <c r="J233" s="14" t="s">
        <v>47</v>
      </c>
      <c r="K233" s="37" t="s">
        <v>699</v>
      </c>
      <c r="L233" s="14">
        <v>5</v>
      </c>
      <c r="M233" s="14"/>
      <c r="N233" s="14" t="s">
        <v>40</v>
      </c>
      <c r="O233" s="88"/>
      <c r="P233" s="14"/>
      <c r="Q233" s="14"/>
      <c r="R233" s="14"/>
      <c r="S233" s="14"/>
      <c r="T233" s="14">
        <v>979.9</v>
      </c>
      <c r="U233" s="14"/>
      <c r="V233" s="14" t="s">
        <v>700</v>
      </c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</row>
    <row r="234" s="81" customFormat="1" ht="20" hidden="1" customHeight="1" spans="1:257">
      <c r="A234" s="84">
        <f t="shared" si="28"/>
        <v>8</v>
      </c>
      <c r="B234" s="14" t="s">
        <v>601</v>
      </c>
      <c r="C234" s="14" t="s">
        <v>73</v>
      </c>
      <c r="D234" s="14">
        <v>8</v>
      </c>
      <c r="E234" s="14">
        <f t="shared" si="29"/>
        <v>1000</v>
      </c>
      <c r="F234" s="14"/>
      <c r="G234" s="14">
        <f t="shared" si="30"/>
        <v>0</v>
      </c>
      <c r="H234" s="14"/>
      <c r="I234" s="23">
        <v>3320</v>
      </c>
      <c r="J234" s="14" t="s">
        <v>47</v>
      </c>
      <c r="K234" s="37" t="s">
        <v>699</v>
      </c>
      <c r="L234" s="14"/>
      <c r="M234" s="14"/>
      <c r="N234" s="14" t="s">
        <v>40</v>
      </c>
      <c r="O234" s="88"/>
      <c r="P234" s="14"/>
      <c r="Q234" s="14"/>
      <c r="R234" s="14"/>
      <c r="S234" s="14"/>
      <c r="T234" s="14">
        <v>986.9</v>
      </c>
      <c r="U234" s="14"/>
      <c r="V234" s="14" t="s">
        <v>700</v>
      </c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</row>
    <row r="235" s="81" customFormat="1" ht="20" hidden="1" customHeight="1" spans="1:257">
      <c r="A235" s="84">
        <f t="shared" si="28"/>
        <v>8</v>
      </c>
      <c r="B235" s="14" t="s">
        <v>572</v>
      </c>
      <c r="C235" s="14" t="s">
        <v>73</v>
      </c>
      <c r="D235" s="14">
        <v>8</v>
      </c>
      <c r="E235" s="14">
        <f t="shared" si="29"/>
        <v>1000</v>
      </c>
      <c r="F235" s="14"/>
      <c r="G235" s="14">
        <f t="shared" si="30"/>
        <v>0</v>
      </c>
      <c r="H235" s="14"/>
      <c r="I235" s="23">
        <v>3321</v>
      </c>
      <c r="J235" s="14" t="s">
        <v>47</v>
      </c>
      <c r="K235" s="37" t="s">
        <v>699</v>
      </c>
      <c r="L235" s="14">
        <v>15</v>
      </c>
      <c r="M235" s="14"/>
      <c r="N235" s="14" t="s">
        <v>40</v>
      </c>
      <c r="O235" s="88"/>
      <c r="P235" s="14"/>
      <c r="Q235" s="14"/>
      <c r="R235" s="14"/>
      <c r="S235" s="14"/>
      <c r="T235" s="14">
        <v>991.8</v>
      </c>
      <c r="U235" s="14"/>
      <c r="V235" s="14" t="s">
        <v>700</v>
      </c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</row>
    <row r="236" s="81" customFormat="1" ht="20" hidden="1" customHeight="1" spans="1:257">
      <c r="A236" s="84">
        <f t="shared" si="28"/>
        <v>4</v>
      </c>
      <c r="B236" s="14" t="s">
        <v>574</v>
      </c>
      <c r="C236" s="14" t="s">
        <v>73</v>
      </c>
      <c r="D236" s="14">
        <v>4</v>
      </c>
      <c r="E236" s="14">
        <f t="shared" si="29"/>
        <v>500</v>
      </c>
      <c r="F236" s="14"/>
      <c r="G236" s="14">
        <f t="shared" si="30"/>
        <v>0</v>
      </c>
      <c r="H236" s="14"/>
      <c r="I236" s="23">
        <v>3322</v>
      </c>
      <c r="J236" s="14" t="s">
        <v>47</v>
      </c>
      <c r="K236" s="37" t="s">
        <v>699</v>
      </c>
      <c r="L236" s="14">
        <v>8</v>
      </c>
      <c r="M236" s="14"/>
      <c r="N236" s="14" t="s">
        <v>40</v>
      </c>
      <c r="O236" s="88">
        <v>8463</v>
      </c>
      <c r="P236" s="14"/>
      <c r="Q236" s="14"/>
      <c r="R236" s="14"/>
      <c r="S236" s="14"/>
      <c r="T236" s="14">
        <v>994.3</v>
      </c>
      <c r="U236" s="14"/>
      <c r="V236" s="14" t="s">
        <v>700</v>
      </c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</row>
    <row r="237" s="81" customFormat="1" ht="20" hidden="1" customHeight="1" spans="1:257">
      <c r="A237" s="84">
        <v>8</v>
      </c>
      <c r="B237" s="14" t="s">
        <v>575</v>
      </c>
      <c r="C237" s="14" t="s">
        <v>73</v>
      </c>
      <c r="D237" s="14">
        <v>7</v>
      </c>
      <c r="E237" s="14">
        <f t="shared" si="29"/>
        <v>875</v>
      </c>
      <c r="F237" s="14"/>
      <c r="G237" s="14">
        <f t="shared" si="30"/>
        <v>0</v>
      </c>
      <c r="H237" s="14"/>
      <c r="I237" s="23">
        <v>3323</v>
      </c>
      <c r="J237" s="14" t="s">
        <v>47</v>
      </c>
      <c r="K237" s="37" t="s">
        <v>699</v>
      </c>
      <c r="L237" s="14"/>
      <c r="M237" s="14"/>
      <c r="N237" s="14" t="s">
        <v>40</v>
      </c>
      <c r="O237" s="88"/>
      <c r="P237" s="14"/>
      <c r="Q237" s="14"/>
      <c r="R237" s="14"/>
      <c r="S237" s="14"/>
      <c r="T237" s="14">
        <v>999.9</v>
      </c>
      <c r="U237" s="14"/>
      <c r="V237" s="14" t="s">
        <v>700</v>
      </c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</row>
    <row r="238" s="81" customFormat="1" ht="20" hidden="1" customHeight="1" spans="1:257">
      <c r="A238" s="84">
        <f t="shared" ref="A238:A299" si="31">D238+F238</f>
        <v>7</v>
      </c>
      <c r="B238" s="14" t="s">
        <v>576</v>
      </c>
      <c r="C238" s="14" t="s">
        <v>73</v>
      </c>
      <c r="D238" s="14">
        <v>7</v>
      </c>
      <c r="E238" s="14">
        <f t="shared" si="29"/>
        <v>875</v>
      </c>
      <c r="F238" s="14"/>
      <c r="G238" s="14">
        <f t="shared" si="30"/>
        <v>0</v>
      </c>
      <c r="H238" s="14"/>
      <c r="I238" s="23">
        <v>3324</v>
      </c>
      <c r="J238" s="14" t="s">
        <v>47</v>
      </c>
      <c r="K238" s="37" t="s">
        <v>699</v>
      </c>
      <c r="L238" s="14">
        <v>10</v>
      </c>
      <c r="M238" s="14"/>
      <c r="N238" s="14" t="s">
        <v>40</v>
      </c>
      <c r="O238" s="88"/>
      <c r="P238" s="14"/>
      <c r="Q238" s="14"/>
      <c r="R238" s="14"/>
      <c r="S238" s="14"/>
      <c r="T238" s="14">
        <v>1005.2</v>
      </c>
      <c r="U238" s="14"/>
      <c r="V238" s="14" t="s">
        <v>700</v>
      </c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</row>
    <row r="239" s="81" customFormat="1" ht="20" hidden="1" customHeight="1" spans="1:257">
      <c r="A239" s="84">
        <f t="shared" si="31"/>
        <v>8</v>
      </c>
      <c r="B239" s="14" t="s">
        <v>577</v>
      </c>
      <c r="C239" s="14" t="s">
        <v>73</v>
      </c>
      <c r="D239" s="14">
        <v>8</v>
      </c>
      <c r="E239" s="14">
        <f t="shared" si="29"/>
        <v>1000</v>
      </c>
      <c r="F239" s="14"/>
      <c r="G239" s="14">
        <f t="shared" si="30"/>
        <v>0</v>
      </c>
      <c r="H239" s="14"/>
      <c r="I239" s="23">
        <v>3325</v>
      </c>
      <c r="J239" s="14" t="s">
        <v>47</v>
      </c>
      <c r="K239" s="37" t="s">
        <v>699</v>
      </c>
      <c r="L239" s="14"/>
      <c r="M239" s="14"/>
      <c r="N239" s="14" t="s">
        <v>40</v>
      </c>
      <c r="O239" s="88"/>
      <c r="P239" s="14"/>
      <c r="Q239" s="14"/>
      <c r="R239" s="14"/>
      <c r="S239" s="14"/>
      <c r="T239" s="14">
        <v>1011.7</v>
      </c>
      <c r="U239" s="14"/>
      <c r="V239" s="14" t="s">
        <v>700</v>
      </c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</row>
    <row r="240" s="81" customFormat="1" ht="20" hidden="1" customHeight="1" spans="1:257">
      <c r="A240" s="84">
        <f t="shared" si="31"/>
        <v>7</v>
      </c>
      <c r="B240" s="14" t="s">
        <v>570</v>
      </c>
      <c r="C240" s="14" t="s">
        <v>73</v>
      </c>
      <c r="D240" s="14">
        <v>7</v>
      </c>
      <c r="E240" s="14">
        <f t="shared" si="29"/>
        <v>875</v>
      </c>
      <c r="F240" s="14"/>
      <c r="G240" s="14">
        <f t="shared" si="30"/>
        <v>0</v>
      </c>
      <c r="H240" s="14"/>
      <c r="I240" s="23">
        <v>3326</v>
      </c>
      <c r="J240" s="14" t="s">
        <v>47</v>
      </c>
      <c r="K240" s="37" t="s">
        <v>699</v>
      </c>
      <c r="L240" s="14">
        <v>20</v>
      </c>
      <c r="M240" s="14"/>
      <c r="N240" s="14" t="s">
        <v>40</v>
      </c>
      <c r="O240" s="88"/>
      <c r="P240" s="14"/>
      <c r="Q240" s="14"/>
      <c r="R240" s="14"/>
      <c r="S240" s="14"/>
      <c r="T240" s="14">
        <v>1016.1</v>
      </c>
      <c r="U240" s="14"/>
      <c r="V240" s="14" t="s">
        <v>700</v>
      </c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</row>
    <row r="241" s="81" customFormat="1" ht="20" hidden="1" customHeight="1" spans="1:257">
      <c r="A241" s="84">
        <f t="shared" si="31"/>
        <v>7</v>
      </c>
      <c r="B241" s="14" t="s">
        <v>579</v>
      </c>
      <c r="C241" s="14" t="s">
        <v>73</v>
      </c>
      <c r="D241" s="14">
        <v>7</v>
      </c>
      <c r="E241" s="14">
        <f t="shared" si="29"/>
        <v>875</v>
      </c>
      <c r="F241" s="14"/>
      <c r="G241" s="14">
        <f t="shared" si="30"/>
        <v>0</v>
      </c>
      <c r="H241" s="14"/>
      <c r="I241" s="23">
        <v>3327</v>
      </c>
      <c r="J241" s="14" t="s">
        <v>47</v>
      </c>
      <c r="K241" s="37" t="s">
        <v>699</v>
      </c>
      <c r="L241" s="14">
        <v>15</v>
      </c>
      <c r="M241" s="14"/>
      <c r="N241" s="14" t="s">
        <v>40</v>
      </c>
      <c r="O241" s="88"/>
      <c r="P241" s="14"/>
      <c r="Q241" s="14"/>
      <c r="R241" s="14"/>
      <c r="S241" s="14"/>
      <c r="T241" s="14">
        <v>1022.1</v>
      </c>
      <c r="U241" s="14"/>
      <c r="V241" s="14" t="s">
        <v>700</v>
      </c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</row>
    <row r="242" s="81" customFormat="1" ht="20" hidden="1" customHeight="1" spans="1:257">
      <c r="A242" s="84">
        <f t="shared" si="31"/>
        <v>7</v>
      </c>
      <c r="B242" s="14" t="s">
        <v>595</v>
      </c>
      <c r="C242" s="14" t="s">
        <v>73</v>
      </c>
      <c r="D242" s="14">
        <v>7</v>
      </c>
      <c r="E242" s="14">
        <f t="shared" si="29"/>
        <v>875</v>
      </c>
      <c r="F242" s="14"/>
      <c r="G242" s="14">
        <f t="shared" si="30"/>
        <v>0</v>
      </c>
      <c r="H242" s="14"/>
      <c r="I242" s="23">
        <v>3328</v>
      </c>
      <c r="J242" s="14" t="s">
        <v>47</v>
      </c>
      <c r="K242" s="37" t="s">
        <v>699</v>
      </c>
      <c r="L242" s="14"/>
      <c r="M242" s="14"/>
      <c r="N242" s="14" t="s">
        <v>40</v>
      </c>
      <c r="O242" s="88"/>
      <c r="P242" s="14"/>
      <c r="Q242" s="14"/>
      <c r="R242" s="14"/>
      <c r="S242" s="14"/>
      <c r="T242" s="14">
        <v>1026.9</v>
      </c>
      <c r="U242" s="14"/>
      <c r="V242" s="14" t="s">
        <v>700</v>
      </c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</row>
    <row r="243" s="81" customFormat="1" ht="20" hidden="1" customHeight="1" spans="1:257">
      <c r="A243" s="84">
        <f t="shared" si="31"/>
        <v>7</v>
      </c>
      <c r="B243" s="14" t="s">
        <v>596</v>
      </c>
      <c r="C243" s="14" t="s">
        <v>73</v>
      </c>
      <c r="D243" s="14">
        <v>7</v>
      </c>
      <c r="E243" s="14">
        <f t="shared" si="29"/>
        <v>875</v>
      </c>
      <c r="F243" s="14"/>
      <c r="G243" s="14">
        <f t="shared" si="30"/>
        <v>0</v>
      </c>
      <c r="H243" s="14"/>
      <c r="I243" s="23">
        <v>3329</v>
      </c>
      <c r="J243" s="14" t="s">
        <v>47</v>
      </c>
      <c r="K243" s="37" t="s">
        <v>699</v>
      </c>
      <c r="L243" s="14">
        <v>5</v>
      </c>
      <c r="M243" s="14"/>
      <c r="N243" s="14" t="s">
        <v>40</v>
      </c>
      <c r="O243" s="88"/>
      <c r="P243" s="14"/>
      <c r="Q243" s="14"/>
      <c r="R243" s="14"/>
      <c r="S243" s="14"/>
      <c r="T243" s="14">
        <v>1031.7</v>
      </c>
      <c r="U243" s="14"/>
      <c r="V243" s="14" t="s">
        <v>700</v>
      </c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</row>
    <row r="244" s="81" customFormat="1" ht="20" hidden="1" customHeight="1" spans="1:257">
      <c r="A244" s="84">
        <f t="shared" si="31"/>
        <v>4</v>
      </c>
      <c r="B244" s="14" t="s">
        <v>597</v>
      </c>
      <c r="C244" s="14" t="s">
        <v>73</v>
      </c>
      <c r="D244" s="14">
        <v>4</v>
      </c>
      <c r="E244" s="14">
        <f t="shared" si="29"/>
        <v>500</v>
      </c>
      <c r="F244" s="14"/>
      <c r="G244" s="14">
        <f t="shared" si="30"/>
        <v>0</v>
      </c>
      <c r="H244" s="14"/>
      <c r="I244" s="23">
        <v>1986</v>
      </c>
      <c r="J244" s="14" t="s">
        <v>47</v>
      </c>
      <c r="K244" s="37" t="s">
        <v>699</v>
      </c>
      <c r="L244" s="14"/>
      <c r="M244" s="14"/>
      <c r="N244" s="14" t="s">
        <v>40</v>
      </c>
      <c r="O244" s="88"/>
      <c r="P244" s="14"/>
      <c r="Q244" s="14"/>
      <c r="R244" s="14"/>
      <c r="S244" s="14"/>
      <c r="T244" s="14">
        <v>1035.1</v>
      </c>
      <c r="U244" s="14"/>
      <c r="V244" s="14" t="s">
        <v>700</v>
      </c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</row>
    <row r="245" s="81" customFormat="1" ht="20" hidden="1" customHeight="1" spans="1:257">
      <c r="A245" s="13">
        <f t="shared" si="31"/>
        <v>8</v>
      </c>
      <c r="B245" s="14" t="s">
        <v>598</v>
      </c>
      <c r="C245" s="14" t="s">
        <v>73</v>
      </c>
      <c r="D245" s="14">
        <v>8</v>
      </c>
      <c r="E245" s="14">
        <f t="shared" si="29"/>
        <v>1000</v>
      </c>
      <c r="F245" s="14"/>
      <c r="G245" s="14">
        <f t="shared" si="30"/>
        <v>0</v>
      </c>
      <c r="H245" s="14"/>
      <c r="I245" s="23">
        <v>1987</v>
      </c>
      <c r="J245" s="14" t="s">
        <v>47</v>
      </c>
      <c r="K245" s="37" t="s">
        <v>699</v>
      </c>
      <c r="L245" s="14">
        <v>16</v>
      </c>
      <c r="M245" s="14"/>
      <c r="N245" s="14" t="s">
        <v>40</v>
      </c>
      <c r="O245" s="88">
        <v>7750</v>
      </c>
      <c r="P245" s="14"/>
      <c r="Q245" s="14"/>
      <c r="R245" s="14"/>
      <c r="S245" s="14"/>
      <c r="T245" s="14">
        <v>1041.9</v>
      </c>
      <c r="U245" s="14"/>
      <c r="V245" s="14" t="s">
        <v>700</v>
      </c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</row>
    <row r="246" s="81" customFormat="1" ht="20" hidden="1" customHeight="1" spans="1:257">
      <c r="A246" s="84">
        <f t="shared" si="31"/>
        <v>11.5</v>
      </c>
      <c r="B246" s="14" t="s">
        <v>635</v>
      </c>
      <c r="C246" s="14" t="s">
        <v>168</v>
      </c>
      <c r="D246" s="14">
        <v>11.5</v>
      </c>
      <c r="E246" s="14">
        <f t="shared" ref="E246:E269" si="32">900/8*D246</f>
        <v>1293.75</v>
      </c>
      <c r="F246" s="14"/>
      <c r="G246" s="14"/>
      <c r="H246" s="14"/>
      <c r="I246" s="23">
        <v>4583</v>
      </c>
      <c r="J246" s="14" t="s">
        <v>34</v>
      </c>
      <c r="K246" s="37" t="s">
        <v>194</v>
      </c>
      <c r="L246" s="14"/>
      <c r="M246" s="14"/>
      <c r="N246" s="14" t="s">
        <v>40</v>
      </c>
      <c r="O246" s="88"/>
      <c r="P246" s="14"/>
      <c r="Q246" s="14"/>
      <c r="R246" s="14"/>
      <c r="S246" s="14"/>
      <c r="T246" s="14"/>
      <c r="U246" s="14"/>
      <c r="V246" s="14" t="s">
        <v>200</v>
      </c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</row>
    <row r="247" s="81" customFormat="1" ht="20" hidden="1" customHeight="1" spans="1:257">
      <c r="A247" s="84">
        <f t="shared" si="31"/>
        <v>10</v>
      </c>
      <c r="B247" s="14" t="s">
        <v>637</v>
      </c>
      <c r="C247" s="14" t="s">
        <v>168</v>
      </c>
      <c r="D247" s="14">
        <v>10</v>
      </c>
      <c r="E247" s="14">
        <f t="shared" si="32"/>
        <v>1125</v>
      </c>
      <c r="F247" s="14"/>
      <c r="G247" s="14">
        <f>1300/8*F247</f>
        <v>0</v>
      </c>
      <c r="H247" s="14"/>
      <c r="I247" s="23">
        <v>4584</v>
      </c>
      <c r="J247" s="14" t="s">
        <v>34</v>
      </c>
      <c r="K247" s="37" t="s">
        <v>194</v>
      </c>
      <c r="L247" s="14"/>
      <c r="M247" s="14"/>
      <c r="N247" s="14" t="s">
        <v>40</v>
      </c>
      <c r="O247" s="88"/>
      <c r="P247" s="14"/>
      <c r="Q247" s="14"/>
      <c r="R247" s="14"/>
      <c r="S247" s="14"/>
      <c r="T247" s="14"/>
      <c r="U247" s="14"/>
      <c r="V247" s="14" t="s">
        <v>200</v>
      </c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</row>
    <row r="248" s="81" customFormat="1" ht="20" hidden="1" customHeight="1" spans="1:257">
      <c r="A248" s="84">
        <f t="shared" si="31"/>
        <v>8</v>
      </c>
      <c r="B248" s="14" t="s">
        <v>564</v>
      </c>
      <c r="C248" s="14" t="s">
        <v>168</v>
      </c>
      <c r="D248" s="14"/>
      <c r="E248" s="14">
        <f t="shared" si="32"/>
        <v>0</v>
      </c>
      <c r="F248" s="14">
        <v>8</v>
      </c>
      <c r="G248" s="14">
        <f>1300/8*F248</f>
        <v>1300</v>
      </c>
      <c r="H248" s="14"/>
      <c r="I248" s="23">
        <v>4585</v>
      </c>
      <c r="J248" s="14" t="s">
        <v>34</v>
      </c>
      <c r="K248" s="37" t="s">
        <v>194</v>
      </c>
      <c r="L248" s="14"/>
      <c r="M248" s="14"/>
      <c r="N248" s="14" t="s">
        <v>40</v>
      </c>
      <c r="O248" s="88"/>
      <c r="P248" s="14"/>
      <c r="Q248" s="14"/>
      <c r="R248" s="14"/>
      <c r="S248" s="14"/>
      <c r="T248" s="14"/>
      <c r="U248" s="14"/>
      <c r="V248" s="14" t="s">
        <v>200</v>
      </c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</row>
    <row r="249" s="81" customFormat="1" ht="20" hidden="1" customHeight="1" spans="1:257">
      <c r="A249" s="84">
        <f t="shared" si="31"/>
        <v>9</v>
      </c>
      <c r="B249" s="14" t="s">
        <v>565</v>
      </c>
      <c r="C249" s="14" t="s">
        <v>168</v>
      </c>
      <c r="D249" s="14"/>
      <c r="E249" s="14">
        <f t="shared" si="32"/>
        <v>0</v>
      </c>
      <c r="F249" s="14">
        <v>9</v>
      </c>
      <c r="G249" s="14">
        <f>1300/8*F249</f>
        <v>1462.5</v>
      </c>
      <c r="H249" s="14"/>
      <c r="I249" s="23">
        <v>4586</v>
      </c>
      <c r="J249" s="14" t="s">
        <v>34</v>
      </c>
      <c r="K249" s="37" t="s">
        <v>194</v>
      </c>
      <c r="L249" s="14">
        <v>40</v>
      </c>
      <c r="M249" s="14" t="s">
        <v>77</v>
      </c>
      <c r="N249" s="14"/>
      <c r="O249" s="88">
        <v>5181</v>
      </c>
      <c r="P249" s="14"/>
      <c r="Q249" s="14"/>
      <c r="R249" s="14"/>
      <c r="S249" s="14"/>
      <c r="T249" s="14"/>
      <c r="U249" s="14"/>
      <c r="V249" s="14" t="s">
        <v>200</v>
      </c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</row>
    <row r="250" s="81" customFormat="1" ht="20" hidden="1" customHeight="1" spans="1:257">
      <c r="A250" s="84">
        <f t="shared" si="31"/>
        <v>4</v>
      </c>
      <c r="B250" s="14" t="s">
        <v>579</v>
      </c>
      <c r="C250" s="14" t="s">
        <v>168</v>
      </c>
      <c r="D250" s="14">
        <v>0</v>
      </c>
      <c r="E250" s="14">
        <f t="shared" si="32"/>
        <v>0</v>
      </c>
      <c r="F250" s="14">
        <v>4</v>
      </c>
      <c r="G250" s="14">
        <f t="shared" ref="G250:G262" si="33">1200/8*F250</f>
        <v>600</v>
      </c>
      <c r="H250" s="14"/>
      <c r="I250" s="23">
        <v>297</v>
      </c>
      <c r="J250" s="14" t="s">
        <v>234</v>
      </c>
      <c r="K250" s="37" t="s">
        <v>701</v>
      </c>
      <c r="L250" s="14">
        <v>50</v>
      </c>
      <c r="M250" s="14"/>
      <c r="N250" s="14" t="s">
        <v>40</v>
      </c>
      <c r="O250" s="88"/>
      <c r="P250" s="14"/>
      <c r="Q250" s="14"/>
      <c r="R250" s="14"/>
      <c r="S250" s="14"/>
      <c r="T250" s="14"/>
      <c r="U250" s="14"/>
      <c r="V250" s="14" t="s">
        <v>702</v>
      </c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</row>
    <row r="251" s="81" customFormat="1" ht="20" hidden="1" customHeight="1" spans="1:257">
      <c r="A251" s="84">
        <f t="shared" si="31"/>
        <v>4</v>
      </c>
      <c r="B251" s="14" t="s">
        <v>595</v>
      </c>
      <c r="C251" s="14" t="s">
        <v>31</v>
      </c>
      <c r="D251" s="14">
        <v>0</v>
      </c>
      <c r="E251" s="14">
        <f t="shared" si="32"/>
        <v>0</v>
      </c>
      <c r="F251" s="14">
        <v>4</v>
      </c>
      <c r="G251" s="14">
        <f t="shared" si="33"/>
        <v>600</v>
      </c>
      <c r="H251" s="14"/>
      <c r="I251" s="23">
        <v>13</v>
      </c>
      <c r="J251" s="14" t="s">
        <v>68</v>
      </c>
      <c r="K251" s="37" t="s">
        <v>701</v>
      </c>
      <c r="L251" s="14"/>
      <c r="M251" s="14"/>
      <c r="N251" s="14" t="s">
        <v>40</v>
      </c>
      <c r="O251" s="88"/>
      <c r="P251" s="14"/>
      <c r="Q251" s="14"/>
      <c r="R251" s="14"/>
      <c r="S251" s="14"/>
      <c r="T251" s="14"/>
      <c r="U251" s="14"/>
      <c r="V251" s="14" t="s">
        <v>702</v>
      </c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</row>
    <row r="252" s="81" customFormat="1" ht="20" hidden="1" customHeight="1" spans="1:257">
      <c r="A252" s="84">
        <f t="shared" si="31"/>
        <v>8</v>
      </c>
      <c r="B252" s="14" t="s">
        <v>595</v>
      </c>
      <c r="C252" s="14" t="s">
        <v>168</v>
      </c>
      <c r="D252" s="14">
        <v>0</v>
      </c>
      <c r="E252" s="14">
        <f t="shared" si="32"/>
        <v>0</v>
      </c>
      <c r="F252" s="14">
        <v>8</v>
      </c>
      <c r="G252" s="14">
        <f t="shared" si="33"/>
        <v>1200</v>
      </c>
      <c r="H252" s="14"/>
      <c r="I252" s="23">
        <v>1306</v>
      </c>
      <c r="J252" s="76" t="s">
        <v>703</v>
      </c>
      <c r="K252" s="37" t="s">
        <v>701</v>
      </c>
      <c r="L252" s="14">
        <v>16</v>
      </c>
      <c r="M252" s="14"/>
      <c r="N252" s="14" t="s">
        <v>40</v>
      </c>
      <c r="O252" s="88"/>
      <c r="P252" s="14"/>
      <c r="Q252" s="14"/>
      <c r="R252" s="14"/>
      <c r="S252" s="14"/>
      <c r="T252" s="14"/>
      <c r="U252" s="14" t="s">
        <v>408</v>
      </c>
      <c r="V252" s="14" t="s">
        <v>702</v>
      </c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</row>
    <row r="253" s="81" customFormat="1" ht="20" hidden="1" customHeight="1" spans="1:257">
      <c r="A253" s="84">
        <f t="shared" si="31"/>
        <v>10.5</v>
      </c>
      <c r="B253" s="14" t="s">
        <v>596</v>
      </c>
      <c r="C253" s="14" t="s">
        <v>31</v>
      </c>
      <c r="D253" s="14">
        <v>0</v>
      </c>
      <c r="E253" s="14">
        <f t="shared" si="32"/>
        <v>0</v>
      </c>
      <c r="F253" s="14">
        <v>10.5</v>
      </c>
      <c r="G253" s="14">
        <f t="shared" si="33"/>
        <v>1575</v>
      </c>
      <c r="H253" s="14"/>
      <c r="I253" s="23">
        <v>14</v>
      </c>
      <c r="J253" s="14" t="s">
        <v>68</v>
      </c>
      <c r="K253" s="37" t="s">
        <v>701</v>
      </c>
      <c r="L253" s="14">
        <v>15</v>
      </c>
      <c r="M253" s="14"/>
      <c r="N253" s="14" t="s">
        <v>40</v>
      </c>
      <c r="O253" s="88"/>
      <c r="P253" s="14"/>
      <c r="Q253" s="14"/>
      <c r="R253" s="14"/>
      <c r="S253" s="14"/>
      <c r="T253" s="14"/>
      <c r="U253" s="14"/>
      <c r="V253" s="14" t="s">
        <v>702</v>
      </c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</row>
    <row r="254" s="81" customFormat="1" ht="20" hidden="1" customHeight="1" spans="1:257">
      <c r="A254" s="84">
        <f t="shared" si="31"/>
        <v>10.5</v>
      </c>
      <c r="B254" s="14" t="s">
        <v>596</v>
      </c>
      <c r="C254" s="14" t="s">
        <v>168</v>
      </c>
      <c r="D254" s="14"/>
      <c r="E254" s="14">
        <f t="shared" si="32"/>
        <v>0</v>
      </c>
      <c r="F254" s="14">
        <v>10.5</v>
      </c>
      <c r="G254" s="14">
        <f t="shared" si="33"/>
        <v>1575</v>
      </c>
      <c r="H254" s="14"/>
      <c r="I254" s="23">
        <v>1307</v>
      </c>
      <c r="J254" s="76" t="s">
        <v>34</v>
      </c>
      <c r="K254" s="37" t="s">
        <v>701</v>
      </c>
      <c r="L254" s="14">
        <v>16</v>
      </c>
      <c r="M254" s="14"/>
      <c r="N254" s="14" t="s">
        <v>40</v>
      </c>
      <c r="O254" s="88"/>
      <c r="P254" s="14"/>
      <c r="Q254" s="14"/>
      <c r="R254" s="14"/>
      <c r="S254" s="14"/>
      <c r="T254" s="14">
        <v>737</v>
      </c>
      <c r="U254" s="14"/>
      <c r="V254" s="14" t="s">
        <v>702</v>
      </c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</row>
    <row r="255" s="81" customFormat="1" ht="20" hidden="1" customHeight="1" spans="1:257">
      <c r="A255" s="13">
        <f t="shared" si="31"/>
        <v>10</v>
      </c>
      <c r="B255" s="14" t="s">
        <v>597</v>
      </c>
      <c r="C255" s="14" t="s">
        <v>31</v>
      </c>
      <c r="D255" s="14">
        <v>0</v>
      </c>
      <c r="E255" s="14">
        <f t="shared" si="32"/>
        <v>0</v>
      </c>
      <c r="F255" s="14">
        <v>10</v>
      </c>
      <c r="G255" s="14">
        <f t="shared" si="33"/>
        <v>1500</v>
      </c>
      <c r="H255" s="14"/>
      <c r="I255" s="23">
        <v>15</v>
      </c>
      <c r="J255" s="14" t="s">
        <v>68</v>
      </c>
      <c r="K255" s="37" t="s">
        <v>701</v>
      </c>
      <c r="L255" s="14">
        <v>15</v>
      </c>
      <c r="M255" s="14"/>
      <c r="N255" s="14" t="s">
        <v>40</v>
      </c>
      <c r="O255" s="88"/>
      <c r="P255" s="14"/>
      <c r="Q255" s="14"/>
      <c r="R255" s="14"/>
      <c r="S255" s="14"/>
      <c r="T255" s="14">
        <v>1668</v>
      </c>
      <c r="U255" s="14"/>
      <c r="V255" s="14" t="s">
        <v>702</v>
      </c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</row>
    <row r="256" s="81" customFormat="1" ht="20" hidden="1" customHeight="1" spans="1:257">
      <c r="A256" s="84">
        <f t="shared" si="31"/>
        <v>10</v>
      </c>
      <c r="B256" s="14" t="s">
        <v>597</v>
      </c>
      <c r="C256" s="14" t="s">
        <v>168</v>
      </c>
      <c r="D256" s="14">
        <v>0</v>
      </c>
      <c r="E256" s="14">
        <f t="shared" si="32"/>
        <v>0</v>
      </c>
      <c r="F256" s="14">
        <v>10</v>
      </c>
      <c r="G256" s="14">
        <f t="shared" si="33"/>
        <v>1500</v>
      </c>
      <c r="H256" s="14"/>
      <c r="I256" s="23">
        <v>1308</v>
      </c>
      <c r="J256" s="76" t="s">
        <v>34</v>
      </c>
      <c r="K256" s="37" t="s">
        <v>701</v>
      </c>
      <c r="L256" s="14">
        <v>5</v>
      </c>
      <c r="M256" s="14"/>
      <c r="N256" s="14" t="s">
        <v>40</v>
      </c>
      <c r="O256" s="88"/>
      <c r="P256" s="14"/>
      <c r="Q256" s="14"/>
      <c r="R256" s="14"/>
      <c r="S256" s="14"/>
      <c r="T256" s="14"/>
      <c r="U256" s="14"/>
      <c r="V256" s="14" t="s">
        <v>702</v>
      </c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</row>
    <row r="257" s="81" customFormat="1" ht="20" hidden="1" customHeight="1" spans="1:257">
      <c r="A257" s="84">
        <f t="shared" si="31"/>
        <v>3.5</v>
      </c>
      <c r="B257" s="14" t="s">
        <v>597</v>
      </c>
      <c r="C257" s="14" t="s">
        <v>214</v>
      </c>
      <c r="D257" s="14">
        <v>0</v>
      </c>
      <c r="E257" s="14">
        <f t="shared" si="32"/>
        <v>0</v>
      </c>
      <c r="F257" s="14">
        <v>3.5</v>
      </c>
      <c r="G257" s="14">
        <f t="shared" si="33"/>
        <v>525</v>
      </c>
      <c r="H257" s="14"/>
      <c r="I257" s="23">
        <v>1309</v>
      </c>
      <c r="J257" s="76" t="s">
        <v>374</v>
      </c>
      <c r="K257" s="37" t="s">
        <v>701</v>
      </c>
      <c r="L257" s="14"/>
      <c r="M257" s="14"/>
      <c r="N257" s="14" t="s">
        <v>40</v>
      </c>
      <c r="O257" s="88"/>
      <c r="P257" s="14"/>
      <c r="Q257" s="14"/>
      <c r="R257" s="14"/>
      <c r="S257" s="14"/>
      <c r="T257" s="14">
        <v>935</v>
      </c>
      <c r="U257" s="14"/>
      <c r="V257" s="14" t="s">
        <v>702</v>
      </c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</row>
    <row r="258" s="81" customFormat="1" ht="20" hidden="1" customHeight="1" spans="1:257">
      <c r="A258" s="13">
        <f t="shared" si="31"/>
        <v>4</v>
      </c>
      <c r="B258" s="14" t="s">
        <v>598</v>
      </c>
      <c r="C258" s="14" t="s">
        <v>31</v>
      </c>
      <c r="D258" s="14">
        <v>0</v>
      </c>
      <c r="E258" s="14">
        <f t="shared" si="32"/>
        <v>0</v>
      </c>
      <c r="F258" s="14">
        <v>4</v>
      </c>
      <c r="G258" s="14">
        <f t="shared" si="33"/>
        <v>600</v>
      </c>
      <c r="H258" s="14"/>
      <c r="I258" s="23">
        <v>16</v>
      </c>
      <c r="J258" s="14" t="s">
        <v>68</v>
      </c>
      <c r="K258" s="37" t="s">
        <v>701</v>
      </c>
      <c r="L258" s="14"/>
      <c r="M258" s="14"/>
      <c r="N258" s="14" t="s">
        <v>40</v>
      </c>
      <c r="O258" s="88"/>
      <c r="P258" s="14"/>
      <c r="Q258" s="14"/>
      <c r="R258" s="14"/>
      <c r="S258" s="14"/>
      <c r="T258" s="14">
        <v>1672</v>
      </c>
      <c r="U258" s="14"/>
      <c r="V258" s="14" t="s">
        <v>702</v>
      </c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</row>
    <row r="259" s="81" customFormat="1" ht="20" hidden="1" customHeight="1" spans="1:257">
      <c r="A259" s="84">
        <f t="shared" si="31"/>
        <v>8</v>
      </c>
      <c r="B259" s="14" t="s">
        <v>598</v>
      </c>
      <c r="C259" s="14" t="s">
        <v>168</v>
      </c>
      <c r="D259" s="14">
        <v>0</v>
      </c>
      <c r="E259" s="14">
        <f t="shared" si="32"/>
        <v>0</v>
      </c>
      <c r="F259" s="14">
        <v>8</v>
      </c>
      <c r="G259" s="14">
        <f t="shared" si="33"/>
        <v>1200</v>
      </c>
      <c r="H259" s="14"/>
      <c r="I259" s="23">
        <v>1310</v>
      </c>
      <c r="J259" s="76" t="s">
        <v>34</v>
      </c>
      <c r="K259" s="37" t="s">
        <v>701</v>
      </c>
      <c r="L259" s="14"/>
      <c r="M259" s="14"/>
      <c r="N259" s="14" t="s">
        <v>40</v>
      </c>
      <c r="O259" s="88"/>
      <c r="P259" s="14"/>
      <c r="Q259" s="14"/>
      <c r="R259" s="14"/>
      <c r="S259" s="14"/>
      <c r="T259" s="14"/>
      <c r="U259" s="14"/>
      <c r="V259" s="14" t="s">
        <v>702</v>
      </c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</row>
    <row r="260" s="81" customFormat="1" ht="20" customHeight="1" spans="1:257">
      <c r="A260" s="13">
        <f t="shared" si="31"/>
        <v>7</v>
      </c>
      <c r="B260" s="14" t="s">
        <v>599</v>
      </c>
      <c r="C260" s="14" t="s">
        <v>31</v>
      </c>
      <c r="D260" s="14">
        <v>0</v>
      </c>
      <c r="E260" s="14">
        <f t="shared" si="32"/>
        <v>0</v>
      </c>
      <c r="F260" s="14">
        <v>7</v>
      </c>
      <c r="G260" s="14">
        <f t="shared" si="33"/>
        <v>1050</v>
      </c>
      <c r="H260" s="14"/>
      <c r="I260" s="23">
        <v>17</v>
      </c>
      <c r="J260" s="14" t="s">
        <v>68</v>
      </c>
      <c r="K260" s="37" t="s">
        <v>701</v>
      </c>
      <c r="L260" s="14">
        <v>10</v>
      </c>
      <c r="M260" s="14"/>
      <c r="N260" s="14" t="s">
        <v>40</v>
      </c>
      <c r="O260" s="88"/>
      <c r="P260" s="14"/>
      <c r="Q260" s="14"/>
      <c r="R260" s="14"/>
      <c r="S260" s="14"/>
      <c r="T260" s="14">
        <v>1679</v>
      </c>
      <c r="U260" s="14"/>
      <c r="V260" s="14" t="s">
        <v>702</v>
      </c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</row>
    <row r="261" s="81" customFormat="1" ht="20" customHeight="1" spans="1:257">
      <c r="A261" s="84">
        <f t="shared" si="31"/>
        <v>2.5</v>
      </c>
      <c r="B261" s="14" t="s">
        <v>599</v>
      </c>
      <c r="C261" s="14" t="s">
        <v>73</v>
      </c>
      <c r="D261" s="14">
        <v>0</v>
      </c>
      <c r="E261" s="14">
        <f t="shared" si="32"/>
        <v>0</v>
      </c>
      <c r="F261" s="14">
        <v>2.5</v>
      </c>
      <c r="G261" s="14">
        <f t="shared" si="33"/>
        <v>375</v>
      </c>
      <c r="H261" s="14"/>
      <c r="I261" s="23">
        <v>1301</v>
      </c>
      <c r="J261" s="76" t="s">
        <v>374</v>
      </c>
      <c r="K261" s="37" t="s">
        <v>701</v>
      </c>
      <c r="L261" s="14"/>
      <c r="M261" s="14"/>
      <c r="N261" s="14" t="s">
        <v>40</v>
      </c>
      <c r="O261" s="88"/>
      <c r="P261" s="14"/>
      <c r="Q261" s="14"/>
      <c r="R261" s="14"/>
      <c r="S261" s="14"/>
      <c r="T261" s="14">
        <v>1044.6</v>
      </c>
      <c r="U261" s="14"/>
      <c r="V261" s="14" t="s">
        <v>702</v>
      </c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</row>
    <row r="262" s="81" customFormat="1" ht="20" customHeight="1" spans="1:257">
      <c r="A262" s="84">
        <f t="shared" si="31"/>
        <v>8</v>
      </c>
      <c r="B262" s="14" t="s">
        <v>599</v>
      </c>
      <c r="C262" s="14" t="s">
        <v>168</v>
      </c>
      <c r="D262" s="14">
        <v>0</v>
      </c>
      <c r="E262" s="14">
        <f t="shared" si="32"/>
        <v>0</v>
      </c>
      <c r="F262" s="14">
        <v>8</v>
      </c>
      <c r="G262" s="14">
        <f t="shared" si="33"/>
        <v>1200</v>
      </c>
      <c r="H262" s="14"/>
      <c r="I262" s="23">
        <v>1311</v>
      </c>
      <c r="J262" s="76" t="s">
        <v>34</v>
      </c>
      <c r="K262" s="37" t="s">
        <v>701</v>
      </c>
      <c r="L262" s="14">
        <v>10</v>
      </c>
      <c r="M262" s="14"/>
      <c r="N262" s="14" t="s">
        <v>40</v>
      </c>
      <c r="O262" s="88"/>
      <c r="P262" s="14"/>
      <c r="Q262" s="14"/>
      <c r="R262" s="14"/>
      <c r="S262" s="14"/>
      <c r="T262" s="14">
        <v>762</v>
      </c>
      <c r="U262" s="14"/>
      <c r="V262" s="14" t="s">
        <v>702</v>
      </c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</row>
    <row r="263" s="81" customFormat="1" ht="20" hidden="1" customHeight="1" spans="1:257">
      <c r="A263" s="84">
        <f t="shared" si="31"/>
        <v>8</v>
      </c>
      <c r="B263" s="14" t="s">
        <v>635</v>
      </c>
      <c r="C263" s="14" t="s">
        <v>67</v>
      </c>
      <c r="D263" s="14">
        <v>4</v>
      </c>
      <c r="E263" s="14">
        <f t="shared" si="32"/>
        <v>450</v>
      </c>
      <c r="F263" s="14">
        <v>4</v>
      </c>
      <c r="G263" s="14">
        <f t="shared" ref="G263:G269" si="34">1300/8*F263</f>
        <v>650</v>
      </c>
      <c r="H263" s="14"/>
      <c r="I263" s="23">
        <v>541</v>
      </c>
      <c r="J263" s="14" t="s">
        <v>82</v>
      </c>
      <c r="K263" s="37" t="s">
        <v>396</v>
      </c>
      <c r="L263" s="14"/>
      <c r="M263" s="14"/>
      <c r="N263" s="14" t="s">
        <v>40</v>
      </c>
      <c r="O263" s="88"/>
      <c r="P263" s="14"/>
      <c r="Q263" s="14"/>
      <c r="R263" s="14"/>
      <c r="S263" s="14"/>
      <c r="T263" s="14">
        <v>643</v>
      </c>
      <c r="U263" s="14"/>
      <c r="V263" s="14" t="s">
        <v>429</v>
      </c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</row>
    <row r="264" s="81" customFormat="1" ht="20" hidden="1" customHeight="1" spans="1:257">
      <c r="A264" s="84">
        <f t="shared" si="31"/>
        <v>8</v>
      </c>
      <c r="B264" s="14" t="s">
        <v>637</v>
      </c>
      <c r="C264" s="14" t="s">
        <v>67</v>
      </c>
      <c r="D264" s="14">
        <v>3</v>
      </c>
      <c r="E264" s="14">
        <f t="shared" si="32"/>
        <v>337.5</v>
      </c>
      <c r="F264" s="14">
        <v>5</v>
      </c>
      <c r="G264" s="14">
        <f t="shared" si="34"/>
        <v>812.5</v>
      </c>
      <c r="H264" s="14"/>
      <c r="I264" s="23">
        <v>542</v>
      </c>
      <c r="J264" s="14" t="s">
        <v>82</v>
      </c>
      <c r="K264" s="37" t="s">
        <v>396</v>
      </c>
      <c r="L264" s="14"/>
      <c r="M264" s="14"/>
      <c r="N264" s="14" t="s">
        <v>40</v>
      </c>
      <c r="O264" s="88"/>
      <c r="P264" s="14"/>
      <c r="Q264" s="14"/>
      <c r="R264" s="14"/>
      <c r="S264" s="14"/>
      <c r="T264" s="14">
        <v>650</v>
      </c>
      <c r="U264" s="14"/>
      <c r="V264" s="14" t="s">
        <v>429</v>
      </c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</row>
    <row r="265" s="81" customFormat="1" ht="20" hidden="1" customHeight="1" spans="1:257">
      <c r="A265" s="84">
        <f t="shared" si="31"/>
        <v>8</v>
      </c>
      <c r="B265" s="14" t="s">
        <v>568</v>
      </c>
      <c r="C265" s="14" t="s">
        <v>67</v>
      </c>
      <c r="D265" s="14">
        <v>0</v>
      </c>
      <c r="E265" s="14">
        <f t="shared" si="32"/>
        <v>0</v>
      </c>
      <c r="F265" s="14">
        <v>8</v>
      </c>
      <c r="G265" s="14">
        <f t="shared" si="34"/>
        <v>1300</v>
      </c>
      <c r="H265" s="14"/>
      <c r="I265" s="23">
        <v>555</v>
      </c>
      <c r="J265" s="14" t="s">
        <v>82</v>
      </c>
      <c r="K265" s="37" t="s">
        <v>396</v>
      </c>
      <c r="L265" s="14"/>
      <c r="M265" s="14"/>
      <c r="N265" s="14" t="s">
        <v>40</v>
      </c>
      <c r="O265" s="88"/>
      <c r="P265" s="14"/>
      <c r="Q265" s="14"/>
      <c r="R265" s="14"/>
      <c r="S265" s="14"/>
      <c r="T265" s="14">
        <v>657</v>
      </c>
      <c r="U265" s="14"/>
      <c r="V265" s="14" t="s">
        <v>429</v>
      </c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</row>
    <row r="266" s="81" customFormat="1" ht="20" hidden="1" customHeight="1" spans="1:257">
      <c r="A266" s="84">
        <f t="shared" si="31"/>
        <v>8</v>
      </c>
      <c r="B266" s="14" t="s">
        <v>557</v>
      </c>
      <c r="C266" s="14" t="s">
        <v>67</v>
      </c>
      <c r="D266" s="14">
        <v>0</v>
      </c>
      <c r="E266" s="14">
        <f t="shared" si="32"/>
        <v>0</v>
      </c>
      <c r="F266" s="14">
        <v>8</v>
      </c>
      <c r="G266" s="14">
        <f t="shared" si="34"/>
        <v>1300</v>
      </c>
      <c r="H266" s="14"/>
      <c r="I266" s="23">
        <v>556</v>
      </c>
      <c r="J266" s="14" t="s">
        <v>82</v>
      </c>
      <c r="K266" s="37" t="s">
        <v>396</v>
      </c>
      <c r="L266" s="14"/>
      <c r="M266" s="14"/>
      <c r="N266" s="14" t="s">
        <v>40</v>
      </c>
      <c r="O266" s="88"/>
      <c r="P266" s="14"/>
      <c r="Q266" s="14"/>
      <c r="R266" s="14"/>
      <c r="S266" s="14"/>
      <c r="T266" s="14">
        <v>665</v>
      </c>
      <c r="U266" s="14"/>
      <c r="V266" s="14" t="s">
        <v>429</v>
      </c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</row>
    <row r="267" s="81" customFormat="1" ht="20" hidden="1" customHeight="1" spans="1:257">
      <c r="A267" s="84">
        <f t="shared" si="31"/>
        <v>8</v>
      </c>
      <c r="B267" s="14" t="s">
        <v>560</v>
      </c>
      <c r="C267" s="14" t="s">
        <v>67</v>
      </c>
      <c r="D267" s="14">
        <v>2</v>
      </c>
      <c r="E267" s="14">
        <f t="shared" si="32"/>
        <v>225</v>
      </c>
      <c r="F267" s="14">
        <v>6</v>
      </c>
      <c r="G267" s="14">
        <f t="shared" si="34"/>
        <v>975</v>
      </c>
      <c r="H267" s="14"/>
      <c r="I267" s="23">
        <v>557</v>
      </c>
      <c r="J267" s="14" t="s">
        <v>82</v>
      </c>
      <c r="K267" s="37" t="s">
        <v>396</v>
      </c>
      <c r="L267" s="14"/>
      <c r="M267" s="14"/>
      <c r="N267" s="14" t="s">
        <v>40</v>
      </c>
      <c r="O267" s="88"/>
      <c r="P267" s="14"/>
      <c r="Q267" s="14"/>
      <c r="R267" s="14"/>
      <c r="S267" s="14"/>
      <c r="T267" s="14"/>
      <c r="U267" s="14"/>
      <c r="V267" s="14" t="s">
        <v>429</v>
      </c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</row>
    <row r="268" s="81" customFormat="1" ht="20" hidden="1" customHeight="1" spans="1:257">
      <c r="A268" s="84">
        <f t="shared" si="31"/>
        <v>8</v>
      </c>
      <c r="B268" s="14" t="s">
        <v>561</v>
      </c>
      <c r="C268" s="14" t="s">
        <v>67</v>
      </c>
      <c r="D268" s="14">
        <v>0</v>
      </c>
      <c r="E268" s="14">
        <f t="shared" si="32"/>
        <v>0</v>
      </c>
      <c r="F268" s="14">
        <v>8</v>
      </c>
      <c r="G268" s="14">
        <f t="shared" si="34"/>
        <v>1300</v>
      </c>
      <c r="H268" s="14"/>
      <c r="I268" s="23">
        <v>558</v>
      </c>
      <c r="J268" s="14" t="s">
        <v>82</v>
      </c>
      <c r="K268" s="37" t="s">
        <v>396</v>
      </c>
      <c r="L268" s="14"/>
      <c r="M268" s="14"/>
      <c r="N268" s="14" t="s">
        <v>40</v>
      </c>
      <c r="O268" s="88">
        <v>7350</v>
      </c>
      <c r="P268" s="14"/>
      <c r="Q268" s="14"/>
      <c r="R268" s="14"/>
      <c r="S268" s="14"/>
      <c r="T268" s="14"/>
      <c r="U268" s="14"/>
      <c r="V268" s="14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</row>
    <row r="269" s="81" customFormat="1" ht="20" customHeight="1" spans="1:257">
      <c r="A269" s="84">
        <f t="shared" si="31"/>
        <v>4</v>
      </c>
      <c r="B269" s="14" t="s">
        <v>599</v>
      </c>
      <c r="C269" s="14" t="s">
        <v>80</v>
      </c>
      <c r="D269" s="14">
        <v>0</v>
      </c>
      <c r="E269" s="14">
        <f t="shared" si="32"/>
        <v>0</v>
      </c>
      <c r="F269" s="14">
        <v>4</v>
      </c>
      <c r="G269" s="14">
        <f t="shared" si="34"/>
        <v>650</v>
      </c>
      <c r="H269" s="14">
        <v>300</v>
      </c>
      <c r="I269" s="23">
        <v>4501</v>
      </c>
      <c r="J269" s="14" t="s">
        <v>432</v>
      </c>
      <c r="K269" s="37" t="s">
        <v>704</v>
      </c>
      <c r="L269" s="14"/>
      <c r="M269" s="14" t="s">
        <v>705</v>
      </c>
      <c r="N269" s="14"/>
      <c r="O269" s="88">
        <v>950</v>
      </c>
      <c r="P269" s="14"/>
      <c r="Q269" s="14"/>
      <c r="R269" s="14"/>
      <c r="S269" s="14"/>
      <c r="T269" s="14">
        <v>820</v>
      </c>
      <c r="U269" s="14" t="s">
        <v>495</v>
      </c>
      <c r="V269" s="14" t="s">
        <v>697</v>
      </c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</row>
    <row r="270" s="81" customFormat="1" ht="20" hidden="1" customHeight="1" spans="1:257">
      <c r="A270" s="84">
        <f t="shared" si="31"/>
        <v>7</v>
      </c>
      <c r="B270" s="37" t="s">
        <v>564</v>
      </c>
      <c r="C270" s="37" t="s">
        <v>81</v>
      </c>
      <c r="D270" s="37">
        <v>4</v>
      </c>
      <c r="E270" s="37">
        <f>1400/8*D270</f>
        <v>700</v>
      </c>
      <c r="F270" s="37">
        <v>3</v>
      </c>
      <c r="G270" s="37">
        <f>1800/8*F270</f>
        <v>675</v>
      </c>
      <c r="H270" s="37">
        <v>400</v>
      </c>
      <c r="I270" s="100" t="s">
        <v>706</v>
      </c>
      <c r="J270" s="37" t="s">
        <v>707</v>
      </c>
      <c r="K270" s="37" t="s">
        <v>708</v>
      </c>
      <c r="L270" s="37"/>
      <c r="M270" s="37"/>
      <c r="N270" s="37" t="s">
        <v>40</v>
      </c>
      <c r="O270" s="92"/>
      <c r="P270" s="37"/>
      <c r="Q270" s="37"/>
      <c r="R270" s="37"/>
      <c r="S270" s="37"/>
      <c r="T270" s="37"/>
      <c r="U270" s="37"/>
      <c r="V270" s="37">
        <v>13926736438</v>
      </c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</row>
    <row r="271" s="81" customFormat="1" ht="20" hidden="1" customHeight="1" spans="1:257">
      <c r="A271" s="84">
        <f t="shared" si="31"/>
        <v>3.5</v>
      </c>
      <c r="B271" s="37" t="s">
        <v>565</v>
      </c>
      <c r="C271" s="37" t="s">
        <v>81</v>
      </c>
      <c r="D271" s="37">
        <v>3.5</v>
      </c>
      <c r="E271" s="37">
        <f>1400/8*D271</f>
        <v>612.5</v>
      </c>
      <c r="F271" s="37"/>
      <c r="G271" s="37">
        <f>1800/8*F271</f>
        <v>0</v>
      </c>
      <c r="H271" s="37"/>
      <c r="I271" s="54">
        <v>545</v>
      </c>
      <c r="J271" s="37" t="s">
        <v>82</v>
      </c>
      <c r="K271" s="37" t="s">
        <v>708</v>
      </c>
      <c r="L271" s="37"/>
      <c r="M271" s="37"/>
      <c r="N271" s="37" t="s">
        <v>40</v>
      </c>
      <c r="O271" s="92"/>
      <c r="P271" s="37"/>
      <c r="Q271" s="37"/>
      <c r="R271" s="37"/>
      <c r="S271" s="37"/>
      <c r="T271" s="37">
        <v>2567</v>
      </c>
      <c r="U271" s="37"/>
      <c r="V271" s="37">
        <v>13926736438</v>
      </c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</row>
    <row r="272" s="81" customFormat="1" ht="20" hidden="1" customHeight="1" spans="1:257">
      <c r="A272" s="84">
        <f t="shared" si="31"/>
        <v>4</v>
      </c>
      <c r="B272" s="37" t="s">
        <v>556</v>
      </c>
      <c r="C272" s="37" t="s">
        <v>81</v>
      </c>
      <c r="D272" s="37">
        <v>4</v>
      </c>
      <c r="E272" s="37">
        <f>1400/8*D272</f>
        <v>700</v>
      </c>
      <c r="F272" s="37"/>
      <c r="G272" s="37">
        <f>1800/8*F272</f>
        <v>0</v>
      </c>
      <c r="H272" s="37"/>
      <c r="I272" s="54">
        <v>547</v>
      </c>
      <c r="J272" s="37" t="s">
        <v>82</v>
      </c>
      <c r="K272" s="37" t="s">
        <v>708</v>
      </c>
      <c r="L272" s="37"/>
      <c r="M272" s="37" t="s">
        <v>77</v>
      </c>
      <c r="N272" s="37" t="s">
        <v>40</v>
      </c>
      <c r="O272" s="92">
        <v>3088</v>
      </c>
      <c r="P272" s="37">
        <v>3080</v>
      </c>
      <c r="Q272" s="37">
        <v>-8</v>
      </c>
      <c r="R272" s="37" t="s">
        <v>26</v>
      </c>
      <c r="S272" s="37"/>
      <c r="T272" s="37"/>
      <c r="U272" s="37"/>
      <c r="V272" s="37">
        <v>13926736438</v>
      </c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</row>
    <row r="273" s="81" customFormat="1" ht="20" hidden="1" customHeight="1" spans="1:257">
      <c r="A273" s="13">
        <f t="shared" si="31"/>
        <v>8</v>
      </c>
      <c r="B273" s="37" t="s">
        <v>598</v>
      </c>
      <c r="C273" s="37" t="s">
        <v>345</v>
      </c>
      <c r="D273" s="37">
        <v>0</v>
      </c>
      <c r="E273" s="37">
        <f>1400/8*D273</f>
        <v>0</v>
      </c>
      <c r="F273" s="37">
        <v>8</v>
      </c>
      <c r="G273" s="37">
        <v>1800</v>
      </c>
      <c r="H273" s="37"/>
      <c r="I273" s="54"/>
      <c r="J273" s="37" t="s">
        <v>82</v>
      </c>
      <c r="K273" s="37" t="s">
        <v>709</v>
      </c>
      <c r="L273" s="37"/>
      <c r="M273" s="37" t="s">
        <v>316</v>
      </c>
      <c r="N273" s="37"/>
      <c r="O273" s="92">
        <v>1800</v>
      </c>
      <c r="P273" s="37">
        <v>1800</v>
      </c>
      <c r="Q273" s="37"/>
      <c r="R273" s="37" t="s">
        <v>36</v>
      </c>
      <c r="S273" s="37"/>
      <c r="T273" s="37"/>
      <c r="U273" s="37"/>
      <c r="V273" s="37">
        <v>18273492059</v>
      </c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</row>
    <row r="274" s="81" customFormat="1" ht="20" hidden="1" customHeight="1" spans="1:257">
      <c r="A274" s="84">
        <f t="shared" si="31"/>
        <v>8</v>
      </c>
      <c r="B274" s="14" t="s">
        <v>635</v>
      </c>
      <c r="C274" s="14" t="s">
        <v>273</v>
      </c>
      <c r="D274" s="14"/>
      <c r="E274" s="14">
        <f t="shared" ref="E274:E279" si="35">1000/8*D274</f>
        <v>0</v>
      </c>
      <c r="F274" s="14">
        <v>8</v>
      </c>
      <c r="G274" s="14">
        <f t="shared" ref="G274:G279" si="36">1500/8*F274</f>
        <v>1500</v>
      </c>
      <c r="H274" s="14"/>
      <c r="I274" s="23">
        <v>3555</v>
      </c>
      <c r="J274" s="14" t="s">
        <v>234</v>
      </c>
      <c r="K274" s="37" t="s">
        <v>710</v>
      </c>
      <c r="L274" s="14"/>
      <c r="M274" s="14"/>
      <c r="N274" s="14" t="s">
        <v>40</v>
      </c>
      <c r="O274" s="88"/>
      <c r="P274" s="14"/>
      <c r="Q274" s="14"/>
      <c r="R274" s="14"/>
      <c r="S274" s="14"/>
      <c r="T274" s="14"/>
      <c r="U274" s="14" t="s">
        <v>481</v>
      </c>
      <c r="V274" s="14" t="s">
        <v>71</v>
      </c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</row>
    <row r="275" s="81" customFormat="1" ht="20" hidden="1" customHeight="1" spans="1:257">
      <c r="A275" s="84">
        <f t="shared" si="31"/>
        <v>8</v>
      </c>
      <c r="B275" s="14" t="s">
        <v>637</v>
      </c>
      <c r="C275" s="14" t="s">
        <v>273</v>
      </c>
      <c r="D275" s="14">
        <v>8</v>
      </c>
      <c r="E275" s="14">
        <f t="shared" si="35"/>
        <v>1000</v>
      </c>
      <c r="F275" s="14"/>
      <c r="G275" s="14">
        <f t="shared" si="36"/>
        <v>0</v>
      </c>
      <c r="H275" s="14"/>
      <c r="I275" s="23">
        <v>3556</v>
      </c>
      <c r="J275" s="14" t="s">
        <v>234</v>
      </c>
      <c r="K275" s="37" t="s">
        <v>710</v>
      </c>
      <c r="L275" s="14"/>
      <c r="M275" s="14"/>
      <c r="N275" s="14" t="s">
        <v>40</v>
      </c>
      <c r="O275" s="88"/>
      <c r="P275" s="14"/>
      <c r="Q275" s="14"/>
      <c r="R275" s="14"/>
      <c r="S275" s="14"/>
      <c r="T275" s="14"/>
      <c r="U275" s="14" t="s">
        <v>508</v>
      </c>
      <c r="V275" s="14" t="s">
        <v>71</v>
      </c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</row>
    <row r="276" s="81" customFormat="1" ht="20" hidden="1" customHeight="1" spans="1:257">
      <c r="A276" s="84">
        <f t="shared" si="31"/>
        <v>8</v>
      </c>
      <c r="B276" s="14" t="s">
        <v>564</v>
      </c>
      <c r="C276" s="14" t="s">
        <v>273</v>
      </c>
      <c r="D276" s="14">
        <v>8</v>
      </c>
      <c r="E276" s="14">
        <f t="shared" si="35"/>
        <v>1000</v>
      </c>
      <c r="F276" s="14"/>
      <c r="G276" s="14">
        <f t="shared" si="36"/>
        <v>0</v>
      </c>
      <c r="H276" s="14"/>
      <c r="I276" s="23">
        <v>3557</v>
      </c>
      <c r="J276" s="14" t="s">
        <v>234</v>
      </c>
      <c r="K276" s="37" t="s">
        <v>710</v>
      </c>
      <c r="L276" s="14"/>
      <c r="M276" s="14"/>
      <c r="N276" s="14"/>
      <c r="O276" s="88"/>
      <c r="P276" s="14"/>
      <c r="Q276" s="14"/>
      <c r="R276" s="14"/>
      <c r="S276" s="14"/>
      <c r="T276" s="14"/>
      <c r="U276" s="14" t="s">
        <v>407</v>
      </c>
      <c r="V276" s="14" t="s">
        <v>71</v>
      </c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</row>
    <row r="277" s="81" customFormat="1" ht="20" hidden="1" customHeight="1" spans="1:257">
      <c r="A277" s="84">
        <f t="shared" si="31"/>
        <v>8</v>
      </c>
      <c r="B277" s="14" t="s">
        <v>565</v>
      </c>
      <c r="C277" s="14" t="s">
        <v>273</v>
      </c>
      <c r="D277" s="14">
        <v>8</v>
      </c>
      <c r="E277" s="14">
        <f t="shared" si="35"/>
        <v>1000</v>
      </c>
      <c r="F277" s="14"/>
      <c r="G277" s="14">
        <f t="shared" si="36"/>
        <v>0</v>
      </c>
      <c r="H277" s="14"/>
      <c r="I277" s="23">
        <v>3558</v>
      </c>
      <c r="J277" s="14" t="s">
        <v>234</v>
      </c>
      <c r="K277" s="37" t="s">
        <v>710</v>
      </c>
      <c r="L277" s="14"/>
      <c r="M277" s="14"/>
      <c r="N277" s="14" t="s">
        <v>40</v>
      </c>
      <c r="O277" s="88"/>
      <c r="P277" s="14"/>
      <c r="Q277" s="14"/>
      <c r="R277" s="14"/>
      <c r="S277" s="14"/>
      <c r="T277" s="14"/>
      <c r="U277" s="14" t="s">
        <v>408</v>
      </c>
      <c r="V277" s="14" t="s">
        <v>71</v>
      </c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</row>
    <row r="278" s="81" customFormat="1" ht="20" hidden="1" customHeight="1" spans="1:257">
      <c r="A278" s="84">
        <f t="shared" si="31"/>
        <v>8</v>
      </c>
      <c r="B278" s="14" t="s">
        <v>554</v>
      </c>
      <c r="C278" s="14" t="s">
        <v>273</v>
      </c>
      <c r="D278" s="14">
        <v>8</v>
      </c>
      <c r="E278" s="14">
        <f t="shared" si="35"/>
        <v>1000</v>
      </c>
      <c r="F278" s="14"/>
      <c r="G278" s="14">
        <f t="shared" si="36"/>
        <v>0</v>
      </c>
      <c r="H278" s="14"/>
      <c r="I278" s="23">
        <v>3559</v>
      </c>
      <c r="J278" s="14" t="s">
        <v>234</v>
      </c>
      <c r="K278" s="37" t="s">
        <v>710</v>
      </c>
      <c r="L278" s="14">
        <v>60</v>
      </c>
      <c r="M278" s="14"/>
      <c r="N278" s="14" t="s">
        <v>40</v>
      </c>
      <c r="O278" s="88"/>
      <c r="P278" s="14"/>
      <c r="Q278" s="14"/>
      <c r="R278" s="14"/>
      <c r="S278" s="14"/>
      <c r="T278" s="14"/>
      <c r="U278" s="14"/>
      <c r="V278" s="14" t="s">
        <v>71</v>
      </c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</row>
    <row r="279" s="81" customFormat="1" ht="20" hidden="1" customHeight="1" spans="1:257">
      <c r="A279" s="84">
        <f t="shared" si="31"/>
        <v>4</v>
      </c>
      <c r="B279" s="14" t="s">
        <v>556</v>
      </c>
      <c r="C279" s="14" t="s">
        <v>273</v>
      </c>
      <c r="D279" s="14">
        <v>4</v>
      </c>
      <c r="E279" s="14">
        <f t="shared" si="35"/>
        <v>500</v>
      </c>
      <c r="F279" s="14"/>
      <c r="G279" s="14">
        <f t="shared" si="36"/>
        <v>0</v>
      </c>
      <c r="H279" s="14"/>
      <c r="I279" s="23">
        <v>3560</v>
      </c>
      <c r="J279" s="14" t="s">
        <v>234</v>
      </c>
      <c r="K279" s="37" t="s">
        <v>710</v>
      </c>
      <c r="L279" s="14"/>
      <c r="M279" s="14" t="s">
        <v>77</v>
      </c>
      <c r="N279" s="14" t="s">
        <v>40</v>
      </c>
      <c r="O279" s="88">
        <v>6000</v>
      </c>
      <c r="P279" s="14"/>
      <c r="Q279" s="14"/>
      <c r="R279" s="14"/>
      <c r="S279" s="14"/>
      <c r="T279" s="14"/>
      <c r="U279" s="14"/>
      <c r="V279" s="14" t="s">
        <v>71</v>
      </c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</row>
    <row r="280" s="81" customFormat="1" ht="20" hidden="1" customHeight="1" spans="1:257">
      <c r="A280" s="84">
        <f t="shared" si="31"/>
        <v>8</v>
      </c>
      <c r="B280" s="37" t="s">
        <v>564</v>
      </c>
      <c r="C280" s="37" t="s">
        <v>90</v>
      </c>
      <c r="D280" s="37">
        <v>8</v>
      </c>
      <c r="E280" s="37">
        <f>900/8*D280</f>
        <v>900</v>
      </c>
      <c r="F280" s="37"/>
      <c r="G280" s="37">
        <f>1300/8*F280</f>
        <v>0</v>
      </c>
      <c r="H280" s="37">
        <v>300</v>
      </c>
      <c r="I280" s="54">
        <v>4729</v>
      </c>
      <c r="J280" s="37" t="s">
        <v>423</v>
      </c>
      <c r="K280" s="37" t="s">
        <v>711</v>
      </c>
      <c r="L280" s="37"/>
      <c r="M280" s="37" t="s">
        <v>316</v>
      </c>
      <c r="N280" s="37" t="s">
        <v>40</v>
      </c>
      <c r="O280" s="92">
        <v>1200</v>
      </c>
      <c r="P280" s="37">
        <v>1200</v>
      </c>
      <c r="Q280" s="37"/>
      <c r="R280" s="37" t="s">
        <v>114</v>
      </c>
      <c r="S280" s="37"/>
      <c r="T280" s="37"/>
      <c r="U280" s="37"/>
      <c r="V280" s="37" t="s">
        <v>712</v>
      </c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</row>
    <row r="281" s="81" customFormat="1" ht="20" hidden="1" customHeight="1" spans="1:257">
      <c r="A281" s="84">
        <f t="shared" si="31"/>
        <v>8</v>
      </c>
      <c r="B281" s="14" t="s">
        <v>637</v>
      </c>
      <c r="C281" s="14" t="s">
        <v>33</v>
      </c>
      <c r="D281" s="14"/>
      <c r="E281" s="14">
        <f t="shared" ref="E281:E299" si="37">1000/8*D281</f>
        <v>0</v>
      </c>
      <c r="F281" s="14">
        <v>8</v>
      </c>
      <c r="G281" s="14">
        <f t="shared" ref="G281:G299" si="38">1500/8*F281</f>
        <v>1500</v>
      </c>
      <c r="H281" s="14"/>
      <c r="I281" s="23">
        <v>2478</v>
      </c>
      <c r="J281" s="14" t="s">
        <v>220</v>
      </c>
      <c r="K281" s="37" t="s">
        <v>311</v>
      </c>
      <c r="L281" s="14"/>
      <c r="M281" s="14"/>
      <c r="N281" s="14" t="s">
        <v>40</v>
      </c>
      <c r="O281" s="88"/>
      <c r="P281" s="14"/>
      <c r="Q281" s="14"/>
      <c r="R281" s="14"/>
      <c r="S281" s="14"/>
      <c r="T281" s="14">
        <v>3135</v>
      </c>
      <c r="U281" s="14" t="s">
        <v>508</v>
      </c>
      <c r="V281" s="14" t="s">
        <v>366</v>
      </c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</row>
    <row r="282" s="81" customFormat="1" ht="20" hidden="1" customHeight="1" spans="1:257">
      <c r="A282" s="84">
        <f t="shared" si="31"/>
        <v>8</v>
      </c>
      <c r="B282" s="14" t="s">
        <v>564</v>
      </c>
      <c r="C282" s="14" t="s">
        <v>33</v>
      </c>
      <c r="D282" s="14"/>
      <c r="E282" s="14">
        <f t="shared" si="37"/>
        <v>0</v>
      </c>
      <c r="F282" s="14">
        <v>8</v>
      </c>
      <c r="G282" s="14">
        <f t="shared" si="38"/>
        <v>1500</v>
      </c>
      <c r="H282" s="14"/>
      <c r="I282" s="23">
        <v>2479</v>
      </c>
      <c r="J282" s="14" t="s">
        <v>220</v>
      </c>
      <c r="K282" s="37" t="s">
        <v>311</v>
      </c>
      <c r="L282" s="14"/>
      <c r="M282" s="14"/>
      <c r="N282" s="14" t="s">
        <v>40</v>
      </c>
      <c r="O282" s="88"/>
      <c r="P282" s="14"/>
      <c r="Q282" s="14"/>
      <c r="R282" s="14"/>
      <c r="S282" s="14"/>
      <c r="T282" s="14">
        <v>3141</v>
      </c>
      <c r="U282" s="14" t="s">
        <v>497</v>
      </c>
      <c r="V282" s="14" t="s">
        <v>366</v>
      </c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</row>
    <row r="283" s="81" customFormat="1" ht="20" hidden="1" customHeight="1" spans="1:257">
      <c r="A283" s="84">
        <f t="shared" si="31"/>
        <v>7</v>
      </c>
      <c r="B283" s="14" t="s">
        <v>565</v>
      </c>
      <c r="C283" s="14" t="s">
        <v>33</v>
      </c>
      <c r="D283" s="14"/>
      <c r="E283" s="14">
        <f t="shared" si="37"/>
        <v>0</v>
      </c>
      <c r="F283" s="14">
        <v>7</v>
      </c>
      <c r="G283" s="14">
        <f t="shared" si="38"/>
        <v>1312.5</v>
      </c>
      <c r="H283" s="14"/>
      <c r="I283" s="23">
        <v>2480</v>
      </c>
      <c r="J283" s="14" t="s">
        <v>220</v>
      </c>
      <c r="K283" s="37" t="s">
        <v>311</v>
      </c>
      <c r="L283" s="14"/>
      <c r="M283" s="14"/>
      <c r="N283" s="14" t="s">
        <v>40</v>
      </c>
      <c r="O283" s="88"/>
      <c r="P283" s="14"/>
      <c r="Q283" s="14"/>
      <c r="R283" s="14"/>
      <c r="S283" s="14"/>
      <c r="T283" s="14"/>
      <c r="U283" s="14" t="s">
        <v>495</v>
      </c>
      <c r="V283" s="14" t="s">
        <v>366</v>
      </c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</row>
    <row r="284" s="81" customFormat="1" ht="20" hidden="1" customHeight="1" spans="1:257">
      <c r="A284" s="84">
        <f t="shared" si="31"/>
        <v>8</v>
      </c>
      <c r="B284" s="14" t="s">
        <v>554</v>
      </c>
      <c r="C284" s="14" t="s">
        <v>33</v>
      </c>
      <c r="D284" s="14">
        <v>4</v>
      </c>
      <c r="E284" s="14">
        <f t="shared" si="37"/>
        <v>500</v>
      </c>
      <c r="F284" s="14">
        <v>4</v>
      </c>
      <c r="G284" s="14">
        <f t="shared" si="38"/>
        <v>750</v>
      </c>
      <c r="H284" s="14"/>
      <c r="I284" s="23">
        <v>2563</v>
      </c>
      <c r="J284" s="14" t="s">
        <v>220</v>
      </c>
      <c r="K284" s="37" t="s">
        <v>311</v>
      </c>
      <c r="L284" s="14"/>
      <c r="M284" s="14"/>
      <c r="N284" s="14"/>
      <c r="O284" s="88"/>
      <c r="P284" s="14"/>
      <c r="Q284" s="14"/>
      <c r="R284" s="14"/>
      <c r="S284" s="14"/>
      <c r="T284" s="14"/>
      <c r="U284" s="14" t="s">
        <v>445</v>
      </c>
      <c r="V284" s="14" t="s">
        <v>366</v>
      </c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</row>
    <row r="285" s="81" customFormat="1" ht="20" hidden="1" customHeight="1" spans="1:257">
      <c r="A285" s="84">
        <f t="shared" si="31"/>
        <v>4</v>
      </c>
      <c r="B285" s="14" t="s">
        <v>556</v>
      </c>
      <c r="C285" s="14" t="s">
        <v>33</v>
      </c>
      <c r="D285" s="14">
        <v>4</v>
      </c>
      <c r="E285" s="14">
        <f t="shared" si="37"/>
        <v>500</v>
      </c>
      <c r="F285" s="14"/>
      <c r="G285" s="14">
        <f t="shared" si="38"/>
        <v>0</v>
      </c>
      <c r="H285" s="14"/>
      <c r="I285" s="23">
        <v>2564</v>
      </c>
      <c r="J285" s="14" t="s">
        <v>60</v>
      </c>
      <c r="K285" s="37" t="s">
        <v>311</v>
      </c>
      <c r="L285" s="14"/>
      <c r="M285" s="14"/>
      <c r="N285" s="14"/>
      <c r="O285" s="88"/>
      <c r="P285" s="14"/>
      <c r="Q285" s="14"/>
      <c r="R285" s="14"/>
      <c r="S285" s="14"/>
      <c r="T285" s="14"/>
      <c r="U285" s="14"/>
      <c r="V285" s="14" t="s">
        <v>366</v>
      </c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</row>
    <row r="286" s="81" customFormat="1" ht="20" hidden="1" customHeight="1" spans="1:257">
      <c r="A286" s="84">
        <f t="shared" si="31"/>
        <v>8</v>
      </c>
      <c r="B286" s="14" t="s">
        <v>553</v>
      </c>
      <c r="C286" s="14" t="s">
        <v>50</v>
      </c>
      <c r="D286" s="14">
        <v>2</v>
      </c>
      <c r="E286" s="14">
        <f t="shared" si="37"/>
        <v>250</v>
      </c>
      <c r="F286" s="14">
        <v>6</v>
      </c>
      <c r="G286" s="14">
        <f t="shared" si="38"/>
        <v>1125</v>
      </c>
      <c r="H286" s="14"/>
      <c r="I286" s="23">
        <v>3567</v>
      </c>
      <c r="J286" s="14" t="s">
        <v>220</v>
      </c>
      <c r="K286" s="37" t="s">
        <v>311</v>
      </c>
      <c r="L286" s="14"/>
      <c r="M286" s="14"/>
      <c r="N286" s="14" t="s">
        <v>40</v>
      </c>
      <c r="O286" s="88"/>
      <c r="P286" s="14"/>
      <c r="Q286" s="14"/>
      <c r="R286" s="14"/>
      <c r="S286" s="14"/>
      <c r="T286" s="14">
        <v>2018</v>
      </c>
      <c r="U286" s="14"/>
      <c r="V286" s="14" t="s">
        <v>366</v>
      </c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</row>
    <row r="287" s="81" customFormat="1" ht="20" hidden="1" customHeight="1" spans="1:257">
      <c r="A287" s="84">
        <f t="shared" si="31"/>
        <v>8</v>
      </c>
      <c r="B287" s="14" t="s">
        <v>566</v>
      </c>
      <c r="C287" s="14" t="s">
        <v>50</v>
      </c>
      <c r="D287" s="14">
        <v>8</v>
      </c>
      <c r="E287" s="14">
        <f t="shared" si="37"/>
        <v>1000</v>
      </c>
      <c r="F287" s="14"/>
      <c r="G287" s="14">
        <f t="shared" si="38"/>
        <v>0</v>
      </c>
      <c r="H287" s="14"/>
      <c r="I287" s="23">
        <v>3568</v>
      </c>
      <c r="J287" s="14" t="s">
        <v>220</v>
      </c>
      <c r="K287" s="37" t="s">
        <v>311</v>
      </c>
      <c r="L287" s="14">
        <v>40</v>
      </c>
      <c r="M287" s="14"/>
      <c r="N287" s="14" t="s">
        <v>40</v>
      </c>
      <c r="O287" s="88"/>
      <c r="P287" s="14"/>
      <c r="Q287" s="14"/>
      <c r="R287" s="14"/>
      <c r="S287" s="14"/>
      <c r="T287" s="14">
        <v>2027</v>
      </c>
      <c r="U287" s="14"/>
      <c r="V287" s="14" t="s">
        <v>366</v>
      </c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</row>
    <row r="288" s="81" customFormat="1" ht="20" hidden="1" customHeight="1" spans="1:257">
      <c r="A288" s="84">
        <f t="shared" si="31"/>
        <v>8</v>
      </c>
      <c r="B288" s="14" t="s">
        <v>567</v>
      </c>
      <c r="C288" s="14" t="s">
        <v>50</v>
      </c>
      <c r="D288" s="14">
        <v>8</v>
      </c>
      <c r="E288" s="14">
        <f t="shared" si="37"/>
        <v>1000</v>
      </c>
      <c r="F288" s="14"/>
      <c r="G288" s="14">
        <f t="shared" si="38"/>
        <v>0</v>
      </c>
      <c r="H288" s="14"/>
      <c r="I288" s="23">
        <v>3564</v>
      </c>
      <c r="J288" s="14" t="s">
        <v>234</v>
      </c>
      <c r="K288" s="37" t="s">
        <v>311</v>
      </c>
      <c r="L288" s="14"/>
      <c r="M288" s="14"/>
      <c r="N288" s="14" t="s">
        <v>40</v>
      </c>
      <c r="O288" s="88"/>
      <c r="P288" s="14"/>
      <c r="Q288" s="14"/>
      <c r="R288" s="14"/>
      <c r="S288" s="14"/>
      <c r="T288" s="14"/>
      <c r="U288" s="14" t="s">
        <v>408</v>
      </c>
      <c r="V288" s="14" t="s">
        <v>366</v>
      </c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</row>
    <row r="289" s="81" customFormat="1" ht="20" hidden="1" customHeight="1" spans="1:257">
      <c r="A289" s="84">
        <f t="shared" si="31"/>
        <v>8</v>
      </c>
      <c r="B289" s="14" t="s">
        <v>589</v>
      </c>
      <c r="C289" s="14" t="s">
        <v>273</v>
      </c>
      <c r="D289" s="14">
        <v>3</v>
      </c>
      <c r="E289" s="14">
        <f t="shared" si="37"/>
        <v>375</v>
      </c>
      <c r="F289" s="14">
        <v>5</v>
      </c>
      <c r="G289" s="14">
        <f t="shared" si="38"/>
        <v>937.5</v>
      </c>
      <c r="H289" s="14"/>
      <c r="I289" s="23">
        <v>3566</v>
      </c>
      <c r="J289" s="14" t="s">
        <v>234</v>
      </c>
      <c r="K289" s="37" t="s">
        <v>311</v>
      </c>
      <c r="L289" s="14">
        <v>110</v>
      </c>
      <c r="M289" s="14"/>
      <c r="N289" s="14" t="s">
        <v>40</v>
      </c>
      <c r="O289" s="88"/>
      <c r="P289" s="14"/>
      <c r="Q289" s="14"/>
      <c r="R289" s="14"/>
      <c r="S289" s="14"/>
      <c r="T289" s="14"/>
      <c r="U289" s="14"/>
      <c r="V289" s="14" t="s">
        <v>366</v>
      </c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</row>
    <row r="290" s="81" customFormat="1" ht="20" hidden="1" customHeight="1" spans="1:257">
      <c r="A290" s="84">
        <f t="shared" si="31"/>
        <v>8</v>
      </c>
      <c r="B290" s="14" t="s">
        <v>568</v>
      </c>
      <c r="C290" s="14" t="s">
        <v>273</v>
      </c>
      <c r="D290" s="14">
        <v>8</v>
      </c>
      <c r="E290" s="14">
        <f t="shared" si="37"/>
        <v>1000</v>
      </c>
      <c r="F290" s="14">
        <v>0</v>
      </c>
      <c r="G290" s="14">
        <f t="shared" si="38"/>
        <v>0</v>
      </c>
      <c r="H290" s="14"/>
      <c r="I290" s="23">
        <v>3569</v>
      </c>
      <c r="J290" s="14" t="s">
        <v>234</v>
      </c>
      <c r="K290" s="37" t="s">
        <v>311</v>
      </c>
      <c r="L290" s="14"/>
      <c r="M290" s="14"/>
      <c r="N290" s="14" t="s">
        <v>40</v>
      </c>
      <c r="O290" s="88"/>
      <c r="P290" s="14"/>
      <c r="Q290" s="14"/>
      <c r="R290" s="14"/>
      <c r="S290" s="14"/>
      <c r="T290" s="14"/>
      <c r="U290" s="14"/>
      <c r="V290" s="14" t="s">
        <v>366</v>
      </c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</row>
    <row r="291" s="81" customFormat="1" ht="20" hidden="1" customHeight="1" spans="1:257">
      <c r="A291" s="84">
        <f t="shared" si="31"/>
        <v>4</v>
      </c>
      <c r="B291" s="14" t="s">
        <v>557</v>
      </c>
      <c r="C291" s="14" t="s">
        <v>273</v>
      </c>
      <c r="D291" s="14">
        <v>4</v>
      </c>
      <c r="E291" s="14">
        <f t="shared" si="37"/>
        <v>500</v>
      </c>
      <c r="F291" s="14">
        <v>0</v>
      </c>
      <c r="G291" s="14">
        <f t="shared" si="38"/>
        <v>0</v>
      </c>
      <c r="H291" s="14"/>
      <c r="I291" s="23">
        <v>421</v>
      </c>
      <c r="J291" s="14" t="s">
        <v>234</v>
      </c>
      <c r="K291" s="37" t="s">
        <v>311</v>
      </c>
      <c r="L291" s="14"/>
      <c r="M291" s="14"/>
      <c r="N291" s="14" t="s">
        <v>40</v>
      </c>
      <c r="O291" s="88"/>
      <c r="P291" s="14"/>
      <c r="Q291" s="14"/>
      <c r="R291" s="14"/>
      <c r="S291" s="14"/>
      <c r="T291" s="14"/>
      <c r="U291" s="14"/>
      <c r="V291" s="14" t="s">
        <v>366</v>
      </c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</row>
    <row r="292" s="81" customFormat="1" ht="20" hidden="1" customHeight="1" spans="1:257">
      <c r="A292" s="84">
        <f t="shared" si="31"/>
        <v>3</v>
      </c>
      <c r="B292" s="14" t="s">
        <v>562</v>
      </c>
      <c r="C292" s="14" t="s">
        <v>50</v>
      </c>
      <c r="D292" s="14">
        <v>3</v>
      </c>
      <c r="E292" s="14">
        <f t="shared" si="37"/>
        <v>375</v>
      </c>
      <c r="F292" s="14">
        <v>0</v>
      </c>
      <c r="G292" s="14">
        <f t="shared" si="38"/>
        <v>0</v>
      </c>
      <c r="H292" s="14"/>
      <c r="I292" s="23">
        <v>1171</v>
      </c>
      <c r="J292" s="14" t="s">
        <v>374</v>
      </c>
      <c r="K292" s="37" t="s">
        <v>311</v>
      </c>
      <c r="L292" s="14"/>
      <c r="M292" s="14"/>
      <c r="N292" s="14" t="s">
        <v>40</v>
      </c>
      <c r="O292" s="88"/>
      <c r="P292" s="14"/>
      <c r="Q292" s="14"/>
      <c r="R292" s="14"/>
      <c r="S292" s="14"/>
      <c r="T292" s="14">
        <v>2061.6</v>
      </c>
      <c r="U292" s="14" t="s">
        <v>409</v>
      </c>
      <c r="V292" s="14" t="s">
        <v>366</v>
      </c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</row>
    <row r="293" s="81" customFormat="1" ht="20" hidden="1" customHeight="1" spans="1:257">
      <c r="A293" s="84">
        <f t="shared" si="31"/>
        <v>3</v>
      </c>
      <c r="B293" s="14" t="s">
        <v>577</v>
      </c>
      <c r="C293" s="14" t="s">
        <v>50</v>
      </c>
      <c r="D293" s="14">
        <v>3</v>
      </c>
      <c r="E293" s="14">
        <f t="shared" si="37"/>
        <v>375</v>
      </c>
      <c r="F293" s="14">
        <v>0</v>
      </c>
      <c r="G293" s="14">
        <f t="shared" si="38"/>
        <v>0</v>
      </c>
      <c r="H293" s="14"/>
      <c r="I293" s="23">
        <v>1166</v>
      </c>
      <c r="J293" s="14" t="s">
        <v>60</v>
      </c>
      <c r="K293" s="37" t="s">
        <v>311</v>
      </c>
      <c r="L293" s="14"/>
      <c r="M293" s="14"/>
      <c r="N293" s="14" t="s">
        <v>40</v>
      </c>
      <c r="O293" s="88"/>
      <c r="P293" s="14"/>
      <c r="Q293" s="14"/>
      <c r="R293" s="14"/>
      <c r="S293" s="14"/>
      <c r="T293" s="14"/>
      <c r="U293" s="14"/>
      <c r="V293" s="14" t="s">
        <v>366</v>
      </c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</row>
    <row r="294" s="81" customFormat="1" ht="20" hidden="1" customHeight="1" spans="1:257">
      <c r="A294" s="84">
        <f t="shared" si="31"/>
        <v>8</v>
      </c>
      <c r="B294" s="14" t="s">
        <v>579</v>
      </c>
      <c r="C294" s="14" t="s">
        <v>50</v>
      </c>
      <c r="D294" s="14">
        <v>3</v>
      </c>
      <c r="E294" s="14">
        <f t="shared" si="37"/>
        <v>375</v>
      </c>
      <c r="F294" s="14">
        <v>5</v>
      </c>
      <c r="G294" s="14">
        <f t="shared" si="38"/>
        <v>937.5</v>
      </c>
      <c r="H294" s="14"/>
      <c r="I294" s="23">
        <v>1170</v>
      </c>
      <c r="J294" s="14" t="s">
        <v>60</v>
      </c>
      <c r="K294" s="37" t="s">
        <v>311</v>
      </c>
      <c r="L294" s="14"/>
      <c r="M294" s="14"/>
      <c r="N294" s="14" t="s">
        <v>40</v>
      </c>
      <c r="O294" s="88"/>
      <c r="P294" s="14"/>
      <c r="Q294" s="14"/>
      <c r="R294" s="14"/>
      <c r="S294" s="14"/>
      <c r="T294" s="14"/>
      <c r="U294" s="14"/>
      <c r="V294" s="14" t="s">
        <v>366</v>
      </c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</row>
    <row r="295" s="81" customFormat="1" ht="20" hidden="1" customHeight="1" spans="1:257">
      <c r="A295" s="84">
        <f t="shared" si="31"/>
        <v>4</v>
      </c>
      <c r="B295" s="14" t="s">
        <v>596</v>
      </c>
      <c r="C295" s="14" t="s">
        <v>50</v>
      </c>
      <c r="D295" s="14">
        <v>3</v>
      </c>
      <c r="E295" s="14">
        <f t="shared" si="37"/>
        <v>375</v>
      </c>
      <c r="F295" s="14">
        <v>1</v>
      </c>
      <c r="G295" s="14">
        <f t="shared" si="38"/>
        <v>187.5</v>
      </c>
      <c r="H295" s="14"/>
      <c r="I295" s="23">
        <v>1322</v>
      </c>
      <c r="J295" s="14" t="s">
        <v>60</v>
      </c>
      <c r="K295" s="37" t="s">
        <v>311</v>
      </c>
      <c r="L295" s="14"/>
      <c r="M295" s="14"/>
      <c r="N295" s="14" t="s">
        <v>40</v>
      </c>
      <c r="O295" s="88"/>
      <c r="P295" s="14"/>
      <c r="Q295" s="14"/>
      <c r="R295" s="14"/>
      <c r="S295" s="14"/>
      <c r="T295" s="14"/>
      <c r="U295" s="14"/>
      <c r="V295" s="14" t="s">
        <v>366</v>
      </c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</row>
    <row r="296" s="81" customFormat="1" ht="20" customHeight="1" spans="1:257">
      <c r="A296" s="84">
        <f t="shared" si="31"/>
        <v>8</v>
      </c>
      <c r="B296" s="14" t="s">
        <v>599</v>
      </c>
      <c r="C296" s="14" t="s">
        <v>50</v>
      </c>
      <c r="D296" s="14">
        <v>8</v>
      </c>
      <c r="E296" s="14">
        <f t="shared" si="37"/>
        <v>1000</v>
      </c>
      <c r="F296" s="14"/>
      <c r="G296" s="14">
        <f t="shared" si="38"/>
        <v>0</v>
      </c>
      <c r="H296" s="14"/>
      <c r="I296" s="23">
        <v>1325</v>
      </c>
      <c r="J296" s="14" t="s">
        <v>60</v>
      </c>
      <c r="K296" s="37" t="s">
        <v>311</v>
      </c>
      <c r="L296" s="14"/>
      <c r="M296" s="14"/>
      <c r="N296" s="14" t="s">
        <v>40</v>
      </c>
      <c r="O296" s="88">
        <v>15875</v>
      </c>
      <c r="P296" s="14"/>
      <c r="Q296" s="14"/>
      <c r="R296" s="14"/>
      <c r="S296" s="14"/>
      <c r="T296" s="14"/>
      <c r="U296" s="14"/>
      <c r="V296" s="14" t="s">
        <v>366</v>
      </c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</row>
    <row r="297" s="81" customFormat="1" ht="20" hidden="1" customHeight="1" spans="1:257">
      <c r="A297" s="84">
        <f t="shared" si="31"/>
        <v>4</v>
      </c>
      <c r="B297" s="14" t="s">
        <v>567</v>
      </c>
      <c r="C297" s="14" t="s">
        <v>273</v>
      </c>
      <c r="D297" s="14">
        <v>4</v>
      </c>
      <c r="E297" s="14">
        <f t="shared" si="37"/>
        <v>500</v>
      </c>
      <c r="F297" s="14"/>
      <c r="G297" s="14">
        <f t="shared" si="38"/>
        <v>0</v>
      </c>
      <c r="H297" s="14"/>
      <c r="I297" s="23">
        <v>3565</v>
      </c>
      <c r="J297" s="14" t="s">
        <v>234</v>
      </c>
      <c r="K297" s="37" t="s">
        <v>713</v>
      </c>
      <c r="L297" s="14"/>
      <c r="M297" s="14"/>
      <c r="N297" s="14" t="s">
        <v>40</v>
      </c>
      <c r="O297" s="88"/>
      <c r="P297" s="14"/>
      <c r="Q297" s="14"/>
      <c r="R297" s="14"/>
      <c r="S297" s="14"/>
      <c r="T297" s="14"/>
      <c r="U297" s="14" t="s">
        <v>408</v>
      </c>
      <c r="V297" s="14" t="s">
        <v>714</v>
      </c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</row>
    <row r="298" s="81" customFormat="1" ht="20" hidden="1" customHeight="1" spans="1:257">
      <c r="A298" s="84">
        <f t="shared" si="31"/>
        <v>4</v>
      </c>
      <c r="B298" s="14" t="s">
        <v>562</v>
      </c>
      <c r="C298" s="14" t="s">
        <v>50</v>
      </c>
      <c r="D298" s="14">
        <v>4</v>
      </c>
      <c r="E298" s="14">
        <f t="shared" si="37"/>
        <v>500</v>
      </c>
      <c r="F298" s="14">
        <v>0</v>
      </c>
      <c r="G298" s="14">
        <f t="shared" si="38"/>
        <v>0</v>
      </c>
      <c r="H298" s="14"/>
      <c r="I298" s="23">
        <v>1172</v>
      </c>
      <c r="J298" s="14" t="s">
        <v>374</v>
      </c>
      <c r="K298" s="37" t="s">
        <v>713</v>
      </c>
      <c r="L298" s="14"/>
      <c r="M298" s="14"/>
      <c r="N298" s="14" t="s">
        <v>40</v>
      </c>
      <c r="O298" s="88"/>
      <c r="P298" s="14"/>
      <c r="Q298" s="14"/>
      <c r="R298" s="14"/>
      <c r="S298" s="14"/>
      <c r="T298" s="14">
        <v>2061.6</v>
      </c>
      <c r="U298" s="14" t="s">
        <v>409</v>
      </c>
      <c r="V298" s="14" t="s">
        <v>328</v>
      </c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</row>
    <row r="299" s="81" customFormat="1" ht="20" hidden="1" customHeight="1" spans="1:257">
      <c r="A299" s="84">
        <f t="shared" si="31"/>
        <v>8</v>
      </c>
      <c r="B299" s="14" t="s">
        <v>601</v>
      </c>
      <c r="C299" s="14" t="s">
        <v>50</v>
      </c>
      <c r="D299" s="14">
        <v>8</v>
      </c>
      <c r="E299" s="14">
        <f t="shared" si="37"/>
        <v>1000</v>
      </c>
      <c r="F299" s="14">
        <v>0</v>
      </c>
      <c r="G299" s="14">
        <f t="shared" si="38"/>
        <v>0</v>
      </c>
      <c r="H299" s="14"/>
      <c r="I299" s="23">
        <v>1163</v>
      </c>
      <c r="J299" s="14" t="s">
        <v>60</v>
      </c>
      <c r="K299" s="37" t="s">
        <v>713</v>
      </c>
      <c r="L299" s="14"/>
      <c r="M299" s="14"/>
      <c r="N299" s="14" t="s">
        <v>40</v>
      </c>
      <c r="O299" s="88"/>
      <c r="P299" s="14"/>
      <c r="Q299" s="14"/>
      <c r="R299" s="14"/>
      <c r="S299" s="14"/>
      <c r="T299" s="14"/>
      <c r="U299" s="14"/>
      <c r="V299" s="14" t="s">
        <v>328</v>
      </c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</row>
    <row r="300" s="81" customFormat="1" ht="20" hidden="1" customHeight="1" spans="1:257">
      <c r="A300" s="84">
        <v>8</v>
      </c>
      <c r="B300" s="14" t="s">
        <v>572</v>
      </c>
      <c r="C300" s="14" t="s">
        <v>50</v>
      </c>
      <c r="D300" s="14">
        <v>8</v>
      </c>
      <c r="E300" s="14">
        <v>1000</v>
      </c>
      <c r="F300" s="14">
        <v>0</v>
      </c>
      <c r="G300" s="14">
        <v>0</v>
      </c>
      <c r="H300" s="14"/>
      <c r="I300" s="23">
        <v>1164</v>
      </c>
      <c r="J300" s="14" t="s">
        <v>60</v>
      </c>
      <c r="K300" s="37" t="s">
        <v>713</v>
      </c>
      <c r="L300" s="14"/>
      <c r="M300" s="14"/>
      <c r="N300" s="14" t="s">
        <v>40</v>
      </c>
      <c r="O300" s="88"/>
      <c r="P300" s="14"/>
      <c r="Q300" s="14"/>
      <c r="R300" s="14"/>
      <c r="S300" s="14"/>
      <c r="T300" s="14"/>
      <c r="U300" s="14"/>
      <c r="V300" s="14" t="s">
        <v>328</v>
      </c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</row>
    <row r="301" s="81" customFormat="1" ht="20" hidden="1" customHeight="1" spans="1:257">
      <c r="A301" s="84">
        <v>8</v>
      </c>
      <c r="B301" s="14" t="s">
        <v>574</v>
      </c>
      <c r="C301" s="14" t="s">
        <v>50</v>
      </c>
      <c r="D301" s="14">
        <v>8</v>
      </c>
      <c r="E301" s="14">
        <v>1000</v>
      </c>
      <c r="F301" s="14">
        <v>0</v>
      </c>
      <c r="G301" s="14">
        <v>0</v>
      </c>
      <c r="H301" s="14"/>
      <c r="I301" s="23">
        <v>1165</v>
      </c>
      <c r="J301" s="14" t="s">
        <v>60</v>
      </c>
      <c r="K301" s="37" t="s">
        <v>713</v>
      </c>
      <c r="L301" s="14"/>
      <c r="M301" s="14"/>
      <c r="N301" s="14" t="s">
        <v>40</v>
      </c>
      <c r="O301" s="88"/>
      <c r="P301" s="14"/>
      <c r="Q301" s="14"/>
      <c r="R301" s="14"/>
      <c r="S301" s="14"/>
      <c r="T301" s="14"/>
      <c r="U301" s="14"/>
      <c r="V301" s="14" t="s">
        <v>328</v>
      </c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</row>
    <row r="302" s="81" customFormat="1" ht="20" hidden="1" customHeight="1" spans="1:257">
      <c r="A302" s="84">
        <v>8</v>
      </c>
      <c r="B302" s="14" t="s">
        <v>575</v>
      </c>
      <c r="C302" s="14" t="s">
        <v>50</v>
      </c>
      <c r="D302" s="14">
        <v>8</v>
      </c>
      <c r="E302" s="14">
        <f t="shared" ref="E302:E307" si="39">1000/8*D302</f>
        <v>1000</v>
      </c>
      <c r="F302" s="14">
        <v>0</v>
      </c>
      <c r="G302" s="14">
        <f t="shared" ref="G302:G307" si="40">1500/8*F302</f>
        <v>0</v>
      </c>
      <c r="H302" s="14"/>
      <c r="I302" s="23">
        <v>1167</v>
      </c>
      <c r="J302" s="14" t="s">
        <v>60</v>
      </c>
      <c r="K302" s="37" t="s">
        <v>713</v>
      </c>
      <c r="L302" s="14"/>
      <c r="M302" s="14"/>
      <c r="N302" s="14" t="s">
        <v>40</v>
      </c>
      <c r="O302" s="88"/>
      <c r="P302" s="14"/>
      <c r="Q302" s="14"/>
      <c r="R302" s="14"/>
      <c r="S302" s="14"/>
      <c r="T302" s="14"/>
      <c r="U302" s="14"/>
      <c r="V302" s="14" t="s">
        <v>328</v>
      </c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</row>
    <row r="303" s="81" customFormat="1" ht="20" hidden="1" customHeight="1" spans="1:257">
      <c r="A303" s="84">
        <f t="shared" ref="A303:A316" si="41">D303+F303</f>
        <v>8</v>
      </c>
      <c r="B303" s="14" t="s">
        <v>576</v>
      </c>
      <c r="C303" s="14" t="s">
        <v>50</v>
      </c>
      <c r="D303" s="14">
        <v>8</v>
      </c>
      <c r="E303" s="14">
        <f t="shared" si="39"/>
        <v>1000</v>
      </c>
      <c r="F303" s="14">
        <v>0</v>
      </c>
      <c r="G303" s="14">
        <f t="shared" si="40"/>
        <v>0</v>
      </c>
      <c r="H303" s="14"/>
      <c r="I303" s="23">
        <v>1168</v>
      </c>
      <c r="J303" s="14" t="s">
        <v>60</v>
      </c>
      <c r="K303" s="37" t="s">
        <v>713</v>
      </c>
      <c r="L303" s="14"/>
      <c r="M303" s="14"/>
      <c r="N303" s="14" t="s">
        <v>40</v>
      </c>
      <c r="O303" s="88"/>
      <c r="P303" s="14"/>
      <c r="Q303" s="14"/>
      <c r="R303" s="14"/>
      <c r="S303" s="14"/>
      <c r="T303" s="14">
        <v>2103</v>
      </c>
      <c r="U303" s="14"/>
      <c r="V303" s="14" t="s">
        <v>328</v>
      </c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</row>
    <row r="304" s="81" customFormat="1" ht="20" hidden="1" customHeight="1" spans="1:257">
      <c r="A304" s="84">
        <f t="shared" si="41"/>
        <v>8</v>
      </c>
      <c r="B304" s="14" t="s">
        <v>577</v>
      </c>
      <c r="C304" s="14" t="s">
        <v>50</v>
      </c>
      <c r="D304" s="14">
        <v>8</v>
      </c>
      <c r="E304" s="14">
        <f t="shared" si="39"/>
        <v>1000</v>
      </c>
      <c r="F304" s="14">
        <v>0</v>
      </c>
      <c r="G304" s="14">
        <f t="shared" si="40"/>
        <v>0</v>
      </c>
      <c r="H304" s="14"/>
      <c r="I304" s="23">
        <v>1169</v>
      </c>
      <c r="J304" s="14" t="s">
        <v>60</v>
      </c>
      <c r="K304" s="37" t="s">
        <v>713</v>
      </c>
      <c r="L304" s="14"/>
      <c r="M304" s="14"/>
      <c r="N304" s="14" t="s">
        <v>40</v>
      </c>
      <c r="O304" s="88"/>
      <c r="P304" s="14"/>
      <c r="Q304" s="14"/>
      <c r="R304" s="14"/>
      <c r="S304" s="14"/>
      <c r="T304" s="14">
        <v>2112</v>
      </c>
      <c r="U304" s="14"/>
      <c r="V304" s="14" t="s">
        <v>328</v>
      </c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</row>
    <row r="305" s="81" customFormat="1" ht="20" hidden="1" customHeight="1" spans="1:257">
      <c r="A305" s="84">
        <f t="shared" si="41"/>
        <v>8</v>
      </c>
      <c r="B305" s="14" t="s">
        <v>595</v>
      </c>
      <c r="C305" s="14" t="s">
        <v>50</v>
      </c>
      <c r="D305" s="14">
        <v>8</v>
      </c>
      <c r="E305" s="14">
        <f t="shared" si="39"/>
        <v>1000</v>
      </c>
      <c r="F305" s="14">
        <v>0</v>
      </c>
      <c r="G305" s="14">
        <f t="shared" si="40"/>
        <v>0</v>
      </c>
      <c r="H305" s="14"/>
      <c r="I305" s="23">
        <v>1321</v>
      </c>
      <c r="J305" s="14" t="s">
        <v>60</v>
      </c>
      <c r="K305" s="37" t="s">
        <v>713</v>
      </c>
      <c r="L305" s="14"/>
      <c r="M305" s="14"/>
      <c r="N305" s="14" t="s">
        <v>40</v>
      </c>
      <c r="O305" s="88"/>
      <c r="P305" s="14"/>
      <c r="Q305" s="14"/>
      <c r="R305" s="14"/>
      <c r="S305" s="14"/>
      <c r="T305" s="14"/>
      <c r="U305" s="14"/>
      <c r="V305" s="14" t="s">
        <v>328</v>
      </c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</row>
    <row r="306" s="81" customFormat="1" ht="20" hidden="1" customHeight="1" spans="1:257">
      <c r="A306" s="84">
        <f t="shared" si="41"/>
        <v>4</v>
      </c>
      <c r="B306" s="14" t="s">
        <v>596</v>
      </c>
      <c r="C306" s="14" t="s">
        <v>50</v>
      </c>
      <c r="D306" s="14">
        <v>4</v>
      </c>
      <c r="E306" s="14">
        <f t="shared" si="39"/>
        <v>500</v>
      </c>
      <c r="F306" s="14">
        <v>0</v>
      </c>
      <c r="G306" s="14">
        <f t="shared" si="40"/>
        <v>0</v>
      </c>
      <c r="H306" s="14"/>
      <c r="I306" s="23">
        <v>1324</v>
      </c>
      <c r="J306" s="14" t="s">
        <v>60</v>
      </c>
      <c r="K306" s="37" t="s">
        <v>713</v>
      </c>
      <c r="L306" s="14"/>
      <c r="M306" s="14"/>
      <c r="N306" s="14" t="s">
        <v>40</v>
      </c>
      <c r="O306" s="88"/>
      <c r="P306" s="14"/>
      <c r="Q306" s="14"/>
      <c r="R306" s="14"/>
      <c r="S306" s="14"/>
      <c r="T306" s="14"/>
      <c r="U306" s="14"/>
      <c r="V306" s="14" t="s">
        <v>328</v>
      </c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</row>
    <row r="307" s="81" customFormat="1" ht="20" hidden="1" customHeight="1" spans="1:257">
      <c r="A307" s="84">
        <f t="shared" si="41"/>
        <v>4</v>
      </c>
      <c r="B307" s="14" t="s">
        <v>598</v>
      </c>
      <c r="C307" s="14" t="s">
        <v>50</v>
      </c>
      <c r="D307" s="14">
        <v>4</v>
      </c>
      <c r="E307" s="14">
        <f t="shared" si="39"/>
        <v>500</v>
      </c>
      <c r="F307" s="14"/>
      <c r="G307" s="14">
        <f t="shared" si="40"/>
        <v>0</v>
      </c>
      <c r="H307" s="14"/>
      <c r="I307" s="23">
        <v>1323</v>
      </c>
      <c r="J307" s="14" t="s">
        <v>60</v>
      </c>
      <c r="K307" s="37" t="s">
        <v>713</v>
      </c>
      <c r="L307" s="14"/>
      <c r="M307" s="14"/>
      <c r="N307" s="14" t="s">
        <v>40</v>
      </c>
      <c r="O307" s="88">
        <v>9000</v>
      </c>
      <c r="P307" s="14"/>
      <c r="Q307" s="14"/>
      <c r="R307" s="14"/>
      <c r="S307" s="14"/>
      <c r="T307" s="14"/>
      <c r="U307" s="14"/>
      <c r="V307" s="14" t="s">
        <v>328</v>
      </c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</row>
    <row r="308" s="81" customFormat="1" ht="20" customHeight="1" spans="1:257">
      <c r="A308" s="13">
        <f t="shared" si="41"/>
        <v>3</v>
      </c>
      <c r="B308" s="37" t="s">
        <v>599</v>
      </c>
      <c r="C308" s="37" t="s">
        <v>214</v>
      </c>
      <c r="D308" s="37">
        <v>3</v>
      </c>
      <c r="E308" s="37">
        <v>800</v>
      </c>
      <c r="F308" s="37"/>
      <c r="G308" s="37">
        <f t="shared" ref="G308:G319" si="42">1400/8*F308</f>
        <v>0</v>
      </c>
      <c r="H308" s="37"/>
      <c r="I308" s="54"/>
      <c r="J308" s="37" t="s">
        <v>47</v>
      </c>
      <c r="K308" s="37" t="s">
        <v>715</v>
      </c>
      <c r="L308" s="37"/>
      <c r="M308" s="37" t="s">
        <v>316</v>
      </c>
      <c r="N308" s="37"/>
      <c r="O308" s="92">
        <v>800</v>
      </c>
      <c r="P308" s="37">
        <v>800</v>
      </c>
      <c r="Q308" s="37"/>
      <c r="R308" s="37" t="s">
        <v>124</v>
      </c>
      <c r="S308" s="37"/>
      <c r="T308" s="37">
        <v>1041.9</v>
      </c>
      <c r="U308" s="37"/>
      <c r="V308" s="37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</row>
    <row r="309" s="81" customFormat="1" ht="20" hidden="1" customHeight="1" spans="1:257">
      <c r="A309" s="84">
        <f t="shared" si="41"/>
        <v>8</v>
      </c>
      <c r="B309" s="14" t="s">
        <v>635</v>
      </c>
      <c r="C309" s="14" t="s">
        <v>85</v>
      </c>
      <c r="D309" s="14">
        <v>8</v>
      </c>
      <c r="E309" s="14">
        <f t="shared" ref="E309:E319" si="43">900/8*D309</f>
        <v>900</v>
      </c>
      <c r="F309" s="14"/>
      <c r="G309" s="14">
        <f t="shared" si="42"/>
        <v>0</v>
      </c>
      <c r="H309" s="14"/>
      <c r="I309" s="23">
        <v>3488</v>
      </c>
      <c r="J309" s="14" t="s">
        <v>38</v>
      </c>
      <c r="K309" s="37" t="s">
        <v>526</v>
      </c>
      <c r="L309" s="14"/>
      <c r="M309" s="14"/>
      <c r="N309" s="14" t="s">
        <v>40</v>
      </c>
      <c r="O309" s="88"/>
      <c r="P309" s="14"/>
      <c r="Q309" s="14"/>
      <c r="R309" s="14"/>
      <c r="S309" s="14"/>
      <c r="T309" s="14">
        <v>1127</v>
      </c>
      <c r="U309" s="14" t="s">
        <v>408</v>
      </c>
      <c r="V309" s="14" t="s">
        <v>527</v>
      </c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</row>
    <row r="310" s="90" customFormat="1" ht="20" hidden="1" customHeight="1" spans="1:257">
      <c r="A310" s="84">
        <f t="shared" si="41"/>
        <v>4</v>
      </c>
      <c r="B310" s="14" t="s">
        <v>637</v>
      </c>
      <c r="C310" s="14" t="s">
        <v>85</v>
      </c>
      <c r="D310" s="14">
        <v>4</v>
      </c>
      <c r="E310" s="14">
        <f t="shared" si="43"/>
        <v>450</v>
      </c>
      <c r="F310" s="14"/>
      <c r="G310" s="14">
        <f t="shared" si="42"/>
        <v>0</v>
      </c>
      <c r="H310" s="14"/>
      <c r="I310" s="23">
        <v>3489</v>
      </c>
      <c r="J310" s="14" t="s">
        <v>38</v>
      </c>
      <c r="K310" s="37" t="s">
        <v>526</v>
      </c>
      <c r="L310" s="14"/>
      <c r="M310" s="14"/>
      <c r="N310" s="14" t="s">
        <v>40</v>
      </c>
      <c r="O310" s="88"/>
      <c r="P310" s="14"/>
      <c r="Q310" s="14"/>
      <c r="R310" s="14"/>
      <c r="S310" s="14"/>
      <c r="T310" s="14">
        <v>1127</v>
      </c>
      <c r="U310" s="14" t="s">
        <v>408</v>
      </c>
      <c r="V310" s="14" t="s">
        <v>527</v>
      </c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2"/>
      <c r="BO310" s="32"/>
      <c r="BP310" s="32"/>
      <c r="BQ310" s="32"/>
      <c r="BR310" s="32"/>
      <c r="BS310" s="32"/>
      <c r="BT310" s="32"/>
      <c r="BU310" s="32"/>
      <c r="BV310" s="32"/>
      <c r="BW310" s="32"/>
      <c r="BX310" s="32"/>
      <c r="BY310" s="32"/>
      <c r="BZ310" s="32"/>
      <c r="CA310" s="32"/>
      <c r="CB310" s="32"/>
      <c r="CC310" s="32"/>
      <c r="CD310" s="32"/>
      <c r="CE310" s="32"/>
      <c r="CF310" s="32"/>
      <c r="CG310" s="32"/>
      <c r="CH310" s="32"/>
      <c r="CI310" s="32"/>
      <c r="CJ310" s="32"/>
      <c r="CK310" s="32"/>
      <c r="CL310" s="32"/>
      <c r="CM310" s="32"/>
      <c r="CN310" s="32"/>
      <c r="CO310" s="32"/>
      <c r="CP310" s="32"/>
      <c r="CQ310" s="32"/>
      <c r="CR310" s="32"/>
      <c r="CS310" s="32"/>
      <c r="CT310" s="32"/>
      <c r="CU310" s="32"/>
      <c r="CV310" s="32"/>
      <c r="CW310" s="32"/>
      <c r="CX310" s="32"/>
      <c r="CY310" s="32"/>
      <c r="CZ310" s="32"/>
      <c r="DA310" s="32"/>
      <c r="DB310" s="32"/>
      <c r="DC310" s="32"/>
      <c r="DD310" s="32"/>
      <c r="DE310" s="32"/>
      <c r="DF310" s="32"/>
      <c r="DG310" s="32"/>
      <c r="DH310" s="32"/>
      <c r="DI310" s="32"/>
      <c r="DJ310" s="32"/>
      <c r="DK310" s="32"/>
      <c r="DL310" s="32"/>
      <c r="DM310" s="32"/>
      <c r="DN310" s="32"/>
      <c r="DO310" s="32"/>
      <c r="DP310" s="32"/>
      <c r="DQ310" s="32"/>
      <c r="DR310" s="32"/>
      <c r="DS310" s="32"/>
      <c r="DT310" s="32"/>
      <c r="DU310" s="32"/>
      <c r="DV310" s="32"/>
      <c r="DW310" s="32"/>
      <c r="DX310" s="32"/>
      <c r="DY310" s="32"/>
      <c r="DZ310" s="32"/>
      <c r="EA310" s="32"/>
      <c r="EB310" s="32"/>
      <c r="EC310" s="32"/>
      <c r="ED310" s="32"/>
      <c r="EE310" s="32"/>
      <c r="EF310" s="32"/>
      <c r="EG310" s="32"/>
      <c r="EH310" s="32"/>
      <c r="EI310" s="32"/>
      <c r="EJ310" s="32"/>
      <c r="EK310" s="32"/>
      <c r="EL310" s="32"/>
      <c r="EM310" s="32"/>
      <c r="EN310" s="32"/>
      <c r="EO310" s="32"/>
      <c r="EP310" s="32"/>
      <c r="EQ310" s="32"/>
      <c r="ER310" s="32"/>
      <c r="ES310" s="32"/>
      <c r="ET310" s="32"/>
      <c r="EU310" s="32"/>
      <c r="EV310" s="32"/>
      <c r="EW310" s="32"/>
      <c r="EX310" s="32"/>
      <c r="EY310" s="32"/>
      <c r="EZ310" s="32"/>
      <c r="FA310" s="32"/>
      <c r="FB310" s="32"/>
      <c r="FC310" s="32"/>
      <c r="FD310" s="32"/>
      <c r="FE310" s="32"/>
      <c r="FF310" s="32"/>
      <c r="FG310" s="32"/>
      <c r="FH310" s="32"/>
      <c r="FI310" s="32"/>
      <c r="FJ310" s="32"/>
      <c r="FK310" s="32"/>
      <c r="FL310" s="32"/>
      <c r="FM310" s="32"/>
      <c r="FN310" s="32"/>
      <c r="FO310" s="32"/>
      <c r="FP310" s="32"/>
      <c r="FQ310" s="32"/>
      <c r="FR310" s="32"/>
      <c r="FS310" s="32"/>
      <c r="FT310" s="32"/>
      <c r="FU310" s="32"/>
      <c r="FV310" s="32"/>
      <c r="FW310" s="32"/>
      <c r="FX310" s="32"/>
      <c r="FY310" s="32"/>
      <c r="FZ310" s="32"/>
      <c r="GA310" s="32"/>
      <c r="GB310" s="32"/>
      <c r="GC310" s="32"/>
      <c r="GD310" s="32"/>
      <c r="GE310" s="32"/>
      <c r="GF310" s="32"/>
      <c r="GG310" s="32"/>
      <c r="GH310" s="32"/>
      <c r="GI310" s="32"/>
      <c r="GJ310" s="32"/>
      <c r="GK310" s="32"/>
      <c r="GL310" s="32"/>
      <c r="GM310" s="32"/>
      <c r="GN310" s="32"/>
      <c r="GO310" s="32"/>
      <c r="GP310" s="32"/>
      <c r="GQ310" s="32"/>
      <c r="GR310" s="32"/>
      <c r="GS310" s="32"/>
      <c r="GT310" s="32"/>
      <c r="GU310" s="32"/>
      <c r="GV310" s="32"/>
      <c r="GW310" s="32"/>
      <c r="GX310" s="32"/>
      <c r="GY310" s="32"/>
      <c r="GZ310" s="32"/>
      <c r="HA310" s="32"/>
      <c r="HB310" s="32"/>
      <c r="HC310" s="32"/>
      <c r="HD310" s="32"/>
      <c r="HE310" s="32"/>
      <c r="HF310" s="32"/>
      <c r="HG310" s="32"/>
      <c r="HH310" s="32"/>
      <c r="HI310" s="32"/>
      <c r="HJ310" s="32"/>
      <c r="HK310" s="32"/>
      <c r="HL310" s="32"/>
      <c r="HM310" s="32"/>
      <c r="HN310" s="32"/>
      <c r="HO310" s="32"/>
      <c r="HP310" s="32"/>
      <c r="HQ310" s="32"/>
      <c r="HR310" s="32"/>
      <c r="HS310" s="32"/>
      <c r="HT310" s="32"/>
      <c r="HU310" s="32"/>
      <c r="HV310" s="32"/>
      <c r="HW310" s="32"/>
      <c r="HX310" s="32"/>
      <c r="HY310" s="32"/>
      <c r="HZ310" s="32"/>
      <c r="IA310" s="32"/>
      <c r="IB310" s="32"/>
      <c r="IC310" s="32"/>
      <c r="ID310" s="32"/>
      <c r="IE310" s="32"/>
      <c r="IF310" s="32"/>
      <c r="IG310" s="32"/>
      <c r="IH310" s="32"/>
      <c r="II310" s="32"/>
      <c r="IJ310" s="32"/>
      <c r="IK310" s="32"/>
      <c r="IL310" s="32"/>
      <c r="IM310" s="32"/>
      <c r="IN310" s="32"/>
      <c r="IO310" s="32"/>
      <c r="IP310" s="32"/>
      <c r="IQ310" s="32"/>
      <c r="IR310" s="32"/>
      <c r="IS310" s="32"/>
      <c r="IT310" s="32"/>
      <c r="IU310" s="32"/>
      <c r="IV310" s="32"/>
      <c r="IW310" s="32"/>
    </row>
    <row r="311" s="81" customFormat="1" ht="20" hidden="1" customHeight="1" spans="1:257">
      <c r="A311" s="84">
        <f t="shared" si="41"/>
        <v>4</v>
      </c>
      <c r="B311" s="14" t="s">
        <v>564</v>
      </c>
      <c r="C311" s="14" t="s">
        <v>85</v>
      </c>
      <c r="D311" s="14">
        <v>4</v>
      </c>
      <c r="E311" s="14">
        <f t="shared" si="43"/>
        <v>450</v>
      </c>
      <c r="F311" s="14"/>
      <c r="G311" s="14">
        <f t="shared" si="42"/>
        <v>0</v>
      </c>
      <c r="H311" s="14"/>
      <c r="I311" s="23">
        <v>3490</v>
      </c>
      <c r="J311" s="14" t="s">
        <v>38</v>
      </c>
      <c r="K311" s="37" t="s">
        <v>526</v>
      </c>
      <c r="L311" s="14"/>
      <c r="M311" s="14"/>
      <c r="N311" s="14" t="s">
        <v>40</v>
      </c>
      <c r="O311" s="88"/>
      <c r="P311" s="14"/>
      <c r="Q311" s="14"/>
      <c r="R311" s="14"/>
      <c r="S311" s="14"/>
      <c r="T311" s="14">
        <v>1129</v>
      </c>
      <c r="U311" s="14"/>
      <c r="V311" s="14" t="s">
        <v>527</v>
      </c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</row>
    <row r="312" s="81" customFormat="1" ht="20" hidden="1" customHeight="1" spans="1:257">
      <c r="A312" s="84">
        <f t="shared" si="41"/>
        <v>8</v>
      </c>
      <c r="B312" s="14" t="s">
        <v>556</v>
      </c>
      <c r="C312" s="14" t="s">
        <v>85</v>
      </c>
      <c r="D312" s="14"/>
      <c r="E312" s="14">
        <f t="shared" si="43"/>
        <v>0</v>
      </c>
      <c r="F312" s="14">
        <v>8</v>
      </c>
      <c r="G312" s="14">
        <f t="shared" si="42"/>
        <v>1400</v>
      </c>
      <c r="H312" s="14"/>
      <c r="I312" s="23">
        <v>3491</v>
      </c>
      <c r="J312" s="14" t="s">
        <v>38</v>
      </c>
      <c r="K312" s="37" t="s">
        <v>526</v>
      </c>
      <c r="L312" s="14">
        <v>25</v>
      </c>
      <c r="M312" s="14"/>
      <c r="N312" s="14"/>
      <c r="O312" s="88"/>
      <c r="P312" s="14"/>
      <c r="Q312" s="14"/>
      <c r="R312" s="14"/>
      <c r="S312" s="14"/>
      <c r="T312" s="14">
        <v>1138</v>
      </c>
      <c r="U312" s="14" t="s">
        <v>481</v>
      </c>
      <c r="V312" s="14" t="s">
        <v>527</v>
      </c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</row>
    <row r="313" s="81" customFormat="1" ht="20" hidden="1" customHeight="1" spans="1:257">
      <c r="A313" s="84">
        <f t="shared" si="41"/>
        <v>8</v>
      </c>
      <c r="B313" s="14" t="s">
        <v>548</v>
      </c>
      <c r="C313" s="14" t="s">
        <v>85</v>
      </c>
      <c r="D313" s="14">
        <v>8</v>
      </c>
      <c r="E313" s="14">
        <f t="shared" si="43"/>
        <v>900</v>
      </c>
      <c r="F313" s="14"/>
      <c r="G313" s="14">
        <f t="shared" si="42"/>
        <v>0</v>
      </c>
      <c r="H313" s="14"/>
      <c r="I313" s="23">
        <v>3492</v>
      </c>
      <c r="J313" s="14" t="s">
        <v>38</v>
      </c>
      <c r="K313" s="37" t="s">
        <v>526</v>
      </c>
      <c r="L313" s="14">
        <v>20</v>
      </c>
      <c r="M313" s="14"/>
      <c r="N313" s="14"/>
      <c r="O313" s="88"/>
      <c r="P313" s="14"/>
      <c r="Q313" s="14"/>
      <c r="R313" s="14"/>
      <c r="S313" s="14"/>
      <c r="T313" s="14">
        <v>1145</v>
      </c>
      <c r="U313" s="14" t="s">
        <v>481</v>
      </c>
      <c r="V313" s="14" t="s">
        <v>527</v>
      </c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</row>
    <row r="314" s="81" customFormat="1" ht="20" hidden="1" customHeight="1" spans="1:257">
      <c r="A314" s="84">
        <f t="shared" si="41"/>
        <v>8</v>
      </c>
      <c r="B314" s="14" t="s">
        <v>551</v>
      </c>
      <c r="C314" s="14" t="s">
        <v>85</v>
      </c>
      <c r="D314" s="14">
        <v>4</v>
      </c>
      <c r="E314" s="14">
        <f t="shared" si="43"/>
        <v>450</v>
      </c>
      <c r="F314" s="14">
        <v>4</v>
      </c>
      <c r="G314" s="14">
        <f t="shared" si="42"/>
        <v>700</v>
      </c>
      <c r="H314" s="14"/>
      <c r="I314" s="23">
        <v>3493</v>
      </c>
      <c r="J314" s="14" t="s">
        <v>38</v>
      </c>
      <c r="K314" s="37" t="s">
        <v>526</v>
      </c>
      <c r="L314" s="14"/>
      <c r="M314" s="14"/>
      <c r="N314" s="14" t="s">
        <v>40</v>
      </c>
      <c r="O314" s="88"/>
      <c r="P314" s="14"/>
      <c r="Q314" s="14"/>
      <c r="R314" s="14"/>
      <c r="S314" s="14"/>
      <c r="T314" s="14">
        <v>1151</v>
      </c>
      <c r="U314" s="14" t="s">
        <v>408</v>
      </c>
      <c r="V314" s="14" t="s">
        <v>527</v>
      </c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</row>
    <row r="315" s="81" customFormat="1" ht="20" hidden="1" customHeight="1" spans="1:257">
      <c r="A315" s="84">
        <f t="shared" si="41"/>
        <v>8</v>
      </c>
      <c r="B315" s="14" t="s">
        <v>553</v>
      </c>
      <c r="C315" s="14" t="s">
        <v>85</v>
      </c>
      <c r="D315" s="14">
        <v>2</v>
      </c>
      <c r="E315" s="14">
        <f t="shared" si="43"/>
        <v>225</v>
      </c>
      <c r="F315" s="14">
        <v>6</v>
      </c>
      <c r="G315" s="14">
        <f t="shared" si="42"/>
        <v>1050</v>
      </c>
      <c r="H315" s="14"/>
      <c r="I315" s="23">
        <v>3494</v>
      </c>
      <c r="J315" s="14" t="s">
        <v>38</v>
      </c>
      <c r="K315" s="37" t="s">
        <v>526</v>
      </c>
      <c r="L315" s="14">
        <v>20</v>
      </c>
      <c r="M315" s="14"/>
      <c r="N315" s="14" t="s">
        <v>40</v>
      </c>
      <c r="O315" s="88"/>
      <c r="P315" s="14"/>
      <c r="Q315" s="14"/>
      <c r="R315" s="14"/>
      <c r="S315" s="14"/>
      <c r="T315" s="14">
        <v>1159</v>
      </c>
      <c r="U315" s="14" t="s">
        <v>408</v>
      </c>
      <c r="V315" s="14" t="s">
        <v>527</v>
      </c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</row>
    <row r="316" s="81" customFormat="1" ht="20" hidden="1" customHeight="1" spans="1:257">
      <c r="A316" s="84">
        <f t="shared" si="41"/>
        <v>8</v>
      </c>
      <c r="B316" s="14" t="s">
        <v>566</v>
      </c>
      <c r="C316" s="14" t="s">
        <v>85</v>
      </c>
      <c r="D316" s="14">
        <v>8</v>
      </c>
      <c r="E316" s="14">
        <f t="shared" si="43"/>
        <v>900</v>
      </c>
      <c r="F316" s="14"/>
      <c r="G316" s="14">
        <f t="shared" si="42"/>
        <v>0</v>
      </c>
      <c r="H316" s="14"/>
      <c r="I316" s="23">
        <v>3495</v>
      </c>
      <c r="J316" s="14" t="s">
        <v>38</v>
      </c>
      <c r="K316" s="37" t="s">
        <v>526</v>
      </c>
      <c r="L316" s="14"/>
      <c r="M316" s="14"/>
      <c r="N316" s="14" t="s">
        <v>40</v>
      </c>
      <c r="O316" s="88"/>
      <c r="P316" s="14"/>
      <c r="Q316" s="14"/>
      <c r="R316" s="14"/>
      <c r="S316" s="14"/>
      <c r="T316" s="14">
        <v>1165.2</v>
      </c>
      <c r="U316" s="14" t="s">
        <v>410</v>
      </c>
      <c r="V316" s="14" t="s">
        <v>527</v>
      </c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</row>
    <row r="317" s="81" customFormat="1" ht="20" hidden="1" customHeight="1" spans="1:257">
      <c r="A317" s="84">
        <v>9</v>
      </c>
      <c r="B317" s="14" t="s">
        <v>572</v>
      </c>
      <c r="C317" s="14" t="s">
        <v>85</v>
      </c>
      <c r="D317" s="14">
        <v>3</v>
      </c>
      <c r="E317" s="14">
        <f t="shared" si="43"/>
        <v>337.5</v>
      </c>
      <c r="F317" s="14">
        <v>6</v>
      </c>
      <c r="G317" s="14">
        <f t="shared" si="42"/>
        <v>1050</v>
      </c>
      <c r="H317" s="14"/>
      <c r="I317" s="23">
        <v>1115</v>
      </c>
      <c r="J317" s="14" t="s">
        <v>414</v>
      </c>
      <c r="K317" s="57" t="s">
        <v>526</v>
      </c>
      <c r="L317" s="14">
        <v>20</v>
      </c>
      <c r="M317" s="14"/>
      <c r="N317" s="14" t="s">
        <v>40</v>
      </c>
      <c r="O317" s="88"/>
      <c r="P317" s="14"/>
      <c r="Q317" s="14"/>
      <c r="R317" s="14"/>
      <c r="S317" s="14"/>
      <c r="T317" s="14">
        <v>1174</v>
      </c>
      <c r="U317" s="14" t="s">
        <v>407</v>
      </c>
      <c r="V317" s="14" t="s">
        <v>527</v>
      </c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</row>
    <row r="318" s="81" customFormat="1" ht="20" hidden="1" customHeight="1" spans="1:257">
      <c r="A318" s="84">
        <v>8</v>
      </c>
      <c r="B318" s="14" t="s">
        <v>574</v>
      </c>
      <c r="C318" s="14" t="s">
        <v>85</v>
      </c>
      <c r="D318" s="14">
        <v>0</v>
      </c>
      <c r="E318" s="14">
        <f t="shared" si="43"/>
        <v>0</v>
      </c>
      <c r="F318" s="14">
        <v>8</v>
      </c>
      <c r="G318" s="14">
        <f t="shared" si="42"/>
        <v>1400</v>
      </c>
      <c r="H318" s="14"/>
      <c r="I318" s="23">
        <v>1116</v>
      </c>
      <c r="J318" s="14" t="s">
        <v>414</v>
      </c>
      <c r="K318" s="57" t="s">
        <v>526</v>
      </c>
      <c r="L318" s="14">
        <v>30</v>
      </c>
      <c r="M318" s="14"/>
      <c r="N318" s="14" t="s">
        <v>40</v>
      </c>
      <c r="O318" s="88"/>
      <c r="P318" s="14"/>
      <c r="Q318" s="14"/>
      <c r="R318" s="14"/>
      <c r="S318" s="14"/>
      <c r="T318" s="14">
        <v>1182</v>
      </c>
      <c r="U318" s="14" t="s">
        <v>481</v>
      </c>
      <c r="V318" s="14" t="s">
        <v>527</v>
      </c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</row>
    <row r="319" s="81" customFormat="1" ht="20" hidden="1" customHeight="1" spans="1:257">
      <c r="A319" s="84">
        <v>8</v>
      </c>
      <c r="B319" s="14" t="s">
        <v>575</v>
      </c>
      <c r="C319" s="14" t="s">
        <v>85</v>
      </c>
      <c r="D319" s="14">
        <v>4</v>
      </c>
      <c r="E319" s="14">
        <f t="shared" si="43"/>
        <v>450</v>
      </c>
      <c r="F319" s="14">
        <v>3</v>
      </c>
      <c r="G319" s="14">
        <f t="shared" si="42"/>
        <v>525</v>
      </c>
      <c r="H319" s="14"/>
      <c r="I319" s="23">
        <v>1117</v>
      </c>
      <c r="J319" s="14" t="s">
        <v>414</v>
      </c>
      <c r="K319" s="57" t="s">
        <v>526</v>
      </c>
      <c r="L319" s="14"/>
      <c r="M319" s="14"/>
      <c r="N319" s="14" t="s">
        <v>40</v>
      </c>
      <c r="O319" s="88">
        <v>13938</v>
      </c>
      <c r="P319" s="14"/>
      <c r="Q319" s="14"/>
      <c r="R319" s="14"/>
      <c r="S319" s="14"/>
      <c r="T319" s="14">
        <v>1188</v>
      </c>
      <c r="U319" s="14" t="s">
        <v>431</v>
      </c>
      <c r="V319" s="14" t="s">
        <v>527</v>
      </c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</row>
    <row r="320" s="81" customFormat="1" ht="20" hidden="1" customHeight="1" spans="1:257">
      <c r="A320" s="84">
        <f>D320+F320</f>
        <v>8</v>
      </c>
      <c r="B320" s="14" t="s">
        <v>601</v>
      </c>
      <c r="C320" s="14" t="s">
        <v>59</v>
      </c>
      <c r="D320" s="14">
        <v>0</v>
      </c>
      <c r="E320" s="14">
        <f t="shared" ref="E320:E340" si="44">1000/8*D320</f>
        <v>0</v>
      </c>
      <c r="F320" s="14">
        <v>8</v>
      </c>
      <c r="G320" s="14">
        <f t="shared" ref="G320:G340" si="45">1500/8*F320</f>
        <v>1500</v>
      </c>
      <c r="H320" s="14"/>
      <c r="I320" s="23">
        <v>1197</v>
      </c>
      <c r="J320" s="14" t="s">
        <v>374</v>
      </c>
      <c r="K320" s="37" t="s">
        <v>716</v>
      </c>
      <c r="L320" s="14"/>
      <c r="M320" s="14"/>
      <c r="N320" s="14" t="s">
        <v>40</v>
      </c>
      <c r="O320" s="88"/>
      <c r="P320" s="14"/>
      <c r="Q320" s="14"/>
      <c r="R320" s="14"/>
      <c r="S320" s="14"/>
      <c r="T320" s="14">
        <v>4014.4</v>
      </c>
      <c r="U320" s="14" t="s">
        <v>407</v>
      </c>
      <c r="V320" s="14" t="s">
        <v>717</v>
      </c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</row>
    <row r="321" s="81" customFormat="1" ht="20" hidden="1" customHeight="1" spans="1:257">
      <c r="A321" s="84">
        <v>12.5</v>
      </c>
      <c r="B321" s="14" t="s">
        <v>572</v>
      </c>
      <c r="C321" s="14" t="s">
        <v>59</v>
      </c>
      <c r="D321" s="14">
        <v>0</v>
      </c>
      <c r="E321" s="14">
        <f t="shared" si="44"/>
        <v>0</v>
      </c>
      <c r="F321" s="14">
        <v>4.5</v>
      </c>
      <c r="G321" s="14">
        <f t="shared" si="45"/>
        <v>843.75</v>
      </c>
      <c r="H321" s="14"/>
      <c r="I321" s="23">
        <v>1130</v>
      </c>
      <c r="J321" s="14" t="s">
        <v>374</v>
      </c>
      <c r="K321" s="37" t="s">
        <v>716</v>
      </c>
      <c r="L321" s="14"/>
      <c r="M321" s="14"/>
      <c r="N321" s="14" t="s">
        <v>40</v>
      </c>
      <c r="O321" s="88"/>
      <c r="P321" s="14"/>
      <c r="Q321" s="14"/>
      <c r="R321" s="14"/>
      <c r="S321" s="14"/>
      <c r="T321" s="14">
        <v>4018.8</v>
      </c>
      <c r="U321" s="14" t="s">
        <v>495</v>
      </c>
      <c r="V321" s="14" t="s">
        <v>717</v>
      </c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</row>
    <row r="322" s="81" customFormat="1" ht="20" hidden="1" customHeight="1" spans="1:257">
      <c r="A322" s="84">
        <v>7</v>
      </c>
      <c r="B322" s="14" t="s">
        <v>574</v>
      </c>
      <c r="C322" s="14" t="s">
        <v>59</v>
      </c>
      <c r="D322" s="14">
        <v>7</v>
      </c>
      <c r="E322" s="14">
        <f t="shared" si="44"/>
        <v>875</v>
      </c>
      <c r="F322" s="14">
        <v>0</v>
      </c>
      <c r="G322" s="14">
        <f t="shared" si="45"/>
        <v>0</v>
      </c>
      <c r="H322" s="14"/>
      <c r="I322" s="23">
        <v>1177</v>
      </c>
      <c r="J322" s="14" t="s">
        <v>374</v>
      </c>
      <c r="K322" s="37" t="s">
        <v>716</v>
      </c>
      <c r="L322" s="14"/>
      <c r="M322" s="14" t="s">
        <v>77</v>
      </c>
      <c r="N322" s="14" t="s">
        <v>40</v>
      </c>
      <c r="O322" s="88">
        <v>3519</v>
      </c>
      <c r="P322" s="14"/>
      <c r="Q322" s="14"/>
      <c r="R322" s="14"/>
      <c r="S322" s="14"/>
      <c r="T322" s="14">
        <v>4025.2</v>
      </c>
      <c r="U322" s="14" t="s">
        <v>407</v>
      </c>
      <c r="V322" s="14" t="s">
        <v>717</v>
      </c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</row>
    <row r="323" s="81" customFormat="1" ht="20" hidden="1" customHeight="1" spans="1:257">
      <c r="A323" s="84">
        <f t="shared" ref="A323:A374" si="46">D323+F323</f>
        <v>9.5</v>
      </c>
      <c r="B323" s="14" t="s">
        <v>635</v>
      </c>
      <c r="C323" s="14" t="s">
        <v>37</v>
      </c>
      <c r="D323" s="14">
        <v>9.5</v>
      </c>
      <c r="E323" s="14">
        <f t="shared" si="44"/>
        <v>1187.5</v>
      </c>
      <c r="F323" s="14"/>
      <c r="G323" s="14">
        <f t="shared" si="45"/>
        <v>0</v>
      </c>
      <c r="H323" s="14"/>
      <c r="I323" s="23">
        <v>4040</v>
      </c>
      <c r="J323" s="14" t="s">
        <v>54</v>
      </c>
      <c r="K323" s="37" t="s">
        <v>528</v>
      </c>
      <c r="L323" s="14"/>
      <c r="M323" s="14"/>
      <c r="N323" s="14" t="s">
        <v>40</v>
      </c>
      <c r="O323" s="88"/>
      <c r="P323" s="14"/>
      <c r="Q323" s="14"/>
      <c r="R323" s="14"/>
      <c r="S323" s="14"/>
      <c r="T323" s="14">
        <v>2866.3</v>
      </c>
      <c r="U323" s="14" t="s">
        <v>481</v>
      </c>
      <c r="V323" s="14" t="s">
        <v>529</v>
      </c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</row>
    <row r="324" s="81" customFormat="1" ht="20" hidden="1" customHeight="1" spans="1:257">
      <c r="A324" s="84">
        <f t="shared" si="46"/>
        <v>7</v>
      </c>
      <c r="B324" s="14" t="s">
        <v>637</v>
      </c>
      <c r="C324" s="14" t="s">
        <v>37</v>
      </c>
      <c r="D324" s="14">
        <v>7</v>
      </c>
      <c r="E324" s="14">
        <f t="shared" si="44"/>
        <v>875</v>
      </c>
      <c r="F324" s="14"/>
      <c r="G324" s="14">
        <f t="shared" si="45"/>
        <v>0</v>
      </c>
      <c r="H324" s="14"/>
      <c r="I324" s="23">
        <v>4041</v>
      </c>
      <c r="J324" s="14" t="s">
        <v>54</v>
      </c>
      <c r="K324" s="37" t="s">
        <v>528</v>
      </c>
      <c r="L324" s="14"/>
      <c r="M324" s="14"/>
      <c r="N324" s="14" t="s">
        <v>40</v>
      </c>
      <c r="O324" s="88"/>
      <c r="P324" s="14"/>
      <c r="Q324" s="14"/>
      <c r="R324" s="14"/>
      <c r="S324" s="14"/>
      <c r="T324" s="14">
        <v>2872.3</v>
      </c>
      <c r="U324" s="14" t="s">
        <v>497</v>
      </c>
      <c r="V324" s="14" t="s">
        <v>529</v>
      </c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</row>
    <row r="325" s="81" customFormat="1" ht="20" hidden="1" customHeight="1" spans="1:257">
      <c r="A325" s="84">
        <f t="shared" si="46"/>
        <v>9.5</v>
      </c>
      <c r="B325" s="14" t="s">
        <v>564</v>
      </c>
      <c r="C325" s="14" t="s">
        <v>37</v>
      </c>
      <c r="D325" s="14">
        <v>9.5</v>
      </c>
      <c r="E325" s="14">
        <f t="shared" si="44"/>
        <v>1187.5</v>
      </c>
      <c r="F325" s="14"/>
      <c r="G325" s="14">
        <f t="shared" si="45"/>
        <v>0</v>
      </c>
      <c r="H325" s="14"/>
      <c r="I325" s="23">
        <v>4042</v>
      </c>
      <c r="J325" s="14" t="s">
        <v>54</v>
      </c>
      <c r="K325" s="37" t="s">
        <v>528</v>
      </c>
      <c r="L325" s="14"/>
      <c r="M325" s="14"/>
      <c r="N325" s="14" t="s">
        <v>40</v>
      </c>
      <c r="O325" s="88"/>
      <c r="P325" s="14"/>
      <c r="Q325" s="14"/>
      <c r="R325" s="14"/>
      <c r="S325" s="14"/>
      <c r="T325" s="14">
        <v>2882.5</v>
      </c>
      <c r="U325" s="14" t="s">
        <v>431</v>
      </c>
      <c r="V325" s="14" t="s">
        <v>718</v>
      </c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</row>
    <row r="326" s="81" customFormat="1" ht="20" hidden="1" customHeight="1" spans="1:257">
      <c r="A326" s="84">
        <f t="shared" si="46"/>
        <v>11.5</v>
      </c>
      <c r="B326" s="14" t="s">
        <v>565</v>
      </c>
      <c r="C326" s="14" t="s">
        <v>37</v>
      </c>
      <c r="D326" s="14">
        <v>11.5</v>
      </c>
      <c r="E326" s="14">
        <f t="shared" si="44"/>
        <v>1437.5</v>
      </c>
      <c r="F326" s="14"/>
      <c r="G326" s="14">
        <f t="shared" si="45"/>
        <v>0</v>
      </c>
      <c r="H326" s="14"/>
      <c r="I326" s="23">
        <v>4043</v>
      </c>
      <c r="J326" s="14" t="s">
        <v>54</v>
      </c>
      <c r="K326" s="37" t="s">
        <v>528</v>
      </c>
      <c r="L326" s="14">
        <v>110</v>
      </c>
      <c r="M326" s="14"/>
      <c r="N326" s="14"/>
      <c r="O326" s="88"/>
      <c r="P326" s="14"/>
      <c r="Q326" s="14"/>
      <c r="R326" s="14"/>
      <c r="S326" s="14"/>
      <c r="T326" s="14">
        <v>2892.4</v>
      </c>
      <c r="U326" s="14"/>
      <c r="V326" s="14" t="s">
        <v>718</v>
      </c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</row>
    <row r="327" s="81" customFormat="1" ht="20" hidden="1" customHeight="1" spans="1:257">
      <c r="A327" s="84">
        <f t="shared" si="46"/>
        <v>6.5</v>
      </c>
      <c r="B327" s="14" t="s">
        <v>719</v>
      </c>
      <c r="C327" s="14" t="s">
        <v>37</v>
      </c>
      <c r="D327" s="14">
        <v>6.5</v>
      </c>
      <c r="E327" s="14">
        <f t="shared" si="44"/>
        <v>812.5</v>
      </c>
      <c r="F327" s="14"/>
      <c r="G327" s="14">
        <f t="shared" si="45"/>
        <v>0</v>
      </c>
      <c r="H327" s="14"/>
      <c r="I327" s="23">
        <v>4587</v>
      </c>
      <c r="J327" s="14" t="s">
        <v>34</v>
      </c>
      <c r="K327" s="37" t="s">
        <v>528</v>
      </c>
      <c r="L327" s="14"/>
      <c r="M327" s="14"/>
      <c r="N327" s="14"/>
      <c r="O327" s="88"/>
      <c r="P327" s="14"/>
      <c r="Q327" s="14"/>
      <c r="R327" s="14"/>
      <c r="S327" s="14"/>
      <c r="T327" s="14">
        <v>2892.4</v>
      </c>
      <c r="U327" s="14"/>
      <c r="V327" s="14" t="s">
        <v>718</v>
      </c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</row>
    <row r="328" s="81" customFormat="1" ht="20" hidden="1" customHeight="1" spans="1:257">
      <c r="A328" s="84">
        <f t="shared" si="46"/>
        <v>4</v>
      </c>
      <c r="B328" s="14" t="s">
        <v>554</v>
      </c>
      <c r="C328" s="14" t="s">
        <v>37</v>
      </c>
      <c r="D328" s="14">
        <v>4</v>
      </c>
      <c r="E328" s="14">
        <f t="shared" si="44"/>
        <v>500</v>
      </c>
      <c r="F328" s="14"/>
      <c r="G328" s="14">
        <f t="shared" si="45"/>
        <v>0</v>
      </c>
      <c r="H328" s="14"/>
      <c r="I328" s="23">
        <v>4044</v>
      </c>
      <c r="J328" s="14" t="s">
        <v>54</v>
      </c>
      <c r="K328" s="37" t="s">
        <v>528</v>
      </c>
      <c r="L328" s="14"/>
      <c r="M328" s="14"/>
      <c r="N328" s="14"/>
      <c r="O328" s="88"/>
      <c r="P328" s="14"/>
      <c r="Q328" s="14"/>
      <c r="R328" s="14"/>
      <c r="S328" s="14"/>
      <c r="T328" s="14">
        <v>2897.4</v>
      </c>
      <c r="U328" s="14" t="s">
        <v>481</v>
      </c>
      <c r="V328" s="14" t="s">
        <v>718</v>
      </c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</row>
    <row r="329" s="81" customFormat="1" ht="20" hidden="1" customHeight="1" spans="1:257">
      <c r="A329" s="84">
        <f t="shared" si="46"/>
        <v>8.5</v>
      </c>
      <c r="B329" s="14" t="s">
        <v>556</v>
      </c>
      <c r="C329" s="14" t="s">
        <v>37</v>
      </c>
      <c r="D329" s="14">
        <v>8.5</v>
      </c>
      <c r="E329" s="14">
        <f t="shared" si="44"/>
        <v>1062.5</v>
      </c>
      <c r="F329" s="14"/>
      <c r="G329" s="14">
        <f t="shared" si="45"/>
        <v>0</v>
      </c>
      <c r="H329" s="14"/>
      <c r="I329" s="23">
        <v>4045</v>
      </c>
      <c r="J329" s="14" t="s">
        <v>54</v>
      </c>
      <c r="K329" s="37" t="s">
        <v>528</v>
      </c>
      <c r="L329" s="14"/>
      <c r="M329" s="14"/>
      <c r="N329" s="14"/>
      <c r="O329" s="88"/>
      <c r="P329" s="14"/>
      <c r="Q329" s="14"/>
      <c r="R329" s="14"/>
      <c r="S329" s="14"/>
      <c r="T329" s="14">
        <v>2904.8</v>
      </c>
      <c r="U329" s="14" t="s">
        <v>481</v>
      </c>
      <c r="V329" s="14" t="s">
        <v>720</v>
      </c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</row>
    <row r="330" s="81" customFormat="1" ht="20" hidden="1" customHeight="1" spans="1:257">
      <c r="A330" s="84">
        <f t="shared" si="46"/>
        <v>8.5</v>
      </c>
      <c r="B330" s="14" t="s">
        <v>548</v>
      </c>
      <c r="C330" s="14" t="s">
        <v>37</v>
      </c>
      <c r="D330" s="14">
        <v>8.5</v>
      </c>
      <c r="E330" s="14">
        <f t="shared" si="44"/>
        <v>1062.5</v>
      </c>
      <c r="F330" s="14"/>
      <c r="G330" s="14">
        <f t="shared" si="45"/>
        <v>0</v>
      </c>
      <c r="H330" s="14"/>
      <c r="I330" s="23">
        <v>4046</v>
      </c>
      <c r="J330" s="14" t="s">
        <v>54</v>
      </c>
      <c r="K330" s="37" t="s">
        <v>528</v>
      </c>
      <c r="L330" s="14"/>
      <c r="M330" s="14"/>
      <c r="N330" s="14"/>
      <c r="O330" s="88"/>
      <c r="P330" s="14"/>
      <c r="Q330" s="14"/>
      <c r="R330" s="14"/>
      <c r="S330" s="14"/>
      <c r="T330" s="14">
        <v>2913.2</v>
      </c>
      <c r="U330" s="14" t="s">
        <v>497</v>
      </c>
      <c r="V330" s="14" t="s">
        <v>720</v>
      </c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</row>
    <row r="331" s="81" customFormat="1" ht="20" hidden="1" customHeight="1" spans="1:257">
      <c r="A331" s="84">
        <f t="shared" si="46"/>
        <v>11.5</v>
      </c>
      <c r="B331" s="14" t="s">
        <v>551</v>
      </c>
      <c r="C331" s="14" t="s">
        <v>37</v>
      </c>
      <c r="D331" s="14">
        <v>11.5</v>
      </c>
      <c r="E331" s="14">
        <f t="shared" si="44"/>
        <v>1437.5</v>
      </c>
      <c r="F331" s="14"/>
      <c r="G331" s="14">
        <f t="shared" si="45"/>
        <v>0</v>
      </c>
      <c r="H331" s="14"/>
      <c r="I331" s="23">
        <v>4047</v>
      </c>
      <c r="J331" s="14" t="s">
        <v>54</v>
      </c>
      <c r="K331" s="37" t="s">
        <v>528</v>
      </c>
      <c r="L331" s="14"/>
      <c r="M331" s="14"/>
      <c r="N331" s="14" t="s">
        <v>40</v>
      </c>
      <c r="O331" s="88"/>
      <c r="P331" s="14"/>
      <c r="Q331" s="14"/>
      <c r="R331" s="14"/>
      <c r="S331" s="14"/>
      <c r="T331" s="14">
        <v>2924.7</v>
      </c>
      <c r="U331" s="14" t="s">
        <v>431</v>
      </c>
      <c r="V331" s="14" t="s">
        <v>720</v>
      </c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</row>
    <row r="332" s="81" customFormat="1" ht="20" hidden="1" customHeight="1" spans="1:257">
      <c r="A332" s="84">
        <f t="shared" si="46"/>
        <v>9</v>
      </c>
      <c r="B332" s="14" t="s">
        <v>552</v>
      </c>
      <c r="C332" s="14" t="s">
        <v>37</v>
      </c>
      <c r="D332" s="14">
        <v>9</v>
      </c>
      <c r="E332" s="14">
        <f t="shared" si="44"/>
        <v>1125</v>
      </c>
      <c r="F332" s="14"/>
      <c r="G332" s="14">
        <f t="shared" si="45"/>
        <v>0</v>
      </c>
      <c r="H332" s="14"/>
      <c r="I332" s="23">
        <v>4048</v>
      </c>
      <c r="J332" s="14" t="s">
        <v>234</v>
      </c>
      <c r="K332" s="37" t="s">
        <v>528</v>
      </c>
      <c r="L332" s="14"/>
      <c r="M332" s="14"/>
      <c r="N332" s="14" t="s">
        <v>40</v>
      </c>
      <c r="O332" s="88"/>
      <c r="P332" s="14"/>
      <c r="Q332" s="14"/>
      <c r="R332" s="14"/>
      <c r="S332" s="14"/>
      <c r="T332" s="14"/>
      <c r="U332" s="14"/>
      <c r="V332" s="14" t="s">
        <v>720</v>
      </c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</row>
    <row r="333" s="81" customFormat="1" ht="20" hidden="1" customHeight="1" spans="1:257">
      <c r="A333" s="84">
        <f t="shared" si="46"/>
        <v>11</v>
      </c>
      <c r="B333" s="14" t="s">
        <v>553</v>
      </c>
      <c r="C333" s="14" t="s">
        <v>37</v>
      </c>
      <c r="D333" s="14">
        <v>11</v>
      </c>
      <c r="E333" s="14">
        <f t="shared" si="44"/>
        <v>1375</v>
      </c>
      <c r="F333" s="14"/>
      <c r="G333" s="14">
        <f t="shared" si="45"/>
        <v>0</v>
      </c>
      <c r="H333" s="14"/>
      <c r="I333" s="23">
        <v>4049</v>
      </c>
      <c r="J333" s="14" t="s">
        <v>54</v>
      </c>
      <c r="K333" s="37" t="s">
        <v>528</v>
      </c>
      <c r="L333" s="14">
        <v>115</v>
      </c>
      <c r="M333" s="14"/>
      <c r="N333" s="14" t="s">
        <v>40</v>
      </c>
      <c r="O333" s="88"/>
      <c r="P333" s="14"/>
      <c r="Q333" s="14"/>
      <c r="R333" s="14"/>
      <c r="S333" s="14"/>
      <c r="T333" s="14">
        <v>2942</v>
      </c>
      <c r="U333" s="14"/>
      <c r="V333" s="14" t="s">
        <v>720</v>
      </c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</row>
    <row r="334" s="81" customFormat="1" ht="20" hidden="1" customHeight="1" spans="1:257">
      <c r="A334" s="84">
        <f t="shared" si="46"/>
        <v>8.5</v>
      </c>
      <c r="B334" s="14" t="s">
        <v>566</v>
      </c>
      <c r="C334" s="14" t="s">
        <v>37</v>
      </c>
      <c r="D334" s="14">
        <v>8.5</v>
      </c>
      <c r="E334" s="14">
        <f t="shared" si="44"/>
        <v>1062.5</v>
      </c>
      <c r="F334" s="14"/>
      <c r="G334" s="14">
        <f t="shared" si="45"/>
        <v>0</v>
      </c>
      <c r="H334" s="14"/>
      <c r="I334" s="23">
        <v>3667</v>
      </c>
      <c r="J334" s="14" t="s">
        <v>54</v>
      </c>
      <c r="K334" s="37" t="s">
        <v>528</v>
      </c>
      <c r="L334" s="14"/>
      <c r="M334" s="14"/>
      <c r="N334" s="14" t="s">
        <v>40</v>
      </c>
      <c r="O334" s="88"/>
      <c r="P334" s="14"/>
      <c r="Q334" s="14"/>
      <c r="R334" s="14"/>
      <c r="S334" s="14"/>
      <c r="T334" s="14">
        <v>2950.2</v>
      </c>
      <c r="U334" s="14" t="s">
        <v>481</v>
      </c>
      <c r="V334" s="14" t="s">
        <v>720</v>
      </c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</row>
    <row r="335" s="81" customFormat="1" ht="20" hidden="1" customHeight="1" spans="1:257">
      <c r="A335" s="84">
        <f t="shared" si="46"/>
        <v>10.5</v>
      </c>
      <c r="B335" s="14" t="s">
        <v>567</v>
      </c>
      <c r="C335" s="14" t="s">
        <v>37</v>
      </c>
      <c r="D335" s="14">
        <v>10.5</v>
      </c>
      <c r="E335" s="14">
        <f t="shared" si="44"/>
        <v>1312.5</v>
      </c>
      <c r="F335" s="14"/>
      <c r="G335" s="14">
        <f t="shared" si="45"/>
        <v>0</v>
      </c>
      <c r="H335" s="14"/>
      <c r="I335" s="23">
        <v>3668</v>
      </c>
      <c r="J335" s="14" t="s">
        <v>54</v>
      </c>
      <c r="K335" s="37" t="s">
        <v>528</v>
      </c>
      <c r="L335" s="14"/>
      <c r="M335" s="14"/>
      <c r="N335" s="14" t="s">
        <v>40</v>
      </c>
      <c r="O335" s="88"/>
      <c r="P335" s="14"/>
      <c r="Q335" s="14"/>
      <c r="R335" s="14"/>
      <c r="S335" s="14"/>
      <c r="T335" s="14">
        <v>2960</v>
      </c>
      <c r="U335" s="14" t="s">
        <v>508</v>
      </c>
      <c r="V335" s="14" t="s">
        <v>720</v>
      </c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</row>
    <row r="336" s="81" customFormat="1" ht="20" hidden="1" customHeight="1" spans="1:257">
      <c r="A336" s="84">
        <f t="shared" si="46"/>
        <v>8</v>
      </c>
      <c r="B336" s="14" t="s">
        <v>677</v>
      </c>
      <c r="C336" s="14" t="s">
        <v>37</v>
      </c>
      <c r="D336" s="14"/>
      <c r="E336" s="14">
        <f t="shared" si="44"/>
        <v>0</v>
      </c>
      <c r="F336" s="14">
        <v>8</v>
      </c>
      <c r="G336" s="14">
        <f t="shared" si="45"/>
        <v>1500</v>
      </c>
      <c r="H336" s="14"/>
      <c r="I336" s="23">
        <v>121</v>
      </c>
      <c r="J336" s="14" t="s">
        <v>360</v>
      </c>
      <c r="K336" s="37" t="s">
        <v>528</v>
      </c>
      <c r="L336" s="14"/>
      <c r="M336" s="14"/>
      <c r="N336" s="14" t="s">
        <v>40</v>
      </c>
      <c r="O336" s="88"/>
      <c r="P336" s="14"/>
      <c r="Q336" s="14"/>
      <c r="R336" s="14"/>
      <c r="S336" s="14"/>
      <c r="T336" s="14"/>
      <c r="U336" s="14"/>
      <c r="V336" s="14" t="s">
        <v>720</v>
      </c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</row>
    <row r="337" s="81" customFormat="1" ht="20" hidden="1" customHeight="1" spans="1:257">
      <c r="A337" s="84">
        <f t="shared" si="46"/>
        <v>8.5</v>
      </c>
      <c r="B337" s="14" t="s">
        <v>589</v>
      </c>
      <c r="C337" s="14" t="s">
        <v>37</v>
      </c>
      <c r="D337" s="14">
        <v>4</v>
      </c>
      <c r="E337" s="14">
        <f t="shared" si="44"/>
        <v>500</v>
      </c>
      <c r="F337" s="14">
        <v>4.5</v>
      </c>
      <c r="G337" s="14">
        <f t="shared" si="45"/>
        <v>843.75</v>
      </c>
      <c r="H337" s="14"/>
      <c r="I337" s="23">
        <v>122</v>
      </c>
      <c r="J337" s="14" t="s">
        <v>47</v>
      </c>
      <c r="K337" s="37" t="s">
        <v>528</v>
      </c>
      <c r="L337" s="14">
        <v>100</v>
      </c>
      <c r="M337" s="14"/>
      <c r="N337" s="14" t="s">
        <v>40</v>
      </c>
      <c r="O337" s="88"/>
      <c r="P337" s="14"/>
      <c r="Q337" s="14"/>
      <c r="R337" s="14"/>
      <c r="S337" s="14"/>
      <c r="T337" s="14">
        <v>2975</v>
      </c>
      <c r="U337" s="14"/>
      <c r="V337" s="14" t="s">
        <v>720</v>
      </c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</row>
    <row r="338" s="81" customFormat="1" ht="20" hidden="1" customHeight="1" spans="1:257">
      <c r="A338" s="84">
        <f t="shared" si="46"/>
        <v>9</v>
      </c>
      <c r="B338" s="14" t="s">
        <v>568</v>
      </c>
      <c r="C338" s="14" t="s">
        <v>37</v>
      </c>
      <c r="D338" s="14">
        <v>8</v>
      </c>
      <c r="E338" s="14">
        <f t="shared" si="44"/>
        <v>1000</v>
      </c>
      <c r="F338" s="14">
        <v>1</v>
      </c>
      <c r="G338" s="14">
        <f t="shared" si="45"/>
        <v>187.5</v>
      </c>
      <c r="H338" s="14"/>
      <c r="I338" s="23">
        <v>3316</v>
      </c>
      <c r="J338" s="14" t="s">
        <v>47</v>
      </c>
      <c r="K338" s="37" t="s">
        <v>528</v>
      </c>
      <c r="L338" s="14">
        <v>100</v>
      </c>
      <c r="M338" s="14"/>
      <c r="N338" s="14" t="s">
        <v>40</v>
      </c>
      <c r="O338" s="88"/>
      <c r="P338" s="14"/>
      <c r="Q338" s="14"/>
      <c r="R338" s="14"/>
      <c r="S338" s="14"/>
      <c r="T338" s="14">
        <v>2981.8</v>
      </c>
      <c r="U338" s="14"/>
      <c r="V338" s="14" t="s">
        <v>720</v>
      </c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</row>
    <row r="339" s="81" customFormat="1" ht="20" hidden="1" customHeight="1" spans="1:257">
      <c r="A339" s="84">
        <f t="shared" si="46"/>
        <v>8.5</v>
      </c>
      <c r="B339" s="14" t="s">
        <v>557</v>
      </c>
      <c r="C339" s="14" t="s">
        <v>37</v>
      </c>
      <c r="D339" s="14">
        <v>8.5</v>
      </c>
      <c r="E339" s="14">
        <f t="shared" si="44"/>
        <v>1062.5</v>
      </c>
      <c r="F339" s="14">
        <v>0</v>
      </c>
      <c r="G339" s="14">
        <f t="shared" si="45"/>
        <v>0</v>
      </c>
      <c r="H339" s="14"/>
      <c r="I339" s="23">
        <v>3317</v>
      </c>
      <c r="J339" s="14" t="s">
        <v>47</v>
      </c>
      <c r="K339" s="37" t="s">
        <v>528</v>
      </c>
      <c r="L339" s="14"/>
      <c r="M339" s="14"/>
      <c r="N339" s="14" t="s">
        <v>40</v>
      </c>
      <c r="O339" s="88"/>
      <c r="P339" s="14"/>
      <c r="Q339" s="14"/>
      <c r="R339" s="14"/>
      <c r="S339" s="14"/>
      <c r="T339" s="14">
        <v>2988.8</v>
      </c>
      <c r="U339" s="14"/>
      <c r="V339" s="14" t="s">
        <v>720</v>
      </c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</row>
    <row r="340" s="81" customFormat="1" ht="20" hidden="1" customHeight="1" spans="1:257">
      <c r="A340" s="84">
        <f t="shared" si="46"/>
        <v>4</v>
      </c>
      <c r="B340" s="14" t="s">
        <v>562</v>
      </c>
      <c r="C340" s="14" t="s">
        <v>37</v>
      </c>
      <c r="D340" s="14">
        <v>4</v>
      </c>
      <c r="E340" s="14">
        <f t="shared" si="44"/>
        <v>500</v>
      </c>
      <c r="F340" s="14">
        <v>0</v>
      </c>
      <c r="G340" s="14">
        <f t="shared" si="45"/>
        <v>0</v>
      </c>
      <c r="H340" s="14"/>
      <c r="I340" s="23">
        <v>3466</v>
      </c>
      <c r="J340" s="14" t="s">
        <v>23</v>
      </c>
      <c r="K340" s="37" t="s">
        <v>528</v>
      </c>
      <c r="L340" s="14"/>
      <c r="M340" s="14" t="s">
        <v>77</v>
      </c>
      <c r="N340" s="14" t="s">
        <v>40</v>
      </c>
      <c r="O340" s="88">
        <v>23594</v>
      </c>
      <c r="P340" s="14"/>
      <c r="Q340" s="14"/>
      <c r="R340" s="14"/>
      <c r="S340" s="14"/>
      <c r="T340" s="14">
        <v>2991</v>
      </c>
      <c r="U340" s="14"/>
      <c r="V340" s="14" t="s">
        <v>720</v>
      </c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</row>
    <row r="341" s="81" customFormat="1" ht="20" hidden="1" customHeight="1" spans="1:257">
      <c r="A341" s="84">
        <f t="shared" si="46"/>
        <v>8</v>
      </c>
      <c r="B341" s="37" t="s">
        <v>598</v>
      </c>
      <c r="C341" s="37" t="s">
        <v>522</v>
      </c>
      <c r="D341" s="37">
        <v>8</v>
      </c>
      <c r="E341" s="37">
        <v>1200</v>
      </c>
      <c r="F341" s="37">
        <v>0</v>
      </c>
      <c r="G341" s="37">
        <f t="shared" ref="G341:G355" si="47">1300/8*F341</f>
        <v>0</v>
      </c>
      <c r="H341" s="37"/>
      <c r="I341" s="54">
        <v>2301</v>
      </c>
      <c r="J341" s="37" t="s">
        <v>186</v>
      </c>
      <c r="K341" s="37" t="s">
        <v>721</v>
      </c>
      <c r="L341" s="37"/>
      <c r="M341" s="37" t="s">
        <v>316</v>
      </c>
      <c r="N341" s="37" t="s">
        <v>40</v>
      </c>
      <c r="O341" s="92">
        <v>1200</v>
      </c>
      <c r="P341" s="37">
        <v>1200</v>
      </c>
      <c r="Q341" s="37"/>
      <c r="R341" s="37" t="s">
        <v>36</v>
      </c>
      <c r="S341" s="37"/>
      <c r="T341" s="37"/>
      <c r="U341" s="37"/>
      <c r="V341" s="37" t="s">
        <v>722</v>
      </c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</row>
    <row r="342" s="81" customFormat="1" ht="20" hidden="1" customHeight="1" spans="1:257">
      <c r="A342" s="84">
        <f t="shared" si="46"/>
        <v>4</v>
      </c>
      <c r="B342" s="37" t="s">
        <v>637</v>
      </c>
      <c r="C342" s="37" t="s">
        <v>457</v>
      </c>
      <c r="D342" s="37">
        <v>2</v>
      </c>
      <c r="E342" s="37">
        <f t="shared" ref="E342:E355" si="48">900/8*D342</f>
        <v>225</v>
      </c>
      <c r="F342" s="37">
        <v>2</v>
      </c>
      <c r="G342" s="37">
        <f t="shared" si="47"/>
        <v>325</v>
      </c>
      <c r="H342" s="37">
        <v>300</v>
      </c>
      <c r="I342" s="54">
        <v>4930</v>
      </c>
      <c r="J342" s="37" t="s">
        <v>460</v>
      </c>
      <c r="K342" s="37" t="s">
        <v>723</v>
      </c>
      <c r="L342" s="37"/>
      <c r="M342" s="37"/>
      <c r="N342" s="37" t="s">
        <v>40</v>
      </c>
      <c r="O342" s="92"/>
      <c r="P342" s="37"/>
      <c r="Q342" s="37"/>
      <c r="R342" s="37"/>
      <c r="S342" s="37"/>
      <c r="T342" s="37"/>
      <c r="U342" s="37"/>
      <c r="V342" s="37" t="s">
        <v>724</v>
      </c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</row>
    <row r="343" s="81" customFormat="1" ht="20" hidden="1" customHeight="1" spans="1:257">
      <c r="A343" s="84">
        <f t="shared" si="46"/>
        <v>2</v>
      </c>
      <c r="B343" s="37" t="s">
        <v>564</v>
      </c>
      <c r="C343" s="37" t="s">
        <v>457</v>
      </c>
      <c r="D343" s="37">
        <v>2</v>
      </c>
      <c r="E343" s="37">
        <f t="shared" si="48"/>
        <v>225</v>
      </c>
      <c r="F343" s="37"/>
      <c r="G343" s="37">
        <f t="shared" si="47"/>
        <v>0</v>
      </c>
      <c r="H343" s="37"/>
      <c r="I343" s="54">
        <v>3656</v>
      </c>
      <c r="J343" s="37" t="s">
        <v>338</v>
      </c>
      <c r="K343" s="37" t="s">
        <v>723</v>
      </c>
      <c r="L343" s="37"/>
      <c r="M343" s="37"/>
      <c r="N343" s="37" t="s">
        <v>40</v>
      </c>
      <c r="O343" s="92"/>
      <c r="P343" s="37"/>
      <c r="Q343" s="37"/>
      <c r="R343" s="37"/>
      <c r="S343" s="37"/>
      <c r="T343" s="37"/>
      <c r="U343" s="37" t="s">
        <v>481</v>
      </c>
      <c r="V343" s="37" t="s">
        <v>724</v>
      </c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</row>
    <row r="344" s="81" customFormat="1" ht="20" hidden="1" customHeight="1" spans="1:257">
      <c r="A344" s="84">
        <f t="shared" si="46"/>
        <v>4</v>
      </c>
      <c r="B344" s="37" t="s">
        <v>565</v>
      </c>
      <c r="C344" s="37" t="s">
        <v>457</v>
      </c>
      <c r="D344" s="37">
        <v>4</v>
      </c>
      <c r="E344" s="37">
        <f t="shared" si="48"/>
        <v>450</v>
      </c>
      <c r="F344" s="37"/>
      <c r="G344" s="37">
        <f t="shared" si="47"/>
        <v>0</v>
      </c>
      <c r="H344" s="37"/>
      <c r="I344" s="54">
        <v>3657</v>
      </c>
      <c r="J344" s="37" t="s">
        <v>338</v>
      </c>
      <c r="K344" s="37" t="s">
        <v>723</v>
      </c>
      <c r="L344" s="37"/>
      <c r="M344" s="37"/>
      <c r="N344" s="37" t="s">
        <v>40</v>
      </c>
      <c r="O344" s="92"/>
      <c r="P344" s="37"/>
      <c r="Q344" s="37"/>
      <c r="R344" s="37"/>
      <c r="S344" s="37"/>
      <c r="T344" s="37"/>
      <c r="U344" s="37" t="s">
        <v>481</v>
      </c>
      <c r="V344" s="37" t="s">
        <v>724</v>
      </c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</row>
    <row r="345" s="81" customFormat="1" ht="20" hidden="1" customHeight="1" spans="1:257">
      <c r="A345" s="84">
        <f t="shared" si="46"/>
        <v>8</v>
      </c>
      <c r="B345" s="37" t="s">
        <v>554</v>
      </c>
      <c r="C345" s="37" t="s">
        <v>457</v>
      </c>
      <c r="D345" s="37">
        <v>8</v>
      </c>
      <c r="E345" s="37">
        <f t="shared" si="48"/>
        <v>900</v>
      </c>
      <c r="F345" s="37"/>
      <c r="G345" s="37">
        <f t="shared" si="47"/>
        <v>0</v>
      </c>
      <c r="H345" s="37"/>
      <c r="I345" s="54">
        <v>3648</v>
      </c>
      <c r="J345" s="37" t="s">
        <v>338</v>
      </c>
      <c r="K345" s="37" t="s">
        <v>723</v>
      </c>
      <c r="L345" s="37"/>
      <c r="M345" s="37"/>
      <c r="N345" s="37"/>
      <c r="O345" s="92"/>
      <c r="P345" s="37"/>
      <c r="Q345" s="37"/>
      <c r="R345" s="37"/>
      <c r="S345" s="37"/>
      <c r="T345" s="37">
        <v>1439.2</v>
      </c>
      <c r="U345" s="37" t="s">
        <v>409</v>
      </c>
      <c r="V345" s="37" t="s">
        <v>724</v>
      </c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</row>
    <row r="346" s="81" customFormat="1" ht="20" hidden="1" customHeight="1" spans="1:257">
      <c r="A346" s="84">
        <f t="shared" si="46"/>
        <v>4</v>
      </c>
      <c r="B346" s="37" t="s">
        <v>551</v>
      </c>
      <c r="C346" s="37" t="s">
        <v>457</v>
      </c>
      <c r="D346" s="37">
        <v>4</v>
      </c>
      <c r="E346" s="37">
        <f t="shared" si="48"/>
        <v>450</v>
      </c>
      <c r="F346" s="37"/>
      <c r="G346" s="37">
        <f t="shared" si="47"/>
        <v>0</v>
      </c>
      <c r="H346" s="37"/>
      <c r="I346" s="54">
        <v>3649</v>
      </c>
      <c r="J346" s="37" t="s">
        <v>338</v>
      </c>
      <c r="K346" s="37" t="s">
        <v>723</v>
      </c>
      <c r="L346" s="37"/>
      <c r="M346" s="37" t="s">
        <v>77</v>
      </c>
      <c r="N346" s="37"/>
      <c r="O346" s="92">
        <v>2875</v>
      </c>
      <c r="P346" s="37">
        <v>2875</v>
      </c>
      <c r="Q346" s="37"/>
      <c r="R346" s="37" t="s">
        <v>26</v>
      </c>
      <c r="S346" s="37"/>
      <c r="T346" s="37">
        <v>1442.7</v>
      </c>
      <c r="U346" s="37" t="s">
        <v>407</v>
      </c>
      <c r="V346" s="37" t="s">
        <v>724</v>
      </c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</row>
    <row r="347" s="81" customFormat="1" ht="20" customHeight="1" spans="1:257">
      <c r="A347" s="13">
        <f t="shared" si="46"/>
        <v>9</v>
      </c>
      <c r="B347" s="32" t="s">
        <v>599</v>
      </c>
      <c r="C347" s="32" t="s">
        <v>345</v>
      </c>
      <c r="D347" s="32">
        <v>4</v>
      </c>
      <c r="E347" s="32">
        <f t="shared" si="48"/>
        <v>450</v>
      </c>
      <c r="F347" s="32">
        <v>5</v>
      </c>
      <c r="G347" s="32">
        <f t="shared" si="47"/>
        <v>812.5</v>
      </c>
      <c r="H347" s="32">
        <v>300</v>
      </c>
      <c r="I347" s="72">
        <v>3478</v>
      </c>
      <c r="J347" s="32" t="s">
        <v>23</v>
      </c>
      <c r="K347" s="37" t="s">
        <v>725</v>
      </c>
      <c r="L347" s="32"/>
      <c r="M347" s="32" t="s">
        <v>25</v>
      </c>
      <c r="N347" s="32" t="s">
        <v>40</v>
      </c>
      <c r="O347" s="48">
        <v>1563</v>
      </c>
      <c r="P347" s="32"/>
      <c r="Q347" s="32"/>
      <c r="R347" s="32"/>
      <c r="S347" s="32"/>
      <c r="T347" s="32"/>
      <c r="U347" s="32"/>
      <c r="V347" s="32">
        <v>13076865408</v>
      </c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</row>
    <row r="348" s="81" customFormat="1" ht="20" hidden="1" customHeight="1" spans="1:257">
      <c r="A348" s="84">
        <f t="shared" si="46"/>
        <v>8</v>
      </c>
      <c r="B348" s="37" t="s">
        <v>635</v>
      </c>
      <c r="C348" s="37" t="s">
        <v>180</v>
      </c>
      <c r="D348" s="37">
        <v>8</v>
      </c>
      <c r="E348" s="37">
        <f t="shared" si="48"/>
        <v>900</v>
      </c>
      <c r="F348" s="37"/>
      <c r="G348" s="37">
        <f t="shared" si="47"/>
        <v>0</v>
      </c>
      <c r="H348" s="37"/>
      <c r="I348" s="54">
        <v>2453</v>
      </c>
      <c r="J348" s="37" t="s">
        <v>432</v>
      </c>
      <c r="K348" s="37" t="s">
        <v>726</v>
      </c>
      <c r="L348" s="37"/>
      <c r="M348" s="37"/>
      <c r="N348" s="37" t="s">
        <v>40</v>
      </c>
      <c r="O348" s="92"/>
      <c r="P348" s="37"/>
      <c r="Q348" s="37"/>
      <c r="R348" s="37"/>
      <c r="S348" s="37"/>
      <c r="T348" s="37">
        <v>1728.8</v>
      </c>
      <c r="U348" s="37" t="s">
        <v>409</v>
      </c>
      <c r="V348" s="37" t="s">
        <v>727</v>
      </c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</row>
    <row r="349" s="81" customFormat="1" ht="20" hidden="1" customHeight="1" spans="1:257">
      <c r="A349" s="84">
        <f t="shared" si="46"/>
        <v>8</v>
      </c>
      <c r="B349" s="37" t="s">
        <v>637</v>
      </c>
      <c r="C349" s="37" t="s">
        <v>180</v>
      </c>
      <c r="D349" s="37">
        <v>8</v>
      </c>
      <c r="E349" s="37">
        <f t="shared" si="48"/>
        <v>900</v>
      </c>
      <c r="F349" s="37"/>
      <c r="G349" s="37">
        <f t="shared" si="47"/>
        <v>0</v>
      </c>
      <c r="H349" s="37"/>
      <c r="I349" s="54">
        <v>2454</v>
      </c>
      <c r="J349" s="37" t="s">
        <v>432</v>
      </c>
      <c r="K349" s="37" t="s">
        <v>726</v>
      </c>
      <c r="L349" s="37">
        <v>5</v>
      </c>
      <c r="M349" s="37"/>
      <c r="N349" s="37" t="s">
        <v>40</v>
      </c>
      <c r="O349" s="92"/>
      <c r="P349" s="37"/>
      <c r="Q349" s="37"/>
      <c r="R349" s="37"/>
      <c r="S349" s="37"/>
      <c r="T349" s="37">
        <v>1729.9</v>
      </c>
      <c r="U349" s="37" t="s">
        <v>408</v>
      </c>
      <c r="V349" s="37">
        <v>13060656322</v>
      </c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</row>
    <row r="350" s="81" customFormat="1" ht="20" hidden="1" customHeight="1" spans="1:257">
      <c r="A350" s="84">
        <f t="shared" si="46"/>
        <v>8</v>
      </c>
      <c r="B350" s="37" t="s">
        <v>564</v>
      </c>
      <c r="C350" s="37" t="s">
        <v>180</v>
      </c>
      <c r="D350" s="37">
        <v>8</v>
      </c>
      <c r="E350" s="37">
        <f t="shared" si="48"/>
        <v>900</v>
      </c>
      <c r="F350" s="37"/>
      <c r="G350" s="37">
        <f t="shared" si="47"/>
        <v>0</v>
      </c>
      <c r="H350" s="37"/>
      <c r="I350" s="54">
        <v>2455</v>
      </c>
      <c r="J350" s="37" t="s">
        <v>432</v>
      </c>
      <c r="K350" s="37" t="s">
        <v>726</v>
      </c>
      <c r="L350" s="37"/>
      <c r="M350" s="37"/>
      <c r="N350" s="37" t="s">
        <v>40</v>
      </c>
      <c r="O350" s="92"/>
      <c r="P350" s="37"/>
      <c r="Q350" s="37"/>
      <c r="R350" s="37"/>
      <c r="S350" s="37"/>
      <c r="T350" s="37">
        <v>1738</v>
      </c>
      <c r="U350" s="37">
        <v>0</v>
      </c>
      <c r="V350" s="37">
        <v>13060656322</v>
      </c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</row>
    <row r="351" s="81" customFormat="1" ht="20" hidden="1" customHeight="1" spans="1:257">
      <c r="A351" s="84">
        <f t="shared" si="46"/>
        <v>9</v>
      </c>
      <c r="B351" s="37" t="s">
        <v>565</v>
      </c>
      <c r="C351" s="37" t="s">
        <v>180</v>
      </c>
      <c r="D351" s="37">
        <v>9</v>
      </c>
      <c r="E351" s="37">
        <f t="shared" si="48"/>
        <v>1012.5</v>
      </c>
      <c r="F351" s="37"/>
      <c r="G351" s="37">
        <f t="shared" si="47"/>
        <v>0</v>
      </c>
      <c r="H351" s="37"/>
      <c r="I351" s="54">
        <v>2456</v>
      </c>
      <c r="J351" s="37" t="s">
        <v>432</v>
      </c>
      <c r="K351" s="37" t="s">
        <v>726</v>
      </c>
      <c r="L351" s="37">
        <v>20</v>
      </c>
      <c r="M351" s="37"/>
      <c r="N351" s="37"/>
      <c r="O351" s="92"/>
      <c r="P351" s="37"/>
      <c r="Q351" s="37"/>
      <c r="R351" s="37"/>
      <c r="S351" s="37"/>
      <c r="T351" s="37">
        <v>1747</v>
      </c>
      <c r="U351" s="37" t="s">
        <v>445</v>
      </c>
      <c r="V351" s="37">
        <v>13060656322</v>
      </c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</row>
    <row r="352" s="81" customFormat="1" ht="20" hidden="1" customHeight="1" spans="1:257">
      <c r="A352" s="84">
        <f t="shared" si="46"/>
        <v>9</v>
      </c>
      <c r="B352" s="37" t="s">
        <v>556</v>
      </c>
      <c r="C352" s="37" t="s">
        <v>180</v>
      </c>
      <c r="D352" s="37">
        <v>9</v>
      </c>
      <c r="E352" s="37">
        <f t="shared" si="48"/>
        <v>1012.5</v>
      </c>
      <c r="F352" s="37"/>
      <c r="G352" s="37">
        <f t="shared" si="47"/>
        <v>0</v>
      </c>
      <c r="H352" s="37"/>
      <c r="I352" s="54">
        <v>4909</v>
      </c>
      <c r="J352" s="37" t="s">
        <v>414</v>
      </c>
      <c r="K352" s="37" t="s">
        <v>726</v>
      </c>
      <c r="L352" s="37">
        <v>20</v>
      </c>
      <c r="M352" s="37"/>
      <c r="N352" s="37" t="s">
        <v>40</v>
      </c>
      <c r="O352" s="92"/>
      <c r="P352" s="37"/>
      <c r="Q352" s="37"/>
      <c r="R352" s="37"/>
      <c r="S352" s="37"/>
      <c r="T352" s="37">
        <v>1755</v>
      </c>
      <c r="U352" s="37" t="s">
        <v>409</v>
      </c>
      <c r="V352" s="37">
        <v>13060656322</v>
      </c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</row>
    <row r="353" s="81" customFormat="1" ht="20" hidden="1" customHeight="1" spans="1:257">
      <c r="A353" s="84">
        <f t="shared" si="46"/>
        <v>10</v>
      </c>
      <c r="B353" s="37" t="s">
        <v>548</v>
      </c>
      <c r="C353" s="37" t="s">
        <v>180</v>
      </c>
      <c r="D353" s="37">
        <v>10</v>
      </c>
      <c r="E353" s="37">
        <f t="shared" si="48"/>
        <v>1125</v>
      </c>
      <c r="F353" s="37"/>
      <c r="G353" s="37">
        <f t="shared" si="47"/>
        <v>0</v>
      </c>
      <c r="H353" s="37"/>
      <c r="I353" s="54">
        <v>4910</v>
      </c>
      <c r="J353" s="37" t="s">
        <v>414</v>
      </c>
      <c r="K353" s="37" t="s">
        <v>726</v>
      </c>
      <c r="L353" s="37">
        <v>20</v>
      </c>
      <c r="M353" s="37"/>
      <c r="N353" s="37" t="s">
        <v>40</v>
      </c>
      <c r="O353" s="92"/>
      <c r="P353" s="37"/>
      <c r="Q353" s="37"/>
      <c r="R353" s="37"/>
      <c r="S353" s="37"/>
      <c r="T353" s="37">
        <v>1764</v>
      </c>
      <c r="U353" s="37" t="s">
        <v>409</v>
      </c>
      <c r="V353" s="37">
        <v>13060656322</v>
      </c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</row>
    <row r="354" s="81" customFormat="1" ht="20" hidden="1" customHeight="1" spans="1:257">
      <c r="A354" s="84">
        <f t="shared" si="46"/>
        <v>8</v>
      </c>
      <c r="B354" s="37" t="s">
        <v>551</v>
      </c>
      <c r="C354" s="37" t="s">
        <v>180</v>
      </c>
      <c r="D354" s="37">
        <v>8</v>
      </c>
      <c r="E354" s="37">
        <f t="shared" si="48"/>
        <v>900</v>
      </c>
      <c r="F354" s="37"/>
      <c r="G354" s="37">
        <f t="shared" si="47"/>
        <v>0</v>
      </c>
      <c r="H354" s="37"/>
      <c r="I354" s="54">
        <v>4911</v>
      </c>
      <c r="J354" s="37" t="s">
        <v>414</v>
      </c>
      <c r="K354" s="37" t="s">
        <v>726</v>
      </c>
      <c r="L354" s="37"/>
      <c r="M354" s="37"/>
      <c r="N354" s="37" t="s">
        <v>40</v>
      </c>
      <c r="O354" s="92"/>
      <c r="P354" s="37"/>
      <c r="Q354" s="37"/>
      <c r="R354" s="37"/>
      <c r="S354" s="37"/>
      <c r="T354" s="37">
        <v>1768</v>
      </c>
      <c r="U354" s="37" t="s">
        <v>410</v>
      </c>
      <c r="V354" s="37">
        <v>13060656322</v>
      </c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</row>
    <row r="355" s="81" customFormat="1" ht="20" hidden="1" customHeight="1" spans="1:257">
      <c r="A355" s="84">
        <f t="shared" si="46"/>
        <v>4</v>
      </c>
      <c r="B355" s="37" t="s">
        <v>553</v>
      </c>
      <c r="C355" s="37" t="s">
        <v>180</v>
      </c>
      <c r="D355" s="37">
        <v>4</v>
      </c>
      <c r="E355" s="37">
        <f t="shared" si="48"/>
        <v>450</v>
      </c>
      <c r="F355" s="37"/>
      <c r="G355" s="37">
        <f t="shared" si="47"/>
        <v>0</v>
      </c>
      <c r="H355" s="37"/>
      <c r="I355" s="54">
        <v>4912</v>
      </c>
      <c r="J355" s="37" t="s">
        <v>414</v>
      </c>
      <c r="K355" s="37" t="s">
        <v>726</v>
      </c>
      <c r="L355" s="37">
        <v>20</v>
      </c>
      <c r="M355" s="37"/>
      <c r="N355" s="37" t="s">
        <v>40</v>
      </c>
      <c r="O355" s="92">
        <v>7200</v>
      </c>
      <c r="P355" s="37">
        <v>7200</v>
      </c>
      <c r="Q355" s="37"/>
      <c r="R355" s="37" t="s">
        <v>72</v>
      </c>
      <c r="S355" s="37"/>
      <c r="T355" s="37">
        <v>1770</v>
      </c>
      <c r="U355" s="37" t="s">
        <v>481</v>
      </c>
      <c r="V355" s="37">
        <v>13060656322</v>
      </c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</row>
    <row r="356" s="81" customFormat="1" ht="20" hidden="1" customHeight="1" spans="1:257">
      <c r="A356" s="84">
        <f t="shared" si="46"/>
        <v>8</v>
      </c>
      <c r="B356" s="37" t="s">
        <v>551</v>
      </c>
      <c r="C356" s="37" t="s">
        <v>81</v>
      </c>
      <c r="D356" s="37">
        <v>8</v>
      </c>
      <c r="E356" s="37">
        <f>1300/8*D356</f>
        <v>1300</v>
      </c>
      <c r="F356" s="37"/>
      <c r="G356" s="37"/>
      <c r="H356" s="37">
        <v>400</v>
      </c>
      <c r="I356" s="54">
        <v>553</v>
      </c>
      <c r="J356" s="37" t="s">
        <v>82</v>
      </c>
      <c r="K356" s="37" t="s">
        <v>728</v>
      </c>
      <c r="L356" s="37"/>
      <c r="M356" s="37"/>
      <c r="N356" s="37" t="s">
        <v>40</v>
      </c>
      <c r="O356" s="92"/>
      <c r="P356" s="37"/>
      <c r="Q356" s="37"/>
      <c r="R356" s="37"/>
      <c r="S356" s="37"/>
      <c r="T356" s="37">
        <v>2588</v>
      </c>
      <c r="U356" s="37"/>
      <c r="V356" s="37" t="s">
        <v>729</v>
      </c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</row>
    <row r="357" s="81" customFormat="1" ht="30" hidden="1" customHeight="1" spans="1:257">
      <c r="A357" s="84">
        <f t="shared" si="46"/>
        <v>8</v>
      </c>
      <c r="B357" s="37" t="s">
        <v>553</v>
      </c>
      <c r="C357" s="37" t="s">
        <v>81</v>
      </c>
      <c r="D357" s="37">
        <v>8</v>
      </c>
      <c r="E357" s="37">
        <f>1300/8*D357</f>
        <v>1300</v>
      </c>
      <c r="F357" s="37"/>
      <c r="G357" s="37"/>
      <c r="H357" s="37"/>
      <c r="I357" s="54">
        <v>554</v>
      </c>
      <c r="J357" s="37" t="s">
        <v>82</v>
      </c>
      <c r="K357" s="37" t="s">
        <v>728</v>
      </c>
      <c r="L357" s="37"/>
      <c r="M357" s="37"/>
      <c r="N357" s="37" t="s">
        <v>40</v>
      </c>
      <c r="O357" s="92">
        <v>3000</v>
      </c>
      <c r="P357" s="37">
        <v>3000</v>
      </c>
      <c r="Q357" s="37"/>
      <c r="R357" s="37" t="s">
        <v>114</v>
      </c>
      <c r="S357" s="37"/>
      <c r="T357" s="37">
        <v>2594</v>
      </c>
      <c r="U357" s="37"/>
      <c r="V357" s="37" t="s">
        <v>729</v>
      </c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</row>
    <row r="358" s="81" customFormat="1" ht="30" hidden="1" customHeight="1" spans="1:257">
      <c r="A358" s="84">
        <f t="shared" si="46"/>
        <v>12</v>
      </c>
      <c r="B358" s="14" t="s">
        <v>568</v>
      </c>
      <c r="C358" s="14" t="s">
        <v>33</v>
      </c>
      <c r="D358" s="14"/>
      <c r="E358" s="14">
        <f t="shared" ref="E358:E373" si="49">1000/8*D358</f>
        <v>0</v>
      </c>
      <c r="F358" s="14">
        <v>12</v>
      </c>
      <c r="G358" s="14">
        <f t="shared" ref="G358:G365" si="50">1500/8*F358</f>
        <v>2250</v>
      </c>
      <c r="H358" s="14">
        <v>300</v>
      </c>
      <c r="I358" s="24" t="s">
        <v>730</v>
      </c>
      <c r="J358" s="14" t="s">
        <v>60</v>
      </c>
      <c r="K358" s="101" t="s">
        <v>731</v>
      </c>
      <c r="L358" s="14"/>
      <c r="M358" s="14"/>
      <c r="N358" s="14" t="s">
        <v>40</v>
      </c>
      <c r="O358" s="88"/>
      <c r="P358" s="14"/>
      <c r="Q358" s="14"/>
      <c r="R358" s="14"/>
      <c r="S358" s="14"/>
      <c r="T358" s="14"/>
      <c r="U358" s="14"/>
      <c r="V358" s="14" t="s">
        <v>732</v>
      </c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</row>
    <row r="359" s="81" customFormat="1" ht="30" hidden="1" customHeight="1" spans="1:257">
      <c r="A359" s="84">
        <f t="shared" si="46"/>
        <v>8</v>
      </c>
      <c r="B359" s="14" t="s">
        <v>557</v>
      </c>
      <c r="C359" s="14" t="s">
        <v>33</v>
      </c>
      <c r="D359" s="14">
        <v>3</v>
      </c>
      <c r="E359" s="14">
        <f t="shared" si="49"/>
        <v>375</v>
      </c>
      <c r="F359" s="14">
        <v>5</v>
      </c>
      <c r="G359" s="14">
        <f t="shared" si="50"/>
        <v>937.5</v>
      </c>
      <c r="H359" s="14"/>
      <c r="I359" s="23">
        <v>4644</v>
      </c>
      <c r="J359" s="14" t="s">
        <v>60</v>
      </c>
      <c r="K359" s="101" t="s">
        <v>731</v>
      </c>
      <c r="L359" s="14"/>
      <c r="M359" s="14"/>
      <c r="N359" s="14" t="s">
        <v>40</v>
      </c>
      <c r="O359" s="88"/>
      <c r="P359" s="14"/>
      <c r="Q359" s="14"/>
      <c r="R359" s="14"/>
      <c r="S359" s="14"/>
      <c r="T359" s="14"/>
      <c r="U359" s="14"/>
      <c r="V359" s="14" t="s">
        <v>733</v>
      </c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</row>
    <row r="360" s="81" customFormat="1" ht="30" hidden="1" customHeight="1" spans="1:257">
      <c r="A360" s="84">
        <f t="shared" si="46"/>
        <v>8</v>
      </c>
      <c r="B360" s="14" t="s">
        <v>560</v>
      </c>
      <c r="C360" s="14" t="s">
        <v>33</v>
      </c>
      <c r="D360" s="14">
        <v>8</v>
      </c>
      <c r="E360" s="14">
        <f t="shared" si="49"/>
        <v>1000</v>
      </c>
      <c r="F360" s="14">
        <v>0</v>
      </c>
      <c r="G360" s="14">
        <f t="shared" si="50"/>
        <v>0</v>
      </c>
      <c r="H360" s="14"/>
      <c r="I360" s="23">
        <v>4645</v>
      </c>
      <c r="J360" s="14" t="s">
        <v>60</v>
      </c>
      <c r="K360" s="101" t="s">
        <v>731</v>
      </c>
      <c r="L360" s="14"/>
      <c r="M360" s="14"/>
      <c r="N360" s="14" t="s">
        <v>40</v>
      </c>
      <c r="O360" s="88"/>
      <c r="P360" s="14"/>
      <c r="Q360" s="14"/>
      <c r="R360" s="14"/>
      <c r="S360" s="14"/>
      <c r="T360" s="14"/>
      <c r="U360" s="14"/>
      <c r="V360" s="14" t="s">
        <v>733</v>
      </c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</row>
    <row r="361" s="81" customFormat="1" ht="30" hidden="1" customHeight="1" spans="1:257">
      <c r="A361" s="84">
        <f t="shared" si="46"/>
        <v>9</v>
      </c>
      <c r="B361" s="14" t="s">
        <v>561</v>
      </c>
      <c r="C361" s="14" t="s">
        <v>33</v>
      </c>
      <c r="D361" s="14">
        <v>9</v>
      </c>
      <c r="E361" s="14">
        <f t="shared" si="49"/>
        <v>1125</v>
      </c>
      <c r="F361" s="14">
        <v>0</v>
      </c>
      <c r="G361" s="14">
        <f t="shared" si="50"/>
        <v>0</v>
      </c>
      <c r="H361" s="14"/>
      <c r="I361" s="23">
        <v>1161</v>
      </c>
      <c r="J361" s="14" t="s">
        <v>60</v>
      </c>
      <c r="K361" s="101" t="s">
        <v>731</v>
      </c>
      <c r="L361" s="14"/>
      <c r="M361" s="14"/>
      <c r="N361" s="14" t="s">
        <v>40</v>
      </c>
      <c r="O361" s="88"/>
      <c r="P361" s="14"/>
      <c r="Q361" s="14"/>
      <c r="R361" s="14"/>
      <c r="S361" s="14"/>
      <c r="T361" s="14"/>
      <c r="U361" s="14"/>
      <c r="V361" s="14" t="s">
        <v>734</v>
      </c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</row>
    <row r="362" s="81" customFormat="1" ht="17" hidden="1" customHeight="1" spans="1:257">
      <c r="A362" s="84">
        <f t="shared" si="46"/>
        <v>4</v>
      </c>
      <c r="B362" s="14" t="s">
        <v>562</v>
      </c>
      <c r="C362" s="14" t="s">
        <v>33</v>
      </c>
      <c r="D362" s="14">
        <v>4</v>
      </c>
      <c r="E362" s="14">
        <f t="shared" si="49"/>
        <v>500</v>
      </c>
      <c r="F362" s="14">
        <v>0</v>
      </c>
      <c r="G362" s="14">
        <f t="shared" si="50"/>
        <v>0</v>
      </c>
      <c r="H362" s="14"/>
      <c r="I362" s="23">
        <v>1162</v>
      </c>
      <c r="J362" s="14" t="s">
        <v>60</v>
      </c>
      <c r="K362" s="101" t="s">
        <v>731</v>
      </c>
      <c r="L362" s="14"/>
      <c r="M362" s="14"/>
      <c r="N362" s="14" t="s">
        <v>40</v>
      </c>
      <c r="O362" s="88"/>
      <c r="P362" s="14"/>
      <c r="Q362" s="14"/>
      <c r="R362" s="14"/>
      <c r="S362" s="14"/>
      <c r="T362" s="14"/>
      <c r="U362" s="14"/>
      <c r="V362" s="14" t="s">
        <v>734</v>
      </c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</row>
    <row r="363" s="81" customFormat="1" ht="30" hidden="1" customHeight="1" spans="1:257">
      <c r="A363" s="91">
        <f t="shared" si="46"/>
        <v>4</v>
      </c>
      <c r="B363" s="14" t="s">
        <v>601</v>
      </c>
      <c r="C363" s="14" t="s">
        <v>33</v>
      </c>
      <c r="D363" s="14">
        <v>4</v>
      </c>
      <c r="E363" s="14">
        <f t="shared" si="49"/>
        <v>500</v>
      </c>
      <c r="F363" s="14">
        <v>0</v>
      </c>
      <c r="G363" s="14">
        <f t="shared" si="50"/>
        <v>0</v>
      </c>
      <c r="H363" s="14"/>
      <c r="I363" s="23">
        <v>1154</v>
      </c>
      <c r="J363" s="14" t="s">
        <v>26</v>
      </c>
      <c r="K363" s="101" t="s">
        <v>731</v>
      </c>
      <c r="L363" s="14"/>
      <c r="M363" s="14" t="s">
        <v>684</v>
      </c>
      <c r="N363" s="14" t="s">
        <v>40</v>
      </c>
      <c r="O363" s="88"/>
      <c r="P363" s="14"/>
      <c r="Q363" s="14"/>
      <c r="R363" s="14"/>
      <c r="S363" s="14"/>
      <c r="T363" s="14"/>
      <c r="U363" s="14"/>
      <c r="V363" s="14" t="s">
        <v>734</v>
      </c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</row>
    <row r="364" s="81" customFormat="1" ht="30" hidden="1" customHeight="1" spans="1:257">
      <c r="A364" s="91">
        <f t="shared" si="46"/>
        <v>4</v>
      </c>
      <c r="B364" s="14" t="s">
        <v>572</v>
      </c>
      <c r="C364" s="14" t="s">
        <v>33</v>
      </c>
      <c r="D364" s="14">
        <v>4</v>
      </c>
      <c r="E364" s="14">
        <f t="shared" si="49"/>
        <v>500</v>
      </c>
      <c r="F364" s="14">
        <v>0</v>
      </c>
      <c r="G364" s="14">
        <f t="shared" si="50"/>
        <v>0</v>
      </c>
      <c r="H364" s="14"/>
      <c r="I364" s="23">
        <v>1155</v>
      </c>
      <c r="J364" s="14" t="s">
        <v>26</v>
      </c>
      <c r="K364" s="101" t="s">
        <v>731</v>
      </c>
      <c r="L364" s="14"/>
      <c r="M364" s="14" t="s">
        <v>684</v>
      </c>
      <c r="N364" s="14" t="s">
        <v>40</v>
      </c>
      <c r="O364" s="88"/>
      <c r="P364" s="14"/>
      <c r="Q364" s="14"/>
      <c r="R364" s="14"/>
      <c r="S364" s="14"/>
      <c r="T364" s="14"/>
      <c r="U364" s="14"/>
      <c r="V364" s="14" t="s">
        <v>734</v>
      </c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</row>
    <row r="365" s="81" customFormat="1" ht="20" hidden="1" customHeight="1" spans="1:257">
      <c r="A365" s="13">
        <f t="shared" si="46"/>
        <v>4</v>
      </c>
      <c r="B365" s="14" t="s">
        <v>574</v>
      </c>
      <c r="C365" s="14" t="s">
        <v>33</v>
      </c>
      <c r="D365" s="14">
        <v>4</v>
      </c>
      <c r="E365" s="14">
        <f t="shared" si="49"/>
        <v>500</v>
      </c>
      <c r="F365" s="14">
        <v>0</v>
      </c>
      <c r="G365" s="14">
        <f t="shared" si="50"/>
        <v>0</v>
      </c>
      <c r="H365" s="14"/>
      <c r="I365" s="23">
        <v>1156</v>
      </c>
      <c r="J365" s="14" t="s">
        <v>34</v>
      </c>
      <c r="K365" s="101" t="s">
        <v>731</v>
      </c>
      <c r="L365" s="14"/>
      <c r="M365" s="14"/>
      <c r="N365" s="14" t="s">
        <v>40</v>
      </c>
      <c r="O365" s="88">
        <v>7988</v>
      </c>
      <c r="P365" s="14"/>
      <c r="Q365" s="14"/>
      <c r="R365" s="14"/>
      <c r="S365" s="14"/>
      <c r="T365" s="14"/>
      <c r="U365" s="14"/>
      <c r="V365" s="14" t="s">
        <v>734</v>
      </c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</row>
    <row r="366" s="81" customFormat="1" ht="20" hidden="1" customHeight="1" spans="1:257">
      <c r="A366" s="84">
        <f t="shared" si="46"/>
        <v>8</v>
      </c>
      <c r="B366" s="37" t="s">
        <v>575</v>
      </c>
      <c r="C366" s="37" t="s">
        <v>522</v>
      </c>
      <c r="D366" s="37">
        <v>8</v>
      </c>
      <c r="E366" s="37">
        <f t="shared" si="49"/>
        <v>1000</v>
      </c>
      <c r="F366" s="37"/>
      <c r="G366" s="37">
        <v>0</v>
      </c>
      <c r="H366" s="37">
        <v>300</v>
      </c>
      <c r="I366" s="54">
        <v>4651</v>
      </c>
      <c r="J366" s="37" t="s">
        <v>360</v>
      </c>
      <c r="K366" s="37" t="s">
        <v>735</v>
      </c>
      <c r="L366" s="37"/>
      <c r="M366" s="37"/>
      <c r="N366" s="37"/>
      <c r="O366" s="92"/>
      <c r="P366" s="37"/>
      <c r="Q366" s="37"/>
      <c r="R366" s="37"/>
      <c r="S366" s="37"/>
      <c r="T366" s="37"/>
      <c r="U366" s="37"/>
      <c r="V366" s="37" t="s">
        <v>736</v>
      </c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</row>
    <row r="367" s="81" customFormat="1" ht="20" hidden="1" customHeight="1" spans="1:257">
      <c r="A367" s="84">
        <f t="shared" si="46"/>
        <v>6</v>
      </c>
      <c r="B367" s="37" t="s">
        <v>576</v>
      </c>
      <c r="C367" s="37" t="s">
        <v>522</v>
      </c>
      <c r="D367" s="37">
        <v>6</v>
      </c>
      <c r="E367" s="37">
        <f t="shared" si="49"/>
        <v>750</v>
      </c>
      <c r="F367" s="37"/>
      <c r="G367" s="37">
        <v>0</v>
      </c>
      <c r="H367" s="37"/>
      <c r="I367" s="54">
        <v>3471</v>
      </c>
      <c r="J367" s="37" t="s">
        <v>23</v>
      </c>
      <c r="K367" s="37" t="s">
        <v>735</v>
      </c>
      <c r="L367" s="37"/>
      <c r="M367" s="37" t="s">
        <v>77</v>
      </c>
      <c r="N367" s="37" t="s">
        <v>40</v>
      </c>
      <c r="O367" s="92">
        <v>2050</v>
      </c>
      <c r="P367" s="37">
        <v>1850</v>
      </c>
      <c r="Q367" s="37">
        <f>P367-O367</f>
        <v>-200</v>
      </c>
      <c r="R367" s="37" t="s">
        <v>36</v>
      </c>
      <c r="S367" s="37"/>
      <c r="T367" s="37"/>
      <c r="U367" s="37"/>
      <c r="V367" s="37" t="s">
        <v>736</v>
      </c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</row>
    <row r="368" s="81" customFormat="1" ht="20" hidden="1" customHeight="1" spans="1:257">
      <c r="A368" s="84">
        <f t="shared" si="46"/>
        <v>8</v>
      </c>
      <c r="B368" s="14" t="s">
        <v>570</v>
      </c>
      <c r="C368" s="14" t="s">
        <v>737</v>
      </c>
      <c r="D368" s="14">
        <v>8</v>
      </c>
      <c r="E368" s="14">
        <f t="shared" si="49"/>
        <v>1000</v>
      </c>
      <c r="F368" s="14">
        <v>0</v>
      </c>
      <c r="G368" s="14">
        <f t="shared" ref="G368:G374" si="51">1500/8*F368</f>
        <v>0</v>
      </c>
      <c r="H368" s="14">
        <v>300</v>
      </c>
      <c r="I368" s="23">
        <v>165</v>
      </c>
      <c r="J368" s="14" t="s">
        <v>338</v>
      </c>
      <c r="K368" s="14" t="s">
        <v>738</v>
      </c>
      <c r="L368" s="14"/>
      <c r="M368" s="14"/>
      <c r="N368" s="14" t="s">
        <v>40</v>
      </c>
      <c r="O368" s="88"/>
      <c r="P368" s="14"/>
      <c r="Q368" s="14"/>
      <c r="R368" s="14"/>
      <c r="S368" s="14"/>
      <c r="T368" s="14">
        <v>2056.5</v>
      </c>
      <c r="U368" s="14" t="s">
        <v>481</v>
      </c>
      <c r="V368" s="14">
        <v>18626464523</v>
      </c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</row>
    <row r="369" s="81" customFormat="1" ht="20" hidden="1" customHeight="1" spans="1:257">
      <c r="A369" s="84">
        <f t="shared" si="46"/>
        <v>4</v>
      </c>
      <c r="B369" s="14" t="s">
        <v>595</v>
      </c>
      <c r="C369" s="14" t="s">
        <v>737</v>
      </c>
      <c r="D369" s="14">
        <v>4</v>
      </c>
      <c r="E369" s="14">
        <f t="shared" si="49"/>
        <v>500</v>
      </c>
      <c r="F369" s="14">
        <v>0</v>
      </c>
      <c r="G369" s="14">
        <f t="shared" si="51"/>
        <v>0</v>
      </c>
      <c r="H369" s="14"/>
      <c r="I369" s="23">
        <v>168</v>
      </c>
      <c r="J369" s="14" t="s">
        <v>338</v>
      </c>
      <c r="K369" s="14" t="s">
        <v>738</v>
      </c>
      <c r="L369" s="14"/>
      <c r="M369" s="14"/>
      <c r="N369" s="14" t="s">
        <v>40</v>
      </c>
      <c r="O369" s="88"/>
      <c r="P369" s="14"/>
      <c r="Q369" s="14"/>
      <c r="R369" s="14"/>
      <c r="S369" s="14"/>
      <c r="T369" s="14">
        <v>2061.3</v>
      </c>
      <c r="U369" s="14" t="s">
        <v>481</v>
      </c>
      <c r="V369" s="14">
        <v>18135219064</v>
      </c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</row>
    <row r="370" s="81" customFormat="1" ht="20" hidden="1" customHeight="1" spans="1:257">
      <c r="A370" s="84">
        <f t="shared" si="46"/>
        <v>7</v>
      </c>
      <c r="B370" s="14" t="s">
        <v>596</v>
      </c>
      <c r="C370" s="14" t="s">
        <v>737</v>
      </c>
      <c r="D370" s="14">
        <v>5.5</v>
      </c>
      <c r="E370" s="14">
        <f t="shared" si="49"/>
        <v>687.5</v>
      </c>
      <c r="F370" s="14">
        <v>1.5</v>
      </c>
      <c r="G370" s="14">
        <f t="shared" si="51"/>
        <v>281.25</v>
      </c>
      <c r="H370" s="14"/>
      <c r="I370" s="23">
        <v>170</v>
      </c>
      <c r="J370" s="14" t="s">
        <v>338</v>
      </c>
      <c r="K370" s="14" t="s">
        <v>738</v>
      </c>
      <c r="L370" s="14"/>
      <c r="M370" s="14"/>
      <c r="N370" s="14" t="s">
        <v>40</v>
      </c>
      <c r="O370" s="88"/>
      <c r="P370" s="14"/>
      <c r="Q370" s="14"/>
      <c r="R370" s="14"/>
      <c r="S370" s="14"/>
      <c r="T370" s="14">
        <v>2066.7</v>
      </c>
      <c r="U370" s="14" t="s">
        <v>408</v>
      </c>
      <c r="V370" s="14">
        <v>18135219064</v>
      </c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</row>
    <row r="371" s="81" customFormat="1" ht="20" hidden="1" customHeight="1" spans="1:257">
      <c r="A371" s="84">
        <f t="shared" si="46"/>
        <v>9.5</v>
      </c>
      <c r="B371" s="14" t="s">
        <v>597</v>
      </c>
      <c r="C371" s="14" t="s">
        <v>737</v>
      </c>
      <c r="D371" s="14">
        <v>8.5</v>
      </c>
      <c r="E371" s="14">
        <f t="shared" si="49"/>
        <v>1062.5</v>
      </c>
      <c r="F371" s="14">
        <v>1</v>
      </c>
      <c r="G371" s="14">
        <f t="shared" si="51"/>
        <v>187.5</v>
      </c>
      <c r="H371" s="14"/>
      <c r="I371" s="23">
        <v>171</v>
      </c>
      <c r="J371" s="14" t="s">
        <v>338</v>
      </c>
      <c r="K371" s="14" t="s">
        <v>738</v>
      </c>
      <c r="L371" s="14">
        <v>40</v>
      </c>
      <c r="M371" s="14"/>
      <c r="N371" s="14" t="s">
        <v>40</v>
      </c>
      <c r="O371" s="88"/>
      <c r="P371" s="14"/>
      <c r="Q371" s="14"/>
      <c r="R371" s="14"/>
      <c r="S371" s="14"/>
      <c r="T371" s="14">
        <v>2075.9</v>
      </c>
      <c r="U371" s="14" t="s">
        <v>409</v>
      </c>
      <c r="V371" s="14">
        <v>18135219064</v>
      </c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</row>
    <row r="372" s="81" customFormat="1" ht="20" hidden="1" customHeight="1" spans="1:257">
      <c r="A372" s="84">
        <f t="shared" si="46"/>
        <v>9</v>
      </c>
      <c r="B372" s="14" t="s">
        <v>598</v>
      </c>
      <c r="C372" s="14" t="s">
        <v>737</v>
      </c>
      <c r="D372" s="14">
        <v>9</v>
      </c>
      <c r="E372" s="14">
        <f t="shared" si="49"/>
        <v>1125</v>
      </c>
      <c r="F372" s="14">
        <v>0</v>
      </c>
      <c r="G372" s="14">
        <f t="shared" si="51"/>
        <v>0</v>
      </c>
      <c r="H372" s="14"/>
      <c r="I372" s="23">
        <v>172</v>
      </c>
      <c r="J372" s="14" t="s">
        <v>338</v>
      </c>
      <c r="K372" s="14" t="s">
        <v>738</v>
      </c>
      <c r="L372" s="14">
        <v>20</v>
      </c>
      <c r="M372" s="14"/>
      <c r="N372" s="14" t="s">
        <v>40</v>
      </c>
      <c r="O372" s="88"/>
      <c r="P372" s="14"/>
      <c r="Q372" s="14"/>
      <c r="R372" s="14"/>
      <c r="S372" s="14"/>
      <c r="T372" s="14">
        <v>2081.9</v>
      </c>
      <c r="U372" s="14" t="s">
        <v>408</v>
      </c>
      <c r="V372" s="14">
        <v>18135219064</v>
      </c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</row>
    <row r="373" s="81" customFormat="1" ht="20" customHeight="1" spans="1:257">
      <c r="A373" s="84">
        <f t="shared" si="46"/>
        <v>8</v>
      </c>
      <c r="B373" s="14" t="s">
        <v>599</v>
      </c>
      <c r="C373" s="14" t="s">
        <v>737</v>
      </c>
      <c r="D373" s="14">
        <v>7</v>
      </c>
      <c r="E373" s="14">
        <f t="shared" si="49"/>
        <v>875</v>
      </c>
      <c r="F373" s="14">
        <v>1</v>
      </c>
      <c r="G373" s="14">
        <f t="shared" si="51"/>
        <v>187.5</v>
      </c>
      <c r="H373" s="14"/>
      <c r="I373" s="23">
        <v>174</v>
      </c>
      <c r="J373" s="14" t="s">
        <v>338</v>
      </c>
      <c r="K373" s="14" t="s">
        <v>738</v>
      </c>
      <c r="L373" s="14">
        <v>20</v>
      </c>
      <c r="M373" s="14"/>
      <c r="N373" s="14" t="s">
        <v>40</v>
      </c>
      <c r="O373" s="88"/>
      <c r="P373" s="14"/>
      <c r="Q373" s="14"/>
      <c r="R373" s="14"/>
      <c r="S373" s="14"/>
      <c r="T373" s="14">
        <v>2091.7</v>
      </c>
      <c r="U373" s="14" t="s">
        <v>410</v>
      </c>
      <c r="V373" s="14">
        <v>18135219064</v>
      </c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</row>
    <row r="374" s="81" customFormat="1" ht="20" hidden="1" customHeight="1" spans="1:257">
      <c r="A374" s="13">
        <f t="shared" si="46"/>
        <v>4</v>
      </c>
      <c r="B374" s="37" t="s">
        <v>601</v>
      </c>
      <c r="C374" s="37" t="s">
        <v>522</v>
      </c>
      <c r="D374" s="37">
        <v>4</v>
      </c>
      <c r="E374" s="37">
        <v>1300</v>
      </c>
      <c r="F374" s="37">
        <v>0</v>
      </c>
      <c r="G374" s="37">
        <f t="shared" si="51"/>
        <v>0</v>
      </c>
      <c r="H374" s="37"/>
      <c r="I374" s="54"/>
      <c r="J374" s="37" t="s">
        <v>82</v>
      </c>
      <c r="K374" s="37" t="s">
        <v>739</v>
      </c>
      <c r="L374" s="37"/>
      <c r="M374" s="37" t="s">
        <v>316</v>
      </c>
      <c r="N374" s="37"/>
      <c r="O374" s="92">
        <v>1300</v>
      </c>
      <c r="P374" s="37">
        <v>1300</v>
      </c>
      <c r="Q374" s="37"/>
      <c r="R374" s="37" t="s">
        <v>82</v>
      </c>
      <c r="S374" s="37"/>
      <c r="T374" s="37"/>
      <c r="U374" s="37"/>
      <c r="V374" s="37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</row>
    <row r="375" s="81" customFormat="1" ht="20" hidden="1" customHeight="1" spans="1:257">
      <c r="A375" s="13">
        <v>0</v>
      </c>
      <c r="B375" s="37" t="s">
        <v>572</v>
      </c>
      <c r="C375" s="37" t="s">
        <v>522</v>
      </c>
      <c r="D375" s="37"/>
      <c r="E375" s="37">
        <v>600</v>
      </c>
      <c r="F375" s="37"/>
      <c r="G375" s="37">
        <v>0</v>
      </c>
      <c r="H375" s="37"/>
      <c r="I375" s="54"/>
      <c r="J375" s="37"/>
      <c r="K375" s="37" t="s">
        <v>740</v>
      </c>
      <c r="L375" s="37"/>
      <c r="M375" s="37" t="s">
        <v>741</v>
      </c>
      <c r="N375" s="37"/>
      <c r="O375" s="92">
        <v>600</v>
      </c>
      <c r="P375" s="37">
        <v>600</v>
      </c>
      <c r="Q375" s="37"/>
      <c r="R375" s="37" t="s">
        <v>114</v>
      </c>
      <c r="S375" s="37"/>
      <c r="T375" s="37"/>
      <c r="U375" s="37"/>
      <c r="V375" s="37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</row>
    <row r="376" s="81" customFormat="1" ht="20" hidden="1" customHeight="1" spans="1:257">
      <c r="A376" s="13">
        <f t="shared" ref="A376:A383" si="52">D376+F376</f>
        <v>8</v>
      </c>
      <c r="B376" s="37" t="s">
        <v>601</v>
      </c>
      <c r="C376" s="37" t="s">
        <v>31</v>
      </c>
      <c r="D376" s="37">
        <v>8</v>
      </c>
      <c r="E376" s="37">
        <v>1200</v>
      </c>
      <c r="F376" s="37">
        <v>0</v>
      </c>
      <c r="G376" s="37">
        <f>1500/8*F376</f>
        <v>0</v>
      </c>
      <c r="H376" s="37"/>
      <c r="I376" s="54">
        <v>0</v>
      </c>
      <c r="J376" s="37" t="s">
        <v>34</v>
      </c>
      <c r="K376" s="37" t="s">
        <v>742</v>
      </c>
      <c r="L376" s="37"/>
      <c r="M376" s="37" t="s">
        <v>316</v>
      </c>
      <c r="N376" s="37"/>
      <c r="O376" s="92">
        <v>1200</v>
      </c>
      <c r="P376" s="37">
        <v>1200</v>
      </c>
      <c r="Q376" s="37"/>
      <c r="R376" s="37" t="s">
        <v>26</v>
      </c>
      <c r="S376" s="37"/>
      <c r="T376" s="37"/>
      <c r="U376" s="37"/>
      <c r="V376" s="37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</row>
    <row r="377" s="81" customFormat="1" ht="20" hidden="1" customHeight="1" spans="1:257">
      <c r="A377" s="84">
        <f t="shared" si="52"/>
        <v>8</v>
      </c>
      <c r="B377" s="14" t="s">
        <v>577</v>
      </c>
      <c r="C377" s="14" t="s">
        <v>137</v>
      </c>
      <c r="D377" s="14">
        <v>3</v>
      </c>
      <c r="E377" s="14">
        <f t="shared" ref="E377:E383" si="53">1000/8*D377</f>
        <v>375</v>
      </c>
      <c r="F377" s="14">
        <v>5</v>
      </c>
      <c r="G377" s="14">
        <f t="shared" ref="G377:G383" si="54">1300/8*F377</f>
        <v>812.5</v>
      </c>
      <c r="H377" s="14">
        <v>500</v>
      </c>
      <c r="I377" s="23">
        <v>1261</v>
      </c>
      <c r="J377" s="14" t="s">
        <v>220</v>
      </c>
      <c r="K377" s="37" t="s">
        <v>743</v>
      </c>
      <c r="L377" s="14"/>
      <c r="M377" s="14"/>
      <c r="N377" s="14"/>
      <c r="O377" s="88"/>
      <c r="P377" s="14"/>
      <c r="Q377" s="14"/>
      <c r="R377" s="14"/>
      <c r="S377" s="14"/>
      <c r="T377" s="14">
        <v>1534</v>
      </c>
      <c r="U377" s="14" t="s">
        <v>590</v>
      </c>
      <c r="V377" s="14">
        <v>18607673826</v>
      </c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</row>
    <row r="378" s="81" customFormat="1" ht="20" hidden="1" customHeight="1" spans="1:257">
      <c r="A378" s="84">
        <f t="shared" si="52"/>
        <v>8</v>
      </c>
      <c r="B378" s="14" t="s">
        <v>570</v>
      </c>
      <c r="C378" s="14" t="s">
        <v>137</v>
      </c>
      <c r="D378" s="14">
        <v>0</v>
      </c>
      <c r="E378" s="14">
        <f t="shared" si="53"/>
        <v>0</v>
      </c>
      <c r="F378" s="14">
        <v>8</v>
      </c>
      <c r="G378" s="14">
        <f t="shared" si="54"/>
        <v>1300</v>
      </c>
      <c r="H378" s="14"/>
      <c r="I378" s="23">
        <v>1263</v>
      </c>
      <c r="J378" s="14" t="s">
        <v>220</v>
      </c>
      <c r="K378" s="37" t="s">
        <v>743</v>
      </c>
      <c r="L378" s="14"/>
      <c r="M378" s="14"/>
      <c r="N378" s="14"/>
      <c r="O378" s="88"/>
      <c r="P378" s="14"/>
      <c r="Q378" s="14"/>
      <c r="R378" s="14"/>
      <c r="S378" s="14"/>
      <c r="T378" s="14">
        <v>1534</v>
      </c>
      <c r="U378" s="14" t="s">
        <v>590</v>
      </c>
      <c r="V378" s="14">
        <v>18607673826</v>
      </c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</row>
    <row r="379" s="81" customFormat="1" ht="20" hidden="1" customHeight="1" spans="1:257">
      <c r="A379" s="84">
        <f t="shared" si="52"/>
        <v>8</v>
      </c>
      <c r="B379" s="14" t="s">
        <v>579</v>
      </c>
      <c r="C379" s="14" t="s">
        <v>137</v>
      </c>
      <c r="D379" s="14">
        <v>0</v>
      </c>
      <c r="E379" s="14">
        <f t="shared" si="53"/>
        <v>0</v>
      </c>
      <c r="F379" s="14">
        <v>8</v>
      </c>
      <c r="G379" s="14">
        <f t="shared" si="54"/>
        <v>1300</v>
      </c>
      <c r="H379" s="14"/>
      <c r="I379" s="23">
        <v>1264</v>
      </c>
      <c r="J379" s="14" t="s">
        <v>220</v>
      </c>
      <c r="K379" s="37" t="s">
        <v>743</v>
      </c>
      <c r="L379" s="14"/>
      <c r="M379" s="14"/>
      <c r="N379" s="14"/>
      <c r="O379" s="88"/>
      <c r="P379" s="14"/>
      <c r="Q379" s="14"/>
      <c r="R379" s="14"/>
      <c r="S379" s="14"/>
      <c r="T379" s="14">
        <v>1550</v>
      </c>
      <c r="U379" s="14" t="s">
        <v>590</v>
      </c>
      <c r="V379" s="14">
        <v>18607673826</v>
      </c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</row>
    <row r="380" s="81" customFormat="1" ht="20" hidden="1" customHeight="1" spans="1:257">
      <c r="A380" s="13">
        <f t="shared" si="52"/>
        <v>8</v>
      </c>
      <c r="B380" s="14" t="s">
        <v>596</v>
      </c>
      <c r="C380" s="14" t="s">
        <v>137</v>
      </c>
      <c r="D380" s="14">
        <v>0</v>
      </c>
      <c r="E380" s="14">
        <f t="shared" si="53"/>
        <v>0</v>
      </c>
      <c r="F380" s="14">
        <v>8</v>
      </c>
      <c r="G380" s="14">
        <f t="shared" si="54"/>
        <v>1300</v>
      </c>
      <c r="H380" s="14"/>
      <c r="I380" s="23">
        <v>1265</v>
      </c>
      <c r="J380" s="14" t="s">
        <v>220</v>
      </c>
      <c r="K380" s="37" t="s">
        <v>743</v>
      </c>
      <c r="L380" s="14"/>
      <c r="M380" s="14"/>
      <c r="N380" s="14"/>
      <c r="O380" s="88"/>
      <c r="P380" s="14"/>
      <c r="Q380" s="14"/>
      <c r="R380" s="14"/>
      <c r="S380" s="14"/>
      <c r="T380" s="14"/>
      <c r="U380" s="14"/>
      <c r="V380" s="14">
        <v>18607673826</v>
      </c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</row>
    <row r="381" s="81" customFormat="1" ht="20" hidden="1" customHeight="1" spans="1:257">
      <c r="A381" s="13">
        <f t="shared" si="52"/>
        <v>8</v>
      </c>
      <c r="B381" s="14" t="s">
        <v>597</v>
      </c>
      <c r="C381" s="14" t="s">
        <v>137</v>
      </c>
      <c r="D381" s="14">
        <v>0</v>
      </c>
      <c r="E381" s="14">
        <f t="shared" si="53"/>
        <v>0</v>
      </c>
      <c r="F381" s="14">
        <v>8</v>
      </c>
      <c r="G381" s="14">
        <f t="shared" si="54"/>
        <v>1300</v>
      </c>
      <c r="H381" s="14"/>
      <c r="I381" s="23">
        <v>1266</v>
      </c>
      <c r="J381" s="14" t="s">
        <v>220</v>
      </c>
      <c r="K381" s="37" t="s">
        <v>743</v>
      </c>
      <c r="L381" s="14"/>
      <c r="M381" s="14"/>
      <c r="N381" s="14"/>
      <c r="O381" s="88"/>
      <c r="P381" s="14"/>
      <c r="Q381" s="14"/>
      <c r="R381" s="14"/>
      <c r="S381" s="14"/>
      <c r="T381" s="14"/>
      <c r="U381" s="14"/>
      <c r="V381" s="14">
        <v>18607673826</v>
      </c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</row>
    <row r="382" s="81" customFormat="1" ht="20" hidden="1" customHeight="1" spans="1:257">
      <c r="A382" s="13">
        <f t="shared" si="52"/>
        <v>8</v>
      </c>
      <c r="B382" s="14" t="s">
        <v>598</v>
      </c>
      <c r="C382" s="14" t="s">
        <v>137</v>
      </c>
      <c r="D382" s="14">
        <v>0</v>
      </c>
      <c r="E382" s="14">
        <f t="shared" si="53"/>
        <v>0</v>
      </c>
      <c r="F382" s="14">
        <v>8</v>
      </c>
      <c r="G382" s="14">
        <f t="shared" si="54"/>
        <v>1300</v>
      </c>
      <c r="H382" s="14"/>
      <c r="I382" s="23">
        <v>1267</v>
      </c>
      <c r="J382" s="14" t="s">
        <v>220</v>
      </c>
      <c r="K382" s="37" t="s">
        <v>743</v>
      </c>
      <c r="L382" s="14"/>
      <c r="M382" s="14"/>
      <c r="N382" s="14"/>
      <c r="O382" s="88"/>
      <c r="P382" s="14"/>
      <c r="Q382" s="14"/>
      <c r="R382" s="14"/>
      <c r="S382" s="14"/>
      <c r="T382" s="14"/>
      <c r="U382" s="14"/>
      <c r="V382" s="14">
        <v>18607673826</v>
      </c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</row>
    <row r="383" s="81" customFormat="1" ht="20" customHeight="1" spans="1:257">
      <c r="A383" s="13">
        <f t="shared" si="52"/>
        <v>8</v>
      </c>
      <c r="B383" s="14" t="s">
        <v>599</v>
      </c>
      <c r="C383" s="14" t="s">
        <v>137</v>
      </c>
      <c r="D383" s="14">
        <v>0</v>
      </c>
      <c r="E383" s="14">
        <f t="shared" si="53"/>
        <v>0</v>
      </c>
      <c r="F383" s="14">
        <v>8</v>
      </c>
      <c r="G383" s="14">
        <f t="shared" si="54"/>
        <v>1300</v>
      </c>
      <c r="H383" s="14"/>
      <c r="I383" s="23">
        <v>1268</v>
      </c>
      <c r="J383" s="14" t="s">
        <v>220</v>
      </c>
      <c r="K383" s="37" t="s">
        <v>743</v>
      </c>
      <c r="L383" s="14"/>
      <c r="M383" s="14"/>
      <c r="N383" s="14"/>
      <c r="O383" s="88"/>
      <c r="P383" s="14"/>
      <c r="Q383" s="14"/>
      <c r="R383" s="14"/>
      <c r="S383" s="14"/>
      <c r="T383" s="14"/>
      <c r="U383" s="14"/>
      <c r="V383" s="14">
        <v>18607673826</v>
      </c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</row>
    <row r="384" hidden="1" spans="15:15">
      <c r="O384" s="6">
        <f>SUM(O3:O383)</f>
        <v>400930</v>
      </c>
    </row>
  </sheetData>
  <autoFilter ref="A2:V384">
    <filterColumn colId="1">
      <customFilters>
        <customFilter operator="equal" val="2018.04.30"/>
      </customFilters>
    </filterColumn>
    <sortState ref="A2:V384">
      <sortCondition ref="K3:K383"/>
    </sortState>
    <extLst/>
  </autoFilter>
  <sortState ref="A3:V383">
    <sortCondition ref="K3:K383"/>
  </sortState>
  <mergeCells count="1">
    <mergeCell ref="O1:V1"/>
  </mergeCells>
  <pageMargins left="0.75" right="0.75" top="1" bottom="1" header="0.509027777777778" footer="0.509027777777778"/>
  <pageSetup paperSize="9" orientation="portrait"/>
  <headerFooter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W422"/>
  <sheetViews>
    <sheetView zoomScale="90" zoomScaleNormal="90" workbookViewId="0">
      <pane ySplit="2" topLeftCell="A51" activePane="bottomLeft" state="frozen"/>
      <selection/>
      <selection pane="bottomLeft" activeCell="K427" sqref="K427"/>
    </sheetView>
  </sheetViews>
  <sheetFormatPr defaultColWidth="9" defaultRowHeight="14.25"/>
  <cols>
    <col min="1" max="1" width="5.13333333333333" style="3" customWidth="1"/>
    <col min="2" max="2" width="13.125" style="4" customWidth="1"/>
    <col min="3" max="3" width="9" style="4" customWidth="1"/>
    <col min="4" max="4" width="6.24166666666667" style="4" customWidth="1"/>
    <col min="5" max="5" width="6.525" style="4" customWidth="1"/>
    <col min="6" max="6" width="6.31666666666667" style="4" customWidth="1"/>
    <col min="7" max="7" width="6.81666666666667" style="4" customWidth="1"/>
    <col min="8" max="8" width="6.38333333333333" style="4" customWidth="1"/>
    <col min="9" max="9" width="6.525" style="5" customWidth="1"/>
    <col min="10" max="10" width="8.58333333333333" style="4" customWidth="1"/>
    <col min="11" max="11" width="24.9916666666667" style="4" customWidth="1"/>
    <col min="12" max="12" width="7.91666666666667" style="4" customWidth="1"/>
    <col min="13" max="13" width="17.2166666666667" style="4" customWidth="1"/>
    <col min="14" max="14" width="5.975" style="4" customWidth="1"/>
    <col min="15" max="15" width="7.225" style="6" customWidth="1"/>
    <col min="16" max="16" width="6.525" style="4" customWidth="1"/>
    <col min="17" max="17" width="5.275" style="4" customWidth="1"/>
    <col min="18" max="18" width="7.875" style="4" customWidth="1"/>
    <col min="19" max="19" width="5.55833333333333" style="4" customWidth="1"/>
    <col min="20" max="20" width="9.58333333333333" style="4" customWidth="1"/>
    <col min="21" max="21" width="7.49166666666667" style="4" customWidth="1"/>
    <col min="22" max="22" width="17.9083333333333" style="4" customWidth="1"/>
    <col min="23" max="23" width="23.15" style="4" customWidth="1"/>
    <col min="24" max="16384" width="9" style="4"/>
  </cols>
  <sheetData>
    <row r="1" s="1" customFormat="1" ht="42" customHeight="1" spans="1:253">
      <c r="A1" s="7"/>
      <c r="B1" s="82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5"/>
      <c r="P1" s="86"/>
      <c r="Q1" s="86"/>
      <c r="R1" s="86"/>
      <c r="S1" s="86"/>
      <c r="T1" s="86"/>
      <c r="U1" s="86"/>
      <c r="V1" s="86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  <c r="CL1" s="83"/>
      <c r="CM1" s="83"/>
      <c r="CN1" s="83"/>
      <c r="CO1" s="83"/>
      <c r="CP1" s="83"/>
      <c r="CQ1" s="83"/>
      <c r="CR1" s="83"/>
      <c r="CS1" s="83"/>
      <c r="CT1" s="83"/>
      <c r="CU1" s="83"/>
      <c r="CV1" s="83"/>
      <c r="CW1" s="83"/>
      <c r="CX1" s="83"/>
      <c r="CY1" s="83"/>
      <c r="CZ1" s="83"/>
      <c r="DA1" s="83"/>
      <c r="DB1" s="83"/>
      <c r="DC1" s="83"/>
      <c r="DD1" s="83"/>
      <c r="DE1" s="83"/>
      <c r="DF1" s="83"/>
      <c r="DG1" s="83"/>
      <c r="DH1" s="83"/>
      <c r="DI1" s="83"/>
      <c r="DJ1" s="83"/>
      <c r="DK1" s="83"/>
      <c r="DL1" s="83"/>
      <c r="DM1" s="83"/>
      <c r="DN1" s="83"/>
      <c r="DO1" s="83"/>
      <c r="DP1" s="83"/>
      <c r="DQ1" s="83"/>
      <c r="DR1" s="83"/>
      <c r="DS1" s="83"/>
      <c r="DT1" s="83"/>
      <c r="DU1" s="83"/>
      <c r="DV1" s="83"/>
      <c r="DW1" s="83"/>
      <c r="DX1" s="83"/>
      <c r="DY1" s="83"/>
      <c r="DZ1" s="83"/>
      <c r="EA1" s="83"/>
      <c r="EB1" s="83"/>
      <c r="EC1" s="83"/>
      <c r="ED1" s="83"/>
      <c r="EE1" s="83"/>
      <c r="EF1" s="83"/>
      <c r="EG1" s="83"/>
      <c r="EH1" s="83"/>
      <c r="EI1" s="83"/>
      <c r="EJ1" s="83"/>
      <c r="EK1" s="83"/>
      <c r="EL1" s="83"/>
      <c r="EM1" s="83"/>
      <c r="EN1" s="83"/>
      <c r="EO1" s="83"/>
      <c r="EP1" s="83"/>
      <c r="EQ1" s="83"/>
      <c r="ER1" s="83"/>
      <c r="ES1" s="83"/>
      <c r="ET1" s="83"/>
      <c r="EU1" s="83"/>
      <c r="EV1" s="83"/>
      <c r="EW1" s="83"/>
      <c r="EX1" s="83"/>
      <c r="EY1" s="83"/>
      <c r="EZ1" s="83"/>
      <c r="FA1" s="83"/>
      <c r="FB1" s="83"/>
      <c r="FC1" s="83"/>
      <c r="FD1" s="83"/>
      <c r="FE1" s="83"/>
      <c r="FF1" s="83"/>
      <c r="FG1" s="83"/>
      <c r="FH1" s="83"/>
      <c r="FI1" s="83"/>
      <c r="FJ1" s="83"/>
      <c r="FK1" s="83"/>
      <c r="FL1" s="83"/>
      <c r="FM1" s="83"/>
      <c r="FN1" s="83"/>
      <c r="FO1" s="83"/>
      <c r="FP1" s="83"/>
      <c r="FQ1" s="83"/>
      <c r="FR1" s="83"/>
      <c r="FS1" s="83"/>
      <c r="FT1" s="83"/>
      <c r="FU1" s="83"/>
      <c r="FV1" s="83"/>
      <c r="FW1" s="83"/>
      <c r="FX1" s="83"/>
      <c r="FY1" s="83"/>
      <c r="FZ1" s="83"/>
      <c r="GA1" s="83"/>
      <c r="GB1" s="83"/>
      <c r="GC1" s="83"/>
      <c r="GD1" s="83"/>
      <c r="GE1" s="83"/>
      <c r="GF1" s="83"/>
      <c r="GG1" s="83"/>
      <c r="GH1" s="83"/>
      <c r="GI1" s="83"/>
      <c r="GJ1" s="83"/>
      <c r="GK1" s="83"/>
      <c r="GL1" s="83"/>
      <c r="GM1" s="83"/>
      <c r="GN1" s="83"/>
      <c r="GO1" s="83"/>
      <c r="GP1" s="83"/>
      <c r="GQ1" s="89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</row>
    <row r="2" s="2" customFormat="1" ht="29.5" customHeight="1" spans="1:253">
      <c r="A2" s="8" t="s">
        <v>0</v>
      </c>
      <c r="B2" s="9" t="s">
        <v>1</v>
      </c>
      <c r="C2" s="10" t="s">
        <v>2</v>
      </c>
      <c r="D2" s="11" t="s">
        <v>3</v>
      </c>
      <c r="E2" s="12" t="s">
        <v>4</v>
      </c>
      <c r="F2" s="11" t="s">
        <v>5</v>
      </c>
      <c r="G2" s="12" t="s">
        <v>6</v>
      </c>
      <c r="H2" s="11" t="s">
        <v>13</v>
      </c>
      <c r="I2" s="18" t="s">
        <v>7</v>
      </c>
      <c r="J2" s="19" t="s">
        <v>8</v>
      </c>
      <c r="K2" s="8" t="s">
        <v>9</v>
      </c>
      <c r="L2" s="8" t="s">
        <v>10</v>
      </c>
      <c r="M2" s="20" t="s">
        <v>11</v>
      </c>
      <c r="N2" s="21" t="s">
        <v>12</v>
      </c>
      <c r="O2" s="22" t="s">
        <v>14</v>
      </c>
      <c r="P2" s="11" t="s">
        <v>15</v>
      </c>
      <c r="Q2" s="11" t="s">
        <v>16</v>
      </c>
      <c r="R2" s="21" t="s">
        <v>17</v>
      </c>
      <c r="S2" s="26" t="s">
        <v>18</v>
      </c>
      <c r="T2" s="26" t="s">
        <v>19</v>
      </c>
      <c r="U2" s="26" t="s">
        <v>299</v>
      </c>
      <c r="V2" s="27" t="s">
        <v>20</v>
      </c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</row>
    <row r="3" s="81" customFormat="1" ht="21" hidden="1" customHeight="1" spans="1:257">
      <c r="A3" s="13">
        <f t="shared" ref="A3:A66" si="0">D3+F3</f>
        <v>4</v>
      </c>
      <c r="B3" s="14" t="s">
        <v>744</v>
      </c>
      <c r="C3" s="14" t="s">
        <v>37</v>
      </c>
      <c r="D3" s="14">
        <v>4</v>
      </c>
      <c r="E3" s="14">
        <f t="shared" ref="E3:E15" si="1">1000/8*D3</f>
        <v>500</v>
      </c>
      <c r="F3" s="14">
        <v>0</v>
      </c>
      <c r="G3" s="14">
        <f t="shared" ref="G3:G15" si="2">1500/8*F3</f>
        <v>0</v>
      </c>
      <c r="H3" s="14"/>
      <c r="I3" s="23">
        <v>1418</v>
      </c>
      <c r="J3" s="14" t="s">
        <v>60</v>
      </c>
      <c r="K3" s="14" t="s">
        <v>745</v>
      </c>
      <c r="L3" s="14"/>
      <c r="M3" s="14"/>
      <c r="N3" s="14" t="s">
        <v>40</v>
      </c>
      <c r="O3" s="14"/>
      <c r="P3" s="14"/>
      <c r="Q3" s="14"/>
      <c r="R3" s="14"/>
      <c r="S3" s="14"/>
      <c r="T3" s="14"/>
      <c r="U3" s="14"/>
      <c r="V3" s="14" t="s">
        <v>573</v>
      </c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</row>
    <row r="4" s="81" customFormat="1" ht="20" hidden="1" customHeight="1" spans="1:257">
      <c r="A4" s="13">
        <f t="shared" si="0"/>
        <v>8</v>
      </c>
      <c r="B4" s="14" t="s">
        <v>746</v>
      </c>
      <c r="C4" s="14" t="s">
        <v>37</v>
      </c>
      <c r="D4" s="14">
        <v>8</v>
      </c>
      <c r="E4" s="14">
        <f t="shared" si="1"/>
        <v>1000</v>
      </c>
      <c r="F4" s="14">
        <v>0</v>
      </c>
      <c r="G4" s="14">
        <f t="shared" si="2"/>
        <v>0</v>
      </c>
      <c r="H4" s="14"/>
      <c r="I4" s="23">
        <v>1421</v>
      </c>
      <c r="J4" s="14" t="s">
        <v>338</v>
      </c>
      <c r="K4" s="14" t="s">
        <v>745</v>
      </c>
      <c r="L4" s="14"/>
      <c r="M4" s="14"/>
      <c r="N4" s="14" t="s">
        <v>40</v>
      </c>
      <c r="O4" s="14"/>
      <c r="P4" s="14"/>
      <c r="Q4" s="14"/>
      <c r="R4" s="14"/>
      <c r="S4" s="14"/>
      <c r="T4" s="14"/>
      <c r="U4" s="14"/>
      <c r="V4" s="14" t="s">
        <v>573</v>
      </c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</row>
    <row r="5" s="81" customFormat="1" ht="20" hidden="1" customHeight="1" spans="1:257">
      <c r="A5" s="13">
        <f t="shared" si="0"/>
        <v>4</v>
      </c>
      <c r="B5" s="3" t="s">
        <v>747</v>
      </c>
      <c r="C5" s="3" t="s">
        <v>37</v>
      </c>
      <c r="D5" s="3">
        <v>4</v>
      </c>
      <c r="E5" s="3">
        <f t="shared" si="1"/>
        <v>500</v>
      </c>
      <c r="F5" s="3">
        <v>0</v>
      </c>
      <c r="G5" s="3">
        <f t="shared" si="2"/>
        <v>0</v>
      </c>
      <c r="H5" s="3"/>
      <c r="I5" s="51"/>
      <c r="J5" s="3" t="s">
        <v>338</v>
      </c>
      <c r="K5" s="3" t="s">
        <v>745</v>
      </c>
      <c r="L5" s="3"/>
      <c r="M5" s="3" t="s">
        <v>748</v>
      </c>
      <c r="N5" s="3"/>
      <c r="O5" s="3"/>
      <c r="P5" s="3"/>
      <c r="Q5" s="3"/>
      <c r="R5" s="3"/>
      <c r="S5" s="3"/>
      <c r="T5" s="3">
        <v>3075</v>
      </c>
      <c r="U5" s="3"/>
      <c r="V5" s="3" t="s">
        <v>573</v>
      </c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</row>
    <row r="6" s="81" customFormat="1" ht="20" hidden="1" customHeight="1" spans="1:257">
      <c r="A6" s="13">
        <f t="shared" si="0"/>
        <v>8</v>
      </c>
      <c r="B6" s="14" t="s">
        <v>749</v>
      </c>
      <c r="C6" s="14" t="s">
        <v>37</v>
      </c>
      <c r="D6" s="14">
        <v>8</v>
      </c>
      <c r="E6" s="14">
        <f t="shared" si="1"/>
        <v>1000</v>
      </c>
      <c r="F6" s="14">
        <v>0</v>
      </c>
      <c r="G6" s="14">
        <f t="shared" si="2"/>
        <v>0</v>
      </c>
      <c r="H6" s="14"/>
      <c r="I6" s="23">
        <v>1426</v>
      </c>
      <c r="J6" s="14" t="s">
        <v>338</v>
      </c>
      <c r="K6" s="14" t="s">
        <v>745</v>
      </c>
      <c r="L6" s="14"/>
      <c r="M6" s="14"/>
      <c r="N6" s="14" t="s">
        <v>40</v>
      </c>
      <c r="O6" s="14"/>
      <c r="P6" s="14"/>
      <c r="Q6" s="14"/>
      <c r="R6" s="14"/>
      <c r="S6" s="14"/>
      <c r="T6" s="14">
        <v>3096.3</v>
      </c>
      <c r="U6" s="14" t="s">
        <v>481</v>
      </c>
      <c r="V6" s="14" t="s">
        <v>573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</row>
    <row r="7" s="81" customFormat="1" ht="20" hidden="1" customHeight="1" spans="1:257">
      <c r="A7" s="13">
        <f t="shared" si="0"/>
        <v>8</v>
      </c>
      <c r="B7" s="14" t="s">
        <v>750</v>
      </c>
      <c r="C7" s="14" t="s">
        <v>37</v>
      </c>
      <c r="D7" s="14">
        <v>7</v>
      </c>
      <c r="E7" s="14">
        <f t="shared" si="1"/>
        <v>875</v>
      </c>
      <c r="F7" s="14">
        <v>1</v>
      </c>
      <c r="G7" s="14">
        <f t="shared" si="2"/>
        <v>187.5</v>
      </c>
      <c r="H7" s="14"/>
      <c r="I7" s="23">
        <v>1427</v>
      </c>
      <c r="J7" s="14" t="s">
        <v>338</v>
      </c>
      <c r="K7" s="14" t="s">
        <v>745</v>
      </c>
      <c r="L7" s="14"/>
      <c r="M7" s="14"/>
      <c r="N7" s="14" t="s">
        <v>40</v>
      </c>
      <c r="O7" s="14"/>
      <c r="P7" s="14"/>
      <c r="Q7" s="14"/>
      <c r="R7" s="14"/>
      <c r="S7" s="14"/>
      <c r="T7" s="14">
        <v>3096.3</v>
      </c>
      <c r="U7" s="14" t="s">
        <v>481</v>
      </c>
      <c r="V7" s="14" t="s">
        <v>573</v>
      </c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</row>
    <row r="8" s="81" customFormat="1" ht="20" hidden="1" customHeight="1" spans="1:257">
      <c r="A8" s="13">
        <f t="shared" si="0"/>
        <v>8</v>
      </c>
      <c r="B8" s="14" t="s">
        <v>751</v>
      </c>
      <c r="C8" s="14" t="s">
        <v>37</v>
      </c>
      <c r="D8" s="14">
        <v>8</v>
      </c>
      <c r="E8" s="14">
        <f t="shared" si="1"/>
        <v>1000</v>
      </c>
      <c r="F8" s="14"/>
      <c r="G8" s="14">
        <f t="shared" si="2"/>
        <v>0</v>
      </c>
      <c r="H8" s="14"/>
      <c r="I8" s="23">
        <v>1429</v>
      </c>
      <c r="J8" s="14" t="s">
        <v>338</v>
      </c>
      <c r="K8" s="37" t="s">
        <v>745</v>
      </c>
      <c r="L8" s="14"/>
      <c r="M8" s="14"/>
      <c r="N8" s="14" t="s">
        <v>40</v>
      </c>
      <c r="O8" s="14"/>
      <c r="P8" s="14"/>
      <c r="Q8" s="14"/>
      <c r="R8" s="14"/>
      <c r="S8" s="14"/>
      <c r="T8" s="14">
        <v>3105.7</v>
      </c>
      <c r="U8" s="14" t="s">
        <v>481</v>
      </c>
      <c r="V8" s="14" t="s">
        <v>573</v>
      </c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</row>
    <row r="9" s="81" customFormat="1" ht="20" hidden="1" customHeight="1" spans="1:257">
      <c r="A9" s="13">
        <f t="shared" si="0"/>
        <v>8</v>
      </c>
      <c r="B9" s="14" t="s">
        <v>752</v>
      </c>
      <c r="C9" s="14" t="s">
        <v>37</v>
      </c>
      <c r="D9" s="14">
        <v>8</v>
      </c>
      <c r="E9" s="14">
        <f t="shared" si="1"/>
        <v>1000</v>
      </c>
      <c r="F9" s="14">
        <v>0</v>
      </c>
      <c r="G9" s="14">
        <f t="shared" si="2"/>
        <v>0</v>
      </c>
      <c r="H9" s="14"/>
      <c r="I9" s="23">
        <v>1430</v>
      </c>
      <c r="J9" s="14" t="s">
        <v>338</v>
      </c>
      <c r="K9" s="14" t="s">
        <v>745</v>
      </c>
      <c r="L9" s="14"/>
      <c r="M9" s="14"/>
      <c r="N9" s="14" t="s">
        <v>40</v>
      </c>
      <c r="O9" s="14"/>
      <c r="P9" s="14"/>
      <c r="Q9" s="14"/>
      <c r="R9" s="14"/>
      <c r="S9" s="14"/>
      <c r="T9" s="14">
        <v>3112</v>
      </c>
      <c r="U9" s="14" t="s">
        <v>508</v>
      </c>
      <c r="V9" s="14" t="s">
        <v>573</v>
      </c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</row>
    <row r="10" s="81" customFormat="1" ht="20" hidden="1" customHeight="1" spans="1:257">
      <c r="A10" s="13">
        <f t="shared" si="0"/>
        <v>8</v>
      </c>
      <c r="B10" s="14" t="s">
        <v>753</v>
      </c>
      <c r="C10" s="14" t="s">
        <v>37</v>
      </c>
      <c r="D10" s="14">
        <v>4</v>
      </c>
      <c r="E10" s="14">
        <f t="shared" si="1"/>
        <v>500</v>
      </c>
      <c r="F10" s="14">
        <v>4</v>
      </c>
      <c r="G10" s="14">
        <f t="shared" si="2"/>
        <v>750</v>
      </c>
      <c r="H10" s="14"/>
      <c r="I10" s="23">
        <v>610</v>
      </c>
      <c r="J10" s="14" t="s">
        <v>60</v>
      </c>
      <c r="K10" s="14" t="s">
        <v>745</v>
      </c>
      <c r="L10" s="14"/>
      <c r="M10" s="14"/>
      <c r="N10" s="14" t="s">
        <v>40</v>
      </c>
      <c r="O10" s="14"/>
      <c r="P10" s="14"/>
      <c r="Q10" s="14"/>
      <c r="R10" s="14"/>
      <c r="S10" s="14"/>
      <c r="T10" s="14"/>
      <c r="U10" s="14"/>
      <c r="V10" s="14" t="s">
        <v>573</v>
      </c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</row>
    <row r="11" s="81" customFormat="1" ht="20" hidden="1" customHeight="1" spans="1:257">
      <c r="A11" s="13">
        <f t="shared" si="0"/>
        <v>8</v>
      </c>
      <c r="B11" s="14" t="s">
        <v>754</v>
      </c>
      <c r="C11" s="14" t="s">
        <v>37</v>
      </c>
      <c r="D11" s="14">
        <v>7</v>
      </c>
      <c r="E11" s="14">
        <f t="shared" si="1"/>
        <v>875</v>
      </c>
      <c r="F11" s="14">
        <v>1</v>
      </c>
      <c r="G11" s="14">
        <f t="shared" si="2"/>
        <v>187.5</v>
      </c>
      <c r="H11" s="14"/>
      <c r="I11" s="23">
        <v>615</v>
      </c>
      <c r="J11" s="14" t="s">
        <v>60</v>
      </c>
      <c r="K11" s="14" t="s">
        <v>745</v>
      </c>
      <c r="L11" s="14"/>
      <c r="M11" s="14"/>
      <c r="N11" s="14" t="s">
        <v>40</v>
      </c>
      <c r="O11" s="14"/>
      <c r="P11" s="14"/>
      <c r="Q11" s="14"/>
      <c r="R11" s="14"/>
      <c r="S11" s="14"/>
      <c r="T11" s="14"/>
      <c r="U11" s="14"/>
      <c r="V11" s="14" t="s">
        <v>573</v>
      </c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</row>
    <row r="12" s="81" customFormat="1" ht="20" hidden="1" customHeight="1" spans="1:257">
      <c r="A12" s="13">
        <f t="shared" si="0"/>
        <v>8</v>
      </c>
      <c r="B12" s="3" t="s">
        <v>755</v>
      </c>
      <c r="C12" s="3" t="s">
        <v>33</v>
      </c>
      <c r="D12" s="3">
        <v>0</v>
      </c>
      <c r="E12" s="3">
        <f t="shared" si="1"/>
        <v>0</v>
      </c>
      <c r="F12" s="3">
        <v>8</v>
      </c>
      <c r="G12" s="3">
        <f t="shared" si="2"/>
        <v>1500</v>
      </c>
      <c r="H12" s="3"/>
      <c r="I12" s="51"/>
      <c r="J12" s="87" t="s">
        <v>34</v>
      </c>
      <c r="K12" s="3" t="s">
        <v>756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</row>
    <row r="13" s="81" customFormat="1" ht="20" hidden="1" customHeight="1" spans="1:257">
      <c r="A13" s="13">
        <f t="shared" si="0"/>
        <v>8</v>
      </c>
      <c r="B13" s="3" t="s">
        <v>757</v>
      </c>
      <c r="C13" s="3" t="s">
        <v>50</v>
      </c>
      <c r="D13" s="3">
        <v>8</v>
      </c>
      <c r="E13" s="3">
        <f t="shared" si="1"/>
        <v>1000</v>
      </c>
      <c r="F13" s="3">
        <v>0</v>
      </c>
      <c r="G13" s="3">
        <f t="shared" si="2"/>
        <v>0</v>
      </c>
      <c r="H13" s="3"/>
      <c r="I13" s="51"/>
      <c r="J13" s="3" t="s">
        <v>23</v>
      </c>
      <c r="K13" s="3" t="s">
        <v>758</v>
      </c>
      <c r="L13" s="3"/>
      <c r="M13" s="3"/>
      <c r="N13" s="3"/>
      <c r="O13" s="3"/>
      <c r="P13" s="3"/>
      <c r="Q13" s="3"/>
      <c r="R13" s="3"/>
      <c r="S13" s="3"/>
      <c r="T13" s="3">
        <v>2282</v>
      </c>
      <c r="U13" s="3" t="s">
        <v>409</v>
      </c>
      <c r="V13" s="3" t="s">
        <v>759</v>
      </c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</row>
    <row r="14" s="81" customFormat="1" ht="20" hidden="1" customHeight="1" spans="1:257">
      <c r="A14" s="13">
        <f t="shared" si="0"/>
        <v>8</v>
      </c>
      <c r="B14" s="3" t="s">
        <v>760</v>
      </c>
      <c r="C14" s="3" t="s">
        <v>50</v>
      </c>
      <c r="D14" s="3">
        <v>8</v>
      </c>
      <c r="E14" s="3">
        <f t="shared" si="1"/>
        <v>1000</v>
      </c>
      <c r="F14" s="3">
        <v>0</v>
      </c>
      <c r="G14" s="3">
        <f t="shared" si="2"/>
        <v>0</v>
      </c>
      <c r="H14" s="3"/>
      <c r="I14" s="51"/>
      <c r="J14" s="3" t="s">
        <v>23</v>
      </c>
      <c r="K14" s="3" t="s">
        <v>758</v>
      </c>
      <c r="L14" s="3">
        <v>55</v>
      </c>
      <c r="M14" s="3"/>
      <c r="N14" s="3"/>
      <c r="O14" s="3"/>
      <c r="P14" s="3"/>
      <c r="Q14" s="3"/>
      <c r="R14" s="3"/>
      <c r="S14" s="3"/>
      <c r="T14" s="3">
        <v>2289</v>
      </c>
      <c r="U14" s="3" t="s">
        <v>409</v>
      </c>
      <c r="V14" s="3" t="s">
        <v>759</v>
      </c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</row>
    <row r="15" s="81" customFormat="1" ht="20" hidden="1" customHeight="1" spans="1:257">
      <c r="A15" s="13">
        <f t="shared" si="0"/>
        <v>8</v>
      </c>
      <c r="B15" s="3" t="s">
        <v>761</v>
      </c>
      <c r="C15" s="3" t="s">
        <v>50</v>
      </c>
      <c r="D15" s="3">
        <v>8</v>
      </c>
      <c r="E15" s="3">
        <f t="shared" si="1"/>
        <v>1000</v>
      </c>
      <c r="F15" s="3">
        <v>0</v>
      </c>
      <c r="G15" s="3">
        <f t="shared" si="2"/>
        <v>0</v>
      </c>
      <c r="H15" s="3"/>
      <c r="I15" s="51"/>
      <c r="J15" s="3" t="s">
        <v>23</v>
      </c>
      <c r="K15" s="3" t="s">
        <v>758</v>
      </c>
      <c r="L15" s="3">
        <v>20</v>
      </c>
      <c r="M15" s="3" t="s">
        <v>748</v>
      </c>
      <c r="N15" s="3"/>
      <c r="O15" s="3"/>
      <c r="P15" s="3"/>
      <c r="Q15" s="3"/>
      <c r="R15" s="3"/>
      <c r="S15" s="3"/>
      <c r="T15" s="3">
        <v>2299</v>
      </c>
      <c r="U15" s="3" t="s">
        <v>409</v>
      </c>
      <c r="V15" s="3" t="s">
        <v>759</v>
      </c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</row>
    <row r="16" s="81" customFormat="1" ht="20" hidden="1" customHeight="1" spans="1:257">
      <c r="A16" s="13">
        <f t="shared" si="0"/>
        <v>8</v>
      </c>
      <c r="B16" s="14" t="s">
        <v>762</v>
      </c>
      <c r="C16" s="14" t="s">
        <v>137</v>
      </c>
      <c r="D16" s="14">
        <v>8</v>
      </c>
      <c r="E16" s="14">
        <f>900/8*D16</f>
        <v>900</v>
      </c>
      <c r="F16" s="14"/>
      <c r="G16" s="14">
        <f>1400/8*F16</f>
        <v>0</v>
      </c>
      <c r="H16" s="14"/>
      <c r="I16" s="23">
        <v>1424</v>
      </c>
      <c r="J16" s="14" t="s">
        <v>338</v>
      </c>
      <c r="K16" s="14" t="s">
        <v>763</v>
      </c>
      <c r="L16" s="14"/>
      <c r="M16" s="14" t="s">
        <v>748</v>
      </c>
      <c r="N16" s="14" t="s">
        <v>40</v>
      </c>
      <c r="O16" s="14"/>
      <c r="P16" s="14"/>
      <c r="Q16" s="14"/>
      <c r="R16" s="14"/>
      <c r="S16" s="14"/>
      <c r="T16" s="14">
        <v>1587.1</v>
      </c>
      <c r="U16" s="14" t="s">
        <v>481</v>
      </c>
      <c r="V16" s="14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</row>
    <row r="17" s="81" customFormat="1" ht="20" hidden="1" customHeight="1" spans="1:257">
      <c r="A17" s="13">
        <f t="shared" si="0"/>
        <v>4</v>
      </c>
      <c r="B17" s="14" t="s">
        <v>755</v>
      </c>
      <c r="C17" s="14" t="s">
        <v>457</v>
      </c>
      <c r="D17" s="14">
        <v>4</v>
      </c>
      <c r="E17" s="14">
        <f>900/8*D17</f>
        <v>450</v>
      </c>
      <c r="F17" s="14">
        <v>0</v>
      </c>
      <c r="G17" s="14">
        <f>1200/8*F17</f>
        <v>0</v>
      </c>
      <c r="H17" s="14"/>
      <c r="I17" s="23">
        <v>5581</v>
      </c>
      <c r="J17" s="14" t="s">
        <v>613</v>
      </c>
      <c r="K17" s="14" t="s">
        <v>764</v>
      </c>
      <c r="L17" s="14"/>
      <c r="M17" s="14"/>
      <c r="N17" s="14" t="s">
        <v>40</v>
      </c>
      <c r="O17" s="14"/>
      <c r="P17" s="14"/>
      <c r="Q17" s="14"/>
      <c r="R17" s="14"/>
      <c r="S17" s="14"/>
      <c r="T17" s="14"/>
      <c r="U17" s="14"/>
      <c r="V17" s="14" t="s">
        <v>765</v>
      </c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</row>
    <row r="18" s="81" customFormat="1" ht="20" hidden="1" customHeight="1" spans="1:257">
      <c r="A18" s="13">
        <f t="shared" si="0"/>
        <v>8</v>
      </c>
      <c r="B18" s="14" t="s">
        <v>766</v>
      </c>
      <c r="C18" s="14" t="s">
        <v>457</v>
      </c>
      <c r="D18" s="14">
        <v>8</v>
      </c>
      <c r="E18" s="14">
        <f>900/8*D18</f>
        <v>900</v>
      </c>
      <c r="F18" s="14"/>
      <c r="G18" s="14">
        <f>1400/8*F18</f>
        <v>0</v>
      </c>
      <c r="H18" s="14"/>
      <c r="I18" s="23">
        <v>5583</v>
      </c>
      <c r="J18" s="14" t="s">
        <v>613</v>
      </c>
      <c r="K18" s="14" t="s">
        <v>764</v>
      </c>
      <c r="L18" s="14"/>
      <c r="M18" s="14"/>
      <c r="N18" s="14" t="s">
        <v>40</v>
      </c>
      <c r="O18" s="14"/>
      <c r="P18" s="14"/>
      <c r="Q18" s="14"/>
      <c r="R18" s="14"/>
      <c r="S18" s="14"/>
      <c r="T18" s="14"/>
      <c r="U18" s="14"/>
      <c r="V18" s="14" t="s">
        <v>767</v>
      </c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</row>
    <row r="19" s="81" customFormat="1" ht="20" hidden="1" customHeight="1" spans="1:257">
      <c r="A19" s="13">
        <f t="shared" si="0"/>
        <v>8</v>
      </c>
      <c r="B19" s="14" t="s">
        <v>768</v>
      </c>
      <c r="C19" s="14" t="s">
        <v>85</v>
      </c>
      <c r="D19" s="14">
        <v>8</v>
      </c>
      <c r="E19" s="14">
        <f>1000/8*D19</f>
        <v>1000</v>
      </c>
      <c r="F19" s="14">
        <v>0</v>
      </c>
      <c r="G19" s="14">
        <f>1500/8*F19</f>
        <v>0</v>
      </c>
      <c r="H19" s="14"/>
      <c r="I19" s="23">
        <v>4945</v>
      </c>
      <c r="J19" s="14" t="s">
        <v>360</v>
      </c>
      <c r="K19" s="14" t="s">
        <v>769</v>
      </c>
      <c r="L19" s="14"/>
      <c r="M19" s="14"/>
      <c r="N19" s="14"/>
      <c r="O19" s="14"/>
      <c r="P19" s="14"/>
      <c r="Q19" s="14"/>
      <c r="R19" s="14"/>
      <c r="S19" s="14"/>
      <c r="T19" s="14"/>
      <c r="U19" s="14" t="s">
        <v>409</v>
      </c>
      <c r="V19" s="14" t="s">
        <v>770</v>
      </c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</row>
    <row r="20" s="81" customFormat="1" ht="20" hidden="1" customHeight="1" spans="1:257">
      <c r="A20" s="13">
        <f t="shared" si="0"/>
        <v>4</v>
      </c>
      <c r="B20" s="14" t="s">
        <v>771</v>
      </c>
      <c r="C20" s="14" t="s">
        <v>85</v>
      </c>
      <c r="D20" s="14">
        <v>4</v>
      </c>
      <c r="E20" s="14">
        <f>1000/8*D20</f>
        <v>500</v>
      </c>
      <c r="F20" s="14">
        <v>0</v>
      </c>
      <c r="G20" s="14">
        <f>1500/8*F20</f>
        <v>0</v>
      </c>
      <c r="H20" s="14"/>
      <c r="I20" s="23">
        <v>4947</v>
      </c>
      <c r="J20" s="14" t="s">
        <v>360</v>
      </c>
      <c r="K20" s="14" t="s">
        <v>769</v>
      </c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 t="s">
        <v>770</v>
      </c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</row>
    <row r="21" s="81" customFormat="1" ht="20" hidden="1" customHeight="1" spans="1:257">
      <c r="A21" s="13">
        <f t="shared" si="0"/>
        <v>6</v>
      </c>
      <c r="B21" s="14" t="s">
        <v>772</v>
      </c>
      <c r="C21" s="14" t="s">
        <v>85</v>
      </c>
      <c r="D21" s="14">
        <v>6</v>
      </c>
      <c r="E21" s="14">
        <f>1000/8*D21</f>
        <v>750</v>
      </c>
      <c r="F21" s="14">
        <v>0</v>
      </c>
      <c r="G21" s="14">
        <f>1500/8*F21</f>
        <v>0</v>
      </c>
      <c r="H21" s="14"/>
      <c r="I21" s="23">
        <v>4948</v>
      </c>
      <c r="J21" s="14" t="s">
        <v>360</v>
      </c>
      <c r="K21" s="14" t="s">
        <v>769</v>
      </c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 t="s">
        <v>770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</row>
    <row r="22" s="81" customFormat="1" ht="20" hidden="1" customHeight="1" spans="1:257">
      <c r="A22" s="13">
        <f t="shared" si="0"/>
        <v>5</v>
      </c>
      <c r="B22" s="14" t="s">
        <v>757</v>
      </c>
      <c r="C22" s="14" t="s">
        <v>85</v>
      </c>
      <c r="D22" s="14">
        <v>5</v>
      </c>
      <c r="E22" s="14">
        <f>1000/8*D22</f>
        <v>625</v>
      </c>
      <c r="F22" s="14">
        <v>0</v>
      </c>
      <c r="G22" s="14">
        <f>1500/8*F22</f>
        <v>0</v>
      </c>
      <c r="H22" s="14"/>
      <c r="I22" s="23">
        <v>4649</v>
      </c>
      <c r="J22" s="14" t="s">
        <v>360</v>
      </c>
      <c r="K22" s="14" t="s">
        <v>769</v>
      </c>
      <c r="L22" s="14"/>
      <c r="M22" s="14" t="s">
        <v>77</v>
      </c>
      <c r="N22" s="14"/>
      <c r="O22" s="14"/>
      <c r="P22" s="14"/>
      <c r="Q22" s="14"/>
      <c r="R22" s="14"/>
      <c r="S22" s="14"/>
      <c r="T22" s="14"/>
      <c r="U22" s="14" t="s">
        <v>481</v>
      </c>
      <c r="V22" s="14" t="s">
        <v>770</v>
      </c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</row>
    <row r="23" s="81" customFormat="1" ht="20" hidden="1" customHeight="1" spans="1:257">
      <c r="A23" s="13">
        <f t="shared" si="0"/>
        <v>8</v>
      </c>
      <c r="B23" s="14" t="s">
        <v>773</v>
      </c>
      <c r="C23" s="14" t="s">
        <v>457</v>
      </c>
      <c r="D23" s="14">
        <v>8</v>
      </c>
      <c r="E23" s="14">
        <f>900/8*D23</f>
        <v>900</v>
      </c>
      <c r="F23" s="14">
        <v>0</v>
      </c>
      <c r="G23" s="14">
        <f>1200/8*F23</f>
        <v>0</v>
      </c>
      <c r="H23" s="14"/>
      <c r="I23" s="23">
        <v>2598</v>
      </c>
      <c r="J23" s="14" t="s">
        <v>613</v>
      </c>
      <c r="K23" s="14" t="s">
        <v>774</v>
      </c>
      <c r="L23" s="14"/>
      <c r="M23" s="14"/>
      <c r="N23" s="14" t="s">
        <v>40</v>
      </c>
      <c r="O23" s="14"/>
      <c r="P23" s="14"/>
      <c r="Q23" s="14"/>
      <c r="R23" s="14"/>
      <c r="S23" s="14"/>
      <c r="T23" s="14">
        <v>1497</v>
      </c>
      <c r="U23" s="14"/>
      <c r="V23" s="14" t="s">
        <v>775</v>
      </c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</row>
    <row r="24" s="81" customFormat="1" ht="20" hidden="1" customHeight="1" spans="1:257">
      <c r="A24" s="13">
        <f t="shared" si="0"/>
        <v>8</v>
      </c>
      <c r="B24" s="14" t="s">
        <v>747</v>
      </c>
      <c r="C24" s="14" t="s">
        <v>90</v>
      </c>
      <c r="D24" s="14">
        <v>8</v>
      </c>
      <c r="E24" s="14">
        <f>900/8*D24</f>
        <v>900</v>
      </c>
      <c r="F24" s="14">
        <v>0</v>
      </c>
      <c r="G24" s="14">
        <f>1500/8*F24</f>
        <v>0</v>
      </c>
      <c r="H24" s="14"/>
      <c r="I24" s="23">
        <v>1422</v>
      </c>
      <c r="J24" s="14" t="s">
        <v>360</v>
      </c>
      <c r="K24" s="14" t="s">
        <v>774</v>
      </c>
      <c r="L24" s="14"/>
      <c r="M24" s="14"/>
      <c r="N24" s="14" t="s">
        <v>40</v>
      </c>
      <c r="O24" s="14"/>
      <c r="P24" s="14"/>
      <c r="Q24" s="14"/>
      <c r="R24" s="14"/>
      <c r="S24" s="14"/>
      <c r="T24" s="14"/>
      <c r="U24" s="14"/>
      <c r="V24" s="14" t="s">
        <v>573</v>
      </c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</row>
    <row r="25" s="81" customFormat="1" ht="20" hidden="1" customHeight="1" spans="1:257">
      <c r="A25" s="13">
        <f t="shared" si="0"/>
        <v>4</v>
      </c>
      <c r="B25" s="14" t="s">
        <v>776</v>
      </c>
      <c r="C25" s="14" t="s">
        <v>85</v>
      </c>
      <c r="D25" s="14">
        <v>0</v>
      </c>
      <c r="E25" s="14">
        <f>900/8*D25</f>
        <v>0</v>
      </c>
      <c r="F25" s="14">
        <v>4</v>
      </c>
      <c r="G25" s="14">
        <f>1300/8*F25</f>
        <v>650</v>
      </c>
      <c r="H25" s="14"/>
      <c r="I25" s="23">
        <v>4942</v>
      </c>
      <c r="J25" s="14" t="s">
        <v>360</v>
      </c>
      <c r="K25" s="14" t="s">
        <v>774</v>
      </c>
      <c r="L25" s="14"/>
      <c r="M25" s="14"/>
      <c r="N25" s="14" t="s">
        <v>40</v>
      </c>
      <c r="O25" s="14"/>
      <c r="P25" s="14"/>
      <c r="Q25" s="14"/>
      <c r="R25" s="14"/>
      <c r="S25" s="14"/>
      <c r="T25" s="14"/>
      <c r="U25" s="14"/>
      <c r="V25" s="14" t="s">
        <v>573</v>
      </c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</row>
    <row r="26" s="81" customFormat="1" ht="20" hidden="1" customHeight="1" spans="1:257">
      <c r="A26" s="13">
        <f t="shared" si="0"/>
        <v>8</v>
      </c>
      <c r="B26" s="14" t="s">
        <v>749</v>
      </c>
      <c r="C26" s="14" t="s">
        <v>85</v>
      </c>
      <c r="D26" s="14">
        <v>8</v>
      </c>
      <c r="E26" s="14">
        <f>900/8*D26</f>
        <v>900</v>
      </c>
      <c r="F26" s="14">
        <v>0</v>
      </c>
      <c r="G26" s="14">
        <f>1300/8*F26</f>
        <v>0</v>
      </c>
      <c r="H26" s="14"/>
      <c r="I26" s="23">
        <v>4943</v>
      </c>
      <c r="J26" s="14" t="s">
        <v>360</v>
      </c>
      <c r="K26" s="14" t="s">
        <v>774</v>
      </c>
      <c r="L26" s="14"/>
      <c r="M26" s="14"/>
      <c r="N26" s="14" t="s">
        <v>40</v>
      </c>
      <c r="O26" s="14"/>
      <c r="P26" s="14"/>
      <c r="Q26" s="14"/>
      <c r="R26" s="14"/>
      <c r="S26" s="14"/>
      <c r="T26" s="14"/>
      <c r="U26" s="14"/>
      <c r="V26" s="14" t="s">
        <v>573</v>
      </c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</row>
    <row r="27" s="81" customFormat="1" ht="20" hidden="1" customHeight="1" spans="1:257">
      <c r="A27" s="13">
        <f t="shared" si="0"/>
        <v>8</v>
      </c>
      <c r="B27" s="3" t="s">
        <v>750</v>
      </c>
      <c r="C27" s="3" t="s">
        <v>85</v>
      </c>
      <c r="D27" s="3">
        <v>8</v>
      </c>
      <c r="E27" s="3">
        <f>900/8*D27</f>
        <v>900</v>
      </c>
      <c r="F27" s="3">
        <v>0</v>
      </c>
      <c r="G27" s="3">
        <f>1300/8*F27</f>
        <v>0</v>
      </c>
      <c r="H27" s="3"/>
      <c r="I27" s="51"/>
      <c r="J27" s="3" t="s">
        <v>360</v>
      </c>
      <c r="K27" s="3" t="s">
        <v>774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</row>
    <row r="28" s="81" customFormat="1" ht="20" hidden="1" customHeight="1" spans="1:257">
      <c r="A28" s="13">
        <f t="shared" si="0"/>
        <v>8</v>
      </c>
      <c r="B28" s="14" t="s">
        <v>777</v>
      </c>
      <c r="C28" s="14" t="s">
        <v>37</v>
      </c>
      <c r="D28" s="14">
        <v>8</v>
      </c>
      <c r="E28" s="14">
        <f>1000/8*D28</f>
        <v>1000</v>
      </c>
      <c r="F28" s="14">
        <v>0</v>
      </c>
      <c r="G28" s="14">
        <f>1500/8*F28</f>
        <v>0</v>
      </c>
      <c r="H28" s="14"/>
      <c r="I28" s="23">
        <v>5603</v>
      </c>
      <c r="J28" s="14" t="s">
        <v>23</v>
      </c>
      <c r="K28" s="14" t="s">
        <v>774</v>
      </c>
      <c r="L28" s="14"/>
      <c r="M28" s="14"/>
      <c r="N28" s="62" t="s">
        <v>40</v>
      </c>
      <c r="O28" s="14"/>
      <c r="P28" s="14"/>
      <c r="Q28" s="14"/>
      <c r="R28" s="14"/>
      <c r="S28" s="14"/>
      <c r="T28" s="14">
        <v>3118</v>
      </c>
      <c r="U28" s="14"/>
      <c r="V28" s="14" t="s">
        <v>778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</row>
    <row r="29" s="81" customFormat="1" ht="20" hidden="1" customHeight="1" spans="1:257">
      <c r="A29" s="13">
        <f t="shared" si="0"/>
        <v>9</v>
      </c>
      <c r="B29" s="14" t="s">
        <v>779</v>
      </c>
      <c r="C29" s="14" t="s">
        <v>37</v>
      </c>
      <c r="D29" s="14">
        <v>9</v>
      </c>
      <c r="E29" s="14">
        <f>1000/8*D29</f>
        <v>1125</v>
      </c>
      <c r="F29" s="14">
        <v>0</v>
      </c>
      <c r="G29" s="14">
        <f>1500/8*F29</f>
        <v>0</v>
      </c>
      <c r="H29" s="14"/>
      <c r="I29" s="23">
        <v>5140</v>
      </c>
      <c r="J29" s="14" t="s">
        <v>432</v>
      </c>
      <c r="K29" s="14" t="s">
        <v>774</v>
      </c>
      <c r="L29" s="14"/>
      <c r="M29" s="14"/>
      <c r="N29" s="14" t="s">
        <v>40</v>
      </c>
      <c r="O29" s="14"/>
      <c r="P29" s="14"/>
      <c r="Q29" s="14"/>
      <c r="R29" s="14"/>
      <c r="S29" s="14"/>
      <c r="T29" s="14">
        <v>3128</v>
      </c>
      <c r="U29" s="14"/>
      <c r="V29" s="14" t="s">
        <v>573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</row>
    <row r="30" s="81" customFormat="1" ht="20" hidden="1" customHeight="1" spans="1:257">
      <c r="A30" s="13">
        <f t="shared" si="0"/>
        <v>8</v>
      </c>
      <c r="B30" s="14" t="s">
        <v>780</v>
      </c>
      <c r="C30" s="14" t="s">
        <v>400</v>
      </c>
      <c r="D30" s="14">
        <v>7</v>
      </c>
      <c r="E30" s="14">
        <f>900/8*D30</f>
        <v>787.5</v>
      </c>
      <c r="F30" s="14">
        <v>1</v>
      </c>
      <c r="G30" s="14">
        <f t="shared" ref="G30:G38" si="3">1300/8*F30</f>
        <v>162.5</v>
      </c>
      <c r="H30" s="14"/>
      <c r="I30" s="23">
        <v>4683</v>
      </c>
      <c r="J30" s="14" t="s">
        <v>432</v>
      </c>
      <c r="K30" s="14" t="s">
        <v>774</v>
      </c>
      <c r="L30" s="14"/>
      <c r="M30" s="14"/>
      <c r="N30" s="14" t="s">
        <v>40</v>
      </c>
      <c r="O30" s="14"/>
      <c r="P30" s="14"/>
      <c r="Q30" s="14"/>
      <c r="R30" s="14"/>
      <c r="S30" s="14"/>
      <c r="T30" s="14">
        <v>1236.6</v>
      </c>
      <c r="U30" s="14" t="s">
        <v>407</v>
      </c>
      <c r="V30" s="14" t="s">
        <v>573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</row>
    <row r="31" s="81" customFormat="1" ht="20" hidden="1" customHeight="1" spans="1:257">
      <c r="A31" s="13">
        <f t="shared" si="0"/>
        <v>8</v>
      </c>
      <c r="B31" s="14" t="s">
        <v>753</v>
      </c>
      <c r="C31" s="14" t="s">
        <v>400</v>
      </c>
      <c r="D31" s="14">
        <v>8</v>
      </c>
      <c r="E31" s="14">
        <f>900/8*D31</f>
        <v>900</v>
      </c>
      <c r="F31" s="14">
        <v>0</v>
      </c>
      <c r="G31" s="14">
        <f t="shared" si="3"/>
        <v>0</v>
      </c>
      <c r="H31" s="14"/>
      <c r="I31" s="23">
        <v>611</v>
      </c>
      <c r="J31" s="14" t="s">
        <v>284</v>
      </c>
      <c r="K31" s="14" t="s">
        <v>774</v>
      </c>
      <c r="L31" s="14"/>
      <c r="M31" s="14"/>
      <c r="N31" s="14" t="s">
        <v>40</v>
      </c>
      <c r="O31" s="14"/>
      <c r="P31" s="14"/>
      <c r="Q31" s="14"/>
      <c r="R31" s="14"/>
      <c r="S31" s="14"/>
      <c r="T31" s="14"/>
      <c r="U31" s="14"/>
      <c r="V31" s="14" t="s">
        <v>573</v>
      </c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</row>
    <row r="32" s="81" customFormat="1" ht="20" hidden="1" customHeight="1" spans="1:257">
      <c r="A32" s="13">
        <f t="shared" si="0"/>
        <v>8</v>
      </c>
      <c r="B32" s="14" t="s">
        <v>781</v>
      </c>
      <c r="C32" s="14" t="s">
        <v>400</v>
      </c>
      <c r="D32" s="14">
        <v>8</v>
      </c>
      <c r="E32" s="14">
        <f>900/8*D32</f>
        <v>900</v>
      </c>
      <c r="F32" s="14">
        <v>0</v>
      </c>
      <c r="G32" s="14">
        <f t="shared" si="3"/>
        <v>0</v>
      </c>
      <c r="H32" s="14"/>
      <c r="I32" s="23">
        <v>612</v>
      </c>
      <c r="J32" s="14" t="s">
        <v>284</v>
      </c>
      <c r="K32" s="14" t="s">
        <v>774</v>
      </c>
      <c r="L32" s="14">
        <v>28</v>
      </c>
      <c r="M32" s="14"/>
      <c r="N32" s="14" t="s">
        <v>40</v>
      </c>
      <c r="O32" s="14"/>
      <c r="P32" s="14"/>
      <c r="Q32" s="14"/>
      <c r="R32" s="14"/>
      <c r="S32" s="14"/>
      <c r="T32" s="14">
        <v>1280</v>
      </c>
      <c r="U32" s="14"/>
      <c r="V32" s="14" t="s">
        <v>573</v>
      </c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</row>
    <row r="33" s="81" customFormat="1" ht="20" hidden="1" customHeight="1" spans="1:257">
      <c r="A33" s="13">
        <f t="shared" si="0"/>
        <v>8</v>
      </c>
      <c r="B33" s="14" t="s">
        <v>754</v>
      </c>
      <c r="C33" s="14" t="s">
        <v>400</v>
      </c>
      <c r="D33" s="14">
        <v>8</v>
      </c>
      <c r="E33" s="14">
        <f>900/8*D33</f>
        <v>900</v>
      </c>
      <c r="F33" s="14">
        <v>0</v>
      </c>
      <c r="G33" s="14">
        <f t="shared" si="3"/>
        <v>0</v>
      </c>
      <c r="H33" s="14"/>
      <c r="I33" s="23">
        <v>613</v>
      </c>
      <c r="J33" s="14" t="s">
        <v>284</v>
      </c>
      <c r="K33" s="14" t="s">
        <v>774</v>
      </c>
      <c r="L33" s="14"/>
      <c r="M33" s="14" t="s">
        <v>748</v>
      </c>
      <c r="N33" s="14" t="s">
        <v>40</v>
      </c>
      <c r="O33" s="14"/>
      <c r="P33" s="14"/>
      <c r="Q33" s="14"/>
      <c r="R33" s="14"/>
      <c r="S33" s="14"/>
      <c r="T33" s="14">
        <v>1288</v>
      </c>
      <c r="U33" s="14"/>
      <c r="V33" s="14" t="s">
        <v>573</v>
      </c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</row>
    <row r="34" s="81" customFormat="1" ht="20" hidden="1" customHeight="1" spans="1:257">
      <c r="A34" s="13">
        <f t="shared" si="0"/>
        <v>8</v>
      </c>
      <c r="B34" s="14" t="s">
        <v>755</v>
      </c>
      <c r="C34" s="14" t="s">
        <v>81</v>
      </c>
      <c r="D34" s="14">
        <v>8</v>
      </c>
      <c r="E34" s="14">
        <f>1400/8*D34</f>
        <v>1400</v>
      </c>
      <c r="F34" s="14">
        <v>0</v>
      </c>
      <c r="G34" s="14">
        <f t="shared" si="3"/>
        <v>0</v>
      </c>
      <c r="H34" s="14">
        <v>400</v>
      </c>
      <c r="I34" s="23">
        <v>1272</v>
      </c>
      <c r="J34" s="14" t="s">
        <v>220</v>
      </c>
      <c r="K34" s="37" t="s">
        <v>117</v>
      </c>
      <c r="L34" s="14"/>
      <c r="M34" s="14"/>
      <c r="N34" s="14" t="s">
        <v>40</v>
      </c>
      <c r="O34" s="14"/>
      <c r="P34" s="14"/>
      <c r="Q34" s="14"/>
      <c r="R34" s="14"/>
      <c r="S34" s="14"/>
      <c r="T34" s="14"/>
      <c r="U34" s="14"/>
      <c r="V34" s="14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</row>
    <row r="35" s="81" customFormat="1" ht="20" hidden="1" customHeight="1" spans="1:257">
      <c r="A35" s="13">
        <f t="shared" si="0"/>
        <v>8</v>
      </c>
      <c r="B35" s="14" t="s">
        <v>766</v>
      </c>
      <c r="C35" s="14" t="s">
        <v>81</v>
      </c>
      <c r="D35" s="14">
        <v>8</v>
      </c>
      <c r="E35" s="14">
        <f>1400/8*D35</f>
        <v>1400</v>
      </c>
      <c r="F35" s="14"/>
      <c r="G35" s="14">
        <f t="shared" si="3"/>
        <v>0</v>
      </c>
      <c r="H35" s="14">
        <v>400</v>
      </c>
      <c r="I35" s="23">
        <v>21</v>
      </c>
      <c r="J35" s="14" t="s">
        <v>60</v>
      </c>
      <c r="K35" s="14" t="s">
        <v>117</v>
      </c>
      <c r="L35" s="14"/>
      <c r="M35" s="14"/>
      <c r="N35" s="14" t="s">
        <v>40</v>
      </c>
      <c r="O35" s="14"/>
      <c r="P35" s="14"/>
      <c r="Q35" s="14"/>
      <c r="R35" s="14"/>
      <c r="S35" s="14"/>
      <c r="T35" s="14"/>
      <c r="U35" s="14"/>
      <c r="V35" s="14" t="s">
        <v>782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</row>
    <row r="36" s="81" customFormat="1" ht="20" hidden="1" customHeight="1" spans="1:257">
      <c r="A36" s="13">
        <f t="shared" si="0"/>
        <v>8</v>
      </c>
      <c r="B36" s="14" t="s">
        <v>783</v>
      </c>
      <c r="C36" s="14" t="s">
        <v>81</v>
      </c>
      <c r="D36" s="14">
        <v>8</v>
      </c>
      <c r="E36" s="14">
        <f>1400/8*D36</f>
        <v>1400</v>
      </c>
      <c r="F36" s="14"/>
      <c r="G36" s="14">
        <f t="shared" si="3"/>
        <v>0</v>
      </c>
      <c r="H36" s="14"/>
      <c r="I36" s="23">
        <v>22</v>
      </c>
      <c r="J36" s="14" t="s">
        <v>60</v>
      </c>
      <c r="K36" s="14" t="s">
        <v>117</v>
      </c>
      <c r="L36" s="14"/>
      <c r="M36" s="14"/>
      <c r="N36" s="14" t="s">
        <v>40</v>
      </c>
      <c r="O36" s="14"/>
      <c r="P36" s="14"/>
      <c r="Q36" s="14"/>
      <c r="R36" s="14"/>
      <c r="S36" s="14"/>
      <c r="T36" s="14"/>
      <c r="U36" s="14"/>
      <c r="V36" s="14" t="s">
        <v>782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</row>
    <row r="37" s="81" customFormat="1" ht="20" hidden="1" customHeight="1" spans="1:257">
      <c r="A37" s="13">
        <f t="shared" si="0"/>
        <v>8</v>
      </c>
      <c r="B37" s="14" t="s">
        <v>783</v>
      </c>
      <c r="C37" s="14" t="s">
        <v>37</v>
      </c>
      <c r="D37" s="14">
        <v>8</v>
      </c>
      <c r="E37" s="14">
        <f>1300/8*D37</f>
        <v>1300</v>
      </c>
      <c r="F37" s="14"/>
      <c r="G37" s="14">
        <f t="shared" si="3"/>
        <v>0</v>
      </c>
      <c r="H37" s="14"/>
      <c r="I37" s="23">
        <v>54</v>
      </c>
      <c r="J37" s="14" t="s">
        <v>60</v>
      </c>
      <c r="K37" s="14" t="s">
        <v>117</v>
      </c>
      <c r="L37" s="14"/>
      <c r="M37" s="14"/>
      <c r="N37" s="14" t="s">
        <v>40</v>
      </c>
      <c r="O37" s="14"/>
      <c r="P37" s="14"/>
      <c r="Q37" s="14"/>
      <c r="R37" s="14"/>
      <c r="S37" s="14"/>
      <c r="T37" s="14"/>
      <c r="U37" s="14"/>
      <c r="V37" s="14" t="s">
        <v>782</v>
      </c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</row>
    <row r="38" s="81" customFormat="1" ht="20" hidden="1" customHeight="1" spans="1:257">
      <c r="A38" s="13">
        <f t="shared" si="0"/>
        <v>9</v>
      </c>
      <c r="B38" s="14" t="s">
        <v>753</v>
      </c>
      <c r="C38" s="14" t="s">
        <v>345</v>
      </c>
      <c r="D38" s="14">
        <v>9</v>
      </c>
      <c r="E38" s="14">
        <f>900/8*D38</f>
        <v>1012.5</v>
      </c>
      <c r="F38" s="14">
        <v>0</v>
      </c>
      <c r="G38" s="14">
        <f t="shared" si="3"/>
        <v>0</v>
      </c>
      <c r="H38" s="14"/>
      <c r="I38" s="23">
        <v>5145</v>
      </c>
      <c r="J38" s="14" t="s">
        <v>432</v>
      </c>
      <c r="K38" s="14" t="s">
        <v>784</v>
      </c>
      <c r="L38" s="14"/>
      <c r="M38" s="14" t="s">
        <v>77</v>
      </c>
      <c r="N38" s="14" t="s">
        <v>40</v>
      </c>
      <c r="O38" s="14"/>
      <c r="P38" s="14">
        <v>1237.5</v>
      </c>
      <c r="Q38" s="14"/>
      <c r="R38" s="14"/>
      <c r="S38" s="14"/>
      <c r="T38" s="14">
        <v>1239</v>
      </c>
      <c r="U38" s="14" t="s">
        <v>407</v>
      </c>
      <c r="V38" s="14" t="s">
        <v>785</v>
      </c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</row>
    <row r="39" s="81" customFormat="1" ht="20" hidden="1" customHeight="1" spans="1:257">
      <c r="A39" s="13">
        <f t="shared" si="0"/>
        <v>10</v>
      </c>
      <c r="B39" s="14" t="s">
        <v>777</v>
      </c>
      <c r="C39" s="14" t="s">
        <v>786</v>
      </c>
      <c r="D39" s="14">
        <v>7</v>
      </c>
      <c r="E39" s="14">
        <f t="shared" ref="E39:E52" si="4">1000/8*D39</f>
        <v>875</v>
      </c>
      <c r="F39" s="14">
        <v>3</v>
      </c>
      <c r="G39" s="14">
        <f t="shared" ref="G39:G50" si="5">1500/8*F39</f>
        <v>562.5</v>
      </c>
      <c r="H39" s="14"/>
      <c r="I39" s="23">
        <v>1433</v>
      </c>
      <c r="J39" s="14" t="s">
        <v>338</v>
      </c>
      <c r="K39" s="14" t="s">
        <v>787</v>
      </c>
      <c r="L39" s="14"/>
      <c r="M39" s="14"/>
      <c r="N39" s="14" t="s">
        <v>40</v>
      </c>
      <c r="O39" s="14"/>
      <c r="P39" s="14"/>
      <c r="Q39" s="14"/>
      <c r="R39" s="14"/>
      <c r="S39" s="14"/>
      <c r="T39" s="14"/>
      <c r="U39" s="14"/>
      <c r="V39" s="14" t="s">
        <v>788</v>
      </c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</row>
    <row r="40" s="81" customFormat="1" ht="20" hidden="1" customHeight="1" spans="1:257">
      <c r="A40" s="13">
        <f t="shared" si="0"/>
        <v>8</v>
      </c>
      <c r="B40" s="14" t="s">
        <v>779</v>
      </c>
      <c r="C40" s="14" t="s">
        <v>786</v>
      </c>
      <c r="D40" s="14">
        <v>0</v>
      </c>
      <c r="E40" s="14">
        <f t="shared" si="4"/>
        <v>0</v>
      </c>
      <c r="F40" s="14">
        <v>8</v>
      </c>
      <c r="G40" s="14">
        <f t="shared" si="5"/>
        <v>1500</v>
      </c>
      <c r="H40" s="14"/>
      <c r="I40" s="23">
        <v>1432</v>
      </c>
      <c r="J40" s="14" t="s">
        <v>338</v>
      </c>
      <c r="K40" s="14" t="s">
        <v>787</v>
      </c>
      <c r="L40" s="14"/>
      <c r="M40" s="14"/>
      <c r="N40" s="14" t="s">
        <v>40</v>
      </c>
      <c r="O40" s="14"/>
      <c r="P40" s="14"/>
      <c r="Q40" s="14"/>
      <c r="R40" s="14"/>
      <c r="S40" s="14"/>
      <c r="T40" s="14"/>
      <c r="U40" s="14" t="s">
        <v>481</v>
      </c>
      <c r="V40" s="14" t="s">
        <v>788</v>
      </c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</row>
    <row r="41" s="81" customFormat="1" ht="20" hidden="1" customHeight="1" spans="1:257">
      <c r="A41" s="13">
        <f t="shared" si="0"/>
        <v>10</v>
      </c>
      <c r="B41" s="14" t="s">
        <v>780</v>
      </c>
      <c r="C41" s="14" t="s">
        <v>786</v>
      </c>
      <c r="D41" s="14">
        <v>10</v>
      </c>
      <c r="E41" s="14">
        <f t="shared" si="4"/>
        <v>1250</v>
      </c>
      <c r="F41" s="14">
        <v>0</v>
      </c>
      <c r="G41" s="14">
        <f t="shared" si="5"/>
        <v>0</v>
      </c>
      <c r="H41" s="14"/>
      <c r="I41" s="23">
        <v>1434</v>
      </c>
      <c r="J41" s="14" t="s">
        <v>338</v>
      </c>
      <c r="K41" s="14" t="s">
        <v>787</v>
      </c>
      <c r="L41" s="14"/>
      <c r="M41" s="14"/>
      <c r="N41" s="14" t="s">
        <v>40</v>
      </c>
      <c r="O41" s="14"/>
      <c r="P41" s="14"/>
      <c r="Q41" s="14"/>
      <c r="R41" s="14"/>
      <c r="S41" s="14"/>
      <c r="T41" s="14"/>
      <c r="U41" s="14" t="s">
        <v>497</v>
      </c>
      <c r="V41" s="14" t="s">
        <v>788</v>
      </c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</row>
    <row r="42" s="81" customFormat="1" ht="20" hidden="1" customHeight="1" spans="1:257">
      <c r="A42" s="13">
        <f t="shared" si="0"/>
        <v>4</v>
      </c>
      <c r="B42" s="14" t="s">
        <v>753</v>
      </c>
      <c r="C42" s="14" t="s">
        <v>786</v>
      </c>
      <c r="D42" s="14">
        <v>4</v>
      </c>
      <c r="E42" s="14">
        <f t="shared" si="4"/>
        <v>500</v>
      </c>
      <c r="F42" s="14">
        <v>0</v>
      </c>
      <c r="G42" s="14">
        <f t="shared" si="5"/>
        <v>0</v>
      </c>
      <c r="H42" s="14"/>
      <c r="I42" s="23">
        <v>1436</v>
      </c>
      <c r="J42" s="14" t="s">
        <v>338</v>
      </c>
      <c r="K42" s="14" t="s">
        <v>787</v>
      </c>
      <c r="L42" s="14"/>
      <c r="M42" s="14"/>
      <c r="N42" s="14" t="s">
        <v>40</v>
      </c>
      <c r="O42" s="14"/>
      <c r="P42" s="14"/>
      <c r="Q42" s="14"/>
      <c r="R42" s="14"/>
      <c r="S42" s="14"/>
      <c r="T42" s="14"/>
      <c r="U42" s="14" t="s">
        <v>495</v>
      </c>
      <c r="V42" s="14" t="s">
        <v>789</v>
      </c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</row>
    <row r="43" s="81" customFormat="1" ht="20" hidden="1" customHeight="1" spans="1:257">
      <c r="A43" s="13">
        <f t="shared" si="0"/>
        <v>8</v>
      </c>
      <c r="B43" s="14" t="s">
        <v>781</v>
      </c>
      <c r="C43" s="14" t="s">
        <v>786</v>
      </c>
      <c r="D43" s="14">
        <v>8</v>
      </c>
      <c r="E43" s="14">
        <f t="shared" si="4"/>
        <v>1000</v>
      </c>
      <c r="F43" s="14">
        <v>0</v>
      </c>
      <c r="G43" s="14">
        <f t="shared" si="5"/>
        <v>0</v>
      </c>
      <c r="H43" s="14"/>
      <c r="I43" s="23">
        <v>1437</v>
      </c>
      <c r="J43" s="14" t="s">
        <v>338</v>
      </c>
      <c r="K43" s="14" t="s">
        <v>787</v>
      </c>
      <c r="L43" s="14"/>
      <c r="M43" s="14"/>
      <c r="N43" s="14" t="s">
        <v>40</v>
      </c>
      <c r="O43" s="14"/>
      <c r="P43" s="14"/>
      <c r="Q43" s="14"/>
      <c r="R43" s="14"/>
      <c r="S43" s="14"/>
      <c r="T43" s="14"/>
      <c r="U43" s="14" t="s">
        <v>409</v>
      </c>
      <c r="V43" s="14" t="s">
        <v>789</v>
      </c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</row>
    <row r="44" s="81" customFormat="1" ht="20" hidden="1" customHeight="1" spans="1:257">
      <c r="A44" s="13">
        <f t="shared" si="0"/>
        <v>8</v>
      </c>
      <c r="B44" s="14" t="s">
        <v>754</v>
      </c>
      <c r="C44" s="14" t="s">
        <v>786</v>
      </c>
      <c r="D44" s="14">
        <v>0</v>
      </c>
      <c r="E44" s="14">
        <f t="shared" si="4"/>
        <v>0</v>
      </c>
      <c r="F44" s="14">
        <v>8</v>
      </c>
      <c r="G44" s="14">
        <f t="shared" si="5"/>
        <v>1500</v>
      </c>
      <c r="H44" s="14"/>
      <c r="I44" s="23">
        <v>1440</v>
      </c>
      <c r="J44" s="14" t="s">
        <v>338</v>
      </c>
      <c r="K44" s="14" t="s">
        <v>787</v>
      </c>
      <c r="L44" s="14">
        <v>60</v>
      </c>
      <c r="M44" s="14"/>
      <c r="N44" s="14" t="s">
        <v>40</v>
      </c>
      <c r="O44" s="14"/>
      <c r="P44" s="14"/>
      <c r="Q44" s="14"/>
      <c r="R44" s="14"/>
      <c r="S44" s="14"/>
      <c r="T44" s="14"/>
      <c r="U44" s="14" t="s">
        <v>495</v>
      </c>
      <c r="V44" s="14" t="s">
        <v>789</v>
      </c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</row>
    <row r="45" s="81" customFormat="1" ht="20" hidden="1" customHeight="1" spans="1:257">
      <c r="A45" s="13">
        <f t="shared" si="0"/>
        <v>8</v>
      </c>
      <c r="B45" s="14" t="s">
        <v>768</v>
      </c>
      <c r="C45" s="14" t="s">
        <v>786</v>
      </c>
      <c r="D45" s="14">
        <v>8</v>
      </c>
      <c r="E45" s="14">
        <f t="shared" si="4"/>
        <v>1000</v>
      </c>
      <c r="F45" s="14">
        <v>0</v>
      </c>
      <c r="G45" s="14">
        <f t="shared" si="5"/>
        <v>0</v>
      </c>
      <c r="H45" s="14"/>
      <c r="I45" s="23">
        <v>5041</v>
      </c>
      <c r="J45" s="14" t="s">
        <v>338</v>
      </c>
      <c r="K45" s="14" t="s">
        <v>787</v>
      </c>
      <c r="L45" s="14"/>
      <c r="M45" s="14"/>
      <c r="N45" s="14" t="s">
        <v>40</v>
      </c>
      <c r="O45" s="14"/>
      <c r="P45" s="14"/>
      <c r="Q45" s="14"/>
      <c r="R45" s="14"/>
      <c r="S45" s="14"/>
      <c r="T45" s="14"/>
      <c r="U45" s="14" t="s">
        <v>408</v>
      </c>
      <c r="V45" s="14" t="s">
        <v>788</v>
      </c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</row>
    <row r="46" s="81" customFormat="1" ht="20" hidden="1" customHeight="1" spans="1:257">
      <c r="A46" s="13">
        <f t="shared" si="0"/>
        <v>4</v>
      </c>
      <c r="B46" s="14" t="s">
        <v>771</v>
      </c>
      <c r="C46" s="14" t="s">
        <v>786</v>
      </c>
      <c r="D46" s="14">
        <v>4</v>
      </c>
      <c r="E46" s="14">
        <f t="shared" si="4"/>
        <v>500</v>
      </c>
      <c r="F46" s="14">
        <v>0</v>
      </c>
      <c r="G46" s="14">
        <f t="shared" si="5"/>
        <v>0</v>
      </c>
      <c r="H46" s="14"/>
      <c r="I46" s="23">
        <v>5042</v>
      </c>
      <c r="J46" s="14" t="s">
        <v>338</v>
      </c>
      <c r="K46" s="14" t="s">
        <v>787</v>
      </c>
      <c r="L46" s="14"/>
      <c r="M46" s="14"/>
      <c r="N46" s="14" t="s">
        <v>40</v>
      </c>
      <c r="O46" s="14"/>
      <c r="P46" s="14"/>
      <c r="Q46" s="14"/>
      <c r="R46" s="14"/>
      <c r="S46" s="14"/>
      <c r="T46" s="14"/>
      <c r="U46" s="14" t="s">
        <v>409</v>
      </c>
      <c r="V46" s="14" t="s">
        <v>788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</row>
    <row r="47" s="81" customFormat="1" ht="20" hidden="1" customHeight="1" spans="1:257">
      <c r="A47" s="13">
        <f t="shared" si="0"/>
        <v>9</v>
      </c>
      <c r="B47" s="14" t="s">
        <v>772</v>
      </c>
      <c r="C47" s="14" t="s">
        <v>786</v>
      </c>
      <c r="D47" s="14">
        <v>1</v>
      </c>
      <c r="E47" s="14">
        <f t="shared" si="4"/>
        <v>125</v>
      </c>
      <c r="F47" s="14">
        <v>8</v>
      </c>
      <c r="G47" s="14">
        <f t="shared" si="5"/>
        <v>1500</v>
      </c>
      <c r="H47" s="14"/>
      <c r="I47" s="23">
        <v>5043</v>
      </c>
      <c r="J47" s="14" t="s">
        <v>338</v>
      </c>
      <c r="K47" s="14" t="s">
        <v>787</v>
      </c>
      <c r="L47" s="14">
        <v>100</v>
      </c>
      <c r="M47" s="14"/>
      <c r="N47" s="14" t="s">
        <v>40</v>
      </c>
      <c r="O47" s="14"/>
      <c r="P47" s="14"/>
      <c r="Q47" s="14"/>
      <c r="R47" s="14"/>
      <c r="S47" s="14"/>
      <c r="T47" s="14"/>
      <c r="U47" s="14" t="s">
        <v>481</v>
      </c>
      <c r="V47" s="14" t="s">
        <v>788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</row>
    <row r="48" s="81" customFormat="1" ht="20" hidden="1" customHeight="1" spans="1:257">
      <c r="A48" s="13">
        <f t="shared" si="0"/>
        <v>8</v>
      </c>
      <c r="B48" s="14" t="s">
        <v>757</v>
      </c>
      <c r="C48" s="14" t="s">
        <v>786</v>
      </c>
      <c r="D48" s="14">
        <v>8</v>
      </c>
      <c r="E48" s="14">
        <f t="shared" si="4"/>
        <v>1000</v>
      </c>
      <c r="F48" s="14">
        <v>0</v>
      </c>
      <c r="G48" s="14">
        <f t="shared" si="5"/>
        <v>0</v>
      </c>
      <c r="H48" s="14"/>
      <c r="I48" s="23">
        <v>5044</v>
      </c>
      <c r="J48" s="14" t="s">
        <v>338</v>
      </c>
      <c r="K48" s="14" t="s">
        <v>787</v>
      </c>
      <c r="L48" s="14"/>
      <c r="M48" s="14"/>
      <c r="N48" s="14" t="s">
        <v>40</v>
      </c>
      <c r="O48" s="14"/>
      <c r="P48" s="14"/>
      <c r="Q48" s="14"/>
      <c r="R48" s="14"/>
      <c r="S48" s="14"/>
      <c r="T48" s="14"/>
      <c r="U48" s="14" t="s">
        <v>508</v>
      </c>
      <c r="V48" s="14" t="s">
        <v>788</v>
      </c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</row>
    <row r="49" s="81" customFormat="1" ht="20" hidden="1" customHeight="1" spans="1:257">
      <c r="A49" s="13">
        <f t="shared" si="0"/>
        <v>9</v>
      </c>
      <c r="B49" s="14" t="s">
        <v>760</v>
      </c>
      <c r="C49" s="14" t="s">
        <v>786</v>
      </c>
      <c r="D49" s="14">
        <v>4</v>
      </c>
      <c r="E49" s="14">
        <f t="shared" si="4"/>
        <v>500</v>
      </c>
      <c r="F49" s="14">
        <v>5</v>
      </c>
      <c r="G49" s="14">
        <f t="shared" si="5"/>
        <v>937.5</v>
      </c>
      <c r="H49" s="14"/>
      <c r="I49" s="23">
        <v>5045</v>
      </c>
      <c r="J49" s="14" t="s">
        <v>338</v>
      </c>
      <c r="K49" s="14" t="s">
        <v>787</v>
      </c>
      <c r="L49" s="14">
        <v>40</v>
      </c>
      <c r="M49" s="14"/>
      <c r="N49" s="14" t="s">
        <v>40</v>
      </c>
      <c r="O49" s="14"/>
      <c r="P49" s="14"/>
      <c r="Q49" s="14"/>
      <c r="R49" s="14"/>
      <c r="S49" s="14"/>
      <c r="T49" s="14"/>
      <c r="U49" s="14" t="s">
        <v>508</v>
      </c>
      <c r="V49" s="14" t="s">
        <v>788</v>
      </c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</row>
    <row r="50" s="81" customFormat="1" ht="20" hidden="1" customHeight="1" spans="1:257">
      <c r="A50" s="13">
        <f t="shared" si="0"/>
        <v>9</v>
      </c>
      <c r="B50" s="14" t="s">
        <v>761</v>
      </c>
      <c r="C50" s="14" t="s">
        <v>786</v>
      </c>
      <c r="D50" s="14">
        <v>4</v>
      </c>
      <c r="E50" s="14">
        <f t="shared" si="4"/>
        <v>500</v>
      </c>
      <c r="F50" s="14">
        <v>5</v>
      </c>
      <c r="G50" s="14">
        <f t="shared" si="5"/>
        <v>937.5</v>
      </c>
      <c r="H50" s="14"/>
      <c r="I50" s="23">
        <v>5046</v>
      </c>
      <c r="J50" s="14" t="s">
        <v>338</v>
      </c>
      <c r="K50" s="14" t="s">
        <v>787</v>
      </c>
      <c r="L50" s="14">
        <v>40</v>
      </c>
      <c r="M50" s="14"/>
      <c r="N50" s="14" t="s">
        <v>40</v>
      </c>
      <c r="O50" s="14"/>
      <c r="P50" s="14"/>
      <c r="Q50" s="14"/>
      <c r="R50" s="14"/>
      <c r="S50" s="14"/>
      <c r="T50" s="14"/>
      <c r="U50" s="14" t="s">
        <v>508</v>
      </c>
      <c r="V50" s="14" t="s">
        <v>788</v>
      </c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</row>
    <row r="51" s="81" customFormat="1" ht="20" customHeight="1" spans="1:257">
      <c r="A51" s="13">
        <f t="shared" si="0"/>
        <v>8</v>
      </c>
      <c r="B51" s="14" t="s">
        <v>772</v>
      </c>
      <c r="C51" s="14" t="s">
        <v>345</v>
      </c>
      <c r="D51" s="14">
        <v>8</v>
      </c>
      <c r="E51" s="14">
        <f t="shared" si="4"/>
        <v>1000</v>
      </c>
      <c r="F51" s="14"/>
      <c r="G51" s="14">
        <f>1400/8*F51</f>
        <v>0</v>
      </c>
      <c r="H51" s="14"/>
      <c r="I51" s="23">
        <v>619</v>
      </c>
      <c r="J51" s="14" t="s">
        <v>284</v>
      </c>
      <c r="K51" s="14" t="s">
        <v>790</v>
      </c>
      <c r="L51" s="14"/>
      <c r="M51" s="14"/>
      <c r="N51" s="14" t="s">
        <v>40</v>
      </c>
      <c r="O51" s="14"/>
      <c r="P51" s="14"/>
      <c r="Q51" s="14"/>
      <c r="R51" s="14"/>
      <c r="S51" s="14"/>
      <c r="T51" s="14">
        <v>1260</v>
      </c>
      <c r="U51" s="14" t="s">
        <v>409</v>
      </c>
      <c r="V51" s="14" t="s">
        <v>791</v>
      </c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</row>
    <row r="52" s="81" customFormat="1" ht="20" customHeight="1" spans="1:257">
      <c r="A52" s="13">
        <f t="shared" si="0"/>
        <v>8</v>
      </c>
      <c r="B52" s="14" t="s">
        <v>757</v>
      </c>
      <c r="C52" s="14" t="s">
        <v>345</v>
      </c>
      <c r="D52" s="14">
        <v>8</v>
      </c>
      <c r="E52" s="14">
        <f t="shared" si="4"/>
        <v>1000</v>
      </c>
      <c r="F52" s="14"/>
      <c r="G52" s="14">
        <f>1400/8*F52</f>
        <v>0</v>
      </c>
      <c r="H52" s="14"/>
      <c r="I52" s="23">
        <v>622</v>
      </c>
      <c r="J52" s="14" t="s">
        <v>284</v>
      </c>
      <c r="K52" s="14" t="s">
        <v>790</v>
      </c>
      <c r="L52" s="14">
        <v>20</v>
      </c>
      <c r="M52" s="14"/>
      <c r="N52" s="14" t="s">
        <v>40</v>
      </c>
      <c r="O52" s="14"/>
      <c r="P52" s="14"/>
      <c r="Q52" s="14"/>
      <c r="R52" s="14"/>
      <c r="S52" s="14"/>
      <c r="T52" s="14">
        <v>1264</v>
      </c>
      <c r="U52" s="14" t="s">
        <v>409</v>
      </c>
      <c r="V52" s="14" t="s">
        <v>791</v>
      </c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</row>
    <row r="53" s="81" customFormat="1" ht="20" hidden="1" customHeight="1" spans="1:257">
      <c r="A53" s="13">
        <f t="shared" si="0"/>
        <v>0</v>
      </c>
      <c r="B53" s="32" t="s">
        <v>762</v>
      </c>
      <c r="C53" s="32" t="s">
        <v>792</v>
      </c>
      <c r="D53" s="32">
        <v>0</v>
      </c>
      <c r="E53" s="32">
        <f>900/8*D53</f>
        <v>0</v>
      </c>
      <c r="F53" s="32">
        <v>0</v>
      </c>
      <c r="G53" s="32">
        <f>1300/8*F53</f>
        <v>0</v>
      </c>
      <c r="H53" s="32">
        <v>500</v>
      </c>
      <c r="I53" s="42"/>
      <c r="J53" s="32"/>
      <c r="K53" s="32" t="s">
        <v>793</v>
      </c>
      <c r="L53" s="32"/>
      <c r="M53" s="32" t="s">
        <v>794</v>
      </c>
      <c r="N53" s="32"/>
      <c r="O53" s="32"/>
      <c r="P53" s="32"/>
      <c r="Q53" s="32"/>
      <c r="R53" s="32"/>
      <c r="S53" s="32"/>
      <c r="T53" s="32"/>
      <c r="U53" s="32"/>
      <c r="V53" s="32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</row>
    <row r="54" s="81" customFormat="1" ht="20" hidden="1" customHeight="1" spans="1:257">
      <c r="A54" s="13">
        <f t="shared" si="0"/>
        <v>8</v>
      </c>
      <c r="B54" s="14" t="s">
        <v>795</v>
      </c>
      <c r="C54" s="14" t="s">
        <v>345</v>
      </c>
      <c r="D54" s="14">
        <v>8</v>
      </c>
      <c r="E54" s="14">
        <f>900/8*D54</f>
        <v>900</v>
      </c>
      <c r="F54" s="14">
        <v>0</v>
      </c>
      <c r="G54" s="14">
        <f>1300/8*F54</f>
        <v>0</v>
      </c>
      <c r="H54" s="14"/>
      <c r="I54" s="23">
        <v>254</v>
      </c>
      <c r="J54" s="14" t="s">
        <v>82</v>
      </c>
      <c r="K54" s="14" t="s">
        <v>796</v>
      </c>
      <c r="L54" s="14"/>
      <c r="M54" s="14"/>
      <c r="N54" s="14" t="s">
        <v>40</v>
      </c>
      <c r="O54" s="14"/>
      <c r="P54" s="14"/>
      <c r="Q54" s="14"/>
      <c r="R54" s="14"/>
      <c r="S54" s="14"/>
      <c r="T54" s="14">
        <v>1148</v>
      </c>
      <c r="U54" s="14"/>
      <c r="V54" s="14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</row>
    <row r="55" s="81" customFormat="1" ht="20" hidden="1" customHeight="1" spans="1:257">
      <c r="A55" s="13">
        <f t="shared" si="0"/>
        <v>8</v>
      </c>
      <c r="B55" s="14" t="s">
        <v>773</v>
      </c>
      <c r="C55" s="14" t="s">
        <v>345</v>
      </c>
      <c r="D55" s="14">
        <v>8</v>
      </c>
      <c r="E55" s="14">
        <f>900/8*D55</f>
        <v>900</v>
      </c>
      <c r="F55" s="14">
        <v>0</v>
      </c>
      <c r="G55" s="14">
        <f>1300/8*F55</f>
        <v>0</v>
      </c>
      <c r="H55" s="14"/>
      <c r="I55" s="23">
        <v>255</v>
      </c>
      <c r="J55" s="14" t="s">
        <v>82</v>
      </c>
      <c r="K55" s="14" t="s">
        <v>796</v>
      </c>
      <c r="L55" s="14">
        <v>20</v>
      </c>
      <c r="M55" s="14"/>
      <c r="N55" s="14" t="s">
        <v>40</v>
      </c>
      <c r="O55" s="14"/>
      <c r="P55" s="14"/>
      <c r="Q55" s="14"/>
      <c r="R55" s="14"/>
      <c r="S55" s="14"/>
      <c r="T55" s="14">
        <v>1153</v>
      </c>
      <c r="U55" s="14"/>
      <c r="V55" s="14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</row>
    <row r="56" s="81" customFormat="1" ht="20" hidden="1" customHeight="1" spans="1:257">
      <c r="A56" s="13">
        <f t="shared" si="0"/>
        <v>0.5</v>
      </c>
      <c r="B56" s="37" t="s">
        <v>773</v>
      </c>
      <c r="C56" s="37" t="s">
        <v>345</v>
      </c>
      <c r="D56" s="37">
        <v>0.5</v>
      </c>
      <c r="E56" s="37">
        <v>300</v>
      </c>
      <c r="F56" s="37">
        <v>0</v>
      </c>
      <c r="G56" s="37">
        <f>1300/8*F56</f>
        <v>0</v>
      </c>
      <c r="H56" s="37"/>
      <c r="I56" s="54"/>
      <c r="J56" s="37" t="s">
        <v>82</v>
      </c>
      <c r="K56" s="37" t="s">
        <v>797</v>
      </c>
      <c r="L56" s="37"/>
      <c r="M56" s="37" t="s">
        <v>798</v>
      </c>
      <c r="N56" s="37"/>
      <c r="O56" s="37">
        <v>300</v>
      </c>
      <c r="P56" s="37">
        <v>300</v>
      </c>
      <c r="Q56" s="37"/>
      <c r="R56" s="37" t="s">
        <v>26</v>
      </c>
      <c r="S56" s="37"/>
      <c r="T56" s="37"/>
      <c r="U56" s="37"/>
      <c r="V56" s="37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</row>
    <row r="57" s="81" customFormat="1" ht="20" hidden="1" customHeight="1" spans="1:257">
      <c r="A57" s="84">
        <f t="shared" si="0"/>
        <v>8</v>
      </c>
      <c r="B57" s="32" t="s">
        <v>795</v>
      </c>
      <c r="C57" s="32" t="s">
        <v>50</v>
      </c>
      <c r="D57" s="32">
        <v>0</v>
      </c>
      <c r="E57" s="32">
        <f>1000/8*D57</f>
        <v>0</v>
      </c>
      <c r="F57" s="32">
        <v>8</v>
      </c>
      <c r="G57" s="32">
        <f>1500/8*F57</f>
        <v>1500</v>
      </c>
      <c r="H57" s="32"/>
      <c r="I57" s="42"/>
      <c r="J57" s="32" t="s">
        <v>60</v>
      </c>
      <c r="K57" s="32" t="s">
        <v>799</v>
      </c>
      <c r="L57" s="32"/>
      <c r="M57" s="32" t="s">
        <v>123</v>
      </c>
      <c r="N57" s="32"/>
      <c r="O57" s="32"/>
      <c r="P57" s="32"/>
      <c r="Q57" s="32"/>
      <c r="R57" s="32"/>
      <c r="S57" s="32"/>
      <c r="T57" s="32"/>
      <c r="U57" s="32"/>
      <c r="V57" s="32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</row>
    <row r="58" s="81" customFormat="1" ht="20" hidden="1" customHeight="1" spans="1:257">
      <c r="A58" s="13">
        <f t="shared" si="0"/>
        <v>9</v>
      </c>
      <c r="B58" s="14" t="s">
        <v>744</v>
      </c>
      <c r="C58" s="14" t="s">
        <v>457</v>
      </c>
      <c r="D58" s="14">
        <v>9</v>
      </c>
      <c r="E58" s="14">
        <f>900/8*D58</f>
        <v>1012.5</v>
      </c>
      <c r="F58" s="14">
        <v>0</v>
      </c>
      <c r="G58" s="14">
        <f>1500/8*F58</f>
        <v>0</v>
      </c>
      <c r="H58" s="14"/>
      <c r="I58" s="23">
        <v>256</v>
      </c>
      <c r="J58" s="14" t="s">
        <v>82</v>
      </c>
      <c r="K58" s="14" t="s">
        <v>593</v>
      </c>
      <c r="L58" s="14"/>
      <c r="M58" s="14" t="s">
        <v>748</v>
      </c>
      <c r="N58" s="14" t="s">
        <v>40</v>
      </c>
      <c r="O58" s="88"/>
      <c r="P58" s="14"/>
      <c r="Q58" s="14"/>
      <c r="R58" s="14"/>
      <c r="S58" s="14"/>
      <c r="T58" s="14">
        <v>1513</v>
      </c>
      <c r="U58" s="14"/>
      <c r="V58" s="14" t="s">
        <v>800</v>
      </c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</row>
    <row r="59" s="81" customFormat="1" ht="20" hidden="1" customHeight="1" spans="1:257">
      <c r="A59" s="13">
        <f t="shared" si="0"/>
        <v>8</v>
      </c>
      <c r="B59" s="14" t="s">
        <v>760</v>
      </c>
      <c r="C59" s="14" t="s">
        <v>801</v>
      </c>
      <c r="D59" s="14">
        <v>8</v>
      </c>
      <c r="E59" s="14">
        <f>1000/8*D59</f>
        <v>1000</v>
      </c>
      <c r="F59" s="14">
        <v>0</v>
      </c>
      <c r="G59" s="14">
        <f>1500/8*F59</f>
        <v>0</v>
      </c>
      <c r="H59" s="14"/>
      <c r="I59" s="23">
        <v>5731</v>
      </c>
      <c r="J59" s="14" t="s">
        <v>802</v>
      </c>
      <c r="K59" s="14" t="s">
        <v>593</v>
      </c>
      <c r="L59" s="14">
        <v>50</v>
      </c>
      <c r="M59" s="14"/>
      <c r="N59" s="14" t="s">
        <v>40</v>
      </c>
      <c r="O59" s="14"/>
      <c r="P59" s="14"/>
      <c r="Q59" s="14"/>
      <c r="R59" s="14"/>
      <c r="S59" s="14"/>
      <c r="T59" s="14">
        <v>2285.8</v>
      </c>
      <c r="U59" s="14" t="s">
        <v>431</v>
      </c>
      <c r="V59" s="14" t="s">
        <v>803</v>
      </c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</row>
    <row r="60" s="81" customFormat="1" ht="20" hidden="1" customHeight="1" spans="1:257">
      <c r="A60" s="13">
        <f t="shared" si="0"/>
        <v>8</v>
      </c>
      <c r="B60" s="14" t="s">
        <v>761</v>
      </c>
      <c r="C60" s="14" t="s">
        <v>801</v>
      </c>
      <c r="D60" s="14">
        <v>7</v>
      </c>
      <c r="E60" s="14">
        <f>1000/8*D60</f>
        <v>875</v>
      </c>
      <c r="F60" s="14">
        <v>1</v>
      </c>
      <c r="G60" s="14">
        <f>1500/8*F60</f>
        <v>187.5</v>
      </c>
      <c r="H60" s="14"/>
      <c r="I60" s="23">
        <v>5732</v>
      </c>
      <c r="J60" s="14" t="s">
        <v>802</v>
      </c>
      <c r="K60" s="14" t="s">
        <v>593</v>
      </c>
      <c r="L60" s="14"/>
      <c r="M60" s="14" t="s">
        <v>748</v>
      </c>
      <c r="N60" s="14" t="s">
        <v>40</v>
      </c>
      <c r="O60" s="14"/>
      <c r="P60" s="14"/>
      <c r="Q60" s="14"/>
      <c r="R60" s="14"/>
      <c r="S60" s="14"/>
      <c r="T60" s="14">
        <v>2292.6</v>
      </c>
      <c r="U60" s="14" t="s">
        <v>409</v>
      </c>
      <c r="V60" s="14" t="s">
        <v>803</v>
      </c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</row>
    <row r="61" s="81" customFormat="1" ht="20" hidden="1" customHeight="1" spans="1:257">
      <c r="A61" s="13">
        <f t="shared" si="0"/>
        <v>8</v>
      </c>
      <c r="B61" s="14" t="s">
        <v>761</v>
      </c>
      <c r="C61" s="14" t="s">
        <v>90</v>
      </c>
      <c r="D61" s="14">
        <v>8</v>
      </c>
      <c r="E61" s="14">
        <f t="shared" ref="E61:E83" si="6">900/8*D61</f>
        <v>900</v>
      </c>
      <c r="F61" s="14">
        <v>0</v>
      </c>
      <c r="G61" s="14">
        <f t="shared" ref="G61:G83" si="7">1300/8*F61</f>
        <v>0</v>
      </c>
      <c r="H61" s="14"/>
      <c r="I61" s="23">
        <v>5616</v>
      </c>
      <c r="J61" s="14" t="s">
        <v>432</v>
      </c>
      <c r="K61" s="14" t="s">
        <v>804</v>
      </c>
      <c r="L61" s="14"/>
      <c r="M61" s="14"/>
      <c r="N61" s="14"/>
      <c r="O61" s="14"/>
      <c r="P61" s="14"/>
      <c r="Q61" s="14"/>
      <c r="R61" s="14"/>
      <c r="S61" s="14"/>
      <c r="T61" s="14">
        <v>1025</v>
      </c>
      <c r="U61" s="14" t="s">
        <v>431</v>
      </c>
      <c r="V61" s="14">
        <v>13535119633</v>
      </c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</row>
    <row r="62" s="81" customFormat="1" ht="20" hidden="1" customHeight="1" spans="1:257">
      <c r="A62" s="13">
        <f t="shared" si="0"/>
        <v>8</v>
      </c>
      <c r="B62" s="3" t="s">
        <v>779</v>
      </c>
      <c r="C62" s="3" t="s">
        <v>345</v>
      </c>
      <c r="D62" s="3">
        <v>0</v>
      </c>
      <c r="E62" s="3">
        <f t="shared" si="6"/>
        <v>0</v>
      </c>
      <c r="F62" s="3">
        <v>8</v>
      </c>
      <c r="G62" s="3">
        <f t="shared" si="7"/>
        <v>1300</v>
      </c>
      <c r="H62" s="3"/>
      <c r="I62" s="51"/>
      <c r="J62" s="3" t="s">
        <v>34</v>
      </c>
      <c r="K62" s="3" t="s">
        <v>805</v>
      </c>
      <c r="L62" s="3"/>
      <c r="M62" s="3" t="s">
        <v>77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</row>
    <row r="63" s="81" customFormat="1" ht="20" hidden="1" customHeight="1" spans="1:257">
      <c r="A63" s="13">
        <f t="shared" si="0"/>
        <v>8</v>
      </c>
      <c r="B63" s="14" t="s">
        <v>806</v>
      </c>
      <c r="C63" s="14" t="s">
        <v>56</v>
      </c>
      <c r="D63" s="14">
        <v>8</v>
      </c>
      <c r="E63" s="14">
        <f t="shared" si="6"/>
        <v>900</v>
      </c>
      <c r="F63" s="14">
        <v>0</v>
      </c>
      <c r="G63" s="14">
        <f t="shared" si="7"/>
        <v>0</v>
      </c>
      <c r="H63" s="14"/>
      <c r="I63" s="23">
        <v>226</v>
      </c>
      <c r="J63" s="14" t="s">
        <v>38</v>
      </c>
      <c r="K63" s="14" t="s">
        <v>600</v>
      </c>
      <c r="L63" s="14"/>
      <c r="M63" s="14"/>
      <c r="N63" s="62" t="s">
        <v>40</v>
      </c>
      <c r="O63" s="14"/>
      <c r="P63" s="14"/>
      <c r="Q63" s="14"/>
      <c r="R63" s="14"/>
      <c r="S63" s="14"/>
      <c r="T63" s="14">
        <v>1501</v>
      </c>
      <c r="U63" s="14" t="s">
        <v>410</v>
      </c>
      <c r="V63" s="14" t="s">
        <v>603</v>
      </c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</row>
    <row r="64" s="81" customFormat="1" ht="20" hidden="1" customHeight="1" spans="1:257">
      <c r="A64" s="13">
        <f t="shared" si="0"/>
        <v>4</v>
      </c>
      <c r="B64" s="14" t="s">
        <v>807</v>
      </c>
      <c r="C64" s="14" t="s">
        <v>56</v>
      </c>
      <c r="D64" s="14">
        <v>4</v>
      </c>
      <c r="E64" s="14">
        <f t="shared" si="6"/>
        <v>450</v>
      </c>
      <c r="F64" s="14">
        <v>0</v>
      </c>
      <c r="G64" s="14">
        <f t="shared" si="7"/>
        <v>0</v>
      </c>
      <c r="H64" s="14"/>
      <c r="I64" s="23">
        <v>227</v>
      </c>
      <c r="J64" s="14" t="s">
        <v>38</v>
      </c>
      <c r="K64" s="14" t="s">
        <v>600</v>
      </c>
      <c r="L64" s="14"/>
      <c r="M64" s="14"/>
      <c r="N64" s="62" t="s">
        <v>40</v>
      </c>
      <c r="O64" s="14"/>
      <c r="P64" s="14"/>
      <c r="Q64" s="14"/>
      <c r="R64" s="14"/>
      <c r="S64" s="14"/>
      <c r="T64" s="14">
        <v>1504</v>
      </c>
      <c r="U64" s="14" t="s">
        <v>481</v>
      </c>
      <c r="V64" s="14" t="s">
        <v>603</v>
      </c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</row>
    <row r="65" s="81" customFormat="1" ht="20" hidden="1" customHeight="1" spans="1:257">
      <c r="A65" s="13">
        <f t="shared" si="0"/>
        <v>8</v>
      </c>
      <c r="B65" s="14" t="s">
        <v>808</v>
      </c>
      <c r="C65" s="14" t="s">
        <v>56</v>
      </c>
      <c r="D65" s="14">
        <v>8</v>
      </c>
      <c r="E65" s="14">
        <f t="shared" si="6"/>
        <v>900</v>
      </c>
      <c r="F65" s="14">
        <v>0</v>
      </c>
      <c r="G65" s="14">
        <f t="shared" si="7"/>
        <v>0</v>
      </c>
      <c r="H65" s="14"/>
      <c r="I65" s="23">
        <v>228</v>
      </c>
      <c r="J65" s="14" t="s">
        <v>38</v>
      </c>
      <c r="K65" s="14" t="s">
        <v>600</v>
      </c>
      <c r="L65" s="14"/>
      <c r="M65" s="14"/>
      <c r="N65" s="62" t="s">
        <v>40</v>
      </c>
      <c r="O65" s="14"/>
      <c r="P65" s="14"/>
      <c r="Q65" s="14"/>
      <c r="R65" s="14"/>
      <c r="S65" s="14"/>
      <c r="T65" s="14">
        <v>1510</v>
      </c>
      <c r="U65" s="14" t="s">
        <v>407</v>
      </c>
      <c r="V65" s="14" t="s">
        <v>603</v>
      </c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</row>
    <row r="66" s="81" customFormat="1" ht="20" hidden="1" customHeight="1" spans="1:257">
      <c r="A66" s="13">
        <f t="shared" si="0"/>
        <v>8</v>
      </c>
      <c r="B66" s="14" t="s">
        <v>773</v>
      </c>
      <c r="C66" s="14" t="s">
        <v>56</v>
      </c>
      <c r="D66" s="14">
        <v>8</v>
      </c>
      <c r="E66" s="14">
        <f t="shared" si="6"/>
        <v>900</v>
      </c>
      <c r="F66" s="14">
        <v>0</v>
      </c>
      <c r="G66" s="14">
        <f t="shared" si="7"/>
        <v>0</v>
      </c>
      <c r="H66" s="14"/>
      <c r="I66" s="23">
        <v>229</v>
      </c>
      <c r="J66" s="14" t="s">
        <v>38</v>
      </c>
      <c r="K66" s="14" t="s">
        <v>600</v>
      </c>
      <c r="L66" s="14"/>
      <c r="M66" s="14"/>
      <c r="N66" s="62" t="s">
        <v>40</v>
      </c>
      <c r="O66" s="14"/>
      <c r="P66" s="14"/>
      <c r="Q66" s="14"/>
      <c r="R66" s="14"/>
      <c r="S66" s="14"/>
      <c r="T66" s="14">
        <v>1515</v>
      </c>
      <c r="U66" s="14" t="s">
        <v>409</v>
      </c>
      <c r="V66" s="14" t="s">
        <v>603</v>
      </c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</row>
    <row r="67" s="81" customFormat="1" ht="20" hidden="1" customHeight="1" spans="1:257">
      <c r="A67" s="13">
        <f t="shared" ref="A67:A127" si="8">D67+F67</f>
        <v>4</v>
      </c>
      <c r="B67" s="14" t="s">
        <v>766</v>
      </c>
      <c r="C67" s="14" t="s">
        <v>56</v>
      </c>
      <c r="D67" s="14">
        <v>4</v>
      </c>
      <c r="E67" s="14">
        <f t="shared" si="6"/>
        <v>450</v>
      </c>
      <c r="F67" s="14">
        <v>0</v>
      </c>
      <c r="G67" s="14">
        <f t="shared" si="7"/>
        <v>0</v>
      </c>
      <c r="H67" s="14"/>
      <c r="I67" s="23">
        <v>230</v>
      </c>
      <c r="J67" s="14" t="s">
        <v>38</v>
      </c>
      <c r="K67" s="14" t="s">
        <v>600</v>
      </c>
      <c r="L67" s="14"/>
      <c r="M67" s="14"/>
      <c r="N67" s="62" t="s">
        <v>40</v>
      </c>
      <c r="O67" s="14"/>
      <c r="P67" s="14"/>
      <c r="Q67" s="14"/>
      <c r="R67" s="14"/>
      <c r="S67" s="14"/>
      <c r="T67" s="14">
        <v>1518</v>
      </c>
      <c r="U67" s="14" t="s">
        <v>410</v>
      </c>
      <c r="V67" s="14" t="s">
        <v>603</v>
      </c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</row>
    <row r="68" s="81" customFormat="1" ht="20" hidden="1" customHeight="1" spans="1:257">
      <c r="A68" s="13">
        <f t="shared" si="8"/>
        <v>8</v>
      </c>
      <c r="B68" s="14" t="s">
        <v>783</v>
      </c>
      <c r="C68" s="14" t="s">
        <v>56</v>
      </c>
      <c r="D68" s="14">
        <v>8</v>
      </c>
      <c r="E68" s="14">
        <f t="shared" si="6"/>
        <v>900</v>
      </c>
      <c r="F68" s="14">
        <v>0</v>
      </c>
      <c r="G68" s="14">
        <f t="shared" si="7"/>
        <v>0</v>
      </c>
      <c r="H68" s="14"/>
      <c r="I68" s="23">
        <v>231</v>
      </c>
      <c r="J68" s="14" t="s">
        <v>38</v>
      </c>
      <c r="K68" s="14" t="s">
        <v>600</v>
      </c>
      <c r="L68" s="14"/>
      <c r="M68" s="14"/>
      <c r="N68" s="62" t="s">
        <v>40</v>
      </c>
      <c r="O68" s="14"/>
      <c r="P68" s="14"/>
      <c r="Q68" s="14"/>
      <c r="R68" s="14"/>
      <c r="S68" s="14"/>
      <c r="T68" s="14">
        <v>1522</v>
      </c>
      <c r="U68" s="14" t="s">
        <v>410</v>
      </c>
      <c r="V68" s="14" t="s">
        <v>603</v>
      </c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</row>
    <row r="69" s="81" customFormat="1" ht="20" hidden="1" customHeight="1" spans="1:257">
      <c r="A69" s="13">
        <f t="shared" si="8"/>
        <v>4</v>
      </c>
      <c r="B69" s="14" t="s">
        <v>809</v>
      </c>
      <c r="C69" s="14" t="s">
        <v>56</v>
      </c>
      <c r="D69" s="14">
        <v>4</v>
      </c>
      <c r="E69" s="14">
        <f t="shared" si="6"/>
        <v>450</v>
      </c>
      <c r="F69" s="14">
        <v>0</v>
      </c>
      <c r="G69" s="14">
        <f t="shared" si="7"/>
        <v>0</v>
      </c>
      <c r="H69" s="14"/>
      <c r="I69" s="23">
        <v>232</v>
      </c>
      <c r="J69" s="14" t="s">
        <v>38</v>
      </c>
      <c r="K69" s="14" t="s">
        <v>600</v>
      </c>
      <c r="L69" s="14"/>
      <c r="M69" s="14"/>
      <c r="N69" s="62" t="s">
        <v>40</v>
      </c>
      <c r="O69" s="14"/>
      <c r="P69" s="14"/>
      <c r="Q69" s="14"/>
      <c r="R69" s="14"/>
      <c r="S69" s="14"/>
      <c r="T69" s="14">
        <v>1525</v>
      </c>
      <c r="U69" s="14" t="s">
        <v>481</v>
      </c>
      <c r="V69" s="14" t="s">
        <v>603</v>
      </c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</row>
    <row r="70" s="81" customFormat="1" ht="20" hidden="1" customHeight="1" spans="1:257">
      <c r="A70" s="13">
        <f t="shared" si="8"/>
        <v>10.5</v>
      </c>
      <c r="B70" s="14" t="s">
        <v>744</v>
      </c>
      <c r="C70" s="14" t="s">
        <v>56</v>
      </c>
      <c r="D70" s="14">
        <v>10.5</v>
      </c>
      <c r="E70" s="14">
        <f t="shared" si="6"/>
        <v>1181.25</v>
      </c>
      <c r="F70" s="14">
        <v>0</v>
      </c>
      <c r="G70" s="14">
        <f t="shared" si="7"/>
        <v>0</v>
      </c>
      <c r="H70" s="14"/>
      <c r="I70" s="23">
        <v>233</v>
      </c>
      <c r="J70" s="14" t="s">
        <v>38</v>
      </c>
      <c r="K70" s="14" t="s">
        <v>600</v>
      </c>
      <c r="L70" s="14"/>
      <c r="M70" s="14"/>
      <c r="N70" s="62" t="s">
        <v>40</v>
      </c>
      <c r="O70" s="14"/>
      <c r="P70" s="14"/>
      <c r="Q70" s="14"/>
      <c r="R70" s="14"/>
      <c r="S70" s="14"/>
      <c r="T70" s="14">
        <v>1529</v>
      </c>
      <c r="U70" s="14" t="s">
        <v>407</v>
      </c>
      <c r="V70" s="14" t="s">
        <v>603</v>
      </c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</row>
    <row r="71" s="81" customFormat="1" ht="20" hidden="1" customHeight="1" spans="1:257">
      <c r="A71" s="13">
        <f t="shared" si="8"/>
        <v>9.5</v>
      </c>
      <c r="B71" s="14" t="s">
        <v>746</v>
      </c>
      <c r="C71" s="14" t="s">
        <v>56</v>
      </c>
      <c r="D71" s="14">
        <v>9.5</v>
      </c>
      <c r="E71" s="14">
        <f t="shared" si="6"/>
        <v>1068.75</v>
      </c>
      <c r="F71" s="14">
        <v>0</v>
      </c>
      <c r="G71" s="14">
        <f t="shared" si="7"/>
        <v>0</v>
      </c>
      <c r="H71" s="14"/>
      <c r="I71" s="23">
        <v>235</v>
      </c>
      <c r="J71" s="14" t="s">
        <v>38</v>
      </c>
      <c r="K71" s="14" t="s">
        <v>600</v>
      </c>
      <c r="L71" s="14"/>
      <c r="M71" s="14"/>
      <c r="N71" s="62" t="s">
        <v>40</v>
      </c>
      <c r="O71" s="14"/>
      <c r="P71" s="14"/>
      <c r="Q71" s="14"/>
      <c r="R71" s="14"/>
      <c r="S71" s="14"/>
      <c r="T71" s="14">
        <v>1531</v>
      </c>
      <c r="U71" s="14" t="s">
        <v>410</v>
      </c>
      <c r="V71" s="14" t="s">
        <v>603</v>
      </c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</row>
    <row r="72" s="81" customFormat="1" ht="20" hidden="1" customHeight="1" spans="1:257">
      <c r="A72" s="13">
        <f t="shared" si="8"/>
        <v>8</v>
      </c>
      <c r="B72" s="14" t="s">
        <v>747</v>
      </c>
      <c r="C72" s="14" t="s">
        <v>56</v>
      </c>
      <c r="D72" s="14">
        <v>8</v>
      </c>
      <c r="E72" s="14">
        <f t="shared" si="6"/>
        <v>900</v>
      </c>
      <c r="F72" s="14">
        <v>0</v>
      </c>
      <c r="G72" s="14">
        <f t="shared" si="7"/>
        <v>0</v>
      </c>
      <c r="H72" s="14"/>
      <c r="I72" s="23">
        <v>236</v>
      </c>
      <c r="J72" s="14" t="s">
        <v>38</v>
      </c>
      <c r="K72" s="14" t="s">
        <v>600</v>
      </c>
      <c r="L72" s="14"/>
      <c r="M72" s="14"/>
      <c r="N72" s="62" t="s">
        <v>40</v>
      </c>
      <c r="O72" s="14"/>
      <c r="P72" s="14"/>
      <c r="Q72" s="14"/>
      <c r="R72" s="14"/>
      <c r="S72" s="14"/>
      <c r="T72" s="14">
        <v>1543</v>
      </c>
      <c r="U72" s="14" t="s">
        <v>481</v>
      </c>
      <c r="V72" s="14" t="s">
        <v>603</v>
      </c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</row>
    <row r="73" s="81" customFormat="1" ht="20" hidden="1" customHeight="1" spans="1:257">
      <c r="A73" s="13">
        <f t="shared" si="8"/>
        <v>8</v>
      </c>
      <c r="B73" s="14" t="s">
        <v>762</v>
      </c>
      <c r="C73" s="14" t="s">
        <v>56</v>
      </c>
      <c r="D73" s="14">
        <v>8</v>
      </c>
      <c r="E73" s="14">
        <f t="shared" si="6"/>
        <v>900</v>
      </c>
      <c r="F73" s="14">
        <v>0</v>
      </c>
      <c r="G73" s="14">
        <f t="shared" si="7"/>
        <v>0</v>
      </c>
      <c r="H73" s="14"/>
      <c r="I73" s="23">
        <v>237</v>
      </c>
      <c r="J73" s="14" t="s">
        <v>38</v>
      </c>
      <c r="K73" s="14" t="s">
        <v>600</v>
      </c>
      <c r="L73" s="14"/>
      <c r="M73" s="14"/>
      <c r="N73" s="62" t="s">
        <v>40</v>
      </c>
      <c r="O73" s="14"/>
      <c r="P73" s="14"/>
      <c r="Q73" s="14"/>
      <c r="R73" s="14"/>
      <c r="S73" s="14"/>
      <c r="T73" s="14">
        <v>1548</v>
      </c>
      <c r="U73" s="14" t="s">
        <v>407</v>
      </c>
      <c r="V73" s="14" t="s">
        <v>603</v>
      </c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</row>
    <row r="74" s="81" customFormat="1" ht="20" hidden="1" customHeight="1" spans="1:257">
      <c r="A74" s="13">
        <f t="shared" si="8"/>
        <v>4</v>
      </c>
      <c r="B74" s="14" t="s">
        <v>776</v>
      </c>
      <c r="C74" s="14" t="s">
        <v>56</v>
      </c>
      <c r="D74" s="14">
        <v>4</v>
      </c>
      <c r="E74" s="14">
        <f t="shared" si="6"/>
        <v>450</v>
      </c>
      <c r="F74" s="14">
        <v>0</v>
      </c>
      <c r="G74" s="14">
        <f t="shared" si="7"/>
        <v>0</v>
      </c>
      <c r="H74" s="14"/>
      <c r="I74" s="23">
        <v>238</v>
      </c>
      <c r="J74" s="14" t="s">
        <v>38</v>
      </c>
      <c r="K74" s="14" t="s">
        <v>600</v>
      </c>
      <c r="L74" s="14"/>
      <c r="M74" s="14"/>
      <c r="N74" s="62" t="s">
        <v>40</v>
      </c>
      <c r="O74" s="14"/>
      <c r="P74" s="14"/>
      <c r="Q74" s="14"/>
      <c r="R74" s="14"/>
      <c r="S74" s="14"/>
      <c r="T74" s="14">
        <v>1551</v>
      </c>
      <c r="U74" s="14" t="s">
        <v>408</v>
      </c>
      <c r="V74" s="14" t="s">
        <v>603</v>
      </c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</row>
    <row r="75" s="81" customFormat="1" ht="20" hidden="1" customHeight="1" spans="1:257">
      <c r="A75" s="13">
        <f t="shared" si="8"/>
        <v>8</v>
      </c>
      <c r="B75" s="14" t="s">
        <v>750</v>
      </c>
      <c r="C75" s="14" t="s">
        <v>56</v>
      </c>
      <c r="D75" s="14">
        <v>8</v>
      </c>
      <c r="E75" s="14">
        <f t="shared" si="6"/>
        <v>900</v>
      </c>
      <c r="F75" s="14">
        <v>0</v>
      </c>
      <c r="G75" s="14">
        <f t="shared" si="7"/>
        <v>0</v>
      </c>
      <c r="H75" s="14"/>
      <c r="I75" s="23">
        <v>721</v>
      </c>
      <c r="J75" s="14" t="s">
        <v>38</v>
      </c>
      <c r="K75" s="14" t="s">
        <v>600</v>
      </c>
      <c r="L75" s="14"/>
      <c r="M75" s="14"/>
      <c r="N75" s="62" t="s">
        <v>40</v>
      </c>
      <c r="O75" s="14"/>
      <c r="P75" s="14"/>
      <c r="Q75" s="14"/>
      <c r="R75" s="14"/>
      <c r="S75" s="14"/>
      <c r="T75" s="14">
        <v>1560</v>
      </c>
      <c r="U75" s="14" t="s">
        <v>445</v>
      </c>
      <c r="V75" s="14" t="s">
        <v>603</v>
      </c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</row>
    <row r="76" s="81" customFormat="1" ht="20" hidden="1" customHeight="1" spans="1:257">
      <c r="A76" s="13">
        <f t="shared" si="8"/>
        <v>8</v>
      </c>
      <c r="B76" s="14" t="s">
        <v>751</v>
      </c>
      <c r="C76" s="14" t="s">
        <v>56</v>
      </c>
      <c r="D76" s="14">
        <v>8</v>
      </c>
      <c r="E76" s="14">
        <f t="shared" si="6"/>
        <v>900</v>
      </c>
      <c r="F76" s="14">
        <v>0</v>
      </c>
      <c r="G76" s="14">
        <f t="shared" si="7"/>
        <v>0</v>
      </c>
      <c r="H76" s="14"/>
      <c r="I76" s="23">
        <v>722</v>
      </c>
      <c r="J76" s="14" t="s">
        <v>38</v>
      </c>
      <c r="K76" s="14" t="s">
        <v>600</v>
      </c>
      <c r="L76" s="14"/>
      <c r="M76" s="14"/>
      <c r="N76" s="62" t="s">
        <v>40</v>
      </c>
      <c r="O76" s="14"/>
      <c r="P76" s="14"/>
      <c r="Q76" s="14"/>
      <c r="R76" s="14"/>
      <c r="S76" s="14"/>
      <c r="T76" s="14">
        <v>1566</v>
      </c>
      <c r="U76" s="14" t="s">
        <v>481</v>
      </c>
      <c r="V76" s="14" t="s">
        <v>603</v>
      </c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</row>
    <row r="77" s="81" customFormat="1" ht="20" hidden="1" customHeight="1" spans="1:257">
      <c r="A77" s="13">
        <f t="shared" si="8"/>
        <v>8</v>
      </c>
      <c r="B77" s="14" t="s">
        <v>752</v>
      </c>
      <c r="C77" s="14" t="s">
        <v>56</v>
      </c>
      <c r="D77" s="14">
        <v>8</v>
      </c>
      <c r="E77" s="14">
        <f t="shared" si="6"/>
        <v>900</v>
      </c>
      <c r="F77" s="14">
        <v>0</v>
      </c>
      <c r="G77" s="14">
        <f t="shared" si="7"/>
        <v>0</v>
      </c>
      <c r="H77" s="14"/>
      <c r="I77" s="23">
        <v>723</v>
      </c>
      <c r="J77" s="14" t="s">
        <v>38</v>
      </c>
      <c r="K77" s="14" t="s">
        <v>600</v>
      </c>
      <c r="L77" s="14"/>
      <c r="M77" s="14"/>
      <c r="N77" s="62" t="s">
        <v>40</v>
      </c>
      <c r="O77" s="14"/>
      <c r="P77" s="14"/>
      <c r="Q77" s="14"/>
      <c r="R77" s="14"/>
      <c r="S77" s="14"/>
      <c r="T77" s="14">
        <v>1571</v>
      </c>
      <c r="U77" s="14" t="s">
        <v>408</v>
      </c>
      <c r="V77" s="14" t="s">
        <v>603</v>
      </c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</row>
    <row r="78" s="81" customFormat="1" ht="20" hidden="1" customHeight="1" spans="1:257">
      <c r="A78" s="13">
        <f t="shared" si="8"/>
        <v>8</v>
      </c>
      <c r="B78" s="14" t="s">
        <v>777</v>
      </c>
      <c r="C78" s="14" t="s">
        <v>56</v>
      </c>
      <c r="D78" s="14">
        <v>8</v>
      </c>
      <c r="E78" s="14">
        <f t="shared" si="6"/>
        <v>900</v>
      </c>
      <c r="F78" s="14">
        <v>0</v>
      </c>
      <c r="G78" s="14">
        <f t="shared" si="7"/>
        <v>0</v>
      </c>
      <c r="H78" s="14"/>
      <c r="I78" s="23">
        <v>724</v>
      </c>
      <c r="J78" s="14" t="s">
        <v>38</v>
      </c>
      <c r="K78" s="14" t="s">
        <v>600</v>
      </c>
      <c r="L78" s="14"/>
      <c r="M78" s="14"/>
      <c r="N78" s="62" t="s">
        <v>40</v>
      </c>
      <c r="O78" s="14"/>
      <c r="P78" s="14"/>
      <c r="Q78" s="14"/>
      <c r="R78" s="14"/>
      <c r="S78" s="14"/>
      <c r="T78" s="14">
        <v>1576</v>
      </c>
      <c r="U78" s="14" t="s">
        <v>410</v>
      </c>
      <c r="V78" s="14" t="s">
        <v>603</v>
      </c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</row>
    <row r="79" s="81" customFormat="1" ht="20" hidden="1" customHeight="1" spans="1:257">
      <c r="A79" s="13">
        <f t="shared" si="8"/>
        <v>8</v>
      </c>
      <c r="B79" s="14" t="s">
        <v>779</v>
      </c>
      <c r="C79" s="14" t="s">
        <v>56</v>
      </c>
      <c r="D79" s="14">
        <v>8</v>
      </c>
      <c r="E79" s="14">
        <f t="shared" si="6"/>
        <v>900</v>
      </c>
      <c r="F79" s="14">
        <v>0</v>
      </c>
      <c r="G79" s="14">
        <f t="shared" si="7"/>
        <v>0</v>
      </c>
      <c r="H79" s="14"/>
      <c r="I79" s="23">
        <v>725</v>
      </c>
      <c r="J79" s="14" t="s">
        <v>38</v>
      </c>
      <c r="K79" s="14" t="s">
        <v>600</v>
      </c>
      <c r="L79" s="14"/>
      <c r="M79" s="14"/>
      <c r="N79" s="62" t="s">
        <v>40</v>
      </c>
      <c r="O79" s="14"/>
      <c r="P79" s="14"/>
      <c r="Q79" s="14"/>
      <c r="R79" s="14"/>
      <c r="S79" s="14"/>
      <c r="T79" s="14">
        <v>1584</v>
      </c>
      <c r="U79" s="14" t="s">
        <v>481</v>
      </c>
      <c r="V79" s="14" t="s">
        <v>603</v>
      </c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</row>
    <row r="80" s="81" customFormat="1" ht="20" hidden="1" customHeight="1" spans="1:257">
      <c r="A80" s="13">
        <f t="shared" si="8"/>
        <v>11</v>
      </c>
      <c r="B80" s="14" t="s">
        <v>780</v>
      </c>
      <c r="C80" s="14" t="s">
        <v>56</v>
      </c>
      <c r="D80" s="14">
        <v>11</v>
      </c>
      <c r="E80" s="14">
        <f t="shared" si="6"/>
        <v>1237.5</v>
      </c>
      <c r="F80" s="14">
        <v>0</v>
      </c>
      <c r="G80" s="14">
        <f t="shared" si="7"/>
        <v>0</v>
      </c>
      <c r="H80" s="14"/>
      <c r="I80" s="23">
        <v>726</v>
      </c>
      <c r="J80" s="14" t="s">
        <v>38</v>
      </c>
      <c r="K80" s="14" t="s">
        <v>600</v>
      </c>
      <c r="L80" s="14"/>
      <c r="M80" s="14"/>
      <c r="N80" s="62" t="s">
        <v>40</v>
      </c>
      <c r="O80" s="14"/>
      <c r="P80" s="14"/>
      <c r="Q80" s="14"/>
      <c r="R80" s="14"/>
      <c r="S80" s="14"/>
      <c r="T80" s="14">
        <v>1592</v>
      </c>
      <c r="U80" s="14" t="s">
        <v>408</v>
      </c>
      <c r="V80" s="14" t="s">
        <v>603</v>
      </c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</row>
    <row r="81" s="81" customFormat="1" ht="20" hidden="1" customHeight="1" spans="1:257">
      <c r="A81" s="13">
        <f t="shared" si="8"/>
        <v>4</v>
      </c>
      <c r="B81" s="14" t="s">
        <v>768</v>
      </c>
      <c r="C81" s="14" t="s">
        <v>56</v>
      </c>
      <c r="D81" s="14">
        <v>4</v>
      </c>
      <c r="E81" s="14">
        <f t="shared" si="6"/>
        <v>450</v>
      </c>
      <c r="F81" s="14">
        <v>0</v>
      </c>
      <c r="G81" s="14">
        <f t="shared" si="7"/>
        <v>0</v>
      </c>
      <c r="H81" s="14"/>
      <c r="I81" s="23">
        <v>727</v>
      </c>
      <c r="J81" s="14" t="s">
        <v>38</v>
      </c>
      <c r="K81" s="14" t="s">
        <v>600</v>
      </c>
      <c r="L81" s="14"/>
      <c r="M81" s="14"/>
      <c r="N81" s="62" t="s">
        <v>40</v>
      </c>
      <c r="O81" s="14"/>
      <c r="P81" s="14"/>
      <c r="Q81" s="14"/>
      <c r="R81" s="14"/>
      <c r="S81" s="14"/>
      <c r="T81" s="14">
        <v>1592</v>
      </c>
      <c r="U81" s="14" t="s">
        <v>408</v>
      </c>
      <c r="V81" s="14" t="s">
        <v>810</v>
      </c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</row>
    <row r="82" s="81" customFormat="1" ht="20" hidden="1" customHeight="1" spans="1:257">
      <c r="A82" s="13">
        <f t="shared" si="8"/>
        <v>4</v>
      </c>
      <c r="B82" s="14" t="s">
        <v>771</v>
      </c>
      <c r="C82" s="14" t="s">
        <v>56</v>
      </c>
      <c r="D82" s="14">
        <v>4</v>
      </c>
      <c r="E82" s="14">
        <f t="shared" si="6"/>
        <v>450</v>
      </c>
      <c r="F82" s="14">
        <v>0</v>
      </c>
      <c r="G82" s="14">
        <f t="shared" si="7"/>
        <v>0</v>
      </c>
      <c r="H82" s="14"/>
      <c r="I82" s="23">
        <v>728</v>
      </c>
      <c r="J82" s="14" t="s">
        <v>38</v>
      </c>
      <c r="K82" s="14" t="s">
        <v>600</v>
      </c>
      <c r="L82" s="14"/>
      <c r="M82" s="14"/>
      <c r="N82" s="62" t="s">
        <v>40</v>
      </c>
      <c r="O82" s="14"/>
      <c r="P82" s="14"/>
      <c r="Q82" s="14"/>
      <c r="R82" s="14"/>
      <c r="S82" s="14"/>
      <c r="T82" s="14">
        <v>1592</v>
      </c>
      <c r="U82" s="14" t="s">
        <v>408</v>
      </c>
      <c r="V82" s="14" t="s">
        <v>810</v>
      </c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</row>
    <row r="83" s="81" customFormat="1" ht="20" hidden="1" customHeight="1" spans="1:257">
      <c r="A83" s="13">
        <f t="shared" si="8"/>
        <v>4</v>
      </c>
      <c r="B83" s="14" t="s">
        <v>760</v>
      </c>
      <c r="C83" s="14" t="s">
        <v>56</v>
      </c>
      <c r="D83" s="14">
        <v>4</v>
      </c>
      <c r="E83" s="14">
        <f t="shared" si="6"/>
        <v>450</v>
      </c>
      <c r="F83" s="14">
        <v>0</v>
      </c>
      <c r="G83" s="14">
        <f t="shared" si="7"/>
        <v>0</v>
      </c>
      <c r="H83" s="14"/>
      <c r="I83" s="23">
        <v>729</v>
      </c>
      <c r="J83" s="14" t="s">
        <v>38</v>
      </c>
      <c r="K83" s="14" t="s">
        <v>600</v>
      </c>
      <c r="L83" s="14"/>
      <c r="M83" s="14"/>
      <c r="N83" s="62" t="s">
        <v>40</v>
      </c>
      <c r="O83" s="14"/>
      <c r="P83" s="14"/>
      <c r="Q83" s="14"/>
      <c r="R83" s="14"/>
      <c r="S83" s="14"/>
      <c r="T83" s="14">
        <v>1601</v>
      </c>
      <c r="U83" s="14" t="s">
        <v>445</v>
      </c>
      <c r="V83" s="14" t="s">
        <v>810</v>
      </c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</row>
    <row r="84" s="81" customFormat="1" ht="20" hidden="1" customHeight="1" spans="1:257">
      <c r="A84" s="13">
        <f t="shared" si="8"/>
        <v>8</v>
      </c>
      <c r="B84" s="37" t="s">
        <v>806</v>
      </c>
      <c r="C84" s="37" t="s">
        <v>400</v>
      </c>
      <c r="D84" s="37">
        <v>8</v>
      </c>
      <c r="E84" s="37">
        <f>1400/8*D84</f>
        <v>1400</v>
      </c>
      <c r="F84" s="37">
        <v>0</v>
      </c>
      <c r="G84" s="37">
        <f>1500/8*F84</f>
        <v>0</v>
      </c>
      <c r="H84" s="37"/>
      <c r="I84" s="54"/>
      <c r="J84" s="37" t="s">
        <v>23</v>
      </c>
      <c r="K84" s="37" t="s">
        <v>811</v>
      </c>
      <c r="L84" s="37"/>
      <c r="M84" s="37" t="s">
        <v>316</v>
      </c>
      <c r="N84" s="37"/>
      <c r="O84" s="37"/>
      <c r="P84" s="37">
        <v>1400</v>
      </c>
      <c r="Q84" s="37"/>
      <c r="R84" s="37"/>
      <c r="S84" s="37"/>
      <c r="T84" s="37">
        <v>1142</v>
      </c>
      <c r="U84" s="37"/>
      <c r="V84" s="37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</row>
    <row r="85" s="81" customFormat="1" ht="20" hidden="1" customHeight="1" spans="1:257">
      <c r="A85" s="13">
        <f t="shared" si="8"/>
        <v>11.5</v>
      </c>
      <c r="B85" s="14" t="s">
        <v>753</v>
      </c>
      <c r="C85" s="14" t="s">
        <v>208</v>
      </c>
      <c r="D85" s="14">
        <v>0</v>
      </c>
      <c r="E85" s="14">
        <f>1000/8*D85</f>
        <v>0</v>
      </c>
      <c r="F85" s="14">
        <v>11.5</v>
      </c>
      <c r="G85" s="14">
        <f>1500/8*F85</f>
        <v>2156.25</v>
      </c>
      <c r="H85" s="14">
        <v>300</v>
      </c>
      <c r="I85" s="23">
        <v>4696</v>
      </c>
      <c r="J85" s="14" t="s">
        <v>34</v>
      </c>
      <c r="K85" s="14" t="s">
        <v>812</v>
      </c>
      <c r="L85" s="14"/>
      <c r="M85" s="14"/>
      <c r="N85" s="14" t="s">
        <v>40</v>
      </c>
      <c r="O85" s="14"/>
      <c r="P85" s="14"/>
      <c r="Q85" s="14"/>
      <c r="R85" s="14"/>
      <c r="S85" s="14"/>
      <c r="T85" s="14"/>
      <c r="U85" s="14"/>
      <c r="V85" s="14" t="s">
        <v>813</v>
      </c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</row>
    <row r="86" s="81" customFormat="1" ht="20" hidden="1" customHeight="1" spans="1:257">
      <c r="A86" s="13">
        <f t="shared" si="8"/>
        <v>9</v>
      </c>
      <c r="B86" s="14" t="s">
        <v>781</v>
      </c>
      <c r="C86" s="14" t="s">
        <v>208</v>
      </c>
      <c r="D86" s="14">
        <v>5</v>
      </c>
      <c r="E86" s="14">
        <f>1000/8*D86</f>
        <v>625</v>
      </c>
      <c r="F86" s="14">
        <v>4</v>
      </c>
      <c r="G86" s="14">
        <f>1500/8*F86</f>
        <v>750</v>
      </c>
      <c r="H86" s="14"/>
      <c r="I86" s="23">
        <v>5611</v>
      </c>
      <c r="J86" s="14" t="s">
        <v>34</v>
      </c>
      <c r="K86" s="14" t="s">
        <v>812</v>
      </c>
      <c r="L86" s="14"/>
      <c r="M86" s="14"/>
      <c r="N86" s="14" t="s">
        <v>40</v>
      </c>
      <c r="O86" s="14"/>
      <c r="P86" s="14"/>
      <c r="Q86" s="14"/>
      <c r="R86" s="14"/>
      <c r="S86" s="14"/>
      <c r="T86" s="14">
        <v>2247</v>
      </c>
      <c r="U86" s="14"/>
      <c r="V86" s="14" t="s">
        <v>813</v>
      </c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</row>
    <row r="87" s="81" customFormat="1" ht="20" hidden="1" customHeight="1" spans="1:257">
      <c r="A87" s="13">
        <f t="shared" si="8"/>
        <v>8</v>
      </c>
      <c r="B87" s="3" t="s">
        <v>750</v>
      </c>
      <c r="C87" s="3" t="s">
        <v>81</v>
      </c>
      <c r="D87" s="3">
        <v>8</v>
      </c>
      <c r="E87" s="3">
        <v>1400</v>
      </c>
      <c r="F87" s="3"/>
      <c r="G87" s="3"/>
      <c r="H87" s="3"/>
      <c r="I87" s="51"/>
      <c r="J87" s="3" t="s">
        <v>186</v>
      </c>
      <c r="K87" s="3" t="s">
        <v>814</v>
      </c>
      <c r="L87" s="3"/>
      <c r="M87" s="3" t="s">
        <v>815</v>
      </c>
      <c r="N87" s="3"/>
      <c r="O87" s="3"/>
      <c r="P87" s="3"/>
      <c r="Q87" s="3"/>
      <c r="R87" s="3"/>
      <c r="S87" s="3"/>
      <c r="T87" s="3"/>
      <c r="U87" s="3"/>
      <c r="V87" s="3" t="s">
        <v>816</v>
      </c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</row>
    <row r="88" s="81" customFormat="1" ht="20" hidden="1" customHeight="1" spans="1:257">
      <c r="A88" s="13">
        <f t="shared" si="8"/>
        <v>13</v>
      </c>
      <c r="B88" s="14" t="s">
        <v>751</v>
      </c>
      <c r="C88" s="14" t="s">
        <v>81</v>
      </c>
      <c r="D88" s="14">
        <v>13</v>
      </c>
      <c r="E88" s="14">
        <f>1400/8*D88</f>
        <v>2275</v>
      </c>
      <c r="F88" s="14">
        <v>0</v>
      </c>
      <c r="G88" s="14">
        <f t="shared" ref="G88:G101" si="9">1300/8*F88</f>
        <v>0</v>
      </c>
      <c r="H88" s="14"/>
      <c r="I88" s="23">
        <v>5568</v>
      </c>
      <c r="J88" s="14" t="s">
        <v>186</v>
      </c>
      <c r="K88" s="14" t="s">
        <v>814</v>
      </c>
      <c r="L88" s="14"/>
      <c r="M88" s="14" t="s">
        <v>817</v>
      </c>
      <c r="N88" s="14" t="s">
        <v>40</v>
      </c>
      <c r="O88" s="14"/>
      <c r="P88" s="14"/>
      <c r="Q88" s="14"/>
      <c r="R88" s="14"/>
      <c r="S88" s="14"/>
      <c r="T88" s="14"/>
      <c r="U88" s="14"/>
      <c r="V88" s="14" t="s">
        <v>818</v>
      </c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</row>
    <row r="89" s="81" customFormat="1" ht="20" hidden="1" customHeight="1" spans="1:257">
      <c r="A89" s="13">
        <f t="shared" si="8"/>
        <v>8</v>
      </c>
      <c r="B89" s="3" t="s">
        <v>752</v>
      </c>
      <c r="C89" s="3" t="s">
        <v>81</v>
      </c>
      <c r="D89" s="3">
        <v>8</v>
      </c>
      <c r="E89" s="3">
        <v>1400</v>
      </c>
      <c r="F89" s="3">
        <v>0</v>
      </c>
      <c r="G89" s="3">
        <f t="shared" si="9"/>
        <v>0</v>
      </c>
      <c r="H89" s="3"/>
      <c r="I89" s="51"/>
      <c r="J89" s="3" t="s">
        <v>186</v>
      </c>
      <c r="K89" s="3" t="s">
        <v>814</v>
      </c>
      <c r="L89" s="3"/>
      <c r="M89" s="3" t="s">
        <v>819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</row>
    <row r="90" s="81" customFormat="1" ht="20" hidden="1" customHeight="1" spans="1:257">
      <c r="A90" s="13">
        <f t="shared" si="8"/>
        <v>8</v>
      </c>
      <c r="B90" s="3" t="s">
        <v>777</v>
      </c>
      <c r="C90" s="3" t="s">
        <v>81</v>
      </c>
      <c r="D90" s="3">
        <v>8</v>
      </c>
      <c r="E90" s="3">
        <v>1400</v>
      </c>
      <c r="F90" s="3">
        <v>0</v>
      </c>
      <c r="G90" s="3">
        <f t="shared" si="9"/>
        <v>0</v>
      </c>
      <c r="H90" s="3"/>
      <c r="I90" s="51"/>
      <c r="J90" s="3" t="s">
        <v>186</v>
      </c>
      <c r="K90" s="3" t="s">
        <v>814</v>
      </c>
      <c r="L90" s="3">
        <v>180</v>
      </c>
      <c r="M90" s="3" t="s">
        <v>820</v>
      </c>
      <c r="N90" s="3"/>
      <c r="O90" s="3"/>
      <c r="P90" s="3"/>
      <c r="Q90" s="3"/>
      <c r="R90" s="3"/>
      <c r="S90" s="3"/>
      <c r="T90" s="3">
        <v>2776</v>
      </c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</row>
    <row r="91" s="81" customFormat="1" ht="20" hidden="1" customHeight="1" spans="1:257">
      <c r="A91" s="13">
        <f t="shared" si="8"/>
        <v>8</v>
      </c>
      <c r="B91" s="3" t="s">
        <v>779</v>
      </c>
      <c r="C91" s="3" t="s">
        <v>81</v>
      </c>
      <c r="D91" s="3">
        <v>8</v>
      </c>
      <c r="E91" s="3">
        <v>1400</v>
      </c>
      <c r="F91" s="3">
        <v>0</v>
      </c>
      <c r="G91" s="3">
        <f t="shared" si="9"/>
        <v>0</v>
      </c>
      <c r="H91" s="3"/>
      <c r="I91" s="51"/>
      <c r="J91" s="3" t="s">
        <v>186</v>
      </c>
      <c r="K91" s="3" t="s">
        <v>814</v>
      </c>
      <c r="L91" s="3"/>
      <c r="M91" s="3" t="s">
        <v>821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</row>
    <row r="92" s="81" customFormat="1" ht="20" hidden="1" customHeight="1" spans="1:257">
      <c r="A92" s="13">
        <f t="shared" si="8"/>
        <v>8</v>
      </c>
      <c r="B92" s="3" t="s">
        <v>780</v>
      </c>
      <c r="C92" s="3" t="s">
        <v>81</v>
      </c>
      <c r="D92" s="3">
        <v>8</v>
      </c>
      <c r="E92" s="3">
        <v>1400</v>
      </c>
      <c r="F92" s="3">
        <v>0</v>
      </c>
      <c r="G92" s="3">
        <f t="shared" si="9"/>
        <v>0</v>
      </c>
      <c r="H92" s="3"/>
      <c r="I92" s="51"/>
      <c r="J92" s="3" t="s">
        <v>186</v>
      </c>
      <c r="K92" s="3" t="s">
        <v>814</v>
      </c>
      <c r="L92" s="3"/>
      <c r="M92" s="3" t="s">
        <v>822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</row>
    <row r="93" s="81" customFormat="1" ht="20" hidden="1" customHeight="1" spans="1:257">
      <c r="A93" s="13">
        <f t="shared" si="8"/>
        <v>8</v>
      </c>
      <c r="B93" s="3" t="s">
        <v>753</v>
      </c>
      <c r="C93" s="3" t="s">
        <v>81</v>
      </c>
      <c r="D93" s="3">
        <v>8</v>
      </c>
      <c r="E93" s="3">
        <v>1400</v>
      </c>
      <c r="F93" s="3">
        <v>0</v>
      </c>
      <c r="G93" s="3">
        <f t="shared" si="9"/>
        <v>0</v>
      </c>
      <c r="H93" s="3"/>
      <c r="I93" s="51"/>
      <c r="J93" s="3" t="s">
        <v>186</v>
      </c>
      <c r="K93" s="3" t="s">
        <v>814</v>
      </c>
      <c r="L93" s="3"/>
      <c r="M93" s="3" t="s">
        <v>823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</row>
    <row r="94" s="81" customFormat="1" ht="20" hidden="1" customHeight="1" spans="1:257">
      <c r="A94" s="13">
        <f t="shared" si="8"/>
        <v>8</v>
      </c>
      <c r="B94" s="3" t="s">
        <v>781</v>
      </c>
      <c r="C94" s="3" t="s">
        <v>81</v>
      </c>
      <c r="D94" s="3">
        <v>8</v>
      </c>
      <c r="E94" s="3">
        <v>1400</v>
      </c>
      <c r="F94" s="3">
        <v>0</v>
      </c>
      <c r="G94" s="3">
        <f t="shared" si="9"/>
        <v>0</v>
      </c>
      <c r="H94" s="3"/>
      <c r="I94" s="51"/>
      <c r="J94" s="3" t="s">
        <v>186</v>
      </c>
      <c r="K94" s="3" t="s">
        <v>814</v>
      </c>
      <c r="L94" s="3"/>
      <c r="M94" s="3" t="s">
        <v>824</v>
      </c>
      <c r="N94" s="3"/>
      <c r="O94" s="3"/>
      <c r="P94" s="3"/>
      <c r="Q94" s="3"/>
      <c r="R94" s="3"/>
      <c r="S94" s="3"/>
      <c r="T94" s="3">
        <v>2781</v>
      </c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</row>
    <row r="95" s="81" customFormat="1" ht="20" hidden="1" customHeight="1" spans="1:257">
      <c r="A95" s="13">
        <f t="shared" si="8"/>
        <v>8</v>
      </c>
      <c r="B95" s="3" t="s">
        <v>754</v>
      </c>
      <c r="C95" s="3" t="s">
        <v>81</v>
      </c>
      <c r="D95" s="3">
        <v>8</v>
      </c>
      <c r="E95" s="3">
        <v>1400</v>
      </c>
      <c r="F95" s="3">
        <v>0</v>
      </c>
      <c r="G95" s="3">
        <f t="shared" si="9"/>
        <v>0</v>
      </c>
      <c r="H95" s="3"/>
      <c r="I95" s="51"/>
      <c r="J95" s="3" t="s">
        <v>186</v>
      </c>
      <c r="K95" s="3" t="s">
        <v>814</v>
      </c>
      <c r="L95" s="3">
        <v>160</v>
      </c>
      <c r="M95" s="3" t="s">
        <v>825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</row>
    <row r="96" s="81" customFormat="1" ht="20" hidden="1" customHeight="1" spans="1:257">
      <c r="A96" s="13">
        <f t="shared" si="8"/>
        <v>8</v>
      </c>
      <c r="B96" s="3" t="s">
        <v>768</v>
      </c>
      <c r="C96" s="3" t="s">
        <v>81</v>
      </c>
      <c r="D96" s="3">
        <v>8</v>
      </c>
      <c r="E96" s="3">
        <v>1400</v>
      </c>
      <c r="F96" s="3">
        <v>0</v>
      </c>
      <c r="G96" s="3">
        <f t="shared" si="9"/>
        <v>0</v>
      </c>
      <c r="H96" s="3"/>
      <c r="I96" s="51"/>
      <c r="J96" s="3" t="s">
        <v>186</v>
      </c>
      <c r="K96" s="3" t="s">
        <v>814</v>
      </c>
      <c r="L96" s="3"/>
      <c r="M96" s="3" t="s">
        <v>826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</row>
    <row r="97" s="81" customFormat="1" ht="20" hidden="1" customHeight="1" spans="1:257">
      <c r="A97" s="13">
        <f t="shared" si="8"/>
        <v>8</v>
      </c>
      <c r="B97" s="3" t="s">
        <v>771</v>
      </c>
      <c r="C97" s="3" t="s">
        <v>81</v>
      </c>
      <c r="D97" s="3">
        <v>8</v>
      </c>
      <c r="E97" s="3">
        <v>1400</v>
      </c>
      <c r="F97" s="3">
        <v>0</v>
      </c>
      <c r="G97" s="3">
        <f t="shared" si="9"/>
        <v>0</v>
      </c>
      <c r="H97" s="3"/>
      <c r="I97" s="51"/>
      <c r="J97" s="3" t="s">
        <v>186</v>
      </c>
      <c r="K97" s="3" t="s">
        <v>814</v>
      </c>
      <c r="L97" s="3"/>
      <c r="M97" s="3" t="s">
        <v>827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</row>
    <row r="98" s="81" customFormat="1" ht="20" hidden="1" customHeight="1" spans="1:257">
      <c r="A98" s="13">
        <f t="shared" si="8"/>
        <v>8</v>
      </c>
      <c r="B98" s="3" t="s">
        <v>772</v>
      </c>
      <c r="C98" s="3" t="s">
        <v>81</v>
      </c>
      <c r="D98" s="3">
        <v>8</v>
      </c>
      <c r="E98" s="3">
        <v>1400</v>
      </c>
      <c r="F98" s="3">
        <v>0</v>
      </c>
      <c r="G98" s="3">
        <f t="shared" si="9"/>
        <v>0</v>
      </c>
      <c r="H98" s="3"/>
      <c r="I98" s="51"/>
      <c r="J98" s="3" t="s">
        <v>186</v>
      </c>
      <c r="K98" s="3" t="s">
        <v>814</v>
      </c>
      <c r="L98" s="3"/>
      <c r="M98" s="3" t="s">
        <v>828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</row>
    <row r="99" s="81" customFormat="1" ht="20" hidden="1" customHeight="1" spans="1:257">
      <c r="A99" s="13">
        <f t="shared" si="8"/>
        <v>8</v>
      </c>
      <c r="B99" s="3" t="s">
        <v>757</v>
      </c>
      <c r="C99" s="3" t="s">
        <v>81</v>
      </c>
      <c r="D99" s="3">
        <v>8</v>
      </c>
      <c r="E99" s="3">
        <v>1400</v>
      </c>
      <c r="F99" s="3">
        <v>0</v>
      </c>
      <c r="G99" s="3">
        <f t="shared" si="9"/>
        <v>0</v>
      </c>
      <c r="H99" s="3"/>
      <c r="I99" s="51"/>
      <c r="J99" s="3" t="s">
        <v>186</v>
      </c>
      <c r="K99" s="3" t="s">
        <v>814</v>
      </c>
      <c r="L99" s="3"/>
      <c r="M99" s="3" t="s">
        <v>829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</row>
    <row r="100" s="81" customFormat="1" ht="20" hidden="1" customHeight="1" spans="1:257">
      <c r="A100" s="13">
        <f t="shared" si="8"/>
        <v>8</v>
      </c>
      <c r="B100" s="3" t="s">
        <v>760</v>
      </c>
      <c r="C100" s="3" t="s">
        <v>81</v>
      </c>
      <c r="D100" s="3">
        <v>8</v>
      </c>
      <c r="E100" s="3">
        <v>1400</v>
      </c>
      <c r="F100" s="3">
        <v>0</v>
      </c>
      <c r="G100" s="3">
        <f t="shared" si="9"/>
        <v>0</v>
      </c>
      <c r="H100" s="3"/>
      <c r="I100" s="51"/>
      <c r="J100" s="3" t="s">
        <v>186</v>
      </c>
      <c r="K100" s="3" t="s">
        <v>814</v>
      </c>
      <c r="L100" s="3"/>
      <c r="M100" s="3" t="s">
        <v>748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</row>
    <row r="101" s="81" customFormat="1" ht="20" hidden="1" customHeight="1" spans="1:257">
      <c r="A101" s="13">
        <f t="shared" si="8"/>
        <v>8</v>
      </c>
      <c r="B101" s="37" t="s">
        <v>806</v>
      </c>
      <c r="C101" s="37" t="s">
        <v>322</v>
      </c>
      <c r="D101" s="37">
        <v>8</v>
      </c>
      <c r="E101" s="37">
        <f>1000/8*D101</f>
        <v>1000</v>
      </c>
      <c r="F101" s="37">
        <v>0</v>
      </c>
      <c r="G101" s="37">
        <f t="shared" si="9"/>
        <v>0</v>
      </c>
      <c r="H101" s="37"/>
      <c r="I101" s="54">
        <v>2597</v>
      </c>
      <c r="J101" s="37" t="s">
        <v>613</v>
      </c>
      <c r="K101" s="37" t="s">
        <v>614</v>
      </c>
      <c r="L101" s="37"/>
      <c r="M101" s="37" t="s">
        <v>77</v>
      </c>
      <c r="N101" s="37" t="s">
        <v>40</v>
      </c>
      <c r="O101" s="37">
        <v>7750</v>
      </c>
      <c r="P101" s="37">
        <v>7500</v>
      </c>
      <c r="Q101" s="37">
        <f>P101-O101</f>
        <v>-250</v>
      </c>
      <c r="R101" s="37" t="s">
        <v>72</v>
      </c>
      <c r="S101" s="37"/>
      <c r="T101" s="37">
        <v>1559</v>
      </c>
      <c r="U101" s="37"/>
      <c r="V101" s="37" t="s">
        <v>615</v>
      </c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</row>
    <row r="102" s="81" customFormat="1" ht="20" hidden="1" customHeight="1" spans="1:257">
      <c r="A102" s="13">
        <f t="shared" si="8"/>
        <v>8</v>
      </c>
      <c r="B102" s="14" t="s">
        <v>747</v>
      </c>
      <c r="C102" s="14" t="s">
        <v>50</v>
      </c>
      <c r="D102" s="14">
        <v>8</v>
      </c>
      <c r="E102" s="14">
        <f>1000/8*D102</f>
        <v>1000</v>
      </c>
      <c r="F102" s="14"/>
      <c r="G102" s="14"/>
      <c r="H102" s="14"/>
      <c r="I102" s="23">
        <v>5590</v>
      </c>
      <c r="J102" s="14" t="s">
        <v>613</v>
      </c>
      <c r="K102" s="14" t="s">
        <v>830</v>
      </c>
      <c r="L102" s="14"/>
      <c r="M102" s="14"/>
      <c r="N102" s="14" t="s">
        <v>40</v>
      </c>
      <c r="O102" s="14"/>
      <c r="P102" s="14"/>
      <c r="Q102" s="14"/>
      <c r="R102" s="14"/>
      <c r="S102" s="14"/>
      <c r="T102" s="14">
        <v>2189</v>
      </c>
      <c r="U102" s="14"/>
      <c r="V102" s="14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</row>
    <row r="103" s="81" customFormat="1" ht="20" hidden="1" customHeight="1" spans="1:257">
      <c r="A103" s="13">
        <f t="shared" si="8"/>
        <v>8</v>
      </c>
      <c r="B103" s="14" t="s">
        <v>795</v>
      </c>
      <c r="C103" s="14" t="s">
        <v>33</v>
      </c>
      <c r="D103" s="14">
        <v>8</v>
      </c>
      <c r="E103" s="14">
        <v>1000</v>
      </c>
      <c r="F103" s="14"/>
      <c r="G103" s="14"/>
      <c r="H103" s="14">
        <v>300</v>
      </c>
      <c r="I103" s="23">
        <v>398</v>
      </c>
      <c r="J103" s="14" t="s">
        <v>831</v>
      </c>
      <c r="K103" s="14" t="s">
        <v>832</v>
      </c>
      <c r="L103" s="14"/>
      <c r="M103" s="14"/>
      <c r="N103" s="14"/>
      <c r="O103" s="14"/>
      <c r="P103" s="14"/>
      <c r="Q103" s="14"/>
      <c r="R103" s="14"/>
      <c r="S103" s="14">
        <v>350</v>
      </c>
      <c r="T103" s="14"/>
      <c r="U103" s="14"/>
      <c r="V103" s="14" t="s">
        <v>833</v>
      </c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</row>
    <row r="104" s="81" customFormat="1" ht="20" hidden="1" customHeight="1" spans="1:257">
      <c r="A104" s="13">
        <f t="shared" si="8"/>
        <v>8</v>
      </c>
      <c r="B104" s="14" t="s">
        <v>783</v>
      </c>
      <c r="C104" s="14" t="s">
        <v>81</v>
      </c>
      <c r="D104" s="14">
        <v>8</v>
      </c>
      <c r="E104" s="14">
        <f>1300/8*D104</f>
        <v>1300</v>
      </c>
      <c r="F104" s="14">
        <v>0</v>
      </c>
      <c r="G104" s="14">
        <f t="shared" ref="G104:G122" si="10">1300/8*F104</f>
        <v>0</v>
      </c>
      <c r="H104" s="14">
        <v>300</v>
      </c>
      <c r="I104" s="23">
        <v>5558</v>
      </c>
      <c r="J104" s="14" t="s">
        <v>234</v>
      </c>
      <c r="K104" s="14" t="s">
        <v>834</v>
      </c>
      <c r="L104" s="14"/>
      <c r="M104" s="14"/>
      <c r="N104" s="14" t="s">
        <v>40</v>
      </c>
      <c r="O104" s="14"/>
      <c r="P104" s="14"/>
      <c r="Q104" s="14"/>
      <c r="R104" s="14"/>
      <c r="S104" s="14"/>
      <c r="T104" s="14"/>
      <c r="U104" s="14"/>
      <c r="V104" s="14" t="s">
        <v>835</v>
      </c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</row>
    <row r="105" s="81" customFormat="1" ht="20" hidden="1" customHeight="1" spans="1:257">
      <c r="A105" s="13">
        <f t="shared" si="8"/>
        <v>8</v>
      </c>
      <c r="B105" s="14" t="s">
        <v>806</v>
      </c>
      <c r="C105" s="14" t="s">
        <v>63</v>
      </c>
      <c r="D105" s="14">
        <v>8</v>
      </c>
      <c r="E105" s="14">
        <f t="shared" ref="E105:E120" si="11">900/8*D105</f>
        <v>900</v>
      </c>
      <c r="F105" s="14"/>
      <c r="G105" s="14">
        <f t="shared" si="10"/>
        <v>0</v>
      </c>
      <c r="H105" s="14"/>
      <c r="I105" s="23">
        <v>436</v>
      </c>
      <c r="J105" s="14" t="s">
        <v>432</v>
      </c>
      <c r="K105" s="14" t="s">
        <v>616</v>
      </c>
      <c r="L105" s="14"/>
      <c r="M105" s="14"/>
      <c r="N105" s="14" t="s">
        <v>40</v>
      </c>
      <c r="O105" s="14"/>
      <c r="P105" s="14"/>
      <c r="Q105" s="14"/>
      <c r="R105" s="14"/>
      <c r="S105" s="14"/>
      <c r="T105" s="14">
        <v>1015</v>
      </c>
      <c r="U105" s="14" t="s">
        <v>409</v>
      </c>
      <c r="V105" s="14">
        <v>13725395368</v>
      </c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</row>
    <row r="106" s="81" customFormat="1" ht="20" hidden="1" customHeight="1" spans="1:257">
      <c r="A106" s="13">
        <f t="shared" si="8"/>
        <v>7</v>
      </c>
      <c r="B106" s="14" t="s">
        <v>807</v>
      </c>
      <c r="C106" s="14" t="s">
        <v>63</v>
      </c>
      <c r="D106" s="14">
        <v>7</v>
      </c>
      <c r="E106" s="14">
        <f t="shared" si="11"/>
        <v>787.5</v>
      </c>
      <c r="F106" s="14"/>
      <c r="G106" s="14">
        <f t="shared" si="10"/>
        <v>0</v>
      </c>
      <c r="H106" s="14"/>
      <c r="I106" s="23">
        <v>438</v>
      </c>
      <c r="J106" s="14" t="s">
        <v>432</v>
      </c>
      <c r="K106" s="14" t="s">
        <v>616</v>
      </c>
      <c r="L106" s="14">
        <v>20</v>
      </c>
      <c r="M106" s="14"/>
      <c r="N106" s="14" t="s">
        <v>40</v>
      </c>
      <c r="O106" s="14"/>
      <c r="P106" s="14"/>
      <c r="Q106" s="14"/>
      <c r="R106" s="14"/>
      <c r="S106" s="14"/>
      <c r="T106" s="14">
        <v>1020.8</v>
      </c>
      <c r="U106" s="14" t="s">
        <v>409</v>
      </c>
      <c r="V106" s="14">
        <v>13725395368</v>
      </c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</row>
    <row r="107" s="81" customFormat="1" ht="20" hidden="1" customHeight="1" spans="1:257">
      <c r="A107" s="13">
        <f t="shared" si="8"/>
        <v>8</v>
      </c>
      <c r="B107" s="14" t="s">
        <v>808</v>
      </c>
      <c r="C107" s="14" t="s">
        <v>63</v>
      </c>
      <c r="D107" s="14">
        <v>8</v>
      </c>
      <c r="E107" s="14">
        <f t="shared" si="11"/>
        <v>900</v>
      </c>
      <c r="F107" s="14"/>
      <c r="G107" s="14">
        <f t="shared" si="10"/>
        <v>0</v>
      </c>
      <c r="H107" s="14"/>
      <c r="I107" s="23">
        <v>440</v>
      </c>
      <c r="J107" s="14" t="s">
        <v>432</v>
      </c>
      <c r="K107" s="14" t="s">
        <v>616</v>
      </c>
      <c r="L107" s="14">
        <v>20</v>
      </c>
      <c r="M107" s="14"/>
      <c r="N107" s="14" t="s">
        <v>40</v>
      </c>
      <c r="O107" s="14"/>
      <c r="P107" s="14"/>
      <c r="Q107" s="14"/>
      <c r="R107" s="14"/>
      <c r="S107" s="14"/>
      <c r="T107" s="14">
        <v>1196.4</v>
      </c>
      <c r="U107" s="14" t="s">
        <v>408</v>
      </c>
      <c r="V107" s="14">
        <v>13725395368</v>
      </c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</row>
    <row r="108" s="81" customFormat="1" ht="20" hidden="1" customHeight="1" spans="1:257">
      <c r="A108" s="13">
        <f t="shared" si="8"/>
        <v>8</v>
      </c>
      <c r="B108" s="14" t="s">
        <v>795</v>
      </c>
      <c r="C108" s="14" t="s">
        <v>85</v>
      </c>
      <c r="D108" s="14">
        <v>8</v>
      </c>
      <c r="E108" s="14">
        <f t="shared" si="11"/>
        <v>900</v>
      </c>
      <c r="F108" s="14"/>
      <c r="G108" s="14">
        <f t="shared" si="10"/>
        <v>0</v>
      </c>
      <c r="H108" s="14"/>
      <c r="I108" s="23">
        <v>439</v>
      </c>
      <c r="J108" s="14" t="s">
        <v>432</v>
      </c>
      <c r="K108" s="14" t="s">
        <v>616</v>
      </c>
      <c r="L108" s="14">
        <v>30</v>
      </c>
      <c r="M108" s="14"/>
      <c r="N108" s="14" t="s">
        <v>40</v>
      </c>
      <c r="O108" s="14"/>
      <c r="P108" s="14"/>
      <c r="Q108" s="14"/>
      <c r="R108" s="14"/>
      <c r="S108" s="14"/>
      <c r="T108" s="14">
        <v>1204</v>
      </c>
      <c r="U108" s="14" t="s">
        <v>408</v>
      </c>
      <c r="V108" s="14">
        <v>13725395368</v>
      </c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</row>
    <row r="109" s="81" customFormat="1" ht="20" hidden="1" customHeight="1" spans="1:257">
      <c r="A109" s="13">
        <f t="shared" si="8"/>
        <v>5</v>
      </c>
      <c r="B109" s="14" t="s">
        <v>773</v>
      </c>
      <c r="C109" s="14" t="s">
        <v>85</v>
      </c>
      <c r="D109" s="14">
        <v>5</v>
      </c>
      <c r="E109" s="14">
        <f t="shared" si="11"/>
        <v>562.5</v>
      </c>
      <c r="F109" s="14"/>
      <c r="G109" s="14">
        <f t="shared" si="10"/>
        <v>0</v>
      </c>
      <c r="H109" s="14"/>
      <c r="I109" s="23">
        <v>442</v>
      </c>
      <c r="J109" s="14" t="s">
        <v>432</v>
      </c>
      <c r="K109" s="14" t="s">
        <v>616</v>
      </c>
      <c r="L109" s="14">
        <v>40</v>
      </c>
      <c r="M109" s="14"/>
      <c r="N109" s="14" t="s">
        <v>40</v>
      </c>
      <c r="O109" s="14"/>
      <c r="P109" s="14"/>
      <c r="Q109" s="14"/>
      <c r="R109" s="14"/>
      <c r="S109" s="14"/>
      <c r="T109" s="14">
        <v>1209</v>
      </c>
      <c r="U109" s="14" t="s">
        <v>409</v>
      </c>
      <c r="V109" s="14">
        <v>13725395368</v>
      </c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</row>
    <row r="110" s="81" customFormat="1" ht="20" hidden="1" customHeight="1" spans="1:257">
      <c r="A110" s="13">
        <f t="shared" si="8"/>
        <v>8</v>
      </c>
      <c r="B110" s="14" t="s">
        <v>755</v>
      </c>
      <c r="C110" s="14" t="s">
        <v>85</v>
      </c>
      <c r="D110" s="14">
        <v>8</v>
      </c>
      <c r="E110" s="14">
        <f t="shared" si="11"/>
        <v>900</v>
      </c>
      <c r="F110" s="14"/>
      <c r="G110" s="14">
        <f t="shared" si="10"/>
        <v>0</v>
      </c>
      <c r="H110" s="14"/>
      <c r="I110" s="23">
        <v>4510</v>
      </c>
      <c r="J110" s="14" t="s">
        <v>432</v>
      </c>
      <c r="K110" s="14" t="s">
        <v>616</v>
      </c>
      <c r="L110" s="14">
        <v>35</v>
      </c>
      <c r="M110" s="14"/>
      <c r="N110" s="14" t="s">
        <v>40</v>
      </c>
      <c r="O110" s="14"/>
      <c r="P110" s="14"/>
      <c r="Q110" s="14"/>
      <c r="R110" s="14"/>
      <c r="S110" s="14"/>
      <c r="T110" s="14">
        <v>1216.8</v>
      </c>
      <c r="U110" s="14" t="s">
        <v>431</v>
      </c>
      <c r="V110" s="14">
        <v>13725395368</v>
      </c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</row>
    <row r="111" s="81" customFormat="1" ht="20" hidden="1" customHeight="1" spans="1:257">
      <c r="A111" s="13">
        <f t="shared" si="8"/>
        <v>8</v>
      </c>
      <c r="B111" s="14" t="s">
        <v>766</v>
      </c>
      <c r="C111" s="14" t="s">
        <v>85</v>
      </c>
      <c r="D111" s="14">
        <v>8</v>
      </c>
      <c r="E111" s="14">
        <f t="shared" si="11"/>
        <v>900</v>
      </c>
      <c r="F111" s="14"/>
      <c r="G111" s="14">
        <f t="shared" si="10"/>
        <v>0</v>
      </c>
      <c r="H111" s="14"/>
      <c r="I111" s="23">
        <v>4933</v>
      </c>
      <c r="J111" s="14" t="s">
        <v>432</v>
      </c>
      <c r="K111" s="14" t="s">
        <v>616</v>
      </c>
      <c r="L111" s="14"/>
      <c r="M111" s="14"/>
      <c r="N111" s="14" t="s">
        <v>40</v>
      </c>
      <c r="O111" s="14"/>
      <c r="P111" s="14"/>
      <c r="Q111" s="14"/>
      <c r="R111" s="14"/>
      <c r="S111" s="14"/>
      <c r="T111" s="14">
        <v>1223.6</v>
      </c>
      <c r="U111" s="14" t="s">
        <v>409</v>
      </c>
      <c r="V111" s="14">
        <v>13725395368</v>
      </c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</row>
    <row r="112" s="81" customFormat="1" ht="20" hidden="1" customHeight="1" spans="1:257">
      <c r="A112" s="13">
        <f t="shared" si="8"/>
        <v>8</v>
      </c>
      <c r="B112" s="14" t="s">
        <v>783</v>
      </c>
      <c r="C112" s="14" t="s">
        <v>85</v>
      </c>
      <c r="D112" s="14">
        <v>8</v>
      </c>
      <c r="E112" s="14">
        <f t="shared" si="11"/>
        <v>900</v>
      </c>
      <c r="F112" s="14"/>
      <c r="G112" s="14">
        <f t="shared" si="10"/>
        <v>0</v>
      </c>
      <c r="H112" s="14"/>
      <c r="I112" s="23">
        <v>4934</v>
      </c>
      <c r="J112" s="14" t="s">
        <v>432</v>
      </c>
      <c r="K112" s="14" t="s">
        <v>616</v>
      </c>
      <c r="L112" s="14">
        <v>30</v>
      </c>
      <c r="M112" s="14"/>
      <c r="N112" s="14" t="s">
        <v>40</v>
      </c>
      <c r="O112" s="14"/>
      <c r="P112" s="14"/>
      <c r="Q112" s="14"/>
      <c r="R112" s="14"/>
      <c r="S112" s="14"/>
      <c r="T112" s="14">
        <v>1229.8</v>
      </c>
      <c r="U112" s="14" t="s">
        <v>431</v>
      </c>
      <c r="V112" s="14" t="s">
        <v>617</v>
      </c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</row>
    <row r="113" s="81" customFormat="1" ht="20" hidden="1" customHeight="1" spans="1:257">
      <c r="A113" s="13">
        <f t="shared" si="8"/>
        <v>4</v>
      </c>
      <c r="B113" s="14" t="s">
        <v>836</v>
      </c>
      <c r="C113" s="14" t="s">
        <v>85</v>
      </c>
      <c r="D113" s="14">
        <v>4</v>
      </c>
      <c r="E113" s="14">
        <f t="shared" si="11"/>
        <v>450</v>
      </c>
      <c r="F113" s="14"/>
      <c r="G113" s="14">
        <f t="shared" si="10"/>
        <v>0</v>
      </c>
      <c r="H113" s="14"/>
      <c r="I113" s="23">
        <v>4935</v>
      </c>
      <c r="J113" s="14" t="s">
        <v>432</v>
      </c>
      <c r="K113" s="14" t="s">
        <v>616</v>
      </c>
      <c r="L113" s="14">
        <v>10</v>
      </c>
      <c r="M113" s="14"/>
      <c r="N113" s="14" t="s">
        <v>40</v>
      </c>
      <c r="O113" s="14"/>
      <c r="P113" s="14"/>
      <c r="Q113" s="14"/>
      <c r="R113" s="14"/>
      <c r="S113" s="14"/>
      <c r="T113" s="14">
        <v>1232</v>
      </c>
      <c r="U113" s="14" t="s">
        <v>431</v>
      </c>
      <c r="V113" s="14" t="s">
        <v>617</v>
      </c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</row>
    <row r="114" s="81" customFormat="1" ht="20" hidden="1" customHeight="1" spans="1:257">
      <c r="A114" s="13">
        <f t="shared" si="8"/>
        <v>8</v>
      </c>
      <c r="B114" s="14" t="s">
        <v>809</v>
      </c>
      <c r="C114" s="14" t="s">
        <v>85</v>
      </c>
      <c r="D114" s="14">
        <v>5</v>
      </c>
      <c r="E114" s="14">
        <f t="shared" si="11"/>
        <v>562.5</v>
      </c>
      <c r="F114" s="14">
        <v>3</v>
      </c>
      <c r="G114" s="14">
        <f t="shared" si="10"/>
        <v>487.5</v>
      </c>
      <c r="H114" s="14"/>
      <c r="I114" s="23">
        <v>4936</v>
      </c>
      <c r="J114" s="14" t="s">
        <v>432</v>
      </c>
      <c r="K114" s="14" t="s">
        <v>616</v>
      </c>
      <c r="L114" s="14"/>
      <c r="M114" s="14"/>
      <c r="N114" s="14" t="s">
        <v>40</v>
      </c>
      <c r="O114" s="14"/>
      <c r="P114" s="14"/>
      <c r="Q114" s="14"/>
      <c r="R114" s="14"/>
      <c r="S114" s="14"/>
      <c r="T114" s="14">
        <v>1239.7</v>
      </c>
      <c r="U114" s="14"/>
      <c r="V114" s="14" t="s">
        <v>617</v>
      </c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</row>
    <row r="115" s="81" customFormat="1" ht="20" hidden="1" customHeight="1" spans="1:257">
      <c r="A115" s="13">
        <f t="shared" si="8"/>
        <v>8</v>
      </c>
      <c r="B115" s="14" t="s">
        <v>746</v>
      </c>
      <c r="C115" s="14" t="s">
        <v>85</v>
      </c>
      <c r="D115" s="14">
        <v>8</v>
      </c>
      <c r="E115" s="14">
        <f t="shared" si="11"/>
        <v>900</v>
      </c>
      <c r="F115" s="14">
        <v>0</v>
      </c>
      <c r="G115" s="14">
        <f t="shared" si="10"/>
        <v>0</v>
      </c>
      <c r="H115" s="14"/>
      <c r="I115" s="23">
        <v>4937</v>
      </c>
      <c r="J115" s="14" t="s">
        <v>432</v>
      </c>
      <c r="K115" s="14" t="s">
        <v>616</v>
      </c>
      <c r="L115" s="14">
        <v>30</v>
      </c>
      <c r="M115" s="14"/>
      <c r="N115" s="14"/>
      <c r="O115" s="14"/>
      <c r="P115" s="14"/>
      <c r="Q115" s="14"/>
      <c r="R115" s="14"/>
      <c r="S115" s="14"/>
      <c r="T115" s="14">
        <v>1246.5</v>
      </c>
      <c r="U115" s="14"/>
      <c r="V115" s="14" t="s">
        <v>617</v>
      </c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</row>
    <row r="116" s="81" customFormat="1" ht="20" hidden="1" customHeight="1" spans="1:257">
      <c r="A116" s="13">
        <f t="shared" si="8"/>
        <v>8</v>
      </c>
      <c r="B116" s="14" t="s">
        <v>781</v>
      </c>
      <c r="C116" s="14" t="s">
        <v>67</v>
      </c>
      <c r="D116" s="14">
        <v>8</v>
      </c>
      <c r="E116" s="14">
        <f t="shared" si="11"/>
        <v>900</v>
      </c>
      <c r="F116" s="14">
        <v>0</v>
      </c>
      <c r="G116" s="14">
        <f t="shared" si="10"/>
        <v>0</v>
      </c>
      <c r="H116" s="14"/>
      <c r="I116" s="23">
        <v>5146</v>
      </c>
      <c r="J116" s="14" t="s">
        <v>432</v>
      </c>
      <c r="K116" s="14" t="s">
        <v>616</v>
      </c>
      <c r="L116" s="14">
        <v>15</v>
      </c>
      <c r="M116" s="14"/>
      <c r="N116" s="14" t="s">
        <v>40</v>
      </c>
      <c r="O116" s="14"/>
      <c r="P116" s="14"/>
      <c r="Q116" s="14"/>
      <c r="R116" s="14"/>
      <c r="S116" s="14"/>
      <c r="T116" s="14">
        <v>739</v>
      </c>
      <c r="U116" s="14" t="s">
        <v>407</v>
      </c>
      <c r="V116" s="14" t="s">
        <v>837</v>
      </c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</row>
    <row r="117" s="81" customFormat="1" ht="20" hidden="1" customHeight="1" spans="1:257">
      <c r="A117" s="13">
        <f t="shared" si="8"/>
        <v>6</v>
      </c>
      <c r="B117" s="14" t="s">
        <v>768</v>
      </c>
      <c r="C117" s="14" t="s">
        <v>67</v>
      </c>
      <c r="D117" s="14">
        <v>0</v>
      </c>
      <c r="E117" s="14">
        <f t="shared" si="11"/>
        <v>0</v>
      </c>
      <c r="F117" s="14">
        <v>6</v>
      </c>
      <c r="G117" s="14">
        <f t="shared" si="10"/>
        <v>975</v>
      </c>
      <c r="H117" s="14"/>
      <c r="I117" s="23">
        <v>617</v>
      </c>
      <c r="J117" s="14" t="s">
        <v>284</v>
      </c>
      <c r="K117" s="14" t="s">
        <v>616</v>
      </c>
      <c r="L117" s="14"/>
      <c r="M117" s="14"/>
      <c r="N117" s="14" t="s">
        <v>40</v>
      </c>
      <c r="O117" s="14"/>
      <c r="P117" s="14"/>
      <c r="Q117" s="14"/>
      <c r="R117" s="14"/>
      <c r="S117" s="14"/>
      <c r="T117" s="14">
        <v>745</v>
      </c>
      <c r="U117" s="14"/>
      <c r="V117" s="14" t="s">
        <v>837</v>
      </c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</row>
    <row r="118" s="81" customFormat="1" ht="20" hidden="1" customHeight="1" spans="1:257">
      <c r="A118" s="13">
        <f t="shared" si="8"/>
        <v>8</v>
      </c>
      <c r="B118" s="14" t="s">
        <v>771</v>
      </c>
      <c r="C118" s="14" t="s">
        <v>67</v>
      </c>
      <c r="D118" s="14">
        <v>0</v>
      </c>
      <c r="E118" s="14">
        <f t="shared" si="11"/>
        <v>0</v>
      </c>
      <c r="F118" s="14">
        <v>8</v>
      </c>
      <c r="G118" s="14">
        <f t="shared" si="10"/>
        <v>1300</v>
      </c>
      <c r="H118" s="14"/>
      <c r="I118" s="23">
        <v>618</v>
      </c>
      <c r="J118" s="14" t="s">
        <v>284</v>
      </c>
      <c r="K118" s="14" t="s">
        <v>616</v>
      </c>
      <c r="L118" s="14"/>
      <c r="M118" s="14"/>
      <c r="N118" s="14" t="s">
        <v>40</v>
      </c>
      <c r="O118" s="14"/>
      <c r="P118" s="14"/>
      <c r="Q118" s="14"/>
      <c r="R118" s="14"/>
      <c r="S118" s="14"/>
      <c r="T118" s="14">
        <v>753</v>
      </c>
      <c r="U118" s="14"/>
      <c r="V118" s="14" t="s">
        <v>837</v>
      </c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</row>
    <row r="119" s="81" customFormat="1" ht="20" hidden="1" customHeight="1" spans="1:257">
      <c r="A119" s="13">
        <f t="shared" si="8"/>
        <v>8</v>
      </c>
      <c r="B119" s="14" t="s">
        <v>757</v>
      </c>
      <c r="C119" s="14" t="s">
        <v>102</v>
      </c>
      <c r="D119" s="14">
        <v>0</v>
      </c>
      <c r="E119" s="14">
        <f t="shared" si="11"/>
        <v>0</v>
      </c>
      <c r="F119" s="14">
        <v>8</v>
      </c>
      <c r="G119" s="14">
        <f t="shared" si="10"/>
        <v>1300</v>
      </c>
      <c r="H119" s="14"/>
      <c r="I119" s="23">
        <v>126</v>
      </c>
      <c r="J119" s="14" t="s">
        <v>47</v>
      </c>
      <c r="K119" s="14" t="s">
        <v>838</v>
      </c>
      <c r="L119" s="14">
        <v>17</v>
      </c>
      <c r="M119" s="14" t="s">
        <v>748</v>
      </c>
      <c r="N119" s="14" t="s">
        <v>40</v>
      </c>
      <c r="O119" s="14"/>
      <c r="P119" s="14"/>
      <c r="Q119" s="14"/>
      <c r="R119" s="14"/>
      <c r="S119" s="14"/>
      <c r="T119" s="14">
        <v>2265.5</v>
      </c>
      <c r="U119" s="14"/>
      <c r="V119" s="14" t="s">
        <v>839</v>
      </c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</row>
    <row r="120" s="81" customFormat="1" ht="20" hidden="1" customHeight="1" spans="1:257">
      <c r="A120" s="13">
        <f t="shared" si="8"/>
        <v>1</v>
      </c>
      <c r="B120" s="3" t="s">
        <v>760</v>
      </c>
      <c r="C120" s="3" t="s">
        <v>102</v>
      </c>
      <c r="D120" s="3">
        <v>0</v>
      </c>
      <c r="E120" s="3">
        <f t="shared" si="11"/>
        <v>0</v>
      </c>
      <c r="F120" s="3">
        <v>1</v>
      </c>
      <c r="G120" s="3">
        <f t="shared" si="10"/>
        <v>162.5</v>
      </c>
      <c r="H120" s="3"/>
      <c r="I120" s="51"/>
      <c r="J120" s="3" t="s">
        <v>47</v>
      </c>
      <c r="K120" s="3" t="s">
        <v>838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</row>
    <row r="121" s="81" customFormat="1" ht="20" hidden="1" customHeight="1" spans="1:257">
      <c r="A121" s="13">
        <f t="shared" si="8"/>
        <v>6</v>
      </c>
      <c r="B121" s="3" t="s">
        <v>783</v>
      </c>
      <c r="C121" s="3" t="s">
        <v>50</v>
      </c>
      <c r="D121" s="3">
        <v>6</v>
      </c>
      <c r="E121" s="3">
        <f>1000/8*D121</f>
        <v>750</v>
      </c>
      <c r="F121" s="3"/>
      <c r="G121" s="3">
        <f t="shared" si="10"/>
        <v>0</v>
      </c>
      <c r="H121" s="3"/>
      <c r="I121" s="51"/>
      <c r="J121" s="3" t="s">
        <v>23</v>
      </c>
      <c r="K121" s="3" t="s">
        <v>840</v>
      </c>
      <c r="L121" s="3"/>
      <c r="M121" s="3"/>
      <c r="N121" s="3"/>
      <c r="O121" s="3"/>
      <c r="P121" s="3"/>
      <c r="Q121" s="3"/>
      <c r="R121" s="3"/>
      <c r="S121" s="3"/>
      <c r="T121" s="3">
        <v>2173</v>
      </c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</row>
    <row r="122" s="81" customFormat="1" ht="20" hidden="1" customHeight="1" spans="1:257">
      <c r="A122" s="13">
        <f t="shared" si="8"/>
        <v>4</v>
      </c>
      <c r="B122" s="3" t="s">
        <v>836</v>
      </c>
      <c r="C122" s="3" t="s">
        <v>50</v>
      </c>
      <c r="D122" s="3">
        <v>4</v>
      </c>
      <c r="E122" s="3">
        <f>1000/8*D122</f>
        <v>500</v>
      </c>
      <c r="F122" s="3"/>
      <c r="G122" s="3">
        <f t="shared" si="10"/>
        <v>0</v>
      </c>
      <c r="H122" s="3"/>
      <c r="I122" s="51"/>
      <c r="J122" s="3" t="s">
        <v>23</v>
      </c>
      <c r="K122" s="3" t="s">
        <v>840</v>
      </c>
      <c r="L122" s="3"/>
      <c r="M122" s="3" t="s">
        <v>748</v>
      </c>
      <c r="N122" s="3"/>
      <c r="O122" s="3"/>
      <c r="P122" s="3"/>
      <c r="Q122" s="3"/>
      <c r="R122" s="3"/>
      <c r="S122" s="3"/>
      <c r="T122" s="3">
        <v>2177</v>
      </c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</row>
    <row r="123" s="81" customFormat="1" ht="20" hidden="1" customHeight="1" spans="1:257">
      <c r="A123" s="13">
        <f t="shared" si="8"/>
        <v>4</v>
      </c>
      <c r="B123" s="14" t="s">
        <v>773</v>
      </c>
      <c r="C123" s="14" t="s">
        <v>214</v>
      </c>
      <c r="D123" s="14">
        <v>4</v>
      </c>
      <c r="E123" s="14">
        <v>1200</v>
      </c>
      <c r="F123" s="14">
        <v>0</v>
      </c>
      <c r="G123" s="14">
        <f>1500/8*F123</f>
        <v>0</v>
      </c>
      <c r="H123" s="14"/>
      <c r="I123" s="23"/>
      <c r="J123" s="14" t="s">
        <v>104</v>
      </c>
      <c r="K123" s="14" t="s">
        <v>841</v>
      </c>
      <c r="L123" s="14"/>
      <c r="M123" s="14"/>
      <c r="N123" s="14"/>
      <c r="O123" s="14">
        <v>1200</v>
      </c>
      <c r="P123" s="14">
        <v>1200</v>
      </c>
      <c r="Q123" s="14"/>
      <c r="R123" s="14" t="s">
        <v>26</v>
      </c>
      <c r="S123" s="14">
        <v>350</v>
      </c>
      <c r="T123" s="14"/>
      <c r="U123" s="14"/>
      <c r="V123" s="14">
        <v>13727465838</v>
      </c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</row>
    <row r="124" s="81" customFormat="1" ht="20" hidden="1" customHeight="1" spans="1:257">
      <c r="A124" s="13">
        <f t="shared" si="8"/>
        <v>6.5</v>
      </c>
      <c r="B124" s="14" t="s">
        <v>781</v>
      </c>
      <c r="C124" s="14" t="s">
        <v>37</v>
      </c>
      <c r="D124" s="14">
        <v>6.5</v>
      </c>
      <c r="E124" s="14">
        <f>1000/8*D124</f>
        <v>812.5</v>
      </c>
      <c r="F124" s="14"/>
      <c r="G124" s="14">
        <f>1400/8*F124</f>
        <v>0</v>
      </c>
      <c r="H124" s="14"/>
      <c r="I124" s="23">
        <v>4697</v>
      </c>
      <c r="J124" s="14" t="s">
        <v>842</v>
      </c>
      <c r="K124" s="14" t="s">
        <v>843</v>
      </c>
      <c r="L124" s="14"/>
      <c r="M124" s="14"/>
      <c r="N124" s="14" t="s">
        <v>40</v>
      </c>
      <c r="O124" s="14"/>
      <c r="P124" s="14"/>
      <c r="Q124" s="14"/>
      <c r="R124" s="14"/>
      <c r="S124" s="14"/>
      <c r="T124" s="14"/>
      <c r="U124" s="14"/>
      <c r="V124" s="14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</row>
    <row r="125" s="81" customFormat="1" ht="20" hidden="1" customHeight="1" spans="1:257">
      <c r="A125" s="13">
        <f t="shared" si="8"/>
        <v>8</v>
      </c>
      <c r="B125" s="14" t="s">
        <v>777</v>
      </c>
      <c r="C125" s="14" t="s">
        <v>90</v>
      </c>
      <c r="D125" s="14">
        <v>8</v>
      </c>
      <c r="E125" s="14">
        <f>900/8*D125</f>
        <v>900</v>
      </c>
      <c r="F125" s="14">
        <v>0</v>
      </c>
      <c r="G125" s="14">
        <f>1300/8*F125</f>
        <v>0</v>
      </c>
      <c r="H125" s="14"/>
      <c r="I125" s="23">
        <v>4695</v>
      </c>
      <c r="J125" s="14" t="s">
        <v>34</v>
      </c>
      <c r="K125" s="37" t="s">
        <v>616</v>
      </c>
      <c r="L125" s="14"/>
      <c r="M125" s="14"/>
      <c r="N125" s="14" t="s">
        <v>40</v>
      </c>
      <c r="O125" s="14"/>
      <c r="P125" s="14"/>
      <c r="Q125" s="14"/>
      <c r="R125" s="14"/>
      <c r="S125" s="14"/>
      <c r="T125" s="14"/>
      <c r="U125" s="14"/>
      <c r="V125" s="14" t="s">
        <v>844</v>
      </c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</row>
    <row r="126" s="81" customFormat="1" ht="20" hidden="1" customHeight="1" spans="1:257">
      <c r="A126" s="13">
        <f t="shared" si="8"/>
        <v>9</v>
      </c>
      <c r="B126" s="14" t="s">
        <v>747</v>
      </c>
      <c r="C126" s="14" t="s">
        <v>457</v>
      </c>
      <c r="D126" s="14">
        <v>9</v>
      </c>
      <c r="E126" s="14">
        <f>1000/8*D126</f>
        <v>1125</v>
      </c>
      <c r="F126" s="14"/>
      <c r="G126" s="14">
        <f>1400/8*F126</f>
        <v>0</v>
      </c>
      <c r="H126" s="14"/>
      <c r="I126" s="23">
        <v>5223</v>
      </c>
      <c r="J126" s="14" t="s">
        <v>845</v>
      </c>
      <c r="K126" s="14" t="s">
        <v>846</v>
      </c>
      <c r="L126" s="14"/>
      <c r="M126" s="14"/>
      <c r="N126" s="14" t="s">
        <v>40</v>
      </c>
      <c r="O126" s="14"/>
      <c r="P126" s="14"/>
      <c r="Q126" s="14"/>
      <c r="R126" s="14"/>
      <c r="S126" s="14"/>
      <c r="T126" s="14">
        <v>1527</v>
      </c>
      <c r="U126" s="14" t="s">
        <v>410</v>
      </c>
      <c r="V126" s="14" t="s">
        <v>847</v>
      </c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</row>
    <row r="127" s="81" customFormat="1" ht="20" hidden="1" customHeight="1" spans="1:257">
      <c r="A127" s="13">
        <f t="shared" si="8"/>
        <v>10</v>
      </c>
      <c r="B127" s="14" t="s">
        <v>762</v>
      </c>
      <c r="C127" s="14" t="s">
        <v>457</v>
      </c>
      <c r="D127" s="14">
        <v>10</v>
      </c>
      <c r="E127" s="14">
        <f>1000/8*D127</f>
        <v>1250</v>
      </c>
      <c r="F127" s="14"/>
      <c r="G127" s="14">
        <f>1400/8*F127</f>
        <v>0</v>
      </c>
      <c r="H127" s="14"/>
      <c r="I127" s="23">
        <v>5224</v>
      </c>
      <c r="J127" s="14" t="s">
        <v>845</v>
      </c>
      <c r="K127" s="14" t="s">
        <v>846</v>
      </c>
      <c r="L127" s="14"/>
      <c r="M127" s="14"/>
      <c r="N127" s="14" t="s">
        <v>40</v>
      </c>
      <c r="O127" s="14"/>
      <c r="P127" s="14"/>
      <c r="Q127" s="14"/>
      <c r="R127" s="14"/>
      <c r="S127" s="14"/>
      <c r="T127" s="14"/>
      <c r="U127" s="14" t="s">
        <v>410</v>
      </c>
      <c r="V127" s="14" t="s">
        <v>847</v>
      </c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</row>
    <row r="128" s="81" customFormat="1" ht="20" hidden="1" customHeight="1" spans="1:257">
      <c r="A128" s="3">
        <v>10</v>
      </c>
      <c r="B128" s="14" t="s">
        <v>776</v>
      </c>
      <c r="C128" s="14" t="s">
        <v>457</v>
      </c>
      <c r="D128" s="14">
        <v>3</v>
      </c>
      <c r="E128" s="14">
        <v>1250</v>
      </c>
      <c r="F128" s="14"/>
      <c r="G128" s="14">
        <v>0</v>
      </c>
      <c r="H128" s="14"/>
      <c r="I128" s="23">
        <v>5225</v>
      </c>
      <c r="J128" s="14" t="s">
        <v>845</v>
      </c>
      <c r="K128" s="14" t="s">
        <v>846</v>
      </c>
      <c r="L128" s="14"/>
      <c r="M128" s="14" t="s">
        <v>748</v>
      </c>
      <c r="N128" s="14" t="s">
        <v>40</v>
      </c>
      <c r="O128" s="88"/>
      <c r="P128" s="14"/>
      <c r="Q128" s="14"/>
      <c r="R128" s="14"/>
      <c r="S128" s="14"/>
      <c r="T128" s="14"/>
      <c r="U128" s="14"/>
      <c r="V128" s="14" t="s">
        <v>848</v>
      </c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</row>
    <row r="129" s="81" customFormat="1" ht="20" hidden="1" customHeight="1" spans="1:257">
      <c r="A129" s="13">
        <f t="shared" ref="A129:A192" si="12">D129+F129</f>
        <v>8</v>
      </c>
      <c r="B129" s="32" t="s">
        <v>760</v>
      </c>
      <c r="C129" s="32" t="s">
        <v>400</v>
      </c>
      <c r="D129" s="32">
        <v>8</v>
      </c>
      <c r="E129" s="32">
        <f>900/8*D129</f>
        <v>900</v>
      </c>
      <c r="F129" s="32"/>
      <c r="G129" s="32">
        <f>1400/8*F129</f>
        <v>0</v>
      </c>
      <c r="H129" s="32"/>
      <c r="I129" s="42"/>
      <c r="J129" s="32" t="s">
        <v>284</v>
      </c>
      <c r="K129" s="32" t="s">
        <v>849</v>
      </c>
      <c r="L129" s="32"/>
      <c r="M129" s="32" t="s">
        <v>25</v>
      </c>
      <c r="N129" s="32"/>
      <c r="O129" s="32"/>
      <c r="P129" s="32"/>
      <c r="Q129" s="32"/>
      <c r="R129" s="32"/>
      <c r="S129" s="32"/>
      <c r="T129" s="32"/>
      <c r="U129" s="32"/>
      <c r="V129" s="32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</row>
    <row r="130" s="81" customFormat="1" ht="20" hidden="1" customHeight="1" spans="1:257">
      <c r="A130" s="13">
        <f t="shared" si="12"/>
        <v>8</v>
      </c>
      <c r="B130" s="14" t="s">
        <v>809</v>
      </c>
      <c r="C130" s="14" t="s">
        <v>208</v>
      </c>
      <c r="D130" s="14">
        <v>8</v>
      </c>
      <c r="E130" s="14">
        <f>1000/8*D130</f>
        <v>1000</v>
      </c>
      <c r="F130" s="14">
        <v>0</v>
      </c>
      <c r="G130" s="14">
        <f>1300/8*F130</f>
        <v>0</v>
      </c>
      <c r="H130" s="14"/>
      <c r="I130" s="23">
        <v>5131</v>
      </c>
      <c r="J130" s="14" t="s">
        <v>60</v>
      </c>
      <c r="K130" s="14" t="s">
        <v>634</v>
      </c>
      <c r="L130" s="14"/>
      <c r="M130" s="14"/>
      <c r="N130" s="14" t="s">
        <v>40</v>
      </c>
      <c r="O130" s="14"/>
      <c r="P130" s="14"/>
      <c r="Q130" s="14"/>
      <c r="R130" s="14"/>
      <c r="S130" s="14"/>
      <c r="T130" s="14"/>
      <c r="U130" s="14"/>
      <c r="V130" s="14" t="s">
        <v>850</v>
      </c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</row>
    <row r="131" s="81" customFormat="1" ht="20" hidden="1" customHeight="1" spans="1:257">
      <c r="A131" s="13">
        <f t="shared" si="12"/>
        <v>4</v>
      </c>
      <c r="B131" s="14" t="s">
        <v>795</v>
      </c>
      <c r="C131" s="14" t="s">
        <v>67</v>
      </c>
      <c r="D131" s="14">
        <v>3</v>
      </c>
      <c r="E131" s="14">
        <f>900/8*D131</f>
        <v>337.5</v>
      </c>
      <c r="F131" s="14">
        <v>1</v>
      </c>
      <c r="G131" s="14">
        <f>1300/8*F131</f>
        <v>162.5</v>
      </c>
      <c r="H131" s="14"/>
      <c r="I131" s="23">
        <v>5551</v>
      </c>
      <c r="J131" s="14" t="s">
        <v>234</v>
      </c>
      <c r="K131" s="14" t="s">
        <v>370</v>
      </c>
      <c r="L131" s="14"/>
      <c r="M131" s="14"/>
      <c r="N131" s="14" t="s">
        <v>40</v>
      </c>
      <c r="O131" s="14"/>
      <c r="P131" s="14"/>
      <c r="Q131" s="14"/>
      <c r="R131" s="14"/>
      <c r="S131" s="14"/>
      <c r="T131" s="14"/>
      <c r="U131" s="14"/>
      <c r="V131" s="14" t="s">
        <v>851</v>
      </c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</row>
    <row r="132" s="81" customFormat="1" ht="20" hidden="1" customHeight="1" spans="1:257">
      <c r="A132" s="13">
        <f t="shared" si="12"/>
        <v>8</v>
      </c>
      <c r="B132" s="14" t="s">
        <v>773</v>
      </c>
      <c r="C132" s="14" t="s">
        <v>67</v>
      </c>
      <c r="D132" s="14">
        <v>8</v>
      </c>
      <c r="E132" s="14">
        <f>900/8*D132</f>
        <v>900</v>
      </c>
      <c r="F132" s="14">
        <v>0</v>
      </c>
      <c r="G132" s="14">
        <f>1300/8*F132</f>
        <v>0</v>
      </c>
      <c r="H132" s="14"/>
      <c r="I132" s="23">
        <v>5552</v>
      </c>
      <c r="J132" s="14" t="s">
        <v>234</v>
      </c>
      <c r="K132" s="14" t="s">
        <v>370</v>
      </c>
      <c r="L132" s="14">
        <v>20</v>
      </c>
      <c r="M132" s="14"/>
      <c r="N132" s="14" t="s">
        <v>40</v>
      </c>
      <c r="O132" s="14"/>
      <c r="P132" s="14"/>
      <c r="Q132" s="14"/>
      <c r="R132" s="14"/>
      <c r="S132" s="14"/>
      <c r="T132" s="14"/>
      <c r="U132" s="14"/>
      <c r="V132" s="14" t="s">
        <v>851</v>
      </c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</row>
    <row r="133" s="81" customFormat="1" ht="20" hidden="1" customHeight="1" spans="1:257">
      <c r="A133" s="13">
        <f t="shared" si="12"/>
        <v>8</v>
      </c>
      <c r="B133" s="3" t="s">
        <v>773</v>
      </c>
      <c r="C133" s="3" t="s">
        <v>50</v>
      </c>
      <c r="D133" s="3">
        <v>0</v>
      </c>
      <c r="E133" s="3">
        <f>1000/8*D133</f>
        <v>0</v>
      </c>
      <c r="F133" s="3">
        <v>8</v>
      </c>
      <c r="G133" s="3">
        <f>1700/8*F133</f>
        <v>1700</v>
      </c>
      <c r="H133" s="3"/>
      <c r="I133" s="51"/>
      <c r="J133" s="3" t="s">
        <v>60</v>
      </c>
      <c r="K133" s="3" t="s">
        <v>370</v>
      </c>
      <c r="L133" s="3"/>
      <c r="M133" s="3" t="s">
        <v>77</v>
      </c>
      <c r="N133" s="3"/>
      <c r="O133" s="3"/>
      <c r="P133" s="3">
        <v>1700</v>
      </c>
      <c r="Q133" s="3"/>
      <c r="R133" s="3"/>
      <c r="S133" s="3"/>
      <c r="T133" s="3">
        <v>1850</v>
      </c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</row>
    <row r="134" s="81" customFormat="1" ht="20" hidden="1" customHeight="1" spans="1:257">
      <c r="A134" s="13">
        <f t="shared" si="12"/>
        <v>8</v>
      </c>
      <c r="B134" s="14" t="s">
        <v>755</v>
      </c>
      <c r="C134" s="14" t="s">
        <v>67</v>
      </c>
      <c r="D134" s="14">
        <v>8</v>
      </c>
      <c r="E134" s="14">
        <f>900/8*D134</f>
        <v>900</v>
      </c>
      <c r="F134" s="14">
        <v>0</v>
      </c>
      <c r="G134" s="14">
        <f>1300/8*F134</f>
        <v>0</v>
      </c>
      <c r="H134" s="14"/>
      <c r="I134" s="23">
        <v>1333</v>
      </c>
      <c r="J134" s="14" t="s">
        <v>60</v>
      </c>
      <c r="K134" s="14" t="s">
        <v>370</v>
      </c>
      <c r="L134" s="14"/>
      <c r="M134" s="14" t="s">
        <v>77</v>
      </c>
      <c r="N134" s="14"/>
      <c r="O134" s="14"/>
      <c r="P134" s="14"/>
      <c r="Q134" s="14"/>
      <c r="R134" s="14"/>
      <c r="S134" s="14"/>
      <c r="T134" s="14">
        <v>1850</v>
      </c>
      <c r="U134" s="14"/>
      <c r="V134" s="14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</row>
    <row r="135" s="81" customFormat="1" ht="20" hidden="1" customHeight="1" spans="1:257">
      <c r="A135" s="13">
        <f t="shared" si="12"/>
        <v>7</v>
      </c>
      <c r="B135" s="14" t="s">
        <v>755</v>
      </c>
      <c r="C135" s="14" t="s">
        <v>522</v>
      </c>
      <c r="D135" s="14">
        <v>7</v>
      </c>
      <c r="E135" s="14">
        <f t="shared" ref="E135:E157" si="13">1000/8*D135</f>
        <v>875</v>
      </c>
      <c r="F135" s="14"/>
      <c r="G135" s="14">
        <f t="shared" ref="G135:G157" si="14">1400/8*F135</f>
        <v>0</v>
      </c>
      <c r="H135" s="14"/>
      <c r="I135" s="23">
        <v>1147</v>
      </c>
      <c r="J135" s="14" t="s">
        <v>374</v>
      </c>
      <c r="K135" s="14" t="s">
        <v>224</v>
      </c>
      <c r="L135" s="14"/>
      <c r="M135" s="14"/>
      <c r="N135" s="14" t="s">
        <v>40</v>
      </c>
      <c r="O135" s="14"/>
      <c r="P135" s="14"/>
      <c r="Q135" s="14"/>
      <c r="R135" s="14"/>
      <c r="S135" s="14"/>
      <c r="T135" s="14"/>
      <c r="U135" s="14"/>
      <c r="V135" s="14" t="s">
        <v>852</v>
      </c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</row>
    <row r="136" s="81" customFormat="1" ht="20" hidden="1" customHeight="1" spans="1:257">
      <c r="A136" s="13">
        <f t="shared" si="12"/>
        <v>4</v>
      </c>
      <c r="B136" s="14" t="s">
        <v>766</v>
      </c>
      <c r="C136" s="14" t="s">
        <v>522</v>
      </c>
      <c r="D136" s="14">
        <v>4</v>
      </c>
      <c r="E136" s="14">
        <f t="shared" si="13"/>
        <v>500</v>
      </c>
      <c r="F136" s="14"/>
      <c r="G136" s="14">
        <f t="shared" si="14"/>
        <v>0</v>
      </c>
      <c r="H136" s="14"/>
      <c r="I136" s="23">
        <v>5585</v>
      </c>
      <c r="J136" s="14" t="s">
        <v>374</v>
      </c>
      <c r="K136" s="14" t="s">
        <v>224</v>
      </c>
      <c r="L136" s="14"/>
      <c r="M136" s="14"/>
      <c r="N136" s="14" t="s">
        <v>40</v>
      </c>
      <c r="O136" s="14"/>
      <c r="P136" s="14"/>
      <c r="Q136" s="14"/>
      <c r="R136" s="14"/>
      <c r="S136" s="14"/>
      <c r="T136" s="14"/>
      <c r="U136" s="14"/>
      <c r="V136" s="14" t="s">
        <v>852</v>
      </c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</row>
    <row r="137" s="81" customFormat="1" ht="20" hidden="1" customHeight="1" spans="1:257">
      <c r="A137" s="13">
        <f t="shared" si="12"/>
        <v>8</v>
      </c>
      <c r="B137" s="14" t="s">
        <v>783</v>
      </c>
      <c r="C137" s="14" t="s">
        <v>522</v>
      </c>
      <c r="D137" s="14">
        <v>8</v>
      </c>
      <c r="E137" s="14">
        <f t="shared" si="13"/>
        <v>1000</v>
      </c>
      <c r="F137" s="14"/>
      <c r="G137" s="14">
        <f t="shared" si="14"/>
        <v>0</v>
      </c>
      <c r="H137" s="14"/>
      <c r="I137" s="23">
        <v>5586</v>
      </c>
      <c r="J137" s="14" t="s">
        <v>613</v>
      </c>
      <c r="K137" s="14" t="s">
        <v>224</v>
      </c>
      <c r="L137" s="14"/>
      <c r="M137" s="14"/>
      <c r="N137" s="14" t="s">
        <v>40</v>
      </c>
      <c r="O137" s="14"/>
      <c r="P137" s="14"/>
      <c r="Q137" s="14"/>
      <c r="R137" s="14"/>
      <c r="S137" s="14"/>
      <c r="T137" s="14">
        <v>3019</v>
      </c>
      <c r="U137" s="14"/>
      <c r="V137" s="14" t="s">
        <v>852</v>
      </c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</row>
    <row r="138" s="81" customFormat="1" ht="19" hidden="1" customHeight="1" spans="1:257">
      <c r="A138" s="13">
        <f t="shared" si="12"/>
        <v>4</v>
      </c>
      <c r="B138" s="14" t="s">
        <v>836</v>
      </c>
      <c r="C138" s="14" t="s">
        <v>522</v>
      </c>
      <c r="D138" s="14">
        <v>4</v>
      </c>
      <c r="E138" s="14">
        <f t="shared" si="13"/>
        <v>500</v>
      </c>
      <c r="F138" s="14"/>
      <c r="G138" s="14">
        <f t="shared" si="14"/>
        <v>0</v>
      </c>
      <c r="H138" s="14"/>
      <c r="I138" s="23">
        <v>5587</v>
      </c>
      <c r="J138" s="14" t="s">
        <v>613</v>
      </c>
      <c r="K138" s="14" t="s">
        <v>224</v>
      </c>
      <c r="L138" s="14"/>
      <c r="M138" s="14"/>
      <c r="N138" s="14" t="s">
        <v>40</v>
      </c>
      <c r="O138" s="14"/>
      <c r="P138" s="14"/>
      <c r="Q138" s="14"/>
      <c r="R138" s="14"/>
      <c r="S138" s="14"/>
      <c r="T138" s="14"/>
      <c r="U138" s="14"/>
      <c r="V138" s="14" t="s">
        <v>853</v>
      </c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</row>
    <row r="139" s="81" customFormat="1" ht="20" hidden="1" customHeight="1" spans="1:257">
      <c r="A139" s="13">
        <f t="shared" si="12"/>
        <v>4</v>
      </c>
      <c r="B139" s="14" t="s">
        <v>809</v>
      </c>
      <c r="C139" s="14" t="s">
        <v>522</v>
      </c>
      <c r="D139" s="14">
        <v>4</v>
      </c>
      <c r="E139" s="14">
        <f t="shared" si="13"/>
        <v>500</v>
      </c>
      <c r="F139" s="14"/>
      <c r="G139" s="14">
        <f t="shared" si="14"/>
        <v>0</v>
      </c>
      <c r="H139" s="14"/>
      <c r="I139" s="23">
        <v>5589</v>
      </c>
      <c r="J139" s="14" t="s">
        <v>613</v>
      </c>
      <c r="K139" s="14" t="s">
        <v>224</v>
      </c>
      <c r="L139" s="14"/>
      <c r="M139" s="14"/>
      <c r="N139" s="14" t="s">
        <v>40</v>
      </c>
      <c r="O139" s="14"/>
      <c r="P139" s="14"/>
      <c r="Q139" s="14"/>
      <c r="R139" s="14"/>
      <c r="S139" s="14"/>
      <c r="T139" s="14"/>
      <c r="U139" s="14"/>
      <c r="V139" s="14" t="s">
        <v>852</v>
      </c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</row>
    <row r="140" s="81" customFormat="1" ht="20" hidden="1" customHeight="1" spans="1:257">
      <c r="A140" s="13">
        <f t="shared" si="12"/>
        <v>7.5</v>
      </c>
      <c r="B140" s="14" t="s">
        <v>744</v>
      </c>
      <c r="C140" s="14" t="s">
        <v>81</v>
      </c>
      <c r="D140" s="14">
        <v>7.5</v>
      </c>
      <c r="E140" s="14">
        <f t="shared" si="13"/>
        <v>937.5</v>
      </c>
      <c r="F140" s="14"/>
      <c r="G140" s="14">
        <f t="shared" si="14"/>
        <v>0</v>
      </c>
      <c r="H140" s="14"/>
      <c r="I140" s="23">
        <v>5560</v>
      </c>
      <c r="J140" s="14" t="s">
        <v>186</v>
      </c>
      <c r="K140" s="14" t="s">
        <v>224</v>
      </c>
      <c r="L140" s="14">
        <v>160</v>
      </c>
      <c r="M140" s="14"/>
      <c r="N140" s="14" t="s">
        <v>40</v>
      </c>
      <c r="O140" s="14"/>
      <c r="P140" s="14"/>
      <c r="Q140" s="14"/>
      <c r="R140" s="14"/>
      <c r="S140" s="14"/>
      <c r="T140" s="14"/>
      <c r="U140" s="14"/>
      <c r="V140" s="14" t="s">
        <v>852</v>
      </c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</row>
    <row r="141" s="81" customFormat="1" ht="20" hidden="1" customHeight="1" spans="1:257">
      <c r="A141" s="13">
        <f t="shared" si="12"/>
        <v>8</v>
      </c>
      <c r="B141" s="14" t="s">
        <v>746</v>
      </c>
      <c r="C141" s="14" t="s">
        <v>457</v>
      </c>
      <c r="D141" s="14">
        <v>8</v>
      </c>
      <c r="E141" s="14">
        <f t="shared" si="13"/>
        <v>1000</v>
      </c>
      <c r="F141" s="14"/>
      <c r="G141" s="14">
        <f t="shared" si="14"/>
        <v>0</v>
      </c>
      <c r="H141" s="14"/>
      <c r="I141" s="23">
        <v>5221</v>
      </c>
      <c r="J141" s="14" t="s">
        <v>845</v>
      </c>
      <c r="K141" s="14" t="s">
        <v>224</v>
      </c>
      <c r="L141" s="14"/>
      <c r="M141" s="14" t="s">
        <v>748</v>
      </c>
      <c r="N141" s="14" t="s">
        <v>40</v>
      </c>
      <c r="O141" s="14"/>
      <c r="P141" s="14"/>
      <c r="Q141" s="14"/>
      <c r="R141" s="14"/>
      <c r="S141" s="14"/>
      <c r="T141" s="14"/>
      <c r="U141" s="14"/>
      <c r="V141" s="14" t="s">
        <v>854</v>
      </c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</row>
    <row r="142" s="81" customFormat="1" ht="20" hidden="1" customHeight="1" spans="1:257">
      <c r="A142" s="13">
        <f t="shared" si="12"/>
        <v>8</v>
      </c>
      <c r="B142" s="14" t="s">
        <v>746</v>
      </c>
      <c r="C142" s="14" t="s">
        <v>81</v>
      </c>
      <c r="D142" s="14">
        <v>8</v>
      </c>
      <c r="E142" s="14">
        <f t="shared" si="13"/>
        <v>1000</v>
      </c>
      <c r="F142" s="14"/>
      <c r="G142" s="14">
        <f t="shared" si="14"/>
        <v>0</v>
      </c>
      <c r="H142" s="14"/>
      <c r="I142" s="23">
        <v>5561</v>
      </c>
      <c r="J142" s="14" t="s">
        <v>186</v>
      </c>
      <c r="K142" s="14" t="s">
        <v>224</v>
      </c>
      <c r="L142" s="14"/>
      <c r="M142" s="14"/>
      <c r="N142" s="14" t="s">
        <v>40</v>
      </c>
      <c r="O142" s="14"/>
      <c r="P142" s="14"/>
      <c r="Q142" s="14"/>
      <c r="R142" s="14"/>
      <c r="S142" s="14"/>
      <c r="T142" s="14"/>
      <c r="U142" s="14"/>
      <c r="V142" s="14" t="s">
        <v>852</v>
      </c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</row>
    <row r="143" s="81" customFormat="1" ht="20" hidden="1" customHeight="1" spans="1:257">
      <c r="A143" s="13">
        <f t="shared" si="12"/>
        <v>8</v>
      </c>
      <c r="B143" s="14" t="s">
        <v>747</v>
      </c>
      <c r="C143" s="14" t="s">
        <v>81</v>
      </c>
      <c r="D143" s="14">
        <v>8</v>
      </c>
      <c r="E143" s="14">
        <f t="shared" si="13"/>
        <v>1000</v>
      </c>
      <c r="F143" s="14"/>
      <c r="G143" s="14">
        <f t="shared" si="14"/>
        <v>0</v>
      </c>
      <c r="H143" s="14"/>
      <c r="I143" s="23">
        <v>5562</v>
      </c>
      <c r="J143" s="14" t="s">
        <v>186</v>
      </c>
      <c r="K143" s="14" t="s">
        <v>224</v>
      </c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 t="s">
        <v>852</v>
      </c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</row>
    <row r="144" s="81" customFormat="1" ht="20" hidden="1" customHeight="1" spans="1:257">
      <c r="A144" s="13">
        <f t="shared" si="12"/>
        <v>8</v>
      </c>
      <c r="B144" s="14" t="s">
        <v>762</v>
      </c>
      <c r="C144" s="14" t="s">
        <v>81</v>
      </c>
      <c r="D144" s="14">
        <v>8</v>
      </c>
      <c r="E144" s="14">
        <f t="shared" si="13"/>
        <v>1000</v>
      </c>
      <c r="F144" s="14"/>
      <c r="G144" s="14">
        <f t="shared" si="14"/>
        <v>0</v>
      </c>
      <c r="H144" s="14"/>
      <c r="I144" s="23">
        <v>5563</v>
      </c>
      <c r="J144" s="14" t="s">
        <v>186</v>
      </c>
      <c r="K144" s="14" t="s">
        <v>224</v>
      </c>
      <c r="L144" s="14">
        <v>160</v>
      </c>
      <c r="M144" s="14"/>
      <c r="N144" s="14" t="s">
        <v>40</v>
      </c>
      <c r="O144" s="14"/>
      <c r="P144" s="14"/>
      <c r="Q144" s="14"/>
      <c r="R144" s="14"/>
      <c r="S144" s="14"/>
      <c r="T144" s="14">
        <v>2740</v>
      </c>
      <c r="U144" s="14"/>
      <c r="V144" s="14" t="s">
        <v>852</v>
      </c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</row>
    <row r="145" s="81" customFormat="1" ht="20" hidden="1" customHeight="1" spans="1:257">
      <c r="A145" s="13">
        <f t="shared" si="12"/>
        <v>8.5</v>
      </c>
      <c r="B145" s="14" t="s">
        <v>776</v>
      </c>
      <c r="C145" s="14" t="s">
        <v>81</v>
      </c>
      <c r="D145" s="14">
        <v>8.5</v>
      </c>
      <c r="E145" s="14">
        <f t="shared" si="13"/>
        <v>1062.5</v>
      </c>
      <c r="F145" s="14"/>
      <c r="G145" s="14">
        <f t="shared" si="14"/>
        <v>0</v>
      </c>
      <c r="H145" s="14"/>
      <c r="I145" s="23">
        <v>5564</v>
      </c>
      <c r="J145" s="14" t="s">
        <v>186</v>
      </c>
      <c r="K145" s="14" t="s">
        <v>224</v>
      </c>
      <c r="L145" s="14"/>
      <c r="M145" s="14"/>
      <c r="N145" s="14" t="s">
        <v>40</v>
      </c>
      <c r="O145" s="14"/>
      <c r="P145" s="14"/>
      <c r="Q145" s="14"/>
      <c r="R145" s="14"/>
      <c r="S145" s="14"/>
      <c r="T145" s="14">
        <v>2748</v>
      </c>
      <c r="U145" s="14"/>
      <c r="V145" s="14" t="s">
        <v>852</v>
      </c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</row>
    <row r="146" s="81" customFormat="1" ht="20" hidden="1" customHeight="1" spans="1:257">
      <c r="A146" s="13">
        <f t="shared" si="12"/>
        <v>4</v>
      </c>
      <c r="B146" s="14" t="s">
        <v>749</v>
      </c>
      <c r="C146" s="14" t="s">
        <v>81</v>
      </c>
      <c r="D146" s="14">
        <v>4</v>
      </c>
      <c r="E146" s="14">
        <f t="shared" si="13"/>
        <v>500</v>
      </c>
      <c r="F146" s="14"/>
      <c r="G146" s="14">
        <f t="shared" si="14"/>
        <v>0</v>
      </c>
      <c r="H146" s="14"/>
      <c r="I146" s="23">
        <v>5565</v>
      </c>
      <c r="J146" s="14" t="s">
        <v>186</v>
      </c>
      <c r="K146" s="14" t="s">
        <v>224</v>
      </c>
      <c r="L146" s="14"/>
      <c r="M146" s="14"/>
      <c r="N146" s="14" t="s">
        <v>40</v>
      </c>
      <c r="O146" s="14"/>
      <c r="P146" s="14"/>
      <c r="Q146" s="14"/>
      <c r="R146" s="14"/>
      <c r="S146" s="14"/>
      <c r="T146" s="14"/>
      <c r="U146" s="14"/>
      <c r="V146" s="14" t="s">
        <v>852</v>
      </c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</row>
    <row r="147" s="81" customFormat="1" ht="20" hidden="1" customHeight="1" spans="1:257">
      <c r="A147" s="13">
        <f t="shared" si="12"/>
        <v>7</v>
      </c>
      <c r="B147" s="14" t="s">
        <v>750</v>
      </c>
      <c r="C147" s="14" t="s">
        <v>737</v>
      </c>
      <c r="D147" s="14">
        <v>7</v>
      </c>
      <c r="E147" s="14">
        <f t="shared" si="13"/>
        <v>875</v>
      </c>
      <c r="F147" s="14"/>
      <c r="G147" s="14">
        <f t="shared" si="14"/>
        <v>0</v>
      </c>
      <c r="H147" s="14"/>
      <c r="I147" s="23">
        <v>663</v>
      </c>
      <c r="J147" s="14" t="s">
        <v>855</v>
      </c>
      <c r="K147" s="14" t="s">
        <v>224</v>
      </c>
      <c r="L147" s="14"/>
      <c r="M147" s="14"/>
      <c r="N147" s="14" t="s">
        <v>40</v>
      </c>
      <c r="O147" s="14"/>
      <c r="P147" s="14"/>
      <c r="Q147" s="14"/>
      <c r="R147" s="14"/>
      <c r="S147" s="14"/>
      <c r="T147" s="14"/>
      <c r="U147" s="14"/>
      <c r="V147" s="14" t="s">
        <v>852</v>
      </c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</row>
    <row r="148" s="81" customFormat="1" ht="20" hidden="1" customHeight="1" spans="1:257">
      <c r="A148" s="13">
        <f t="shared" si="12"/>
        <v>8</v>
      </c>
      <c r="B148" s="14" t="s">
        <v>751</v>
      </c>
      <c r="C148" s="14" t="s">
        <v>737</v>
      </c>
      <c r="D148" s="14">
        <v>8</v>
      </c>
      <c r="E148" s="14">
        <f t="shared" si="13"/>
        <v>1000</v>
      </c>
      <c r="F148" s="14"/>
      <c r="G148" s="14">
        <f t="shared" si="14"/>
        <v>0</v>
      </c>
      <c r="H148" s="14"/>
      <c r="I148" s="23">
        <v>572</v>
      </c>
      <c r="J148" s="14" t="s">
        <v>845</v>
      </c>
      <c r="K148" s="14" t="s">
        <v>224</v>
      </c>
      <c r="L148" s="14"/>
      <c r="M148" s="14"/>
      <c r="N148" s="14" t="s">
        <v>40</v>
      </c>
      <c r="O148" s="14"/>
      <c r="P148" s="14"/>
      <c r="Q148" s="14"/>
      <c r="R148" s="14"/>
      <c r="S148" s="14"/>
      <c r="T148" s="14"/>
      <c r="U148" s="14"/>
      <c r="V148" s="14" t="s">
        <v>852</v>
      </c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</row>
    <row r="149" s="81" customFormat="1" ht="19" hidden="1" customHeight="1" spans="1:257">
      <c r="A149" s="13">
        <f t="shared" si="12"/>
        <v>8</v>
      </c>
      <c r="B149" s="14" t="s">
        <v>752</v>
      </c>
      <c r="C149" s="14" t="s">
        <v>737</v>
      </c>
      <c r="D149" s="14">
        <v>8</v>
      </c>
      <c r="E149" s="14">
        <f t="shared" si="13"/>
        <v>1000</v>
      </c>
      <c r="F149" s="14"/>
      <c r="G149" s="14">
        <f t="shared" si="14"/>
        <v>0</v>
      </c>
      <c r="H149" s="14"/>
      <c r="I149" s="23">
        <v>574</v>
      </c>
      <c r="J149" s="14" t="s">
        <v>845</v>
      </c>
      <c r="K149" s="14" t="s">
        <v>224</v>
      </c>
      <c r="L149" s="14"/>
      <c r="M149" s="14"/>
      <c r="N149" s="14" t="s">
        <v>40</v>
      </c>
      <c r="O149" s="14"/>
      <c r="P149" s="14"/>
      <c r="Q149" s="14"/>
      <c r="R149" s="14"/>
      <c r="S149" s="14"/>
      <c r="T149" s="14">
        <v>2221</v>
      </c>
      <c r="U149" s="14" t="s">
        <v>410</v>
      </c>
      <c r="V149" s="14" t="s">
        <v>852</v>
      </c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</row>
    <row r="150" s="81" customFormat="1" ht="19" hidden="1" customHeight="1" spans="1:257">
      <c r="A150" s="13">
        <f t="shared" si="12"/>
        <v>9</v>
      </c>
      <c r="B150" s="14" t="s">
        <v>777</v>
      </c>
      <c r="C150" s="14" t="s">
        <v>737</v>
      </c>
      <c r="D150" s="14">
        <v>9</v>
      </c>
      <c r="E150" s="14">
        <f t="shared" si="13"/>
        <v>1125</v>
      </c>
      <c r="F150" s="14"/>
      <c r="G150" s="14">
        <f t="shared" si="14"/>
        <v>0</v>
      </c>
      <c r="H150" s="14"/>
      <c r="I150" s="23">
        <v>575</v>
      </c>
      <c r="J150" s="14" t="s">
        <v>845</v>
      </c>
      <c r="K150" s="14" t="s">
        <v>224</v>
      </c>
      <c r="L150" s="14"/>
      <c r="M150" s="14"/>
      <c r="N150" s="14" t="s">
        <v>40</v>
      </c>
      <c r="O150" s="14"/>
      <c r="P150" s="14"/>
      <c r="Q150" s="14"/>
      <c r="R150" s="14"/>
      <c r="S150" s="14"/>
      <c r="T150" s="14">
        <v>2221</v>
      </c>
      <c r="U150" s="14" t="s">
        <v>410</v>
      </c>
      <c r="V150" s="14" t="s">
        <v>852</v>
      </c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</row>
    <row r="151" s="81" customFormat="1" ht="20" hidden="1" customHeight="1" spans="1:257">
      <c r="A151" s="13">
        <f t="shared" si="12"/>
        <v>9</v>
      </c>
      <c r="B151" s="14" t="s">
        <v>779</v>
      </c>
      <c r="C151" s="14" t="s">
        <v>737</v>
      </c>
      <c r="D151" s="14">
        <v>9</v>
      </c>
      <c r="E151" s="14">
        <f t="shared" si="13"/>
        <v>1125</v>
      </c>
      <c r="F151" s="14"/>
      <c r="G151" s="14">
        <f t="shared" si="14"/>
        <v>0</v>
      </c>
      <c r="H151" s="14"/>
      <c r="I151" s="23">
        <v>577</v>
      </c>
      <c r="J151" s="14" t="s">
        <v>845</v>
      </c>
      <c r="K151" s="14" t="s">
        <v>224</v>
      </c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 t="s">
        <v>852</v>
      </c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</row>
    <row r="152" s="81" customFormat="1" ht="20" hidden="1" customHeight="1" spans="1:257">
      <c r="A152" s="13">
        <f t="shared" si="12"/>
        <v>8</v>
      </c>
      <c r="B152" s="14" t="s">
        <v>780</v>
      </c>
      <c r="C152" s="14" t="s">
        <v>737</v>
      </c>
      <c r="D152" s="14">
        <v>8</v>
      </c>
      <c r="E152" s="14">
        <f t="shared" si="13"/>
        <v>1000</v>
      </c>
      <c r="F152" s="14"/>
      <c r="G152" s="14">
        <f t="shared" si="14"/>
        <v>0</v>
      </c>
      <c r="H152" s="14"/>
      <c r="I152" s="23">
        <v>578</v>
      </c>
      <c r="J152" s="14" t="s">
        <v>845</v>
      </c>
      <c r="K152" s="14" t="s">
        <v>224</v>
      </c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 t="s">
        <v>852</v>
      </c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</row>
    <row r="153" s="81" customFormat="1" ht="20" hidden="1" customHeight="1" spans="1:257">
      <c r="A153" s="13">
        <f t="shared" si="12"/>
        <v>4</v>
      </c>
      <c r="B153" s="14" t="s">
        <v>753</v>
      </c>
      <c r="C153" s="14" t="s">
        <v>737</v>
      </c>
      <c r="D153" s="14">
        <v>4</v>
      </c>
      <c r="E153" s="14">
        <f t="shared" si="13"/>
        <v>500</v>
      </c>
      <c r="F153" s="14"/>
      <c r="G153" s="14">
        <f t="shared" si="14"/>
        <v>0</v>
      </c>
      <c r="H153" s="14"/>
      <c r="I153" s="23">
        <v>751</v>
      </c>
      <c r="J153" s="14" t="s">
        <v>845</v>
      </c>
      <c r="K153" s="14" t="s">
        <v>224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 t="s">
        <v>852</v>
      </c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</row>
    <row r="154" s="81" customFormat="1" ht="20" hidden="1" customHeight="1" spans="1:257">
      <c r="A154" s="13">
        <f t="shared" si="12"/>
        <v>8</v>
      </c>
      <c r="B154" s="14" t="s">
        <v>781</v>
      </c>
      <c r="C154" s="14" t="s">
        <v>737</v>
      </c>
      <c r="D154" s="14">
        <v>8</v>
      </c>
      <c r="E154" s="14">
        <f t="shared" si="13"/>
        <v>1000</v>
      </c>
      <c r="F154" s="14"/>
      <c r="G154" s="14">
        <f t="shared" si="14"/>
        <v>0</v>
      </c>
      <c r="H154" s="14"/>
      <c r="I154" s="23">
        <v>752</v>
      </c>
      <c r="J154" s="14" t="s">
        <v>114</v>
      </c>
      <c r="K154" s="14" t="s">
        <v>224</v>
      </c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 t="s">
        <v>852</v>
      </c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</row>
    <row r="155" s="81" customFormat="1" ht="20" hidden="1" customHeight="1" spans="1:257">
      <c r="A155" s="13">
        <f t="shared" si="12"/>
        <v>8</v>
      </c>
      <c r="B155" s="14" t="s">
        <v>768</v>
      </c>
      <c r="C155" s="14" t="s">
        <v>737</v>
      </c>
      <c r="D155" s="14">
        <v>8</v>
      </c>
      <c r="E155" s="14">
        <f t="shared" si="13"/>
        <v>1000</v>
      </c>
      <c r="F155" s="14"/>
      <c r="G155" s="14">
        <f t="shared" si="14"/>
        <v>0</v>
      </c>
      <c r="H155" s="14"/>
      <c r="I155" s="23">
        <v>579</v>
      </c>
      <c r="J155" s="14" t="s">
        <v>186</v>
      </c>
      <c r="K155" s="14" t="s">
        <v>224</v>
      </c>
      <c r="L155" s="14">
        <v>50</v>
      </c>
      <c r="M155" s="14"/>
      <c r="N155" s="14" t="s">
        <v>40</v>
      </c>
      <c r="O155" s="14"/>
      <c r="P155" s="14"/>
      <c r="Q155" s="14"/>
      <c r="R155" s="14"/>
      <c r="S155" s="14"/>
      <c r="T155" s="14"/>
      <c r="U155" s="14"/>
      <c r="V155" s="14" t="s">
        <v>852</v>
      </c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</row>
    <row r="156" s="81" customFormat="1" ht="20" hidden="1" customHeight="1" spans="1:257">
      <c r="A156" s="13">
        <f t="shared" si="12"/>
        <v>4</v>
      </c>
      <c r="B156" s="14" t="s">
        <v>771</v>
      </c>
      <c r="C156" s="14" t="s">
        <v>737</v>
      </c>
      <c r="D156" s="14">
        <v>4</v>
      </c>
      <c r="E156" s="14">
        <f t="shared" si="13"/>
        <v>500</v>
      </c>
      <c r="F156" s="14"/>
      <c r="G156" s="14">
        <f t="shared" si="14"/>
        <v>0</v>
      </c>
      <c r="H156" s="14"/>
      <c r="I156" s="23">
        <v>580</v>
      </c>
      <c r="J156" s="14" t="s">
        <v>845</v>
      </c>
      <c r="K156" s="14" t="s">
        <v>224</v>
      </c>
      <c r="L156" s="14"/>
      <c r="M156" s="14"/>
      <c r="N156" s="14" t="s">
        <v>40</v>
      </c>
      <c r="O156" s="14"/>
      <c r="P156" s="14"/>
      <c r="Q156" s="14"/>
      <c r="R156" s="14"/>
      <c r="S156" s="14"/>
      <c r="T156" s="14"/>
      <c r="U156" s="14"/>
      <c r="V156" s="14" t="s">
        <v>852</v>
      </c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</row>
    <row r="157" s="81" customFormat="1" ht="20" hidden="1" customHeight="1" spans="1:257">
      <c r="A157" s="13">
        <f t="shared" si="12"/>
        <v>4</v>
      </c>
      <c r="B157" s="14" t="s">
        <v>772</v>
      </c>
      <c r="C157" s="14" t="s">
        <v>737</v>
      </c>
      <c r="D157" s="14">
        <v>4</v>
      </c>
      <c r="E157" s="14">
        <f t="shared" si="13"/>
        <v>500</v>
      </c>
      <c r="F157" s="14"/>
      <c r="G157" s="14">
        <f t="shared" si="14"/>
        <v>0</v>
      </c>
      <c r="H157" s="14"/>
      <c r="I157" s="23">
        <v>581</v>
      </c>
      <c r="J157" s="14" t="s">
        <v>845</v>
      </c>
      <c r="K157" s="14" t="s">
        <v>224</v>
      </c>
      <c r="L157" s="14"/>
      <c r="M157" s="14"/>
      <c r="N157" s="14" t="s">
        <v>40</v>
      </c>
      <c r="O157" s="14"/>
      <c r="P157" s="14"/>
      <c r="Q157" s="14"/>
      <c r="R157" s="14"/>
      <c r="S157" s="14"/>
      <c r="T157" s="14"/>
      <c r="U157" s="14"/>
      <c r="V157" s="14" t="s">
        <v>852</v>
      </c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</row>
    <row r="158" s="81" customFormat="1" ht="20" hidden="1" customHeight="1" spans="1:257">
      <c r="A158" s="13">
        <f t="shared" si="12"/>
        <v>8</v>
      </c>
      <c r="B158" s="14" t="s">
        <v>809</v>
      </c>
      <c r="C158" s="14" t="s">
        <v>856</v>
      </c>
      <c r="D158" s="14">
        <v>6.5</v>
      </c>
      <c r="E158" s="14">
        <f t="shared" ref="E158:E166" si="15">900/8*D158</f>
        <v>731.25</v>
      </c>
      <c r="F158" s="14">
        <v>1.5</v>
      </c>
      <c r="G158" s="14">
        <f t="shared" ref="G158:G171" si="16">1300/8*F158</f>
        <v>243.75</v>
      </c>
      <c r="H158" s="14"/>
      <c r="I158" s="23">
        <v>201</v>
      </c>
      <c r="J158" s="14" t="s">
        <v>34</v>
      </c>
      <c r="K158" s="14" t="s">
        <v>857</v>
      </c>
      <c r="L158" s="14"/>
      <c r="M158" s="14"/>
      <c r="N158" s="14" t="s">
        <v>40</v>
      </c>
      <c r="O158" s="14"/>
      <c r="P158" s="14"/>
      <c r="Q158" s="14"/>
      <c r="R158" s="14"/>
      <c r="S158" s="14"/>
      <c r="T158" s="14">
        <v>1865</v>
      </c>
      <c r="U158" s="14"/>
      <c r="V158" s="14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</row>
    <row r="159" s="81" customFormat="1" ht="20" hidden="1" customHeight="1" spans="1:257">
      <c r="A159" s="13">
        <f t="shared" si="12"/>
        <v>10</v>
      </c>
      <c r="B159" s="14" t="s">
        <v>744</v>
      </c>
      <c r="C159" s="14" t="s">
        <v>856</v>
      </c>
      <c r="D159" s="14">
        <v>8</v>
      </c>
      <c r="E159" s="14">
        <f t="shared" si="15"/>
        <v>900</v>
      </c>
      <c r="F159" s="14">
        <v>2</v>
      </c>
      <c r="G159" s="14">
        <f t="shared" si="16"/>
        <v>325</v>
      </c>
      <c r="H159" s="14"/>
      <c r="I159" s="23">
        <v>202</v>
      </c>
      <c r="J159" s="14" t="s">
        <v>34</v>
      </c>
      <c r="K159" s="14" t="s">
        <v>857</v>
      </c>
      <c r="L159" s="14">
        <v>20</v>
      </c>
      <c r="M159" s="14"/>
      <c r="N159" s="14" t="s">
        <v>40</v>
      </c>
      <c r="O159" s="14"/>
      <c r="P159" s="14"/>
      <c r="Q159" s="14"/>
      <c r="R159" s="14"/>
      <c r="S159" s="14"/>
      <c r="T159" s="14"/>
      <c r="U159" s="14"/>
      <c r="V159" s="14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</row>
    <row r="160" s="81" customFormat="1" ht="20" hidden="1" customHeight="1" spans="1:257">
      <c r="A160" s="13">
        <f t="shared" si="12"/>
        <v>9</v>
      </c>
      <c r="B160" s="14" t="s">
        <v>746</v>
      </c>
      <c r="C160" s="14" t="s">
        <v>856</v>
      </c>
      <c r="D160" s="14">
        <v>9</v>
      </c>
      <c r="E160" s="14">
        <f t="shared" si="15"/>
        <v>1012.5</v>
      </c>
      <c r="F160" s="14">
        <v>0</v>
      </c>
      <c r="G160" s="14">
        <f t="shared" si="16"/>
        <v>0</v>
      </c>
      <c r="H160" s="14"/>
      <c r="I160" s="23">
        <v>203</v>
      </c>
      <c r="J160" s="14" t="s">
        <v>34</v>
      </c>
      <c r="K160" s="14" t="s">
        <v>857</v>
      </c>
      <c r="L160" s="14"/>
      <c r="M160" s="14"/>
      <c r="N160" s="14" t="s">
        <v>40</v>
      </c>
      <c r="O160" s="14"/>
      <c r="P160" s="14"/>
      <c r="Q160" s="14"/>
      <c r="R160" s="14"/>
      <c r="S160" s="14"/>
      <c r="T160" s="14"/>
      <c r="U160" s="14"/>
      <c r="V160" s="14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</row>
    <row r="161" s="81" customFormat="1" ht="20" hidden="1" customHeight="1" spans="1:257">
      <c r="A161" s="13">
        <f t="shared" si="12"/>
        <v>4</v>
      </c>
      <c r="B161" s="14" t="s">
        <v>747</v>
      </c>
      <c r="C161" s="14" t="s">
        <v>856</v>
      </c>
      <c r="D161" s="14">
        <v>4</v>
      </c>
      <c r="E161" s="14">
        <f t="shared" si="15"/>
        <v>450</v>
      </c>
      <c r="F161" s="14">
        <v>0</v>
      </c>
      <c r="G161" s="14">
        <f t="shared" si="16"/>
        <v>0</v>
      </c>
      <c r="H161" s="14"/>
      <c r="I161" s="23">
        <v>204</v>
      </c>
      <c r="J161" s="14" t="s">
        <v>34</v>
      </c>
      <c r="K161" s="14" t="s">
        <v>857</v>
      </c>
      <c r="L161" s="14"/>
      <c r="M161" s="14"/>
      <c r="N161" s="14" t="s">
        <v>40</v>
      </c>
      <c r="O161" s="14"/>
      <c r="P161" s="14"/>
      <c r="Q161" s="14"/>
      <c r="R161" s="14"/>
      <c r="S161" s="14"/>
      <c r="T161" s="14"/>
      <c r="U161" s="14"/>
      <c r="V161" s="14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</row>
    <row r="162" s="81" customFormat="1" ht="20" hidden="1" customHeight="1" spans="1:257">
      <c r="A162" s="13">
        <f t="shared" si="12"/>
        <v>4</v>
      </c>
      <c r="B162" s="14" t="s">
        <v>776</v>
      </c>
      <c r="C162" s="14" t="s">
        <v>856</v>
      </c>
      <c r="D162" s="14">
        <v>4</v>
      </c>
      <c r="E162" s="14">
        <f t="shared" si="15"/>
        <v>450</v>
      </c>
      <c r="F162" s="14">
        <v>0</v>
      </c>
      <c r="G162" s="14">
        <f t="shared" si="16"/>
        <v>0</v>
      </c>
      <c r="H162" s="14"/>
      <c r="I162" s="23">
        <v>206</v>
      </c>
      <c r="J162" s="14" t="s">
        <v>34</v>
      </c>
      <c r="K162" s="14" t="s">
        <v>857</v>
      </c>
      <c r="L162" s="14"/>
      <c r="M162" s="14"/>
      <c r="N162" s="14" t="s">
        <v>40</v>
      </c>
      <c r="O162" s="14"/>
      <c r="P162" s="14"/>
      <c r="Q162" s="14"/>
      <c r="R162" s="14"/>
      <c r="S162" s="14"/>
      <c r="T162" s="14"/>
      <c r="U162" s="14"/>
      <c r="V162" s="14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</row>
    <row r="163" s="81" customFormat="1" ht="20" hidden="1" customHeight="1" spans="1:257">
      <c r="A163" s="13">
        <f t="shared" si="12"/>
        <v>2</v>
      </c>
      <c r="B163" s="14" t="s">
        <v>749</v>
      </c>
      <c r="C163" s="14" t="s">
        <v>856</v>
      </c>
      <c r="D163" s="14">
        <v>2</v>
      </c>
      <c r="E163" s="14">
        <f t="shared" si="15"/>
        <v>225</v>
      </c>
      <c r="F163" s="14">
        <v>0</v>
      </c>
      <c r="G163" s="14">
        <f t="shared" si="16"/>
        <v>0</v>
      </c>
      <c r="H163" s="14"/>
      <c r="I163" s="23">
        <v>207</v>
      </c>
      <c r="J163" s="14" t="s">
        <v>34</v>
      </c>
      <c r="K163" s="14" t="s">
        <v>857</v>
      </c>
      <c r="L163" s="14"/>
      <c r="M163" s="14"/>
      <c r="N163" s="14" t="s">
        <v>40</v>
      </c>
      <c r="O163" s="14"/>
      <c r="P163" s="14"/>
      <c r="Q163" s="14"/>
      <c r="R163" s="14"/>
      <c r="S163" s="14"/>
      <c r="T163" s="14"/>
      <c r="U163" s="14"/>
      <c r="V163" s="14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</row>
    <row r="164" s="81" customFormat="1" ht="20" hidden="1" customHeight="1" spans="1:257">
      <c r="A164" s="13">
        <f t="shared" si="12"/>
        <v>8</v>
      </c>
      <c r="B164" s="14" t="s">
        <v>750</v>
      </c>
      <c r="C164" s="14" t="s">
        <v>856</v>
      </c>
      <c r="D164" s="14">
        <v>8</v>
      </c>
      <c r="E164" s="14">
        <f t="shared" si="15"/>
        <v>900</v>
      </c>
      <c r="F164" s="14">
        <v>0</v>
      </c>
      <c r="G164" s="14">
        <f t="shared" si="16"/>
        <v>0</v>
      </c>
      <c r="H164" s="14"/>
      <c r="I164" s="23">
        <v>208</v>
      </c>
      <c r="J164" s="14" t="s">
        <v>34</v>
      </c>
      <c r="K164" s="14" t="s">
        <v>857</v>
      </c>
      <c r="L164" s="14"/>
      <c r="M164" s="14"/>
      <c r="N164" s="14" t="s">
        <v>40</v>
      </c>
      <c r="O164" s="14"/>
      <c r="P164" s="14"/>
      <c r="Q164" s="14"/>
      <c r="R164" s="14"/>
      <c r="S164" s="14"/>
      <c r="T164" s="14"/>
      <c r="U164" s="14"/>
      <c r="V164" s="14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</row>
    <row r="165" s="81" customFormat="1" ht="19" hidden="1" customHeight="1" spans="1:257">
      <c r="A165" s="13">
        <f t="shared" si="12"/>
        <v>8</v>
      </c>
      <c r="B165" s="14" t="s">
        <v>751</v>
      </c>
      <c r="C165" s="14" t="s">
        <v>856</v>
      </c>
      <c r="D165" s="14">
        <v>8</v>
      </c>
      <c r="E165" s="14">
        <f t="shared" si="15"/>
        <v>900</v>
      </c>
      <c r="F165" s="14">
        <v>0</v>
      </c>
      <c r="G165" s="14">
        <f t="shared" si="16"/>
        <v>0</v>
      </c>
      <c r="H165" s="14"/>
      <c r="I165" s="23">
        <v>209</v>
      </c>
      <c r="J165" s="14" t="s">
        <v>34</v>
      </c>
      <c r="K165" s="14" t="s">
        <v>857</v>
      </c>
      <c r="L165" s="14"/>
      <c r="M165" s="14"/>
      <c r="N165" s="14" t="s">
        <v>40</v>
      </c>
      <c r="O165" s="14"/>
      <c r="P165" s="14"/>
      <c r="Q165" s="14"/>
      <c r="R165" s="14"/>
      <c r="S165" s="14"/>
      <c r="T165" s="14"/>
      <c r="U165" s="14"/>
      <c r="V165" s="14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</row>
    <row r="166" s="81" customFormat="1" ht="19" hidden="1" customHeight="1" spans="1:257">
      <c r="A166" s="13">
        <f t="shared" si="12"/>
        <v>8</v>
      </c>
      <c r="B166" s="14" t="s">
        <v>808</v>
      </c>
      <c r="C166" s="14" t="s">
        <v>214</v>
      </c>
      <c r="D166" s="14">
        <v>3</v>
      </c>
      <c r="E166" s="14">
        <f t="shared" si="15"/>
        <v>337.5</v>
      </c>
      <c r="F166" s="14">
        <v>5</v>
      </c>
      <c r="G166" s="14">
        <f t="shared" si="16"/>
        <v>812.5</v>
      </c>
      <c r="H166" s="14"/>
      <c r="I166" s="23">
        <v>19</v>
      </c>
      <c r="J166" s="14" t="s">
        <v>60</v>
      </c>
      <c r="K166" s="14" t="s">
        <v>858</v>
      </c>
      <c r="L166" s="14"/>
      <c r="M166" s="14"/>
      <c r="N166" s="14" t="s">
        <v>40</v>
      </c>
      <c r="O166" s="14"/>
      <c r="P166" s="14"/>
      <c r="Q166" s="14"/>
      <c r="R166" s="14"/>
      <c r="S166" s="14"/>
      <c r="T166" s="14"/>
      <c r="U166" s="14"/>
      <c r="V166" s="14" t="s">
        <v>859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</row>
    <row r="167" s="81" customFormat="1" ht="19" hidden="1" customHeight="1" spans="1:257">
      <c r="A167" s="13">
        <f t="shared" si="12"/>
        <v>8</v>
      </c>
      <c r="B167" s="3" t="s">
        <v>760</v>
      </c>
      <c r="C167" s="3" t="s">
        <v>90</v>
      </c>
      <c r="D167" s="3">
        <v>8</v>
      </c>
      <c r="E167" s="3">
        <v>1200</v>
      </c>
      <c r="F167" s="3">
        <v>0</v>
      </c>
      <c r="G167" s="3">
        <f t="shared" si="16"/>
        <v>0</v>
      </c>
      <c r="H167" s="3"/>
      <c r="I167" s="51"/>
      <c r="J167" s="3" t="s">
        <v>845</v>
      </c>
      <c r="K167" s="3" t="s">
        <v>860</v>
      </c>
      <c r="L167" s="3"/>
      <c r="M167" s="3"/>
      <c r="N167" s="3"/>
      <c r="O167" s="3"/>
      <c r="P167" s="3">
        <v>1200</v>
      </c>
      <c r="Q167" s="3"/>
      <c r="R167" s="3"/>
      <c r="S167" s="3"/>
      <c r="T167" s="3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</row>
    <row r="168" s="81" customFormat="1" ht="19" hidden="1" customHeight="1" spans="1:257">
      <c r="A168" s="13">
        <f t="shared" si="12"/>
        <v>8</v>
      </c>
      <c r="B168" s="14" t="s">
        <v>772</v>
      </c>
      <c r="C168" s="14" t="s">
        <v>80</v>
      </c>
      <c r="D168" s="14">
        <v>6</v>
      </c>
      <c r="E168" s="14">
        <f>900/8*D168</f>
        <v>675</v>
      </c>
      <c r="F168" s="14">
        <v>2</v>
      </c>
      <c r="G168" s="14">
        <f t="shared" si="16"/>
        <v>325</v>
      </c>
      <c r="H168" s="14"/>
      <c r="I168" s="23">
        <v>782</v>
      </c>
      <c r="J168" s="14" t="s">
        <v>60</v>
      </c>
      <c r="K168" s="14" t="s">
        <v>861</v>
      </c>
      <c r="L168" s="14"/>
      <c r="M168" s="14"/>
      <c r="N168" s="14" t="s">
        <v>40</v>
      </c>
      <c r="O168" s="14"/>
      <c r="P168" s="14"/>
      <c r="Q168" s="14"/>
      <c r="R168" s="14"/>
      <c r="S168" s="14"/>
      <c r="T168" s="14"/>
      <c r="U168" s="14"/>
      <c r="V168" s="14" t="s">
        <v>862</v>
      </c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</row>
    <row r="169" s="81" customFormat="1" ht="20" hidden="1" customHeight="1" spans="1:257">
      <c r="A169" s="13">
        <f t="shared" si="12"/>
        <v>8</v>
      </c>
      <c r="B169" s="14" t="s">
        <v>757</v>
      </c>
      <c r="C169" s="14" t="s">
        <v>80</v>
      </c>
      <c r="D169" s="14">
        <v>0</v>
      </c>
      <c r="E169" s="14">
        <f>900/8*D169</f>
        <v>0</v>
      </c>
      <c r="F169" s="14">
        <v>8</v>
      </c>
      <c r="G169" s="14">
        <f t="shared" si="16"/>
        <v>1300</v>
      </c>
      <c r="H169" s="14"/>
      <c r="I169" s="23">
        <v>783</v>
      </c>
      <c r="J169" s="14" t="s">
        <v>60</v>
      </c>
      <c r="K169" s="14" t="s">
        <v>861</v>
      </c>
      <c r="L169" s="14"/>
      <c r="M169" s="14"/>
      <c r="N169" s="14" t="s">
        <v>40</v>
      </c>
      <c r="O169" s="14"/>
      <c r="P169" s="14"/>
      <c r="Q169" s="14"/>
      <c r="R169" s="14"/>
      <c r="S169" s="14"/>
      <c r="T169" s="14"/>
      <c r="U169" s="14"/>
      <c r="V169" s="14" t="s">
        <v>862</v>
      </c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</row>
    <row r="170" s="81" customFormat="1" ht="20" hidden="1" customHeight="1" spans="1:257">
      <c r="A170" s="13">
        <f t="shared" si="12"/>
        <v>8</v>
      </c>
      <c r="B170" s="14" t="s">
        <v>760</v>
      </c>
      <c r="C170" s="14" t="s">
        <v>80</v>
      </c>
      <c r="D170" s="14">
        <v>0</v>
      </c>
      <c r="E170" s="14">
        <f>900/8*D170</f>
        <v>0</v>
      </c>
      <c r="F170" s="14">
        <v>8</v>
      </c>
      <c r="G170" s="14">
        <f t="shared" si="16"/>
        <v>1300</v>
      </c>
      <c r="H170" s="14"/>
      <c r="I170" s="23">
        <v>784</v>
      </c>
      <c r="J170" s="14" t="s">
        <v>60</v>
      </c>
      <c r="K170" s="14" t="s">
        <v>861</v>
      </c>
      <c r="L170" s="14"/>
      <c r="M170" s="14"/>
      <c r="N170" s="14" t="s">
        <v>40</v>
      </c>
      <c r="O170" s="14"/>
      <c r="P170" s="14"/>
      <c r="Q170" s="14"/>
      <c r="R170" s="14"/>
      <c r="S170" s="14"/>
      <c r="T170" s="14"/>
      <c r="U170" s="14"/>
      <c r="V170" s="14" t="s">
        <v>862</v>
      </c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</row>
    <row r="171" s="81" customFormat="1" ht="20" hidden="1" customHeight="1" spans="1:257">
      <c r="A171" s="13">
        <f t="shared" si="12"/>
        <v>8</v>
      </c>
      <c r="B171" s="14" t="s">
        <v>761</v>
      </c>
      <c r="C171" s="14" t="s">
        <v>80</v>
      </c>
      <c r="D171" s="14">
        <v>0</v>
      </c>
      <c r="E171" s="14">
        <f>900/8*D171</f>
        <v>0</v>
      </c>
      <c r="F171" s="14">
        <v>8</v>
      </c>
      <c r="G171" s="14">
        <f t="shared" si="16"/>
        <v>1300</v>
      </c>
      <c r="H171" s="14"/>
      <c r="I171" s="23">
        <v>785</v>
      </c>
      <c r="J171" s="14" t="s">
        <v>60</v>
      </c>
      <c r="K171" s="14" t="s">
        <v>861</v>
      </c>
      <c r="L171" s="14"/>
      <c r="M171" s="14"/>
      <c r="N171" s="14" t="s">
        <v>40</v>
      </c>
      <c r="O171" s="14"/>
      <c r="P171" s="14"/>
      <c r="Q171" s="14"/>
      <c r="R171" s="14"/>
      <c r="S171" s="14"/>
      <c r="T171" s="14"/>
      <c r="U171" s="14"/>
      <c r="V171" s="14" t="s">
        <v>862</v>
      </c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</row>
    <row r="172" s="81" customFormat="1" ht="20" hidden="1" customHeight="1" spans="1:257">
      <c r="A172" s="13">
        <f t="shared" si="12"/>
        <v>5</v>
      </c>
      <c r="B172" s="14" t="s">
        <v>766</v>
      </c>
      <c r="C172" s="14" t="s">
        <v>33</v>
      </c>
      <c r="D172" s="14">
        <v>2</v>
      </c>
      <c r="E172" s="14">
        <f>1000/8*D172</f>
        <v>250</v>
      </c>
      <c r="F172" s="14">
        <v>3</v>
      </c>
      <c r="G172" s="14">
        <f>1500/8*F172</f>
        <v>562.5</v>
      </c>
      <c r="H172" s="14">
        <v>300</v>
      </c>
      <c r="I172" s="23">
        <v>197</v>
      </c>
      <c r="J172" s="14" t="s">
        <v>34</v>
      </c>
      <c r="K172" s="14" t="s">
        <v>863</v>
      </c>
      <c r="L172" s="14"/>
      <c r="M172" s="14"/>
      <c r="N172" s="14" t="s">
        <v>40</v>
      </c>
      <c r="O172" s="14"/>
      <c r="P172" s="14"/>
      <c r="Q172" s="14"/>
      <c r="R172" s="14"/>
      <c r="S172" s="14"/>
      <c r="T172" s="14"/>
      <c r="U172" s="14"/>
      <c r="V172" s="14" t="s">
        <v>864</v>
      </c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</row>
    <row r="173" s="81" customFormat="1" ht="20" hidden="1" customHeight="1" spans="1:257">
      <c r="A173" s="13">
        <f t="shared" si="12"/>
        <v>8</v>
      </c>
      <c r="B173" s="14" t="s">
        <v>766</v>
      </c>
      <c r="C173" s="14" t="s">
        <v>50</v>
      </c>
      <c r="D173" s="14">
        <v>8</v>
      </c>
      <c r="E173" s="14">
        <f>1000/8*D173</f>
        <v>1000</v>
      </c>
      <c r="F173" s="14">
        <v>0</v>
      </c>
      <c r="G173" s="14">
        <f>1500/8*F173</f>
        <v>0</v>
      </c>
      <c r="H173" s="14">
        <v>300</v>
      </c>
      <c r="I173" s="23">
        <v>1413</v>
      </c>
      <c r="J173" s="76" t="s">
        <v>338</v>
      </c>
      <c r="K173" s="37" t="s">
        <v>863</v>
      </c>
      <c r="L173" s="14"/>
      <c r="M173" s="14"/>
      <c r="N173" s="14" t="s">
        <v>40</v>
      </c>
      <c r="O173" s="14"/>
      <c r="P173" s="14"/>
      <c r="Q173" s="14"/>
      <c r="R173" s="14"/>
      <c r="S173" s="14"/>
      <c r="T173" s="14">
        <v>2167.8</v>
      </c>
      <c r="U173" s="14" t="s">
        <v>408</v>
      </c>
      <c r="V173" s="14" t="s">
        <v>865</v>
      </c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</row>
    <row r="174" s="81" customFormat="1" ht="20" hidden="1" customHeight="1" spans="1:257">
      <c r="A174" s="13">
        <f t="shared" si="12"/>
        <v>6.5</v>
      </c>
      <c r="B174" s="14" t="s">
        <v>783</v>
      </c>
      <c r="C174" s="14" t="s">
        <v>33</v>
      </c>
      <c r="D174" s="14">
        <v>3</v>
      </c>
      <c r="E174" s="14">
        <f>1000/8*D174</f>
        <v>375</v>
      </c>
      <c r="F174" s="14">
        <v>3.5</v>
      </c>
      <c r="G174" s="14">
        <f>1500/8*F174</f>
        <v>656.25</v>
      </c>
      <c r="H174" s="14"/>
      <c r="I174" s="23">
        <v>198</v>
      </c>
      <c r="J174" s="14" t="s">
        <v>34</v>
      </c>
      <c r="K174" s="14" t="s">
        <v>863</v>
      </c>
      <c r="L174" s="14"/>
      <c r="M174" s="14"/>
      <c r="N174" s="14" t="s">
        <v>40</v>
      </c>
      <c r="O174" s="14"/>
      <c r="P174" s="14"/>
      <c r="Q174" s="14"/>
      <c r="R174" s="14"/>
      <c r="S174" s="14"/>
      <c r="T174" s="14"/>
      <c r="U174" s="14"/>
      <c r="V174" s="14" t="s">
        <v>864</v>
      </c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</row>
    <row r="175" s="81" customFormat="1" ht="20" hidden="1" customHeight="1" spans="1:257">
      <c r="A175" s="13">
        <f t="shared" si="12"/>
        <v>8</v>
      </c>
      <c r="B175" s="14" t="s">
        <v>836</v>
      </c>
      <c r="C175" s="14" t="s">
        <v>33</v>
      </c>
      <c r="D175" s="14">
        <v>6.5</v>
      </c>
      <c r="E175" s="14">
        <f>1000/8*D175</f>
        <v>812.5</v>
      </c>
      <c r="F175" s="14">
        <v>1.5</v>
      </c>
      <c r="G175" s="14">
        <f>1500/8*F175</f>
        <v>281.25</v>
      </c>
      <c r="H175" s="14"/>
      <c r="I175" s="23">
        <v>199</v>
      </c>
      <c r="J175" s="14" t="s">
        <v>34</v>
      </c>
      <c r="K175" s="14" t="s">
        <v>863</v>
      </c>
      <c r="L175" s="14"/>
      <c r="M175" s="14"/>
      <c r="N175" s="14" t="s">
        <v>40</v>
      </c>
      <c r="O175" s="14"/>
      <c r="P175" s="14"/>
      <c r="Q175" s="14"/>
      <c r="R175" s="14"/>
      <c r="S175" s="14"/>
      <c r="T175" s="14"/>
      <c r="U175" s="14"/>
      <c r="V175" s="14" t="s">
        <v>864</v>
      </c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</row>
    <row r="176" s="81" customFormat="1" ht="20" hidden="1" customHeight="1" spans="1:257">
      <c r="A176" s="13">
        <f t="shared" si="12"/>
        <v>5.5</v>
      </c>
      <c r="B176" s="14" t="s">
        <v>744</v>
      </c>
      <c r="C176" s="14" t="s">
        <v>33</v>
      </c>
      <c r="D176" s="14">
        <v>3.5</v>
      </c>
      <c r="E176" s="14">
        <f>1000/8*D176</f>
        <v>437.5</v>
      </c>
      <c r="F176" s="14">
        <v>2</v>
      </c>
      <c r="G176" s="14">
        <f>1500/8*F176</f>
        <v>375</v>
      </c>
      <c r="H176" s="14"/>
      <c r="I176" s="23">
        <v>571</v>
      </c>
      <c r="J176" s="14" t="s">
        <v>845</v>
      </c>
      <c r="K176" s="14" t="s">
        <v>863</v>
      </c>
      <c r="L176" s="14"/>
      <c r="M176" s="14" t="s">
        <v>748</v>
      </c>
      <c r="N176" s="14" t="s">
        <v>40</v>
      </c>
      <c r="O176" s="14"/>
      <c r="P176" s="14"/>
      <c r="Q176" s="14"/>
      <c r="R176" s="14"/>
      <c r="S176" s="14"/>
      <c r="T176" s="14"/>
      <c r="U176" s="14"/>
      <c r="V176" s="14" t="s">
        <v>864</v>
      </c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</row>
    <row r="177" s="81" customFormat="1" ht="20" hidden="1" customHeight="1" spans="1:257">
      <c r="A177" s="13">
        <f t="shared" si="12"/>
        <v>7</v>
      </c>
      <c r="B177" s="14" t="s">
        <v>806</v>
      </c>
      <c r="C177" s="14" t="s">
        <v>102</v>
      </c>
      <c r="D177" s="14">
        <v>7</v>
      </c>
      <c r="E177" s="14">
        <f t="shared" ref="E177:E186" si="17">900/8*D177</f>
        <v>787.5</v>
      </c>
      <c r="F177" s="14">
        <v>0</v>
      </c>
      <c r="G177" s="14">
        <f t="shared" ref="G177:G186" si="18">1300/8*F177</f>
        <v>0</v>
      </c>
      <c r="H177" s="14"/>
      <c r="I177" s="23">
        <v>49</v>
      </c>
      <c r="J177" s="14" t="s">
        <v>423</v>
      </c>
      <c r="K177" s="14" t="s">
        <v>651</v>
      </c>
      <c r="L177" s="14"/>
      <c r="M177" s="14"/>
      <c r="N177" s="14" t="s">
        <v>40</v>
      </c>
      <c r="O177" s="14"/>
      <c r="P177" s="14"/>
      <c r="Q177" s="14"/>
      <c r="R177" s="14"/>
      <c r="S177" s="14"/>
      <c r="T177" s="14"/>
      <c r="U177" s="14"/>
      <c r="V177" s="14" t="s">
        <v>652</v>
      </c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</row>
    <row r="178" s="81" customFormat="1" ht="20" hidden="1" customHeight="1" spans="1:257">
      <c r="A178" s="13">
        <f t="shared" si="12"/>
        <v>4</v>
      </c>
      <c r="B178" s="14" t="s">
        <v>807</v>
      </c>
      <c r="C178" s="14" t="s">
        <v>102</v>
      </c>
      <c r="D178" s="14">
        <v>4</v>
      </c>
      <c r="E178" s="14">
        <f t="shared" si="17"/>
        <v>450</v>
      </c>
      <c r="F178" s="14">
        <v>0</v>
      </c>
      <c r="G178" s="14">
        <f t="shared" si="18"/>
        <v>0</v>
      </c>
      <c r="H178" s="14"/>
      <c r="I178" s="23">
        <v>50</v>
      </c>
      <c r="J178" s="14" t="s">
        <v>423</v>
      </c>
      <c r="K178" s="14" t="s">
        <v>651</v>
      </c>
      <c r="L178" s="14">
        <v>30</v>
      </c>
      <c r="M178" s="14"/>
      <c r="N178" s="14" t="s">
        <v>40</v>
      </c>
      <c r="O178" s="14"/>
      <c r="P178" s="14"/>
      <c r="Q178" s="14"/>
      <c r="R178" s="14"/>
      <c r="S178" s="14"/>
      <c r="T178" s="14"/>
      <c r="U178" s="14"/>
      <c r="V178" s="14" t="s">
        <v>652</v>
      </c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</row>
    <row r="179" s="81" customFormat="1" ht="20" hidden="1" customHeight="1" spans="1:257">
      <c r="A179" s="13">
        <f t="shared" si="12"/>
        <v>7</v>
      </c>
      <c r="B179" s="14" t="s">
        <v>795</v>
      </c>
      <c r="C179" s="14" t="s">
        <v>102</v>
      </c>
      <c r="D179" s="14">
        <v>7</v>
      </c>
      <c r="E179" s="14">
        <f t="shared" si="17"/>
        <v>787.5</v>
      </c>
      <c r="F179" s="14">
        <v>0</v>
      </c>
      <c r="G179" s="14">
        <f t="shared" si="18"/>
        <v>0</v>
      </c>
      <c r="H179" s="14"/>
      <c r="I179" s="23">
        <v>51</v>
      </c>
      <c r="J179" s="14" t="s">
        <v>423</v>
      </c>
      <c r="K179" s="14" t="s">
        <v>651</v>
      </c>
      <c r="L179" s="14">
        <v>20</v>
      </c>
      <c r="M179" s="14"/>
      <c r="N179" s="14" t="s">
        <v>40</v>
      </c>
      <c r="O179" s="14"/>
      <c r="P179" s="14"/>
      <c r="Q179" s="14"/>
      <c r="R179" s="14"/>
      <c r="S179" s="14"/>
      <c r="T179" s="14"/>
      <c r="U179" s="14"/>
      <c r="V179" s="14" t="s">
        <v>652</v>
      </c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</row>
    <row r="180" s="81" customFormat="1" ht="20" hidden="1" customHeight="1" spans="1:257">
      <c r="A180" s="13">
        <f t="shared" si="12"/>
        <v>8</v>
      </c>
      <c r="B180" s="14" t="s">
        <v>776</v>
      </c>
      <c r="C180" s="14" t="s">
        <v>102</v>
      </c>
      <c r="D180" s="14">
        <v>4</v>
      </c>
      <c r="E180" s="14">
        <f t="shared" si="17"/>
        <v>450</v>
      </c>
      <c r="F180" s="14">
        <v>4</v>
      </c>
      <c r="G180" s="14">
        <f t="shared" si="18"/>
        <v>650</v>
      </c>
      <c r="H180" s="14"/>
      <c r="I180" s="23">
        <v>601</v>
      </c>
      <c r="J180" s="14" t="s">
        <v>284</v>
      </c>
      <c r="K180" s="14" t="s">
        <v>651</v>
      </c>
      <c r="L180" s="14"/>
      <c r="M180" s="14"/>
      <c r="N180" s="14" t="s">
        <v>40</v>
      </c>
      <c r="O180" s="14"/>
      <c r="P180" s="14"/>
      <c r="Q180" s="14"/>
      <c r="R180" s="14"/>
      <c r="S180" s="14"/>
      <c r="T180" s="14">
        <v>2217</v>
      </c>
      <c r="U180" s="14" t="s">
        <v>409</v>
      </c>
      <c r="V180" s="14" t="s">
        <v>866</v>
      </c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</row>
    <row r="181" s="81" customFormat="1" ht="20" hidden="1" customHeight="1" spans="1:257">
      <c r="A181" s="13">
        <f t="shared" si="12"/>
        <v>8</v>
      </c>
      <c r="B181" s="14" t="s">
        <v>749</v>
      </c>
      <c r="C181" s="14" t="s">
        <v>102</v>
      </c>
      <c r="D181" s="14">
        <v>0</v>
      </c>
      <c r="E181" s="14">
        <f t="shared" si="17"/>
        <v>0</v>
      </c>
      <c r="F181" s="14">
        <v>8</v>
      </c>
      <c r="G181" s="14">
        <f t="shared" si="18"/>
        <v>1300</v>
      </c>
      <c r="H181" s="14"/>
      <c r="I181" s="23">
        <v>602</v>
      </c>
      <c r="J181" s="14" t="s">
        <v>284</v>
      </c>
      <c r="K181" s="14" t="s">
        <v>651</v>
      </c>
      <c r="L181" s="14"/>
      <c r="M181" s="14"/>
      <c r="N181" s="14" t="s">
        <v>40</v>
      </c>
      <c r="O181" s="14"/>
      <c r="P181" s="14"/>
      <c r="Q181" s="14"/>
      <c r="R181" s="14"/>
      <c r="S181" s="14"/>
      <c r="T181" s="14">
        <v>2224</v>
      </c>
      <c r="U181" s="14"/>
      <c r="V181" s="14" t="s">
        <v>652</v>
      </c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</row>
    <row r="182" s="81" customFormat="1" ht="20" hidden="1" customHeight="1" spans="1:257">
      <c r="A182" s="13">
        <f t="shared" si="12"/>
        <v>8</v>
      </c>
      <c r="B182" s="14" t="s">
        <v>750</v>
      </c>
      <c r="C182" s="14" t="s">
        <v>102</v>
      </c>
      <c r="D182" s="14">
        <v>8</v>
      </c>
      <c r="E182" s="14">
        <f t="shared" si="17"/>
        <v>900</v>
      </c>
      <c r="F182" s="14">
        <v>0</v>
      </c>
      <c r="G182" s="14">
        <f t="shared" si="18"/>
        <v>0</v>
      </c>
      <c r="H182" s="14"/>
      <c r="I182" s="23">
        <v>603</v>
      </c>
      <c r="J182" s="14" t="s">
        <v>284</v>
      </c>
      <c r="K182" s="14" t="s">
        <v>651</v>
      </c>
      <c r="L182" s="14"/>
      <c r="M182" s="14"/>
      <c r="N182" s="14" t="s">
        <v>40</v>
      </c>
      <c r="O182" s="14"/>
      <c r="P182" s="14"/>
      <c r="Q182" s="14"/>
      <c r="R182" s="14"/>
      <c r="S182" s="14"/>
      <c r="T182" s="14">
        <v>2232</v>
      </c>
      <c r="U182" s="14"/>
      <c r="V182" s="14" t="s">
        <v>652</v>
      </c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</row>
    <row r="183" s="81" customFormat="1" ht="20" hidden="1" customHeight="1" spans="1:257">
      <c r="A183" s="13">
        <f t="shared" si="12"/>
        <v>4</v>
      </c>
      <c r="B183" s="14" t="s">
        <v>751</v>
      </c>
      <c r="C183" s="14" t="s">
        <v>102</v>
      </c>
      <c r="D183" s="14">
        <v>4</v>
      </c>
      <c r="E183" s="14">
        <f t="shared" si="17"/>
        <v>450</v>
      </c>
      <c r="F183" s="14">
        <v>0</v>
      </c>
      <c r="G183" s="14">
        <f t="shared" si="18"/>
        <v>0</v>
      </c>
      <c r="H183" s="14"/>
      <c r="I183" s="23">
        <v>604</v>
      </c>
      <c r="J183" s="14" t="s">
        <v>284</v>
      </c>
      <c r="K183" s="14" t="s">
        <v>651</v>
      </c>
      <c r="L183" s="14"/>
      <c r="M183" s="14"/>
      <c r="N183" s="14" t="s">
        <v>40</v>
      </c>
      <c r="O183" s="14"/>
      <c r="P183" s="14"/>
      <c r="Q183" s="14"/>
      <c r="R183" s="14"/>
      <c r="S183" s="14"/>
      <c r="T183" s="14">
        <v>2232</v>
      </c>
      <c r="U183" s="14"/>
      <c r="V183" s="14" t="s">
        <v>652</v>
      </c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</row>
    <row r="184" ht="21" hidden="1" customHeight="1" spans="1:257">
      <c r="A184" s="13">
        <f t="shared" si="12"/>
        <v>8</v>
      </c>
      <c r="B184" s="14" t="s">
        <v>752</v>
      </c>
      <c r="C184" s="14" t="s">
        <v>102</v>
      </c>
      <c r="D184" s="14">
        <v>8</v>
      </c>
      <c r="E184" s="14">
        <f t="shared" si="17"/>
        <v>900</v>
      </c>
      <c r="F184" s="14">
        <v>0</v>
      </c>
      <c r="G184" s="14">
        <f t="shared" si="18"/>
        <v>0</v>
      </c>
      <c r="H184" s="14"/>
      <c r="I184" s="23">
        <v>605</v>
      </c>
      <c r="J184" s="14" t="s">
        <v>284</v>
      </c>
      <c r="K184" s="14" t="s">
        <v>651</v>
      </c>
      <c r="L184" s="14"/>
      <c r="M184" s="14"/>
      <c r="N184" s="14" t="s">
        <v>40</v>
      </c>
      <c r="O184" s="14"/>
      <c r="P184" s="14"/>
      <c r="Q184" s="14"/>
      <c r="R184" s="14"/>
      <c r="S184" s="14"/>
      <c r="T184" s="14">
        <v>2238</v>
      </c>
      <c r="U184" s="14"/>
      <c r="V184" s="14" t="s">
        <v>652</v>
      </c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</row>
    <row r="185" s="81" customFormat="1" ht="20" hidden="1" customHeight="1" spans="1:257">
      <c r="A185" s="13">
        <f t="shared" si="12"/>
        <v>8</v>
      </c>
      <c r="B185" s="14" t="s">
        <v>777</v>
      </c>
      <c r="C185" s="14" t="s">
        <v>102</v>
      </c>
      <c r="D185" s="14">
        <v>8</v>
      </c>
      <c r="E185" s="14">
        <f t="shared" si="17"/>
        <v>900</v>
      </c>
      <c r="F185" s="14">
        <v>0</v>
      </c>
      <c r="G185" s="14">
        <f t="shared" si="18"/>
        <v>0</v>
      </c>
      <c r="H185" s="14"/>
      <c r="I185" s="23">
        <v>607</v>
      </c>
      <c r="J185" s="14" t="s">
        <v>284</v>
      </c>
      <c r="K185" s="14" t="s">
        <v>651</v>
      </c>
      <c r="L185" s="14"/>
      <c r="M185" s="14"/>
      <c r="N185" s="14" t="s">
        <v>40</v>
      </c>
      <c r="O185" s="14"/>
      <c r="P185" s="14"/>
      <c r="Q185" s="14"/>
      <c r="R185" s="14"/>
      <c r="S185" s="14"/>
      <c r="T185" s="14">
        <v>2245</v>
      </c>
      <c r="U185" s="14"/>
      <c r="V185" s="14" t="s">
        <v>652</v>
      </c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</row>
    <row r="186" s="81" customFormat="1" ht="20" hidden="1" customHeight="1" spans="1:257">
      <c r="A186" s="13">
        <f t="shared" si="12"/>
        <v>8</v>
      </c>
      <c r="B186" s="14" t="s">
        <v>779</v>
      </c>
      <c r="C186" s="14" t="s">
        <v>102</v>
      </c>
      <c r="D186" s="14">
        <v>8</v>
      </c>
      <c r="E186" s="14">
        <f t="shared" si="17"/>
        <v>900</v>
      </c>
      <c r="F186" s="14">
        <v>0</v>
      </c>
      <c r="G186" s="14">
        <f t="shared" si="18"/>
        <v>0</v>
      </c>
      <c r="H186" s="14"/>
      <c r="I186" s="23">
        <v>608</v>
      </c>
      <c r="J186" s="14" t="s">
        <v>284</v>
      </c>
      <c r="K186" s="14" t="s">
        <v>651</v>
      </c>
      <c r="L186" s="14"/>
      <c r="M186" s="14" t="s">
        <v>748</v>
      </c>
      <c r="N186" s="14" t="s">
        <v>40</v>
      </c>
      <c r="O186" s="14"/>
      <c r="P186" s="14"/>
      <c r="Q186" s="14"/>
      <c r="R186" s="14"/>
      <c r="S186" s="14"/>
      <c r="T186" s="14">
        <v>2252</v>
      </c>
      <c r="U186" s="14"/>
      <c r="V186" s="14" t="s">
        <v>652</v>
      </c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</row>
    <row r="187" s="81" customFormat="1" ht="20" hidden="1" customHeight="1" spans="1:257">
      <c r="A187" s="13">
        <f t="shared" si="12"/>
        <v>8</v>
      </c>
      <c r="B187" s="14" t="s">
        <v>754</v>
      </c>
      <c r="C187" s="14" t="s">
        <v>27</v>
      </c>
      <c r="D187" s="14">
        <v>0</v>
      </c>
      <c r="E187" s="14">
        <f>1000/8*D187</f>
        <v>0</v>
      </c>
      <c r="F187" s="14">
        <v>8</v>
      </c>
      <c r="G187" s="14">
        <f>1500/8*F187</f>
        <v>1500</v>
      </c>
      <c r="H187" s="14">
        <v>300</v>
      </c>
      <c r="I187" s="23">
        <v>5209</v>
      </c>
      <c r="J187" s="14" t="s">
        <v>34</v>
      </c>
      <c r="K187" s="14" t="s">
        <v>867</v>
      </c>
      <c r="L187" s="14"/>
      <c r="M187" s="14"/>
      <c r="N187" s="14" t="s">
        <v>40</v>
      </c>
      <c r="O187" s="14"/>
      <c r="P187" s="14"/>
      <c r="Q187" s="14"/>
      <c r="R187" s="14"/>
      <c r="S187" s="14"/>
      <c r="T187" s="14"/>
      <c r="U187" s="14"/>
      <c r="V187" s="14" t="s">
        <v>868</v>
      </c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</row>
    <row r="188" s="81" customFormat="1" ht="20" hidden="1" customHeight="1" spans="1:257">
      <c r="A188" s="13">
        <f t="shared" si="12"/>
        <v>4</v>
      </c>
      <c r="B188" s="14" t="s">
        <v>768</v>
      </c>
      <c r="C188" s="14" t="s">
        <v>27</v>
      </c>
      <c r="D188" s="14">
        <v>0</v>
      </c>
      <c r="E188" s="14">
        <f>1000/8*D188</f>
        <v>0</v>
      </c>
      <c r="F188" s="14">
        <v>4</v>
      </c>
      <c r="G188" s="14">
        <f>1500/8*F188</f>
        <v>750</v>
      </c>
      <c r="H188" s="14"/>
      <c r="I188" s="23">
        <v>5214</v>
      </c>
      <c r="J188" s="14" t="s">
        <v>34</v>
      </c>
      <c r="K188" s="14" t="s">
        <v>867</v>
      </c>
      <c r="L188" s="14"/>
      <c r="M188" s="14"/>
      <c r="N188" s="14" t="s">
        <v>40</v>
      </c>
      <c r="O188" s="14"/>
      <c r="P188" s="14"/>
      <c r="Q188" s="14"/>
      <c r="R188" s="14"/>
      <c r="S188" s="14"/>
      <c r="T188" s="14"/>
      <c r="U188" s="14"/>
      <c r="V188" s="14" t="s">
        <v>868</v>
      </c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</row>
    <row r="189" s="81" customFormat="1" ht="20" hidden="1" customHeight="1" spans="1:257">
      <c r="A189" s="13">
        <f t="shared" si="12"/>
        <v>8</v>
      </c>
      <c r="B189" s="14" t="s">
        <v>755</v>
      </c>
      <c r="C189" s="14" t="s">
        <v>345</v>
      </c>
      <c r="D189" s="14">
        <v>0</v>
      </c>
      <c r="E189" s="14">
        <f>900/8*D189</f>
        <v>0</v>
      </c>
      <c r="F189" s="14">
        <v>8</v>
      </c>
      <c r="G189" s="14">
        <f>1400/8*F189</f>
        <v>1400</v>
      </c>
      <c r="H189" s="14">
        <v>300</v>
      </c>
      <c r="I189" s="23">
        <v>1358</v>
      </c>
      <c r="J189" s="76" t="s">
        <v>54</v>
      </c>
      <c r="K189" s="14" t="s">
        <v>869</v>
      </c>
      <c r="L189" s="14">
        <v>20</v>
      </c>
      <c r="M189" s="14"/>
      <c r="N189" s="14" t="s">
        <v>40</v>
      </c>
      <c r="O189" s="14"/>
      <c r="P189" s="14"/>
      <c r="Q189" s="14"/>
      <c r="R189" s="14"/>
      <c r="S189" s="14"/>
      <c r="T189" s="14">
        <v>1161.2</v>
      </c>
      <c r="U189" s="14" t="s">
        <v>407</v>
      </c>
      <c r="V189" s="14" t="s">
        <v>870</v>
      </c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</row>
    <row r="190" s="81" customFormat="1" ht="20" hidden="1" customHeight="1" spans="1:257">
      <c r="A190" s="13">
        <f t="shared" si="12"/>
        <v>8</v>
      </c>
      <c r="B190" s="14" t="s">
        <v>766</v>
      </c>
      <c r="C190" s="14" t="s">
        <v>345</v>
      </c>
      <c r="D190" s="14">
        <v>0</v>
      </c>
      <c r="E190" s="14">
        <f>900/8*D190</f>
        <v>0</v>
      </c>
      <c r="F190" s="14">
        <v>8</v>
      </c>
      <c r="G190" s="14">
        <f>1400/8*F190</f>
        <v>1400</v>
      </c>
      <c r="H190" s="14"/>
      <c r="I190" s="23">
        <v>1359</v>
      </c>
      <c r="J190" s="76" t="s">
        <v>54</v>
      </c>
      <c r="K190" s="14" t="s">
        <v>869</v>
      </c>
      <c r="L190" s="14"/>
      <c r="M190" s="14"/>
      <c r="N190" s="14" t="s">
        <v>40</v>
      </c>
      <c r="O190" s="14"/>
      <c r="P190" s="14"/>
      <c r="Q190" s="14"/>
      <c r="R190" s="14"/>
      <c r="S190" s="14"/>
      <c r="T190" s="14">
        <v>1168.7</v>
      </c>
      <c r="U190" s="14" t="s">
        <v>445</v>
      </c>
      <c r="V190" s="14" t="s">
        <v>870</v>
      </c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</row>
    <row r="191" s="81" customFormat="1" ht="20" hidden="1" customHeight="1" spans="1:257">
      <c r="A191" s="13">
        <f t="shared" si="12"/>
        <v>8</v>
      </c>
      <c r="B191" s="14" t="s">
        <v>783</v>
      </c>
      <c r="C191" s="14" t="s">
        <v>345</v>
      </c>
      <c r="D191" s="14">
        <v>0</v>
      </c>
      <c r="E191" s="14">
        <f>900/8*D191</f>
        <v>0</v>
      </c>
      <c r="F191" s="14">
        <v>8</v>
      </c>
      <c r="G191" s="14">
        <f>1400/8*F191</f>
        <v>1400</v>
      </c>
      <c r="H191" s="14"/>
      <c r="I191" s="23">
        <v>1360</v>
      </c>
      <c r="J191" s="76" t="s">
        <v>54</v>
      </c>
      <c r="K191" s="14" t="s">
        <v>869</v>
      </c>
      <c r="L191" s="14">
        <v>20</v>
      </c>
      <c r="M191" s="14"/>
      <c r="N191" s="14" t="s">
        <v>40</v>
      </c>
      <c r="O191" s="14"/>
      <c r="P191" s="14"/>
      <c r="Q191" s="14"/>
      <c r="R191" s="14"/>
      <c r="S191" s="14"/>
      <c r="T191" s="14">
        <v>1176.3</v>
      </c>
      <c r="U191" s="14" t="s">
        <v>445</v>
      </c>
      <c r="V191" s="14" t="s">
        <v>870</v>
      </c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</row>
    <row r="192" s="81" customFormat="1" ht="20" hidden="1" customHeight="1" spans="1:257">
      <c r="A192" s="13">
        <f t="shared" si="12"/>
        <v>4</v>
      </c>
      <c r="B192" s="3" t="s">
        <v>746</v>
      </c>
      <c r="C192" s="3" t="s">
        <v>50</v>
      </c>
      <c r="D192" s="3">
        <v>4</v>
      </c>
      <c r="E192" s="3">
        <f>1000/8*D192</f>
        <v>500</v>
      </c>
      <c r="F192" s="3">
        <v>0</v>
      </c>
      <c r="G192" s="3">
        <f>1500/8*F192</f>
        <v>0</v>
      </c>
      <c r="H192" s="3"/>
      <c r="I192" s="51"/>
      <c r="J192" s="3" t="s">
        <v>360</v>
      </c>
      <c r="K192" s="3" t="s">
        <v>871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</row>
    <row r="193" s="81" customFormat="1" ht="20" hidden="1" customHeight="1" spans="1:257">
      <c r="A193" s="13">
        <f t="shared" ref="A193:A256" si="19">D193+F193</f>
        <v>8</v>
      </c>
      <c r="B193" s="3" t="s">
        <v>768</v>
      </c>
      <c r="C193" s="3" t="s">
        <v>102</v>
      </c>
      <c r="D193" s="3">
        <v>8</v>
      </c>
      <c r="E193" s="3">
        <v>1200</v>
      </c>
      <c r="F193" s="3">
        <v>0</v>
      </c>
      <c r="G193" s="3">
        <f>1500/8*F193</f>
        <v>0</v>
      </c>
      <c r="H193" s="3"/>
      <c r="I193" s="51"/>
      <c r="J193" s="3" t="s">
        <v>60</v>
      </c>
      <c r="K193" s="3" t="s">
        <v>260</v>
      </c>
      <c r="L193" s="3"/>
      <c r="M193" s="3" t="s">
        <v>77</v>
      </c>
      <c r="N193" s="3"/>
      <c r="O193" s="3"/>
      <c r="P193" s="3">
        <v>1200</v>
      </c>
      <c r="Q193" s="3"/>
      <c r="R193" s="3"/>
      <c r="S193" s="3"/>
      <c r="T193" s="3">
        <v>2260.3</v>
      </c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</row>
    <row r="194" s="81" customFormat="1" ht="20" hidden="1" customHeight="1" spans="1:257">
      <c r="A194" s="13">
        <f t="shared" si="19"/>
        <v>0</v>
      </c>
      <c r="B194" s="14" t="s">
        <v>780</v>
      </c>
      <c r="C194" s="14" t="s">
        <v>90</v>
      </c>
      <c r="D194" s="14">
        <v>0</v>
      </c>
      <c r="E194" s="14">
        <v>300</v>
      </c>
      <c r="F194" s="14"/>
      <c r="G194" s="14">
        <f>1400/8*F194</f>
        <v>0</v>
      </c>
      <c r="H194" s="14"/>
      <c r="I194" s="23">
        <v>5227</v>
      </c>
      <c r="J194" s="14" t="s">
        <v>432</v>
      </c>
      <c r="K194" s="14" t="s">
        <v>872</v>
      </c>
      <c r="L194" s="14"/>
      <c r="M194" s="14" t="s">
        <v>873</v>
      </c>
      <c r="N194" s="14" t="s">
        <v>40</v>
      </c>
      <c r="O194" s="14"/>
      <c r="P194" s="14"/>
      <c r="Q194" s="14"/>
      <c r="R194" s="14"/>
      <c r="S194" s="14"/>
      <c r="T194" s="14"/>
      <c r="U194" s="14"/>
      <c r="V194" s="14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</row>
    <row r="195" s="4" customFormat="1" ht="21" hidden="1" customHeight="1" spans="1:257">
      <c r="A195" s="13">
        <f t="shared" si="19"/>
        <v>4</v>
      </c>
      <c r="B195" s="14" t="s">
        <v>753</v>
      </c>
      <c r="C195" s="14" t="s">
        <v>90</v>
      </c>
      <c r="D195" s="14">
        <v>4</v>
      </c>
      <c r="E195" s="14">
        <f t="shared" ref="E195:E204" si="20">900/8*D195</f>
        <v>450</v>
      </c>
      <c r="F195" s="14">
        <v>0</v>
      </c>
      <c r="G195" s="14">
        <f>1300/8*F195</f>
        <v>0</v>
      </c>
      <c r="H195" s="14"/>
      <c r="I195" s="23">
        <v>5106</v>
      </c>
      <c r="J195" s="14" t="s">
        <v>423</v>
      </c>
      <c r="K195" s="14" t="s">
        <v>872</v>
      </c>
      <c r="L195" s="14"/>
      <c r="M195" s="14"/>
      <c r="N195" s="14" t="s">
        <v>40</v>
      </c>
      <c r="O195" s="14"/>
      <c r="P195" s="14"/>
      <c r="Q195" s="14"/>
      <c r="R195" s="14"/>
      <c r="S195" s="14"/>
      <c r="T195" s="14"/>
      <c r="U195" s="14"/>
      <c r="V195" s="14" t="s">
        <v>874</v>
      </c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</row>
    <row r="196" s="3" customFormat="1" ht="21" hidden="1" customHeight="1" spans="1:22">
      <c r="A196" s="13">
        <f t="shared" si="19"/>
        <v>8</v>
      </c>
      <c r="B196" s="14" t="s">
        <v>781</v>
      </c>
      <c r="C196" s="14" t="s">
        <v>90</v>
      </c>
      <c r="D196" s="14">
        <v>8</v>
      </c>
      <c r="E196" s="14">
        <f t="shared" si="20"/>
        <v>900</v>
      </c>
      <c r="F196" s="14">
        <v>0</v>
      </c>
      <c r="G196" s="14">
        <f>1300/8*F196</f>
        <v>0</v>
      </c>
      <c r="H196" s="14"/>
      <c r="I196" s="23">
        <v>5108</v>
      </c>
      <c r="J196" s="14" t="s">
        <v>423</v>
      </c>
      <c r="K196" s="14" t="s">
        <v>872</v>
      </c>
      <c r="L196" s="14"/>
      <c r="M196" s="14"/>
      <c r="N196" s="14" t="s">
        <v>40</v>
      </c>
      <c r="O196" s="14"/>
      <c r="P196" s="14"/>
      <c r="Q196" s="14"/>
      <c r="R196" s="14"/>
      <c r="S196" s="14"/>
      <c r="T196" s="14"/>
      <c r="U196" s="14"/>
      <c r="V196" s="14" t="s">
        <v>874</v>
      </c>
    </row>
    <row r="197" s="3" customFormat="1" ht="21" hidden="1" customHeight="1" spans="1:22">
      <c r="A197" s="13">
        <f t="shared" si="19"/>
        <v>4</v>
      </c>
      <c r="B197" s="14" t="s">
        <v>768</v>
      </c>
      <c r="C197" s="14" t="s">
        <v>90</v>
      </c>
      <c r="D197" s="14">
        <v>4</v>
      </c>
      <c r="E197" s="14">
        <f t="shared" si="20"/>
        <v>450</v>
      </c>
      <c r="F197" s="14">
        <v>0</v>
      </c>
      <c r="G197" s="14">
        <f>1300/8*F197</f>
        <v>0</v>
      </c>
      <c r="H197" s="14"/>
      <c r="I197" s="23">
        <v>5109</v>
      </c>
      <c r="J197" s="14" t="s">
        <v>423</v>
      </c>
      <c r="K197" s="14" t="s">
        <v>872</v>
      </c>
      <c r="L197" s="14"/>
      <c r="M197" s="14"/>
      <c r="N197" s="14" t="s">
        <v>40</v>
      </c>
      <c r="O197" s="14"/>
      <c r="P197" s="14"/>
      <c r="Q197" s="14"/>
      <c r="R197" s="14"/>
      <c r="S197" s="14"/>
      <c r="T197" s="14"/>
      <c r="U197" s="14"/>
      <c r="V197" s="14" t="s">
        <v>875</v>
      </c>
    </row>
    <row r="198" s="81" customFormat="1" ht="20" hidden="1" customHeight="1" spans="1:257">
      <c r="A198" s="13">
        <f t="shared" si="19"/>
        <v>8</v>
      </c>
      <c r="B198" s="14" t="s">
        <v>771</v>
      </c>
      <c r="C198" s="14" t="s">
        <v>90</v>
      </c>
      <c r="D198" s="14">
        <v>8</v>
      </c>
      <c r="E198" s="14">
        <f t="shared" si="20"/>
        <v>900</v>
      </c>
      <c r="F198" s="14">
        <v>0</v>
      </c>
      <c r="G198" s="14">
        <f>1300/8*F198</f>
        <v>0</v>
      </c>
      <c r="H198" s="14"/>
      <c r="I198" s="23">
        <v>5230</v>
      </c>
      <c r="J198" s="14" t="s">
        <v>432</v>
      </c>
      <c r="K198" s="14" t="s">
        <v>872</v>
      </c>
      <c r="L198" s="14"/>
      <c r="M198" s="14"/>
      <c r="N198" s="14" t="s">
        <v>40</v>
      </c>
      <c r="O198" s="14"/>
      <c r="P198" s="14"/>
      <c r="Q198" s="14"/>
      <c r="R198" s="14"/>
      <c r="S198" s="14"/>
      <c r="T198" s="14">
        <v>1016</v>
      </c>
      <c r="U198" s="14" t="s">
        <v>408</v>
      </c>
      <c r="V198" s="14" t="s">
        <v>876</v>
      </c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</row>
    <row r="199" s="81" customFormat="1" ht="20" hidden="1" customHeight="1" spans="1:257">
      <c r="A199" s="13">
        <f t="shared" si="19"/>
        <v>5</v>
      </c>
      <c r="B199" s="14" t="s">
        <v>772</v>
      </c>
      <c r="C199" s="14" t="s">
        <v>90</v>
      </c>
      <c r="D199" s="14">
        <v>5</v>
      </c>
      <c r="E199" s="14">
        <f t="shared" si="20"/>
        <v>562.5</v>
      </c>
      <c r="F199" s="14">
        <v>0</v>
      </c>
      <c r="G199" s="14">
        <f>1300/8*F199</f>
        <v>0</v>
      </c>
      <c r="H199" s="14"/>
      <c r="I199" s="23">
        <v>5231</v>
      </c>
      <c r="J199" s="14" t="s">
        <v>432</v>
      </c>
      <c r="K199" s="14" t="s">
        <v>872</v>
      </c>
      <c r="L199" s="14"/>
      <c r="M199" s="14"/>
      <c r="N199" s="14" t="s">
        <v>40</v>
      </c>
      <c r="O199" s="14"/>
      <c r="P199" s="14"/>
      <c r="Q199" s="14"/>
      <c r="R199" s="14"/>
      <c r="S199" s="14"/>
      <c r="T199" s="14">
        <v>1018</v>
      </c>
      <c r="U199" s="14" t="s">
        <v>409</v>
      </c>
      <c r="V199" s="14" t="s">
        <v>876</v>
      </c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</row>
    <row r="200" s="81" customFormat="1" ht="20" hidden="1" customHeight="1" spans="1:257">
      <c r="A200" s="13">
        <f t="shared" si="19"/>
        <v>8.5</v>
      </c>
      <c r="B200" s="14" t="s">
        <v>808</v>
      </c>
      <c r="C200" s="14" t="s">
        <v>512</v>
      </c>
      <c r="D200" s="14">
        <v>8.5</v>
      </c>
      <c r="E200" s="14">
        <f t="shared" si="20"/>
        <v>956.25</v>
      </c>
      <c r="F200" s="14">
        <v>0</v>
      </c>
      <c r="G200" s="14">
        <f>1500/8*F200</f>
        <v>0</v>
      </c>
      <c r="H200" s="14">
        <v>300</v>
      </c>
      <c r="I200" s="23">
        <v>3474</v>
      </c>
      <c r="J200" s="14" t="s">
        <v>23</v>
      </c>
      <c r="K200" s="37" t="s">
        <v>877</v>
      </c>
      <c r="L200" s="14"/>
      <c r="M200" s="14"/>
      <c r="N200" s="14"/>
      <c r="O200" s="14"/>
      <c r="P200" s="14"/>
      <c r="Q200" s="14"/>
      <c r="R200" s="14"/>
      <c r="S200" s="14"/>
      <c r="T200" s="14">
        <v>404</v>
      </c>
      <c r="U200" s="14"/>
      <c r="V200" s="14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</row>
    <row r="201" s="81" customFormat="1" ht="20" hidden="1" customHeight="1" spans="1:257">
      <c r="A201" s="13">
        <f t="shared" si="19"/>
        <v>4</v>
      </c>
      <c r="B201" s="14" t="s">
        <v>795</v>
      </c>
      <c r="C201" s="14" t="s">
        <v>400</v>
      </c>
      <c r="D201" s="14">
        <v>4</v>
      </c>
      <c r="E201" s="14">
        <f t="shared" si="20"/>
        <v>450</v>
      </c>
      <c r="F201" s="14">
        <v>0</v>
      </c>
      <c r="G201" s="14">
        <f>1500/8*F201</f>
        <v>0</v>
      </c>
      <c r="H201" s="14"/>
      <c r="I201" s="23">
        <v>3479</v>
      </c>
      <c r="J201" s="14" t="s">
        <v>23</v>
      </c>
      <c r="K201" s="37" t="s">
        <v>877</v>
      </c>
      <c r="L201" s="14"/>
      <c r="M201" s="14"/>
      <c r="N201" s="14"/>
      <c r="O201" s="14"/>
      <c r="P201" s="14"/>
      <c r="Q201" s="14"/>
      <c r="R201" s="14"/>
      <c r="S201" s="14"/>
      <c r="T201" s="14">
        <v>1212</v>
      </c>
      <c r="U201" s="14"/>
      <c r="V201" s="14" t="s">
        <v>785</v>
      </c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</row>
    <row r="202" s="81" customFormat="1" ht="20" hidden="1" customHeight="1" spans="1:257">
      <c r="A202" s="13">
        <f t="shared" si="19"/>
        <v>8</v>
      </c>
      <c r="B202" s="14" t="s">
        <v>773</v>
      </c>
      <c r="C202" s="14" t="s">
        <v>400</v>
      </c>
      <c r="D202" s="14">
        <v>8</v>
      </c>
      <c r="E202" s="14">
        <f t="shared" si="20"/>
        <v>900</v>
      </c>
      <c r="F202" s="14">
        <v>0</v>
      </c>
      <c r="G202" s="14">
        <f>1500/8*F202</f>
        <v>0</v>
      </c>
      <c r="H202" s="14"/>
      <c r="I202" s="23">
        <v>2060</v>
      </c>
      <c r="J202" s="14" t="s">
        <v>23</v>
      </c>
      <c r="K202" s="57" t="s">
        <v>877</v>
      </c>
      <c r="L202" s="14"/>
      <c r="M202" s="14"/>
      <c r="N202" s="14"/>
      <c r="O202" s="14"/>
      <c r="P202" s="14"/>
      <c r="Q202" s="14"/>
      <c r="R202" s="14"/>
      <c r="S202" s="14"/>
      <c r="T202" s="14">
        <v>1220</v>
      </c>
      <c r="U202" s="14" t="s">
        <v>408</v>
      </c>
      <c r="V202" s="14" t="s">
        <v>785</v>
      </c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</row>
    <row r="203" s="81" customFormat="1" ht="20" hidden="1" customHeight="1" spans="1:257">
      <c r="A203" s="13">
        <f t="shared" si="19"/>
        <v>8</v>
      </c>
      <c r="B203" s="14" t="s">
        <v>766</v>
      </c>
      <c r="C203" s="14" t="s">
        <v>400</v>
      </c>
      <c r="D203" s="14">
        <v>8</v>
      </c>
      <c r="E203" s="14">
        <f t="shared" si="20"/>
        <v>900</v>
      </c>
      <c r="F203" s="14">
        <v>0</v>
      </c>
      <c r="G203" s="14">
        <f>1300/8*F203</f>
        <v>0</v>
      </c>
      <c r="H203" s="14"/>
      <c r="I203" s="23">
        <v>33</v>
      </c>
      <c r="J203" s="14" t="s">
        <v>423</v>
      </c>
      <c r="K203" s="37" t="s">
        <v>877</v>
      </c>
      <c r="L203" s="14"/>
      <c r="M203" s="14"/>
      <c r="N203" s="14" t="s">
        <v>40</v>
      </c>
      <c r="O203" s="14"/>
      <c r="P203" s="14"/>
      <c r="Q203" s="14"/>
      <c r="R203" s="14"/>
      <c r="S203" s="14"/>
      <c r="T203" s="14"/>
      <c r="U203" s="14"/>
      <c r="V203" s="14" t="s">
        <v>785</v>
      </c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</row>
    <row r="204" s="81" customFormat="1" ht="20" hidden="1" customHeight="1" spans="1:257">
      <c r="A204" s="13">
        <f t="shared" si="19"/>
        <v>4</v>
      </c>
      <c r="B204" s="14" t="s">
        <v>783</v>
      </c>
      <c r="C204" s="14" t="s">
        <v>400</v>
      </c>
      <c r="D204" s="14">
        <v>4</v>
      </c>
      <c r="E204" s="14">
        <f t="shared" si="20"/>
        <v>450</v>
      </c>
      <c r="F204" s="14">
        <v>0</v>
      </c>
      <c r="G204" s="14">
        <f>1300/8*F204</f>
        <v>0</v>
      </c>
      <c r="H204" s="14"/>
      <c r="I204" s="23">
        <v>53</v>
      </c>
      <c r="J204" s="14" t="s">
        <v>423</v>
      </c>
      <c r="K204" s="37" t="s">
        <v>877</v>
      </c>
      <c r="L204" s="14"/>
      <c r="M204" s="14" t="s">
        <v>77</v>
      </c>
      <c r="N204" s="14" t="s">
        <v>40</v>
      </c>
      <c r="O204" s="14">
        <v>3956</v>
      </c>
      <c r="P204" s="14"/>
      <c r="Q204" s="14"/>
      <c r="R204" s="14"/>
      <c r="S204" s="14"/>
      <c r="T204" s="14"/>
      <c r="U204" s="14"/>
      <c r="V204" s="14" t="s">
        <v>785</v>
      </c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</row>
    <row r="205" s="81" customFormat="1" ht="20" hidden="1" customHeight="1" spans="1:257">
      <c r="A205" s="13">
        <f t="shared" si="19"/>
        <v>8</v>
      </c>
      <c r="B205" s="14" t="s">
        <v>754</v>
      </c>
      <c r="C205" s="14" t="s">
        <v>50</v>
      </c>
      <c r="D205" s="14">
        <v>3</v>
      </c>
      <c r="E205" s="14">
        <f>1000/8*D205</f>
        <v>375</v>
      </c>
      <c r="F205" s="14">
        <v>5</v>
      </c>
      <c r="G205" s="14">
        <f>1500/8*F205</f>
        <v>937.5</v>
      </c>
      <c r="H205" s="14"/>
      <c r="I205" s="23">
        <v>5615</v>
      </c>
      <c r="J205" s="14" t="s">
        <v>432</v>
      </c>
      <c r="K205" s="14" t="s">
        <v>878</v>
      </c>
      <c r="L205" s="14">
        <v>50</v>
      </c>
      <c r="M205" s="14"/>
      <c r="N205" s="14" t="s">
        <v>40</v>
      </c>
      <c r="O205" s="14"/>
      <c r="P205" s="14"/>
      <c r="Q205" s="14"/>
      <c r="R205" s="14"/>
      <c r="S205" s="14"/>
      <c r="T205" s="14"/>
      <c r="U205" s="14" t="s">
        <v>431</v>
      </c>
      <c r="V205" s="14">
        <v>18028688287</v>
      </c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</row>
    <row r="206" s="81" customFormat="1" ht="20" hidden="1" customHeight="1" spans="1:257">
      <c r="A206" s="13">
        <f t="shared" si="19"/>
        <v>8</v>
      </c>
      <c r="B206" s="14" t="s">
        <v>768</v>
      </c>
      <c r="C206" s="14" t="s">
        <v>50</v>
      </c>
      <c r="D206" s="14">
        <v>7</v>
      </c>
      <c r="E206" s="14">
        <f>1000/8*D206</f>
        <v>875</v>
      </c>
      <c r="F206" s="14">
        <v>1</v>
      </c>
      <c r="G206" s="14">
        <f>1500/8*F206</f>
        <v>187.5</v>
      </c>
      <c r="H206" s="14"/>
      <c r="I206" s="23">
        <v>5147</v>
      </c>
      <c r="J206" s="14" t="s">
        <v>432</v>
      </c>
      <c r="K206" s="14" t="s">
        <v>878</v>
      </c>
      <c r="L206" s="14">
        <v>50</v>
      </c>
      <c r="M206" s="14" t="s">
        <v>77</v>
      </c>
      <c r="N206" s="14" t="s">
        <v>40</v>
      </c>
      <c r="O206" s="14"/>
      <c r="P206" s="14"/>
      <c r="Q206" s="14"/>
      <c r="R206" s="14"/>
      <c r="S206" s="14"/>
      <c r="T206" s="14">
        <v>2262</v>
      </c>
      <c r="U206" s="14" t="s">
        <v>408</v>
      </c>
      <c r="V206" s="14">
        <v>18028688287</v>
      </c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</row>
    <row r="207" s="81" customFormat="1" ht="20" hidden="1" customHeight="1" spans="1:257">
      <c r="A207" s="13">
        <f t="shared" si="19"/>
        <v>6</v>
      </c>
      <c r="B207" s="14" t="s">
        <v>749</v>
      </c>
      <c r="C207" s="14" t="s">
        <v>50</v>
      </c>
      <c r="D207" s="14">
        <v>6</v>
      </c>
      <c r="E207" s="14">
        <f>900/8*D207</f>
        <v>675</v>
      </c>
      <c r="F207" s="14">
        <v>0</v>
      </c>
      <c r="G207" s="14">
        <f t="shared" ref="G207:G215" si="21">1300/8*F207</f>
        <v>0</v>
      </c>
      <c r="H207" s="14"/>
      <c r="I207" s="23">
        <v>7021</v>
      </c>
      <c r="J207" s="14" t="s">
        <v>34</v>
      </c>
      <c r="K207" s="14" t="s">
        <v>879</v>
      </c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</row>
    <row r="208" s="81" customFormat="1" ht="20" hidden="1" customHeight="1" spans="1:257">
      <c r="A208" s="13">
        <f t="shared" si="19"/>
        <v>7</v>
      </c>
      <c r="B208" s="14" t="s">
        <v>750</v>
      </c>
      <c r="C208" s="14" t="s">
        <v>146</v>
      </c>
      <c r="D208" s="14">
        <v>7</v>
      </c>
      <c r="E208" s="14">
        <f>900/8*D208</f>
        <v>787.5</v>
      </c>
      <c r="F208" s="14">
        <v>0</v>
      </c>
      <c r="G208" s="14">
        <f t="shared" si="21"/>
        <v>0</v>
      </c>
      <c r="H208" s="14"/>
      <c r="I208" s="23">
        <v>7022</v>
      </c>
      <c r="J208" s="14" t="s">
        <v>104</v>
      </c>
      <c r="K208" s="14" t="s">
        <v>879</v>
      </c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</row>
    <row r="209" s="81" customFormat="1" ht="20" hidden="1" customHeight="1" spans="1:257">
      <c r="A209" s="13">
        <f t="shared" si="19"/>
        <v>9</v>
      </c>
      <c r="B209" s="14" t="s">
        <v>751</v>
      </c>
      <c r="C209" s="14" t="s">
        <v>146</v>
      </c>
      <c r="D209" s="14">
        <v>9</v>
      </c>
      <c r="E209" s="14">
        <f>950/8*D209</f>
        <v>1068.75</v>
      </c>
      <c r="F209" s="14">
        <v>0</v>
      </c>
      <c r="G209" s="14">
        <f t="shared" si="21"/>
        <v>0</v>
      </c>
      <c r="H209" s="14"/>
      <c r="I209" s="24" t="s">
        <v>880</v>
      </c>
      <c r="J209" s="37" t="s">
        <v>881</v>
      </c>
      <c r="K209" s="14" t="s">
        <v>879</v>
      </c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</row>
    <row r="210" s="81" customFormat="1" ht="20" hidden="1" customHeight="1" spans="1:257">
      <c r="A210" s="13">
        <f t="shared" si="19"/>
        <v>8</v>
      </c>
      <c r="B210" s="14" t="s">
        <v>752</v>
      </c>
      <c r="C210" s="14" t="s">
        <v>146</v>
      </c>
      <c r="D210" s="14">
        <v>8</v>
      </c>
      <c r="E210" s="14">
        <f>950/8*D210</f>
        <v>950</v>
      </c>
      <c r="F210" s="14">
        <v>0</v>
      </c>
      <c r="G210" s="14">
        <f t="shared" si="21"/>
        <v>0</v>
      </c>
      <c r="H210" s="14"/>
      <c r="I210" s="23">
        <v>7024</v>
      </c>
      <c r="J210" s="14" t="s">
        <v>104</v>
      </c>
      <c r="K210" s="14" t="s">
        <v>879</v>
      </c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</row>
    <row r="211" s="81" customFormat="1" ht="20" hidden="1" customHeight="1" spans="1:257">
      <c r="A211" s="13">
        <f t="shared" si="19"/>
        <v>7.5</v>
      </c>
      <c r="B211" s="3" t="s">
        <v>777</v>
      </c>
      <c r="C211" s="3" t="s">
        <v>146</v>
      </c>
      <c r="D211" s="3">
        <v>7.5</v>
      </c>
      <c r="E211" s="3">
        <f>950/8*D211</f>
        <v>890.625</v>
      </c>
      <c r="F211" s="3">
        <v>0</v>
      </c>
      <c r="G211" s="3">
        <f t="shared" si="21"/>
        <v>0</v>
      </c>
      <c r="H211" s="3"/>
      <c r="I211" s="51"/>
      <c r="J211" s="3" t="s">
        <v>104</v>
      </c>
      <c r="K211" s="3" t="s">
        <v>879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</row>
    <row r="212" s="3" customFormat="1" ht="21" hidden="1" customHeight="1" spans="1:22">
      <c r="A212" s="13">
        <f t="shared" si="19"/>
        <v>8</v>
      </c>
      <c r="B212" s="14" t="s">
        <v>776</v>
      </c>
      <c r="C212" s="14" t="s">
        <v>73</v>
      </c>
      <c r="D212" s="14">
        <v>0</v>
      </c>
      <c r="E212" s="14">
        <f>900/8*D212</f>
        <v>0</v>
      </c>
      <c r="F212" s="14">
        <v>8</v>
      </c>
      <c r="G212" s="14">
        <f t="shared" si="21"/>
        <v>1300</v>
      </c>
      <c r="H212" s="14"/>
      <c r="I212" s="23">
        <v>1425</v>
      </c>
      <c r="J212" s="14" t="s">
        <v>338</v>
      </c>
      <c r="K212" s="14" t="s">
        <v>882</v>
      </c>
      <c r="L212" s="14"/>
      <c r="M212" s="14"/>
      <c r="N212" s="14" t="s">
        <v>40</v>
      </c>
      <c r="O212" s="14"/>
      <c r="P212" s="14"/>
      <c r="Q212" s="14"/>
      <c r="R212" s="14"/>
      <c r="S212" s="14"/>
      <c r="T212" s="14">
        <v>1062.9</v>
      </c>
      <c r="U212" s="14"/>
      <c r="V212" s="14" t="s">
        <v>883</v>
      </c>
    </row>
    <row r="213" s="3" customFormat="1" ht="21" hidden="1" customHeight="1" spans="1:11">
      <c r="A213" s="13">
        <f t="shared" si="19"/>
        <v>8</v>
      </c>
      <c r="B213" s="3" t="s">
        <v>749</v>
      </c>
      <c r="C213" s="3" t="s">
        <v>73</v>
      </c>
      <c r="D213" s="3">
        <v>3</v>
      </c>
      <c r="E213" s="3">
        <f>900/8*D213</f>
        <v>337.5</v>
      </c>
      <c r="F213" s="3">
        <v>5</v>
      </c>
      <c r="G213" s="3">
        <f t="shared" si="21"/>
        <v>812.5</v>
      </c>
      <c r="I213" s="51"/>
      <c r="J213" s="3" t="s">
        <v>186</v>
      </c>
      <c r="K213" s="3" t="s">
        <v>882</v>
      </c>
    </row>
    <row r="214" s="81" customFormat="1" ht="20" hidden="1" customHeight="1" spans="1:257">
      <c r="A214" s="13">
        <f t="shared" si="19"/>
        <v>8</v>
      </c>
      <c r="B214" s="14" t="s">
        <v>755</v>
      </c>
      <c r="C214" s="14" t="s">
        <v>46</v>
      </c>
      <c r="D214" s="14">
        <v>3</v>
      </c>
      <c r="E214" s="14">
        <f>900/8*D214</f>
        <v>337.5</v>
      </c>
      <c r="F214" s="14">
        <v>5</v>
      </c>
      <c r="G214" s="14">
        <f t="shared" si="21"/>
        <v>812.5</v>
      </c>
      <c r="H214" s="14"/>
      <c r="I214" s="23">
        <v>2062</v>
      </c>
      <c r="J214" s="14" t="s">
        <v>23</v>
      </c>
      <c r="K214" s="14" t="s">
        <v>404</v>
      </c>
      <c r="L214" s="14"/>
      <c r="M214" s="14"/>
      <c r="N214" s="14" t="s">
        <v>40</v>
      </c>
      <c r="O214" s="14"/>
      <c r="P214" s="14"/>
      <c r="Q214" s="14"/>
      <c r="R214" s="14"/>
      <c r="S214" s="14"/>
      <c r="T214" s="14">
        <v>1850</v>
      </c>
      <c r="U214" s="14"/>
      <c r="V214" s="14" t="s">
        <v>884</v>
      </c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</row>
    <row r="215" s="3" customFormat="1" ht="21" hidden="1" customHeight="1" spans="1:20">
      <c r="A215" s="13">
        <f t="shared" si="19"/>
        <v>7</v>
      </c>
      <c r="B215" s="3" t="s">
        <v>766</v>
      </c>
      <c r="C215" s="3" t="s">
        <v>46</v>
      </c>
      <c r="D215" s="3">
        <v>7</v>
      </c>
      <c r="E215" s="3">
        <f>900/8*D215</f>
        <v>787.5</v>
      </c>
      <c r="F215" s="3">
        <v>0</v>
      </c>
      <c r="G215" s="3">
        <f t="shared" si="21"/>
        <v>0</v>
      </c>
      <c r="I215" s="51">
        <v>2063</v>
      </c>
      <c r="J215" s="3" t="s">
        <v>23</v>
      </c>
      <c r="K215" s="3" t="s">
        <v>404</v>
      </c>
      <c r="L215" s="3">
        <v>20</v>
      </c>
      <c r="M215" s="3" t="s">
        <v>77</v>
      </c>
      <c r="T215" s="3">
        <v>1856</v>
      </c>
    </row>
    <row r="216" s="81" customFormat="1" ht="20" hidden="1" customHeight="1" spans="1:257">
      <c r="A216" s="13">
        <f t="shared" si="19"/>
        <v>0</v>
      </c>
      <c r="B216" s="33" t="s">
        <v>746</v>
      </c>
      <c r="C216" s="33" t="s">
        <v>418</v>
      </c>
      <c r="D216" s="33">
        <v>0</v>
      </c>
      <c r="E216" s="33">
        <v>0</v>
      </c>
      <c r="F216" s="33"/>
      <c r="G216" s="33"/>
      <c r="H216" s="33">
        <v>300</v>
      </c>
      <c r="I216" s="43"/>
      <c r="J216" s="33"/>
      <c r="K216" s="33" t="s">
        <v>885</v>
      </c>
      <c r="L216" s="33"/>
      <c r="M216" s="33" t="s">
        <v>886</v>
      </c>
      <c r="N216" s="33"/>
      <c r="O216" s="33"/>
      <c r="P216" s="33">
        <v>300</v>
      </c>
      <c r="Q216" s="33"/>
      <c r="R216" s="33"/>
      <c r="S216" s="33"/>
      <c r="T216" s="33"/>
      <c r="U216" s="33"/>
      <c r="V216" s="3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</row>
    <row r="217" s="81" customFormat="1" ht="20" hidden="1" customHeight="1" spans="1:257">
      <c r="A217" s="13">
        <f t="shared" si="19"/>
        <v>8</v>
      </c>
      <c r="B217" s="14" t="s">
        <v>752</v>
      </c>
      <c r="C217" s="14" t="s">
        <v>457</v>
      </c>
      <c r="D217" s="14">
        <v>8</v>
      </c>
      <c r="E217" s="14">
        <f t="shared" ref="E217:E227" si="22">900/8*D217</f>
        <v>900</v>
      </c>
      <c r="F217" s="14">
        <v>0</v>
      </c>
      <c r="G217" s="14">
        <f>1500/8*F217</f>
        <v>0</v>
      </c>
      <c r="H217" s="14"/>
      <c r="I217" s="23">
        <v>2582</v>
      </c>
      <c r="J217" s="14" t="s">
        <v>360</v>
      </c>
      <c r="K217" s="14" t="s">
        <v>887</v>
      </c>
      <c r="L217" s="14"/>
      <c r="M217" s="14"/>
      <c r="N217" s="14" t="s">
        <v>40</v>
      </c>
      <c r="O217" s="14"/>
      <c r="P217" s="14"/>
      <c r="Q217" s="14"/>
      <c r="R217" s="14"/>
      <c r="S217" s="14"/>
      <c r="T217" s="14"/>
      <c r="U217" s="14"/>
      <c r="V217" s="14" t="s">
        <v>888</v>
      </c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</row>
    <row r="218" s="81" customFormat="1" ht="20" hidden="1" customHeight="1" spans="1:257">
      <c r="A218" s="13">
        <f t="shared" si="19"/>
        <v>8</v>
      </c>
      <c r="B218" s="14" t="s">
        <v>777</v>
      </c>
      <c r="C218" s="14" t="s">
        <v>457</v>
      </c>
      <c r="D218" s="14">
        <v>8</v>
      </c>
      <c r="E218" s="14">
        <f t="shared" si="22"/>
        <v>900</v>
      </c>
      <c r="F218" s="14">
        <v>0</v>
      </c>
      <c r="G218" s="14">
        <f>1500/8*F218</f>
        <v>0</v>
      </c>
      <c r="H218" s="14"/>
      <c r="I218" s="23">
        <v>2583</v>
      </c>
      <c r="J218" s="14" t="s">
        <v>360</v>
      </c>
      <c r="K218" s="14" t="s">
        <v>887</v>
      </c>
      <c r="L218" s="14"/>
      <c r="M218" s="14"/>
      <c r="N218" s="14" t="s">
        <v>40</v>
      </c>
      <c r="O218" s="14"/>
      <c r="P218" s="14"/>
      <c r="Q218" s="14"/>
      <c r="R218" s="14"/>
      <c r="S218" s="14"/>
      <c r="T218" s="14"/>
      <c r="U218" s="14"/>
      <c r="V218" s="14" t="s">
        <v>888</v>
      </c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</row>
    <row r="219" s="81" customFormat="1" ht="20" hidden="1" customHeight="1" spans="1:257">
      <c r="A219" s="13">
        <f t="shared" si="19"/>
        <v>4</v>
      </c>
      <c r="B219" s="14" t="s">
        <v>806</v>
      </c>
      <c r="C219" s="14" t="s">
        <v>418</v>
      </c>
      <c r="D219" s="14">
        <v>4</v>
      </c>
      <c r="E219" s="14">
        <f t="shared" si="22"/>
        <v>450</v>
      </c>
      <c r="F219" s="14">
        <v>0</v>
      </c>
      <c r="G219" s="14">
        <f t="shared" ref="G219:G227" si="23">1300/8*F219</f>
        <v>0</v>
      </c>
      <c r="H219" s="14"/>
      <c r="I219" s="23">
        <v>251</v>
      </c>
      <c r="J219" s="14" t="s">
        <v>82</v>
      </c>
      <c r="K219" s="37" t="s">
        <v>689</v>
      </c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 t="s">
        <v>690</v>
      </c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</row>
    <row r="220" s="81" customFormat="1" ht="20" hidden="1" customHeight="1" spans="1:257">
      <c r="A220" s="13">
        <f t="shared" si="19"/>
        <v>8</v>
      </c>
      <c r="B220" s="14" t="s">
        <v>807</v>
      </c>
      <c r="C220" s="14" t="s">
        <v>418</v>
      </c>
      <c r="D220" s="14">
        <v>7</v>
      </c>
      <c r="E220" s="14">
        <f t="shared" si="22"/>
        <v>787.5</v>
      </c>
      <c r="F220" s="14">
        <v>1</v>
      </c>
      <c r="G220" s="14">
        <f t="shared" si="23"/>
        <v>162.5</v>
      </c>
      <c r="H220" s="14"/>
      <c r="I220" s="23">
        <v>252</v>
      </c>
      <c r="J220" s="14" t="s">
        <v>82</v>
      </c>
      <c r="K220" s="37" t="s">
        <v>689</v>
      </c>
      <c r="L220" s="14">
        <v>10</v>
      </c>
      <c r="M220" s="14"/>
      <c r="N220" s="14"/>
      <c r="O220" s="14"/>
      <c r="P220" s="14"/>
      <c r="Q220" s="14"/>
      <c r="R220" s="14"/>
      <c r="S220" s="14"/>
      <c r="T220" s="14"/>
      <c r="U220" s="14"/>
      <c r="V220" s="14" t="s">
        <v>690</v>
      </c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</row>
    <row r="221" s="81" customFormat="1" ht="20" hidden="1" customHeight="1" spans="1:257">
      <c r="A221" s="13">
        <f t="shared" si="19"/>
        <v>4</v>
      </c>
      <c r="B221" s="14" t="s">
        <v>808</v>
      </c>
      <c r="C221" s="14" t="s">
        <v>418</v>
      </c>
      <c r="D221" s="14">
        <v>4</v>
      </c>
      <c r="E221" s="14">
        <f t="shared" si="22"/>
        <v>450</v>
      </c>
      <c r="F221" s="14"/>
      <c r="G221" s="14">
        <f t="shared" si="23"/>
        <v>0</v>
      </c>
      <c r="H221" s="14"/>
      <c r="I221" s="23">
        <v>253</v>
      </c>
      <c r="J221" s="14" t="s">
        <v>82</v>
      </c>
      <c r="K221" s="37" t="s">
        <v>689</v>
      </c>
      <c r="L221" s="14">
        <v>10</v>
      </c>
      <c r="M221" s="14"/>
      <c r="N221" s="14"/>
      <c r="O221" s="14">
        <v>2600</v>
      </c>
      <c r="P221" s="14"/>
      <c r="Q221" s="14"/>
      <c r="R221" s="14"/>
      <c r="S221" s="14"/>
      <c r="T221" s="14"/>
      <c r="U221" s="14"/>
      <c r="V221" s="14">
        <v>18902279216</v>
      </c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</row>
    <row r="222" s="81" customFormat="1" ht="20" hidden="1" customHeight="1" spans="1:257">
      <c r="A222" s="13">
        <f t="shared" si="19"/>
        <v>4</v>
      </c>
      <c r="B222" s="14" t="s">
        <v>757</v>
      </c>
      <c r="C222" s="14" t="s">
        <v>384</v>
      </c>
      <c r="D222" s="14">
        <v>0</v>
      </c>
      <c r="E222" s="14">
        <f t="shared" si="22"/>
        <v>0</v>
      </c>
      <c r="F222" s="14">
        <v>4</v>
      </c>
      <c r="G222" s="14">
        <f t="shared" si="23"/>
        <v>650</v>
      </c>
      <c r="H222" s="14"/>
      <c r="I222" s="23">
        <v>4664</v>
      </c>
      <c r="J222" s="14" t="s">
        <v>34</v>
      </c>
      <c r="K222" s="14" t="s">
        <v>889</v>
      </c>
      <c r="L222" s="14"/>
      <c r="M222" s="14"/>
      <c r="N222" s="14" t="s">
        <v>40</v>
      </c>
      <c r="O222" s="14"/>
      <c r="P222" s="14"/>
      <c r="Q222" s="14"/>
      <c r="R222" s="14"/>
      <c r="S222" s="14"/>
      <c r="T222" s="14"/>
      <c r="U222" s="14"/>
      <c r="V222" s="14">
        <v>13926410689</v>
      </c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</row>
    <row r="223" s="81" customFormat="1" ht="20" hidden="1" customHeight="1" spans="1:257">
      <c r="A223" s="13">
        <f t="shared" si="19"/>
        <v>8</v>
      </c>
      <c r="B223" s="14" t="s">
        <v>760</v>
      </c>
      <c r="C223" s="14" t="s">
        <v>322</v>
      </c>
      <c r="D223" s="14">
        <v>0</v>
      </c>
      <c r="E223" s="14">
        <f t="shared" si="22"/>
        <v>0</v>
      </c>
      <c r="F223" s="14">
        <v>8</v>
      </c>
      <c r="G223" s="14">
        <f t="shared" si="23"/>
        <v>1300</v>
      </c>
      <c r="H223" s="14"/>
      <c r="I223" s="23">
        <v>4665</v>
      </c>
      <c r="J223" s="14" t="s">
        <v>34</v>
      </c>
      <c r="K223" s="14" t="s">
        <v>889</v>
      </c>
      <c r="L223" s="14"/>
      <c r="M223" s="14"/>
      <c r="N223" s="14" t="s">
        <v>40</v>
      </c>
      <c r="O223" s="14"/>
      <c r="P223" s="14"/>
      <c r="Q223" s="14"/>
      <c r="R223" s="14"/>
      <c r="S223" s="14"/>
      <c r="T223" s="14"/>
      <c r="U223" s="14"/>
      <c r="V223" s="14">
        <v>13926410689</v>
      </c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</row>
    <row r="224" s="81" customFormat="1" ht="20" hidden="1" customHeight="1" spans="1:257">
      <c r="A224" s="13">
        <f t="shared" si="19"/>
        <v>8</v>
      </c>
      <c r="B224" s="14" t="s">
        <v>760</v>
      </c>
      <c r="C224" s="14" t="s">
        <v>180</v>
      </c>
      <c r="D224" s="14">
        <v>0</v>
      </c>
      <c r="E224" s="14">
        <f t="shared" si="22"/>
        <v>0</v>
      </c>
      <c r="F224" s="14">
        <v>8</v>
      </c>
      <c r="G224" s="14">
        <f t="shared" si="23"/>
        <v>1300</v>
      </c>
      <c r="H224" s="14"/>
      <c r="I224" s="23">
        <v>4668</v>
      </c>
      <c r="J224" s="14" t="s">
        <v>360</v>
      </c>
      <c r="K224" s="14" t="s">
        <v>889</v>
      </c>
      <c r="L224" s="14"/>
      <c r="M224" s="14"/>
      <c r="N224" s="14" t="s">
        <v>40</v>
      </c>
      <c r="O224" s="14"/>
      <c r="P224" s="14"/>
      <c r="Q224" s="14"/>
      <c r="R224" s="14"/>
      <c r="S224" s="14"/>
      <c r="T224" s="14"/>
      <c r="U224" s="14"/>
      <c r="V224" s="14">
        <v>13926410689</v>
      </c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</row>
    <row r="225" s="81" customFormat="1" ht="20" hidden="1" customHeight="1" spans="1:257">
      <c r="A225" s="13">
        <f t="shared" si="19"/>
        <v>8</v>
      </c>
      <c r="B225" s="14" t="s">
        <v>761</v>
      </c>
      <c r="C225" s="14" t="s">
        <v>180</v>
      </c>
      <c r="D225" s="14">
        <v>0</v>
      </c>
      <c r="E225" s="14">
        <f t="shared" si="22"/>
        <v>0</v>
      </c>
      <c r="F225" s="14">
        <v>8</v>
      </c>
      <c r="G225" s="14">
        <f t="shared" si="23"/>
        <v>1300</v>
      </c>
      <c r="H225" s="14"/>
      <c r="I225" s="23">
        <v>4666</v>
      </c>
      <c r="J225" s="14" t="s">
        <v>34</v>
      </c>
      <c r="K225" s="14" t="s">
        <v>889</v>
      </c>
      <c r="L225" s="14"/>
      <c r="M225" s="14"/>
      <c r="N225" s="14" t="s">
        <v>40</v>
      </c>
      <c r="O225" s="14"/>
      <c r="P225" s="14"/>
      <c r="Q225" s="14"/>
      <c r="R225" s="14"/>
      <c r="S225" s="14"/>
      <c r="T225" s="14"/>
      <c r="U225" s="14"/>
      <c r="V225" s="14">
        <v>13926410689</v>
      </c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</row>
    <row r="226" s="81" customFormat="1" ht="20" hidden="1" customHeight="1" spans="1:257">
      <c r="A226" s="13">
        <f t="shared" si="19"/>
        <v>8</v>
      </c>
      <c r="B226" s="14" t="s">
        <v>761</v>
      </c>
      <c r="C226" s="14" t="s">
        <v>457</v>
      </c>
      <c r="D226" s="14">
        <v>0</v>
      </c>
      <c r="E226" s="14">
        <f t="shared" si="22"/>
        <v>0</v>
      </c>
      <c r="F226" s="14">
        <v>8</v>
      </c>
      <c r="G226" s="14">
        <f t="shared" si="23"/>
        <v>1300</v>
      </c>
      <c r="H226" s="14"/>
      <c r="I226" s="23">
        <v>4669</v>
      </c>
      <c r="J226" s="14" t="s">
        <v>360</v>
      </c>
      <c r="K226" s="14" t="s">
        <v>889</v>
      </c>
      <c r="L226" s="14"/>
      <c r="M226" s="14"/>
      <c r="N226" s="14" t="s">
        <v>40</v>
      </c>
      <c r="O226" s="14"/>
      <c r="P226" s="14"/>
      <c r="Q226" s="14"/>
      <c r="R226" s="14"/>
      <c r="S226" s="14"/>
      <c r="T226" s="14"/>
      <c r="U226" s="14"/>
      <c r="V226" s="14">
        <v>13926410689</v>
      </c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</row>
    <row r="227" s="81" customFormat="1" ht="20" hidden="1" customHeight="1" spans="1:257">
      <c r="A227" s="13">
        <f t="shared" si="19"/>
        <v>8</v>
      </c>
      <c r="B227" s="3" t="s">
        <v>780</v>
      </c>
      <c r="C227" s="3" t="s">
        <v>27</v>
      </c>
      <c r="D227" s="3">
        <v>8</v>
      </c>
      <c r="E227" s="3">
        <f t="shared" si="22"/>
        <v>900</v>
      </c>
      <c r="F227" s="3">
        <v>0</v>
      </c>
      <c r="G227" s="3">
        <f t="shared" si="23"/>
        <v>0</v>
      </c>
      <c r="H227" s="3"/>
      <c r="I227" s="51"/>
      <c r="J227" s="3" t="s">
        <v>34</v>
      </c>
      <c r="K227" s="3" t="s">
        <v>890</v>
      </c>
      <c r="L227" s="3"/>
      <c r="M227" s="3" t="s">
        <v>77</v>
      </c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</row>
    <row r="228" s="81" customFormat="1" ht="20" hidden="1" customHeight="1" spans="1:257">
      <c r="A228" s="13">
        <f t="shared" si="19"/>
        <v>8</v>
      </c>
      <c r="B228" s="3" t="s">
        <v>768</v>
      </c>
      <c r="C228" s="3" t="s">
        <v>400</v>
      </c>
      <c r="D228" s="3">
        <v>8</v>
      </c>
      <c r="E228" s="3">
        <f>1000/8*D228</f>
        <v>1000</v>
      </c>
      <c r="F228" s="3"/>
      <c r="G228" s="3">
        <f>1400/8*F228</f>
        <v>0</v>
      </c>
      <c r="H228" s="3"/>
      <c r="I228" s="51"/>
      <c r="J228" s="3" t="s">
        <v>186</v>
      </c>
      <c r="K228" s="3" t="s">
        <v>890</v>
      </c>
      <c r="L228" s="3">
        <v>50</v>
      </c>
      <c r="M228" s="3"/>
      <c r="N228" s="3"/>
      <c r="O228" s="3"/>
      <c r="P228" s="3"/>
      <c r="Q228" s="3"/>
      <c r="R228" s="3"/>
      <c r="S228" s="3"/>
      <c r="T228" s="3"/>
      <c r="U228" s="3"/>
      <c r="V228" s="3" t="s">
        <v>852</v>
      </c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</row>
    <row r="229" s="81" customFormat="1" ht="20" hidden="1" customHeight="1" spans="1:257">
      <c r="A229" s="13">
        <f t="shared" si="19"/>
        <v>4</v>
      </c>
      <c r="B229" s="14" t="s">
        <v>771</v>
      </c>
      <c r="C229" s="14" t="s">
        <v>400</v>
      </c>
      <c r="D229" s="14">
        <v>4</v>
      </c>
      <c r="E229" s="14">
        <f>900/8*D229</f>
        <v>450</v>
      </c>
      <c r="F229" s="14">
        <v>0</v>
      </c>
      <c r="G229" s="14">
        <f>1500/8*F229</f>
        <v>0</v>
      </c>
      <c r="H229" s="14"/>
      <c r="I229" s="23">
        <v>5215</v>
      </c>
      <c r="J229" s="14" t="s">
        <v>34</v>
      </c>
      <c r="K229" s="14" t="s">
        <v>890</v>
      </c>
      <c r="L229" s="14"/>
      <c r="M229" s="14"/>
      <c r="N229" s="14" t="s">
        <v>40</v>
      </c>
      <c r="O229" s="14"/>
      <c r="P229" s="14"/>
      <c r="Q229" s="14"/>
      <c r="R229" s="14"/>
      <c r="S229" s="14"/>
      <c r="T229" s="14"/>
      <c r="U229" s="14"/>
      <c r="V229" s="14" t="s">
        <v>891</v>
      </c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</row>
    <row r="230" s="81" customFormat="1" ht="20" hidden="1" customHeight="1" spans="1:257">
      <c r="A230" s="13">
        <f t="shared" si="19"/>
        <v>8</v>
      </c>
      <c r="B230" s="14" t="s">
        <v>757</v>
      </c>
      <c r="C230" s="14" t="s">
        <v>214</v>
      </c>
      <c r="D230" s="14">
        <v>8</v>
      </c>
      <c r="E230" s="14">
        <f>900/8*D230</f>
        <v>900</v>
      </c>
      <c r="F230" s="14">
        <v>0</v>
      </c>
      <c r="G230" s="14">
        <f>1300/8*F230</f>
        <v>0</v>
      </c>
      <c r="H230" s="14"/>
      <c r="I230" s="23">
        <v>5151</v>
      </c>
      <c r="J230" s="14" t="s">
        <v>432</v>
      </c>
      <c r="K230" s="14" t="s">
        <v>890</v>
      </c>
      <c r="L230" s="14"/>
      <c r="M230" s="14" t="s">
        <v>77</v>
      </c>
      <c r="N230" s="14" t="s">
        <v>40</v>
      </c>
      <c r="O230" s="14"/>
      <c r="P230" s="14"/>
      <c r="Q230" s="14"/>
      <c r="R230" s="14"/>
      <c r="S230" s="14"/>
      <c r="T230" s="14">
        <v>1959</v>
      </c>
      <c r="U230" s="14" t="s">
        <v>481</v>
      </c>
      <c r="V230" s="14" t="s">
        <v>892</v>
      </c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</row>
    <row r="231" s="81" customFormat="1" ht="20" hidden="1" customHeight="1" spans="1:257">
      <c r="A231" s="13">
        <f t="shared" si="19"/>
        <v>8</v>
      </c>
      <c r="B231" s="3" t="s">
        <v>762</v>
      </c>
      <c r="C231" s="3" t="s">
        <v>893</v>
      </c>
      <c r="D231" s="3">
        <v>8</v>
      </c>
      <c r="E231" s="3">
        <f>1500/8*D231</f>
        <v>1500</v>
      </c>
      <c r="F231" s="3"/>
      <c r="G231" s="3"/>
      <c r="H231" s="3"/>
      <c r="I231" s="51"/>
      <c r="J231" s="3" t="s">
        <v>360</v>
      </c>
      <c r="K231" s="3" t="s">
        <v>894</v>
      </c>
      <c r="L231" s="3"/>
      <c r="M231" s="3" t="s">
        <v>748</v>
      </c>
      <c r="N231" s="3"/>
      <c r="O231" s="3"/>
      <c r="P231" s="3">
        <v>1500</v>
      </c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</row>
    <row r="232" s="81" customFormat="1" ht="20" hidden="1" customHeight="1" spans="1:257">
      <c r="A232" s="13">
        <f t="shared" si="19"/>
        <v>8</v>
      </c>
      <c r="B232" s="14" t="s">
        <v>809</v>
      </c>
      <c r="C232" s="14" t="s">
        <v>345</v>
      </c>
      <c r="D232" s="14">
        <v>7</v>
      </c>
      <c r="E232" s="14">
        <f>900/8*D232</f>
        <v>787.5</v>
      </c>
      <c r="F232" s="14">
        <v>1</v>
      </c>
      <c r="G232" s="14">
        <f>1300/8*F232</f>
        <v>162.5</v>
      </c>
      <c r="H232" s="14">
        <v>600</v>
      </c>
      <c r="I232" s="23">
        <v>2065</v>
      </c>
      <c r="J232" s="14" t="s">
        <v>23</v>
      </c>
      <c r="K232" s="14" t="s">
        <v>895</v>
      </c>
      <c r="L232" s="14"/>
      <c r="M232" s="14"/>
      <c r="N232" s="62" t="s">
        <v>40</v>
      </c>
      <c r="O232" s="14"/>
      <c r="P232" s="14"/>
      <c r="Q232" s="14"/>
      <c r="R232" s="14"/>
      <c r="S232" s="14"/>
      <c r="T232" s="14">
        <v>1181</v>
      </c>
      <c r="U232" s="14"/>
      <c r="V232" s="14" t="s">
        <v>896</v>
      </c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</row>
    <row r="233" s="81" customFormat="1" ht="20" hidden="1" customHeight="1" spans="1:257">
      <c r="A233" s="13">
        <f t="shared" si="19"/>
        <v>4</v>
      </c>
      <c r="B233" s="14" t="s">
        <v>744</v>
      </c>
      <c r="C233" s="14" t="s">
        <v>345</v>
      </c>
      <c r="D233" s="14">
        <v>4</v>
      </c>
      <c r="E233" s="14">
        <f>900/8*D233</f>
        <v>450</v>
      </c>
      <c r="F233" s="14">
        <v>0</v>
      </c>
      <c r="G233" s="14">
        <f>1300/8*F233</f>
        <v>0</v>
      </c>
      <c r="H233" s="14"/>
      <c r="I233" s="23">
        <v>2066</v>
      </c>
      <c r="J233" s="14" t="s">
        <v>23</v>
      </c>
      <c r="K233" s="14" t="s">
        <v>895</v>
      </c>
      <c r="L233" s="14"/>
      <c r="M233" s="14" t="s">
        <v>748</v>
      </c>
      <c r="N233" s="62" t="s">
        <v>40</v>
      </c>
      <c r="O233" s="14"/>
      <c r="P233" s="14"/>
      <c r="Q233" s="14"/>
      <c r="R233" s="14"/>
      <c r="S233" s="14"/>
      <c r="T233" s="14">
        <v>1184</v>
      </c>
      <c r="U233" s="14"/>
      <c r="V233" s="14" t="s">
        <v>896</v>
      </c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</row>
    <row r="234" s="81" customFormat="1" ht="20" hidden="1" customHeight="1" spans="1:257">
      <c r="A234" s="13">
        <f t="shared" si="19"/>
        <v>8</v>
      </c>
      <c r="B234" s="3" t="s">
        <v>760</v>
      </c>
      <c r="C234" s="3" t="s">
        <v>102</v>
      </c>
      <c r="D234" s="3">
        <v>7</v>
      </c>
      <c r="E234" s="3">
        <f>900/8*D234</f>
        <v>787.5</v>
      </c>
      <c r="F234" s="3">
        <v>1</v>
      </c>
      <c r="G234" s="3">
        <f>1300/8*F234</f>
        <v>162.5</v>
      </c>
      <c r="H234" s="3"/>
      <c r="I234" s="51"/>
      <c r="J234" s="3" t="s">
        <v>47</v>
      </c>
      <c r="K234" s="3" t="s">
        <v>897</v>
      </c>
      <c r="L234" s="3"/>
      <c r="M234" s="3" t="s">
        <v>77</v>
      </c>
      <c r="N234" s="3"/>
      <c r="O234" s="3"/>
      <c r="P234" s="3"/>
      <c r="Q234" s="3"/>
      <c r="R234" s="3"/>
      <c r="S234" s="3"/>
      <c r="T234" s="3"/>
      <c r="U234" s="3"/>
      <c r="V234" s="3" t="s">
        <v>898</v>
      </c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</row>
    <row r="235" s="81" customFormat="1" ht="20" hidden="1" customHeight="1" spans="1:257">
      <c r="A235" s="13">
        <f t="shared" si="19"/>
        <v>6</v>
      </c>
      <c r="B235" s="14" t="s">
        <v>807</v>
      </c>
      <c r="C235" s="14" t="s">
        <v>214</v>
      </c>
      <c r="D235" s="14">
        <v>6</v>
      </c>
      <c r="E235" s="14">
        <f t="shared" ref="E235:E260" si="24">1000/8*D235</f>
        <v>750</v>
      </c>
      <c r="F235" s="14"/>
      <c r="G235" s="14">
        <f t="shared" ref="G235:G260" si="25">1400/8*F235</f>
        <v>0</v>
      </c>
      <c r="H235" s="14"/>
      <c r="I235" s="23">
        <v>1356</v>
      </c>
      <c r="J235" s="14" t="s">
        <v>54</v>
      </c>
      <c r="K235" s="14" t="s">
        <v>699</v>
      </c>
      <c r="L235" s="14">
        <v>5</v>
      </c>
      <c r="M235" s="14"/>
      <c r="N235" s="14" t="s">
        <v>40</v>
      </c>
      <c r="O235" s="14"/>
      <c r="P235" s="14"/>
      <c r="Q235" s="14"/>
      <c r="R235" s="14"/>
      <c r="S235" s="14"/>
      <c r="T235" s="14">
        <v>1941</v>
      </c>
      <c r="U235" s="14"/>
      <c r="V235" s="14" t="s">
        <v>899</v>
      </c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</row>
    <row r="236" s="81" customFormat="1" ht="20" hidden="1" customHeight="1" spans="1:257">
      <c r="A236" s="13">
        <f t="shared" si="19"/>
        <v>8</v>
      </c>
      <c r="B236" s="14" t="s">
        <v>808</v>
      </c>
      <c r="C236" s="14" t="s">
        <v>322</v>
      </c>
      <c r="D236" s="14">
        <v>8</v>
      </c>
      <c r="E236" s="14">
        <f t="shared" si="24"/>
        <v>1000</v>
      </c>
      <c r="F236" s="14"/>
      <c r="G236" s="14">
        <f t="shared" si="25"/>
        <v>0</v>
      </c>
      <c r="H236" s="14"/>
      <c r="I236" s="23">
        <v>1295</v>
      </c>
      <c r="J236" s="14" t="s">
        <v>374</v>
      </c>
      <c r="K236" s="14" t="s">
        <v>699</v>
      </c>
      <c r="L236" s="14"/>
      <c r="M236" s="14"/>
      <c r="N236" s="14" t="s">
        <v>40</v>
      </c>
      <c r="O236" s="14"/>
      <c r="P236" s="14"/>
      <c r="Q236" s="14"/>
      <c r="R236" s="14"/>
      <c r="S236" s="14"/>
      <c r="T236" s="14">
        <v>1570.1</v>
      </c>
      <c r="U236" s="14"/>
      <c r="V236" s="14" t="s">
        <v>899</v>
      </c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</row>
    <row r="237" s="81" customFormat="1" ht="20" hidden="1" customHeight="1" spans="1:257">
      <c r="A237" s="13">
        <f t="shared" si="19"/>
        <v>7.5</v>
      </c>
      <c r="B237" s="14" t="s">
        <v>795</v>
      </c>
      <c r="C237" s="14" t="s">
        <v>322</v>
      </c>
      <c r="D237" s="14">
        <v>7.5</v>
      </c>
      <c r="E237" s="14">
        <f t="shared" si="24"/>
        <v>937.5</v>
      </c>
      <c r="F237" s="14"/>
      <c r="G237" s="14">
        <f t="shared" si="25"/>
        <v>0</v>
      </c>
      <c r="H237" s="14"/>
      <c r="I237" s="23">
        <v>1291</v>
      </c>
      <c r="J237" s="14" t="s">
        <v>374</v>
      </c>
      <c r="K237" s="14" t="s">
        <v>699</v>
      </c>
      <c r="L237" s="14">
        <v>20</v>
      </c>
      <c r="M237" s="14"/>
      <c r="N237" s="14" t="s">
        <v>40</v>
      </c>
      <c r="O237" s="14"/>
      <c r="P237" s="14"/>
      <c r="Q237" s="14"/>
      <c r="R237" s="14"/>
      <c r="S237" s="14"/>
      <c r="T237" s="14">
        <v>1576.2</v>
      </c>
      <c r="U237" s="14"/>
      <c r="V237" s="14" t="s">
        <v>899</v>
      </c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</row>
    <row r="238" s="81" customFormat="1" ht="20" hidden="1" customHeight="1" spans="1:257">
      <c r="A238" s="13">
        <f t="shared" si="19"/>
        <v>7.5</v>
      </c>
      <c r="B238" s="14" t="s">
        <v>773</v>
      </c>
      <c r="C238" s="14" t="s">
        <v>322</v>
      </c>
      <c r="D238" s="14">
        <v>7.5</v>
      </c>
      <c r="E238" s="14">
        <f t="shared" si="24"/>
        <v>937.5</v>
      </c>
      <c r="F238" s="14"/>
      <c r="G238" s="14">
        <f t="shared" si="25"/>
        <v>0</v>
      </c>
      <c r="H238" s="14"/>
      <c r="I238" s="23">
        <v>1293</v>
      </c>
      <c r="J238" s="14" t="s">
        <v>374</v>
      </c>
      <c r="K238" s="14" t="s">
        <v>699</v>
      </c>
      <c r="L238" s="14"/>
      <c r="M238" s="14"/>
      <c r="N238" s="14" t="s">
        <v>40</v>
      </c>
      <c r="O238" s="14"/>
      <c r="P238" s="14"/>
      <c r="Q238" s="14"/>
      <c r="R238" s="14"/>
      <c r="S238" s="14"/>
      <c r="T238" s="14">
        <v>1583.3</v>
      </c>
      <c r="U238" s="14"/>
      <c r="V238" s="14" t="s">
        <v>899</v>
      </c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</row>
    <row r="239" s="81" customFormat="1" ht="20" hidden="1" customHeight="1" spans="1:257">
      <c r="A239" s="13">
        <f t="shared" si="19"/>
        <v>8</v>
      </c>
      <c r="B239" s="14" t="s">
        <v>755</v>
      </c>
      <c r="C239" s="14" t="s">
        <v>322</v>
      </c>
      <c r="D239" s="14">
        <v>8</v>
      </c>
      <c r="E239" s="14">
        <f t="shared" si="24"/>
        <v>1000</v>
      </c>
      <c r="F239" s="14"/>
      <c r="G239" s="14">
        <f t="shared" si="25"/>
        <v>0</v>
      </c>
      <c r="H239" s="14"/>
      <c r="I239" s="23">
        <v>1989</v>
      </c>
      <c r="J239" s="14" t="s">
        <v>47</v>
      </c>
      <c r="K239" s="14" t="s">
        <v>699</v>
      </c>
      <c r="L239" s="14">
        <v>15</v>
      </c>
      <c r="M239" s="14"/>
      <c r="N239" s="14" t="s">
        <v>40</v>
      </c>
      <c r="O239" s="14"/>
      <c r="P239" s="14"/>
      <c r="Q239" s="14"/>
      <c r="R239" s="14"/>
      <c r="S239" s="14"/>
      <c r="T239" s="14">
        <v>1588.2</v>
      </c>
      <c r="U239" s="14"/>
      <c r="V239" s="14" t="s">
        <v>899</v>
      </c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</row>
    <row r="240" s="4" customFormat="1" ht="21" hidden="1" customHeight="1" spans="1:257">
      <c r="A240" s="13">
        <f t="shared" si="19"/>
        <v>8</v>
      </c>
      <c r="B240" s="14" t="s">
        <v>766</v>
      </c>
      <c r="C240" s="14" t="s">
        <v>322</v>
      </c>
      <c r="D240" s="14">
        <v>8</v>
      </c>
      <c r="E240" s="14">
        <f t="shared" si="24"/>
        <v>1000</v>
      </c>
      <c r="F240" s="14"/>
      <c r="G240" s="14">
        <f t="shared" si="25"/>
        <v>0</v>
      </c>
      <c r="H240" s="14"/>
      <c r="I240" s="23">
        <v>1990</v>
      </c>
      <c r="J240" s="14" t="s">
        <v>47</v>
      </c>
      <c r="K240" s="14" t="s">
        <v>699</v>
      </c>
      <c r="L240" s="14"/>
      <c r="M240" s="14"/>
      <c r="N240" s="14" t="s">
        <v>40</v>
      </c>
      <c r="O240" s="14"/>
      <c r="P240" s="14"/>
      <c r="Q240" s="14"/>
      <c r="R240" s="14"/>
      <c r="S240" s="14"/>
      <c r="T240" s="14">
        <v>1593.9</v>
      </c>
      <c r="U240" s="14"/>
      <c r="V240" s="14" t="s">
        <v>899</v>
      </c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</row>
    <row r="241" s="4" customFormat="1" ht="21" hidden="1" customHeight="1" spans="1:257">
      <c r="A241" s="13">
        <f t="shared" si="19"/>
        <v>7</v>
      </c>
      <c r="B241" s="14" t="s">
        <v>783</v>
      </c>
      <c r="C241" s="14" t="s">
        <v>322</v>
      </c>
      <c r="D241" s="14">
        <v>7</v>
      </c>
      <c r="E241" s="14">
        <f t="shared" si="24"/>
        <v>875</v>
      </c>
      <c r="F241" s="14"/>
      <c r="G241" s="14">
        <f t="shared" si="25"/>
        <v>0</v>
      </c>
      <c r="H241" s="14"/>
      <c r="I241" s="23">
        <v>1991</v>
      </c>
      <c r="J241" s="14" t="s">
        <v>47</v>
      </c>
      <c r="K241" s="14" t="s">
        <v>699</v>
      </c>
      <c r="L241" s="14"/>
      <c r="M241" s="14"/>
      <c r="N241" s="14" t="s">
        <v>40</v>
      </c>
      <c r="O241" s="14"/>
      <c r="P241" s="14"/>
      <c r="Q241" s="14"/>
      <c r="R241" s="14"/>
      <c r="S241" s="14"/>
      <c r="T241" s="14">
        <v>1598.6</v>
      </c>
      <c r="U241" s="14"/>
      <c r="V241" s="14" t="s">
        <v>899</v>
      </c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</row>
    <row r="242" s="3" customFormat="1" ht="21" hidden="1" customHeight="1" spans="1:22">
      <c r="A242" s="13">
        <f t="shared" si="19"/>
        <v>8</v>
      </c>
      <c r="B242" s="14" t="s">
        <v>836</v>
      </c>
      <c r="C242" s="14" t="s">
        <v>322</v>
      </c>
      <c r="D242" s="14">
        <v>8</v>
      </c>
      <c r="E242" s="14">
        <f t="shared" si="24"/>
        <v>1000</v>
      </c>
      <c r="F242" s="14"/>
      <c r="G242" s="14">
        <f t="shared" si="25"/>
        <v>0</v>
      </c>
      <c r="H242" s="14"/>
      <c r="I242" s="23">
        <v>1992</v>
      </c>
      <c r="J242" s="14" t="s">
        <v>47</v>
      </c>
      <c r="K242" s="14" t="s">
        <v>699</v>
      </c>
      <c r="L242" s="14"/>
      <c r="M242" s="14"/>
      <c r="N242" s="14" t="s">
        <v>40</v>
      </c>
      <c r="O242" s="14"/>
      <c r="P242" s="14"/>
      <c r="Q242" s="14"/>
      <c r="R242" s="14"/>
      <c r="S242" s="14"/>
      <c r="T242" s="14">
        <v>1604.2</v>
      </c>
      <c r="U242" s="14"/>
      <c r="V242" s="14" t="s">
        <v>899</v>
      </c>
    </row>
    <row r="243" s="3" customFormat="1" ht="21" hidden="1" customHeight="1" spans="1:22">
      <c r="A243" s="13">
        <f t="shared" si="19"/>
        <v>8</v>
      </c>
      <c r="B243" s="14" t="s">
        <v>809</v>
      </c>
      <c r="C243" s="14" t="s">
        <v>322</v>
      </c>
      <c r="D243" s="14">
        <v>8</v>
      </c>
      <c r="E243" s="14">
        <f t="shared" si="24"/>
        <v>1000</v>
      </c>
      <c r="F243" s="14"/>
      <c r="G243" s="14">
        <f t="shared" si="25"/>
        <v>0</v>
      </c>
      <c r="H243" s="14"/>
      <c r="I243" s="23">
        <v>1993</v>
      </c>
      <c r="J243" s="14" t="s">
        <v>47</v>
      </c>
      <c r="K243" s="14" t="s">
        <v>699</v>
      </c>
      <c r="L243" s="14"/>
      <c r="M243" s="14"/>
      <c r="N243" s="14" t="s">
        <v>40</v>
      </c>
      <c r="O243" s="14"/>
      <c r="P243" s="14"/>
      <c r="Q243" s="14"/>
      <c r="R243" s="14"/>
      <c r="S243" s="14"/>
      <c r="T243" s="14">
        <v>1609</v>
      </c>
      <c r="U243" s="14"/>
      <c r="V243" s="14" t="s">
        <v>899</v>
      </c>
    </row>
    <row r="244" s="3" customFormat="1" ht="31" hidden="1" customHeight="1" spans="1:22">
      <c r="A244" s="13">
        <f t="shared" si="19"/>
        <v>4</v>
      </c>
      <c r="B244" s="14" t="s">
        <v>744</v>
      </c>
      <c r="C244" s="14" t="s">
        <v>322</v>
      </c>
      <c r="D244" s="14">
        <v>4</v>
      </c>
      <c r="E244" s="14">
        <f t="shared" si="24"/>
        <v>500</v>
      </c>
      <c r="F244" s="14"/>
      <c r="G244" s="14">
        <f t="shared" si="25"/>
        <v>0</v>
      </c>
      <c r="H244" s="14"/>
      <c r="I244" s="23">
        <v>1994</v>
      </c>
      <c r="J244" s="14" t="s">
        <v>47</v>
      </c>
      <c r="K244" s="14" t="s">
        <v>699</v>
      </c>
      <c r="L244" s="14">
        <v>5</v>
      </c>
      <c r="M244" s="14"/>
      <c r="N244" s="14" t="s">
        <v>40</v>
      </c>
      <c r="O244" s="14"/>
      <c r="P244" s="14"/>
      <c r="Q244" s="14"/>
      <c r="R244" s="14"/>
      <c r="S244" s="14"/>
      <c r="T244" s="14">
        <v>1611.9</v>
      </c>
      <c r="U244" s="14"/>
      <c r="V244" s="14" t="s">
        <v>899</v>
      </c>
    </row>
    <row r="245" s="3" customFormat="1" ht="21" hidden="1" customHeight="1" spans="1:257">
      <c r="A245" s="13">
        <f t="shared" si="19"/>
        <v>8</v>
      </c>
      <c r="B245" s="14" t="s">
        <v>746</v>
      </c>
      <c r="C245" s="14" t="s">
        <v>322</v>
      </c>
      <c r="D245" s="14">
        <v>8</v>
      </c>
      <c r="E245" s="14">
        <f t="shared" si="24"/>
        <v>1000</v>
      </c>
      <c r="F245" s="14"/>
      <c r="G245" s="14">
        <f t="shared" si="25"/>
        <v>0</v>
      </c>
      <c r="H245" s="14"/>
      <c r="I245" s="23">
        <v>1995</v>
      </c>
      <c r="J245" s="14" t="s">
        <v>47</v>
      </c>
      <c r="K245" s="14" t="s">
        <v>699</v>
      </c>
      <c r="L245" s="14"/>
      <c r="M245" s="14"/>
      <c r="N245" s="14" t="s">
        <v>40</v>
      </c>
      <c r="O245" s="14"/>
      <c r="P245" s="14"/>
      <c r="Q245" s="14"/>
      <c r="R245" s="14"/>
      <c r="S245" s="14"/>
      <c r="T245" s="14">
        <v>1617.8</v>
      </c>
      <c r="U245" s="14"/>
      <c r="V245" s="14" t="s">
        <v>899</v>
      </c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</row>
    <row r="246" s="3" customFormat="1" ht="21" hidden="1" customHeight="1" spans="1:22">
      <c r="A246" s="13">
        <f t="shared" si="19"/>
        <v>6</v>
      </c>
      <c r="B246" s="14" t="s">
        <v>747</v>
      </c>
      <c r="C246" s="14" t="s">
        <v>322</v>
      </c>
      <c r="D246" s="14">
        <v>6</v>
      </c>
      <c r="E246" s="14">
        <f t="shared" si="24"/>
        <v>750</v>
      </c>
      <c r="F246" s="14"/>
      <c r="G246" s="14">
        <f t="shared" si="25"/>
        <v>0</v>
      </c>
      <c r="H246" s="14"/>
      <c r="I246" s="23">
        <v>1996</v>
      </c>
      <c r="J246" s="14" t="s">
        <v>47</v>
      </c>
      <c r="K246" s="14" t="s">
        <v>699</v>
      </c>
      <c r="L246" s="14"/>
      <c r="M246" s="14"/>
      <c r="N246" s="14" t="s">
        <v>40</v>
      </c>
      <c r="O246" s="14"/>
      <c r="P246" s="14"/>
      <c r="Q246" s="14"/>
      <c r="R246" s="14"/>
      <c r="S246" s="14"/>
      <c r="T246" s="14">
        <v>1621.4</v>
      </c>
      <c r="U246" s="14"/>
      <c r="V246" s="14" t="s">
        <v>899</v>
      </c>
    </row>
    <row r="247" s="3" customFormat="1" ht="21" hidden="1" customHeight="1" spans="1:22">
      <c r="A247" s="13">
        <f t="shared" si="19"/>
        <v>8</v>
      </c>
      <c r="B247" s="14" t="s">
        <v>762</v>
      </c>
      <c r="C247" s="14" t="s">
        <v>322</v>
      </c>
      <c r="D247" s="14">
        <v>8</v>
      </c>
      <c r="E247" s="14">
        <f t="shared" si="24"/>
        <v>1000</v>
      </c>
      <c r="F247" s="14"/>
      <c r="G247" s="14">
        <f t="shared" si="25"/>
        <v>0</v>
      </c>
      <c r="H247" s="14"/>
      <c r="I247" s="23">
        <v>1997</v>
      </c>
      <c r="J247" s="14" t="s">
        <v>47</v>
      </c>
      <c r="K247" s="14" t="s">
        <v>699</v>
      </c>
      <c r="L247" s="14">
        <v>15</v>
      </c>
      <c r="M247" s="14"/>
      <c r="N247" s="14" t="s">
        <v>40</v>
      </c>
      <c r="O247" s="14"/>
      <c r="P247" s="14"/>
      <c r="Q247" s="14"/>
      <c r="R247" s="14"/>
      <c r="S247" s="14"/>
      <c r="T247" s="14">
        <v>1626.9</v>
      </c>
      <c r="U247" s="14"/>
      <c r="V247" s="14" t="s">
        <v>899</v>
      </c>
    </row>
    <row r="248" s="81" customFormat="1" ht="20" hidden="1" customHeight="1" spans="1:257">
      <c r="A248" s="13">
        <f t="shared" si="19"/>
        <v>8</v>
      </c>
      <c r="B248" s="14" t="s">
        <v>776</v>
      </c>
      <c r="C248" s="14" t="s">
        <v>322</v>
      </c>
      <c r="D248" s="14">
        <v>8</v>
      </c>
      <c r="E248" s="14">
        <f t="shared" si="24"/>
        <v>1000</v>
      </c>
      <c r="F248" s="14"/>
      <c r="G248" s="14">
        <f t="shared" si="25"/>
        <v>0</v>
      </c>
      <c r="H248" s="14"/>
      <c r="I248" s="23">
        <v>1998</v>
      </c>
      <c r="J248" s="14" t="s">
        <v>47</v>
      </c>
      <c r="K248" s="14" t="s">
        <v>699</v>
      </c>
      <c r="L248" s="14"/>
      <c r="M248" s="14"/>
      <c r="N248" s="14" t="s">
        <v>40</v>
      </c>
      <c r="O248" s="14"/>
      <c r="P248" s="14"/>
      <c r="Q248" s="14"/>
      <c r="R248" s="14"/>
      <c r="S248" s="14"/>
      <c r="T248" s="14">
        <v>1632.7</v>
      </c>
      <c r="U248" s="14"/>
      <c r="V248" s="14" t="s">
        <v>899</v>
      </c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</row>
    <row r="249" s="3" customFormat="1" ht="21" hidden="1" customHeight="1" spans="1:22">
      <c r="A249" s="13">
        <f t="shared" si="19"/>
        <v>6</v>
      </c>
      <c r="B249" s="14" t="s">
        <v>749</v>
      </c>
      <c r="C249" s="14" t="s">
        <v>322</v>
      </c>
      <c r="D249" s="14">
        <v>6</v>
      </c>
      <c r="E249" s="14">
        <f t="shared" si="24"/>
        <v>750</v>
      </c>
      <c r="F249" s="14"/>
      <c r="G249" s="14">
        <f t="shared" si="25"/>
        <v>0</v>
      </c>
      <c r="H249" s="14"/>
      <c r="I249" s="23">
        <v>1183</v>
      </c>
      <c r="J249" s="14" t="s">
        <v>432</v>
      </c>
      <c r="K249" s="14" t="s">
        <v>699</v>
      </c>
      <c r="L249" s="14">
        <v>13</v>
      </c>
      <c r="M249" s="14"/>
      <c r="N249" s="14" t="s">
        <v>40</v>
      </c>
      <c r="O249" s="14"/>
      <c r="P249" s="14"/>
      <c r="Q249" s="14"/>
      <c r="R249" s="14"/>
      <c r="S249" s="14"/>
      <c r="T249" s="14">
        <v>1637</v>
      </c>
      <c r="U249" s="14" t="s">
        <v>495</v>
      </c>
      <c r="V249" s="14" t="s">
        <v>899</v>
      </c>
    </row>
    <row r="250" s="81" customFormat="1" ht="20" hidden="1" customHeight="1" spans="1:257">
      <c r="A250" s="13">
        <f t="shared" si="19"/>
        <v>8</v>
      </c>
      <c r="B250" s="14" t="s">
        <v>750</v>
      </c>
      <c r="C250" s="14" t="s">
        <v>322</v>
      </c>
      <c r="D250" s="14">
        <v>8</v>
      </c>
      <c r="E250" s="14">
        <f t="shared" si="24"/>
        <v>1000</v>
      </c>
      <c r="F250" s="14"/>
      <c r="G250" s="14">
        <f t="shared" si="25"/>
        <v>0</v>
      </c>
      <c r="H250" s="14"/>
      <c r="I250" s="23">
        <v>5136</v>
      </c>
      <c r="J250" s="14" t="s">
        <v>432</v>
      </c>
      <c r="K250" s="14" t="s">
        <v>699</v>
      </c>
      <c r="L250" s="14">
        <v>7</v>
      </c>
      <c r="M250" s="14"/>
      <c r="N250" s="14" t="s">
        <v>40</v>
      </c>
      <c r="O250" s="14"/>
      <c r="P250" s="14"/>
      <c r="Q250" s="14"/>
      <c r="R250" s="14"/>
      <c r="S250" s="14"/>
      <c r="T250" s="14">
        <v>1644</v>
      </c>
      <c r="U250" s="14"/>
      <c r="V250" s="14" t="s">
        <v>899</v>
      </c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</row>
    <row r="251" s="81" customFormat="1" ht="20" hidden="1" customHeight="1" spans="1:257">
      <c r="A251" s="13">
        <f t="shared" si="19"/>
        <v>8</v>
      </c>
      <c r="B251" s="14" t="s">
        <v>751</v>
      </c>
      <c r="C251" s="14" t="s">
        <v>322</v>
      </c>
      <c r="D251" s="14">
        <v>8</v>
      </c>
      <c r="E251" s="14">
        <f t="shared" si="24"/>
        <v>1000</v>
      </c>
      <c r="F251" s="14"/>
      <c r="G251" s="14">
        <f t="shared" si="25"/>
        <v>0</v>
      </c>
      <c r="H251" s="14"/>
      <c r="I251" s="23">
        <v>1999</v>
      </c>
      <c r="J251" s="14" t="s">
        <v>47</v>
      </c>
      <c r="K251" s="14" t="s">
        <v>699</v>
      </c>
      <c r="L251" s="14">
        <v>5</v>
      </c>
      <c r="M251" s="14"/>
      <c r="N251" s="14" t="s">
        <v>40</v>
      </c>
      <c r="O251" s="14"/>
      <c r="P251" s="14"/>
      <c r="Q251" s="14"/>
      <c r="R251" s="14"/>
      <c r="S251" s="14"/>
      <c r="T251" s="14">
        <v>1650.7</v>
      </c>
      <c r="U251" s="14"/>
      <c r="V251" s="14" t="s">
        <v>899</v>
      </c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</row>
    <row r="252" s="81" customFormat="1" ht="20" hidden="1" customHeight="1" spans="1:257">
      <c r="A252" s="13">
        <f t="shared" si="19"/>
        <v>8</v>
      </c>
      <c r="B252" s="14" t="s">
        <v>752</v>
      </c>
      <c r="C252" s="14" t="s">
        <v>322</v>
      </c>
      <c r="D252" s="14">
        <v>8</v>
      </c>
      <c r="E252" s="14">
        <f t="shared" si="24"/>
        <v>1000</v>
      </c>
      <c r="F252" s="14"/>
      <c r="G252" s="14">
        <f t="shared" si="25"/>
        <v>0</v>
      </c>
      <c r="H252" s="14"/>
      <c r="I252" s="23">
        <v>2000</v>
      </c>
      <c r="J252" s="14" t="s">
        <v>47</v>
      </c>
      <c r="K252" s="14" t="s">
        <v>699</v>
      </c>
      <c r="L252" s="14">
        <v>5</v>
      </c>
      <c r="M252" s="14"/>
      <c r="N252" s="14" t="s">
        <v>40</v>
      </c>
      <c r="O252" s="14"/>
      <c r="P252" s="14"/>
      <c r="Q252" s="14"/>
      <c r="R252" s="14"/>
      <c r="S252" s="14"/>
      <c r="T252" s="14">
        <v>1656.2</v>
      </c>
      <c r="U252" s="14"/>
      <c r="V252" s="14" t="s">
        <v>899</v>
      </c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</row>
    <row r="253" s="81" customFormat="1" ht="20" hidden="1" customHeight="1" spans="1:257">
      <c r="A253" s="13">
        <f t="shared" si="19"/>
        <v>8</v>
      </c>
      <c r="B253" s="14" t="s">
        <v>777</v>
      </c>
      <c r="C253" s="14" t="s">
        <v>322</v>
      </c>
      <c r="D253" s="14">
        <v>8</v>
      </c>
      <c r="E253" s="14">
        <f t="shared" si="24"/>
        <v>1000</v>
      </c>
      <c r="F253" s="14"/>
      <c r="G253" s="14">
        <f t="shared" si="25"/>
        <v>0</v>
      </c>
      <c r="H253" s="14"/>
      <c r="I253" s="23">
        <v>2001</v>
      </c>
      <c r="J253" s="14" t="s">
        <v>47</v>
      </c>
      <c r="K253" s="14" t="s">
        <v>699</v>
      </c>
      <c r="L253" s="14">
        <v>15</v>
      </c>
      <c r="M253" s="14"/>
      <c r="N253" s="14" t="s">
        <v>40</v>
      </c>
      <c r="O253" s="14"/>
      <c r="P253" s="14"/>
      <c r="Q253" s="14"/>
      <c r="R253" s="14"/>
      <c r="S253" s="14"/>
      <c r="T253" s="14">
        <v>1661.4</v>
      </c>
      <c r="U253" s="14"/>
      <c r="V253" s="14" t="s">
        <v>899</v>
      </c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</row>
    <row r="254" s="3" customFormat="1" ht="21" hidden="1" customHeight="1" spans="1:22">
      <c r="A254" s="13">
        <f t="shared" si="19"/>
        <v>8</v>
      </c>
      <c r="B254" s="14" t="s">
        <v>779</v>
      </c>
      <c r="C254" s="14" t="s">
        <v>322</v>
      </c>
      <c r="D254" s="14">
        <v>8</v>
      </c>
      <c r="E254" s="14">
        <f t="shared" si="24"/>
        <v>1000</v>
      </c>
      <c r="F254" s="14"/>
      <c r="G254" s="14">
        <f t="shared" si="25"/>
        <v>0</v>
      </c>
      <c r="H254" s="14"/>
      <c r="I254" s="23">
        <v>2002</v>
      </c>
      <c r="J254" s="14" t="s">
        <v>47</v>
      </c>
      <c r="K254" s="14" t="s">
        <v>699</v>
      </c>
      <c r="L254" s="14">
        <v>15</v>
      </c>
      <c r="M254" s="14"/>
      <c r="N254" s="14" t="s">
        <v>40</v>
      </c>
      <c r="O254" s="14"/>
      <c r="P254" s="14"/>
      <c r="Q254" s="14"/>
      <c r="R254" s="14"/>
      <c r="S254" s="14"/>
      <c r="T254" s="14">
        <v>1666.4</v>
      </c>
      <c r="U254" s="14"/>
      <c r="V254" s="14" t="s">
        <v>899</v>
      </c>
    </row>
    <row r="255" s="3" customFormat="1" ht="21" hidden="1" customHeight="1" spans="1:22">
      <c r="A255" s="13">
        <f t="shared" si="19"/>
        <v>6.5</v>
      </c>
      <c r="B255" s="14" t="s">
        <v>780</v>
      </c>
      <c r="C255" s="14" t="s">
        <v>322</v>
      </c>
      <c r="D255" s="14">
        <v>6.5</v>
      </c>
      <c r="E255" s="14">
        <f t="shared" si="24"/>
        <v>812.5</v>
      </c>
      <c r="F255" s="14"/>
      <c r="G255" s="14">
        <f t="shared" si="25"/>
        <v>0</v>
      </c>
      <c r="H255" s="14"/>
      <c r="I255" s="23">
        <v>2003</v>
      </c>
      <c r="J255" s="14" t="s">
        <v>47</v>
      </c>
      <c r="K255" s="14" t="s">
        <v>699</v>
      </c>
      <c r="L255" s="14">
        <v>15</v>
      </c>
      <c r="M255" s="14"/>
      <c r="N255" s="14" t="s">
        <v>40</v>
      </c>
      <c r="O255" s="14"/>
      <c r="P255" s="14"/>
      <c r="Q255" s="14"/>
      <c r="R255" s="14"/>
      <c r="S255" s="14"/>
      <c r="T255" s="14">
        <v>1670.9</v>
      </c>
      <c r="U255" s="14"/>
      <c r="V255" s="14" t="s">
        <v>899</v>
      </c>
    </row>
    <row r="256" s="3" customFormat="1" ht="21" hidden="1" customHeight="1" spans="1:22">
      <c r="A256" s="13">
        <f t="shared" si="19"/>
        <v>6.5</v>
      </c>
      <c r="B256" s="14" t="s">
        <v>753</v>
      </c>
      <c r="C256" s="14" t="s">
        <v>322</v>
      </c>
      <c r="D256" s="14">
        <v>6.5</v>
      </c>
      <c r="E256" s="14">
        <f t="shared" si="24"/>
        <v>812.5</v>
      </c>
      <c r="F256" s="14"/>
      <c r="G256" s="14">
        <f t="shared" si="25"/>
        <v>0</v>
      </c>
      <c r="H256" s="14"/>
      <c r="I256" s="23">
        <v>2004</v>
      </c>
      <c r="J256" s="14" t="s">
        <v>47</v>
      </c>
      <c r="K256" s="14" t="s">
        <v>699</v>
      </c>
      <c r="L256" s="14"/>
      <c r="M256" s="14"/>
      <c r="N256" s="14" t="s">
        <v>40</v>
      </c>
      <c r="O256" s="14"/>
      <c r="P256" s="14"/>
      <c r="Q256" s="14"/>
      <c r="R256" s="14"/>
      <c r="S256" s="14"/>
      <c r="T256" s="14">
        <v>1675.5</v>
      </c>
      <c r="U256" s="14"/>
      <c r="V256" s="14" t="s">
        <v>899</v>
      </c>
    </row>
    <row r="257" s="81" customFormat="1" ht="20" hidden="1" customHeight="1" spans="1:257">
      <c r="A257" s="13">
        <f t="shared" ref="A257:A320" si="26">D257+F257</f>
        <v>8</v>
      </c>
      <c r="B257" s="14" t="s">
        <v>781</v>
      </c>
      <c r="C257" s="14" t="s">
        <v>322</v>
      </c>
      <c r="D257" s="14">
        <v>8</v>
      </c>
      <c r="E257" s="14">
        <f t="shared" si="24"/>
        <v>1000</v>
      </c>
      <c r="F257" s="14"/>
      <c r="G257" s="14">
        <f t="shared" si="25"/>
        <v>0</v>
      </c>
      <c r="H257" s="14"/>
      <c r="I257" s="23">
        <v>2005</v>
      </c>
      <c r="J257" s="14" t="s">
        <v>47</v>
      </c>
      <c r="K257" s="14" t="s">
        <v>699</v>
      </c>
      <c r="L257" s="14"/>
      <c r="M257" s="14"/>
      <c r="N257" s="14" t="s">
        <v>40</v>
      </c>
      <c r="O257" s="14"/>
      <c r="P257" s="14"/>
      <c r="Q257" s="14"/>
      <c r="R257" s="14"/>
      <c r="S257" s="14"/>
      <c r="T257" s="14">
        <v>1680.8</v>
      </c>
      <c r="U257" s="14"/>
      <c r="V257" s="14" t="s">
        <v>899</v>
      </c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</row>
    <row r="258" s="4" customFormat="1" ht="21" hidden="1" customHeight="1" spans="1:257">
      <c r="A258" s="13">
        <f t="shared" si="26"/>
        <v>8</v>
      </c>
      <c r="B258" s="14" t="s">
        <v>754</v>
      </c>
      <c r="C258" s="14" t="s">
        <v>322</v>
      </c>
      <c r="D258" s="14">
        <v>8</v>
      </c>
      <c r="E258" s="14">
        <f t="shared" si="24"/>
        <v>1000</v>
      </c>
      <c r="F258" s="14">
        <v>0</v>
      </c>
      <c r="G258" s="14">
        <f t="shared" si="25"/>
        <v>0</v>
      </c>
      <c r="H258" s="14"/>
      <c r="I258" s="23">
        <v>2006</v>
      </c>
      <c r="J258" s="14" t="s">
        <v>47</v>
      </c>
      <c r="K258" s="14" t="s">
        <v>699</v>
      </c>
      <c r="L258" s="14">
        <v>5</v>
      </c>
      <c r="M258" s="14"/>
      <c r="N258" s="14" t="s">
        <v>40</v>
      </c>
      <c r="O258" s="14"/>
      <c r="P258" s="14"/>
      <c r="Q258" s="14"/>
      <c r="R258" s="14"/>
      <c r="S258" s="14"/>
      <c r="T258" s="14">
        <v>1686.6</v>
      </c>
      <c r="U258" s="14"/>
      <c r="V258" s="14" t="s">
        <v>899</v>
      </c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</row>
    <row r="259" s="81" customFormat="1" ht="20" hidden="1" customHeight="1" spans="1:257">
      <c r="A259" s="13">
        <f t="shared" si="26"/>
        <v>8</v>
      </c>
      <c r="B259" s="14" t="s">
        <v>768</v>
      </c>
      <c r="C259" s="14" t="s">
        <v>322</v>
      </c>
      <c r="D259" s="14">
        <v>8</v>
      </c>
      <c r="E259" s="14">
        <f t="shared" si="24"/>
        <v>1000</v>
      </c>
      <c r="F259" s="14"/>
      <c r="G259" s="14">
        <f t="shared" si="25"/>
        <v>0</v>
      </c>
      <c r="H259" s="14"/>
      <c r="I259" s="23">
        <v>2007</v>
      </c>
      <c r="J259" s="14" t="s">
        <v>47</v>
      </c>
      <c r="K259" s="14" t="s">
        <v>699</v>
      </c>
      <c r="L259" s="14"/>
      <c r="M259" s="14"/>
      <c r="N259" s="14" t="s">
        <v>40</v>
      </c>
      <c r="O259" s="14"/>
      <c r="P259" s="14"/>
      <c r="Q259" s="14"/>
      <c r="R259" s="14"/>
      <c r="S259" s="14"/>
      <c r="T259" s="14">
        <v>1692.9</v>
      </c>
      <c r="U259" s="14"/>
      <c r="V259" s="14" t="s">
        <v>899</v>
      </c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</row>
    <row r="260" s="81" customFormat="1" ht="20" hidden="1" customHeight="1" spans="1:257">
      <c r="A260" s="13">
        <f t="shared" si="26"/>
        <v>5</v>
      </c>
      <c r="B260" s="14" t="s">
        <v>771</v>
      </c>
      <c r="C260" s="14" t="s">
        <v>322</v>
      </c>
      <c r="D260" s="14">
        <v>5</v>
      </c>
      <c r="E260" s="14">
        <f t="shared" si="24"/>
        <v>625</v>
      </c>
      <c r="F260" s="14"/>
      <c r="G260" s="14">
        <f t="shared" si="25"/>
        <v>0</v>
      </c>
      <c r="H260" s="14"/>
      <c r="I260" s="23">
        <v>125</v>
      </c>
      <c r="J260" s="14" t="s">
        <v>47</v>
      </c>
      <c r="K260" s="14" t="s">
        <v>699</v>
      </c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 t="s">
        <v>899</v>
      </c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</row>
    <row r="261" s="3" customFormat="1" ht="21" hidden="1" customHeight="1" spans="1:22">
      <c r="A261" s="13">
        <f t="shared" si="26"/>
        <v>4</v>
      </c>
      <c r="B261" s="14" t="s">
        <v>772</v>
      </c>
      <c r="C261" s="14" t="s">
        <v>322</v>
      </c>
      <c r="D261" s="14">
        <v>4</v>
      </c>
      <c r="E261" s="14">
        <f>900/8*D261</f>
        <v>450</v>
      </c>
      <c r="F261" s="14">
        <v>0</v>
      </c>
      <c r="G261" s="14">
        <f>1300/8*F261</f>
        <v>0</v>
      </c>
      <c r="H261" s="14"/>
      <c r="I261" s="23">
        <v>123</v>
      </c>
      <c r="J261" s="14" t="s">
        <v>47</v>
      </c>
      <c r="K261" s="14" t="s">
        <v>699</v>
      </c>
      <c r="L261" s="14"/>
      <c r="M261" s="14"/>
      <c r="N261" s="14"/>
      <c r="O261" s="14"/>
      <c r="P261" s="14"/>
      <c r="Q261" s="14"/>
      <c r="R261" s="14"/>
      <c r="S261" s="14"/>
      <c r="T261" s="14">
        <v>1699.6</v>
      </c>
      <c r="U261" s="14"/>
      <c r="V261" s="14" t="s">
        <v>899</v>
      </c>
    </row>
    <row r="262" s="81" customFormat="1" ht="20" hidden="1" customHeight="1" spans="1:257">
      <c r="A262" s="13">
        <f t="shared" si="26"/>
        <v>8</v>
      </c>
      <c r="B262" s="3" t="s">
        <v>773</v>
      </c>
      <c r="C262" s="3" t="s">
        <v>33</v>
      </c>
      <c r="D262" s="3">
        <v>8</v>
      </c>
      <c r="E262" s="3">
        <f>1000/8*D262</f>
        <v>1000</v>
      </c>
      <c r="F262" s="3">
        <v>0</v>
      </c>
      <c r="G262" s="3">
        <f>1200/8*F262</f>
        <v>0</v>
      </c>
      <c r="H262" s="3"/>
      <c r="I262" s="51"/>
      <c r="J262" s="87" t="s">
        <v>34</v>
      </c>
      <c r="K262" s="3" t="s">
        <v>900</v>
      </c>
      <c r="L262" s="3">
        <v>20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</row>
    <row r="263" s="81" customFormat="1" ht="20" hidden="1" customHeight="1" spans="1:257">
      <c r="A263" s="13">
        <f t="shared" si="26"/>
        <v>8</v>
      </c>
      <c r="B263" s="14" t="s">
        <v>772</v>
      </c>
      <c r="C263" s="14" t="s">
        <v>400</v>
      </c>
      <c r="D263" s="14">
        <v>8</v>
      </c>
      <c r="E263" s="14">
        <f t="shared" ref="E263:E274" si="27">900/8*D263</f>
        <v>900</v>
      </c>
      <c r="F263" s="14">
        <v>0</v>
      </c>
      <c r="G263" s="14">
        <f>1300/8*F263</f>
        <v>0</v>
      </c>
      <c r="H263" s="14"/>
      <c r="I263" s="23">
        <v>5216</v>
      </c>
      <c r="J263" s="14" t="s">
        <v>34</v>
      </c>
      <c r="K263" s="14" t="s">
        <v>901</v>
      </c>
      <c r="L263" s="14"/>
      <c r="M263" s="14" t="s">
        <v>77</v>
      </c>
      <c r="N263" s="14" t="s">
        <v>40</v>
      </c>
      <c r="O263" s="14"/>
      <c r="P263" s="14"/>
      <c r="Q263" s="14"/>
      <c r="R263" s="14"/>
      <c r="S263" s="14"/>
      <c r="T263" s="14"/>
      <c r="U263" s="14"/>
      <c r="V263" s="14" t="s">
        <v>902</v>
      </c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</row>
    <row r="264" s="81" customFormat="1" ht="20" hidden="1" customHeight="1" spans="1:257">
      <c r="A264" s="13">
        <f t="shared" si="26"/>
        <v>8</v>
      </c>
      <c r="B264" s="14" t="s">
        <v>806</v>
      </c>
      <c r="C264" s="14" t="s">
        <v>31</v>
      </c>
      <c r="D264" s="14">
        <v>0</v>
      </c>
      <c r="E264" s="14">
        <f t="shared" si="27"/>
        <v>0</v>
      </c>
      <c r="F264" s="14">
        <v>8</v>
      </c>
      <c r="G264" s="14">
        <f t="shared" ref="G264:G274" si="28">1200/8*F264</f>
        <v>1200</v>
      </c>
      <c r="H264" s="14"/>
      <c r="I264" s="23">
        <v>18</v>
      </c>
      <c r="J264" s="14" t="s">
        <v>68</v>
      </c>
      <c r="K264" s="37" t="s">
        <v>701</v>
      </c>
      <c r="L264" s="14">
        <v>10</v>
      </c>
      <c r="M264" s="14"/>
      <c r="N264" s="14" t="s">
        <v>40</v>
      </c>
      <c r="O264" s="14"/>
      <c r="P264" s="14"/>
      <c r="Q264" s="14"/>
      <c r="R264" s="14"/>
      <c r="S264" s="14"/>
      <c r="T264" s="14">
        <v>1687</v>
      </c>
      <c r="U264" s="14"/>
      <c r="V264" s="14" t="s">
        <v>775</v>
      </c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</row>
    <row r="265" s="81" customFormat="1" ht="20" hidden="1" customHeight="1" spans="1:257">
      <c r="A265" s="13">
        <f t="shared" si="26"/>
        <v>5.5</v>
      </c>
      <c r="B265" s="14" t="s">
        <v>806</v>
      </c>
      <c r="C265" s="14" t="s">
        <v>73</v>
      </c>
      <c r="D265" s="14">
        <v>0</v>
      </c>
      <c r="E265" s="14">
        <f t="shared" si="27"/>
        <v>0</v>
      </c>
      <c r="F265" s="14">
        <v>5.5</v>
      </c>
      <c r="G265" s="14">
        <f t="shared" si="28"/>
        <v>825</v>
      </c>
      <c r="H265" s="14"/>
      <c r="I265" s="23">
        <v>1302</v>
      </c>
      <c r="J265" s="76" t="s">
        <v>374</v>
      </c>
      <c r="K265" s="37" t="s">
        <v>701</v>
      </c>
      <c r="L265" s="14"/>
      <c r="M265" s="14"/>
      <c r="N265" s="14" t="s">
        <v>40</v>
      </c>
      <c r="O265" s="14"/>
      <c r="P265" s="14"/>
      <c r="Q265" s="14"/>
      <c r="R265" s="14"/>
      <c r="S265" s="14"/>
      <c r="T265" s="14">
        <v>1050.8</v>
      </c>
      <c r="U265" s="14"/>
      <c r="V265" s="14" t="s">
        <v>775</v>
      </c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</row>
    <row r="266" s="81" customFormat="1" ht="20" hidden="1" customHeight="1" spans="1:257">
      <c r="A266" s="13">
        <f t="shared" si="26"/>
        <v>9.5</v>
      </c>
      <c r="B266" s="14" t="s">
        <v>806</v>
      </c>
      <c r="C266" s="14" t="s">
        <v>168</v>
      </c>
      <c r="D266" s="14">
        <v>0</v>
      </c>
      <c r="E266" s="14">
        <f t="shared" si="27"/>
        <v>0</v>
      </c>
      <c r="F266" s="14">
        <v>9.5</v>
      </c>
      <c r="G266" s="14">
        <f t="shared" si="28"/>
        <v>1425</v>
      </c>
      <c r="H266" s="14"/>
      <c r="I266" s="23">
        <v>1313</v>
      </c>
      <c r="J266" s="76" t="s">
        <v>34</v>
      </c>
      <c r="K266" s="37" t="s">
        <v>701</v>
      </c>
      <c r="L266" s="14"/>
      <c r="M266" s="14"/>
      <c r="N266" s="14"/>
      <c r="O266" s="14"/>
      <c r="P266" s="14"/>
      <c r="Q266" s="14"/>
      <c r="R266" s="14"/>
      <c r="S266" s="14"/>
      <c r="T266" s="14">
        <v>771</v>
      </c>
      <c r="U266" s="14"/>
      <c r="V266" s="14" t="s">
        <v>702</v>
      </c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</row>
    <row r="267" s="81" customFormat="1" ht="20" hidden="1" customHeight="1" spans="1:257">
      <c r="A267" s="13">
        <f t="shared" si="26"/>
        <v>10.5</v>
      </c>
      <c r="B267" s="14" t="s">
        <v>807</v>
      </c>
      <c r="C267" s="14" t="s">
        <v>168</v>
      </c>
      <c r="D267" s="14">
        <v>0</v>
      </c>
      <c r="E267" s="14">
        <f t="shared" si="27"/>
        <v>0</v>
      </c>
      <c r="F267" s="14">
        <v>10.5</v>
      </c>
      <c r="G267" s="14">
        <f t="shared" si="28"/>
        <v>1575</v>
      </c>
      <c r="H267" s="14"/>
      <c r="I267" s="23">
        <v>1315</v>
      </c>
      <c r="J267" s="76" t="s">
        <v>34</v>
      </c>
      <c r="K267" s="37" t="s">
        <v>701</v>
      </c>
      <c r="L267" s="14">
        <v>10</v>
      </c>
      <c r="M267" s="14"/>
      <c r="N267" s="14"/>
      <c r="O267" s="14"/>
      <c r="P267" s="14"/>
      <c r="Q267" s="14"/>
      <c r="R267" s="14"/>
      <c r="S267" s="14"/>
      <c r="T267" s="14">
        <v>771</v>
      </c>
      <c r="U267" s="14"/>
      <c r="V267" s="14" t="s">
        <v>702</v>
      </c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</row>
    <row r="268" s="81" customFormat="1" ht="20" hidden="1" customHeight="1" spans="1:257">
      <c r="A268" s="13">
        <f t="shared" si="26"/>
        <v>8</v>
      </c>
      <c r="B268" s="14" t="s">
        <v>807</v>
      </c>
      <c r="C268" s="14" t="s">
        <v>31</v>
      </c>
      <c r="D268" s="14">
        <v>0</v>
      </c>
      <c r="E268" s="14">
        <f t="shared" si="27"/>
        <v>0</v>
      </c>
      <c r="F268" s="14">
        <v>8</v>
      </c>
      <c r="G268" s="14">
        <f t="shared" si="28"/>
        <v>1200</v>
      </c>
      <c r="H268" s="14"/>
      <c r="I268" s="23">
        <v>5553</v>
      </c>
      <c r="J268" s="14" t="s">
        <v>234</v>
      </c>
      <c r="K268" s="37" t="s">
        <v>701</v>
      </c>
      <c r="L268" s="14">
        <v>10</v>
      </c>
      <c r="M268" s="14"/>
      <c r="N268" s="14"/>
      <c r="O268" s="14"/>
      <c r="P268" s="14"/>
      <c r="Q268" s="14"/>
      <c r="R268" s="14"/>
      <c r="S268" s="14"/>
      <c r="T268" s="14">
        <v>1695</v>
      </c>
      <c r="U268" s="14"/>
      <c r="V268" s="14" t="s">
        <v>775</v>
      </c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</row>
    <row r="269" s="81" customFormat="1" ht="20" hidden="1" customHeight="1" spans="1:257">
      <c r="A269" s="13">
        <f t="shared" si="26"/>
        <v>1</v>
      </c>
      <c r="B269" s="3" t="s">
        <v>807</v>
      </c>
      <c r="C269" s="3" t="s">
        <v>73</v>
      </c>
      <c r="D269" s="3">
        <v>0</v>
      </c>
      <c r="E269" s="3">
        <f t="shared" si="27"/>
        <v>0</v>
      </c>
      <c r="F269" s="3">
        <v>1</v>
      </c>
      <c r="G269" s="3">
        <f t="shared" si="28"/>
        <v>150</v>
      </c>
      <c r="H269" s="3"/>
      <c r="I269" s="51"/>
      <c r="J269" s="87" t="s">
        <v>374</v>
      </c>
      <c r="K269" s="37" t="s">
        <v>701</v>
      </c>
      <c r="L269" s="3"/>
      <c r="M269" s="3"/>
      <c r="N269" s="3"/>
      <c r="O269" s="3"/>
      <c r="P269" s="3"/>
      <c r="Q269" s="3"/>
      <c r="R269" s="3"/>
      <c r="S269" s="3"/>
      <c r="T269" s="3">
        <v>1052.1</v>
      </c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</row>
    <row r="270" s="3" customFormat="1" ht="21" hidden="1" customHeight="1" spans="1:22">
      <c r="A270" s="13">
        <f t="shared" si="26"/>
        <v>8</v>
      </c>
      <c r="B270" s="14" t="s">
        <v>808</v>
      </c>
      <c r="C270" s="14" t="s">
        <v>168</v>
      </c>
      <c r="D270" s="14">
        <v>0</v>
      </c>
      <c r="E270" s="14">
        <f t="shared" si="27"/>
        <v>0</v>
      </c>
      <c r="F270" s="14">
        <v>8</v>
      </c>
      <c r="G270" s="14">
        <f t="shared" si="28"/>
        <v>1200</v>
      </c>
      <c r="H270" s="14"/>
      <c r="I270" s="23">
        <v>1318</v>
      </c>
      <c r="J270" s="76" t="s">
        <v>34</v>
      </c>
      <c r="K270" s="37" t="s">
        <v>701</v>
      </c>
      <c r="L270" s="14"/>
      <c r="M270" s="14"/>
      <c r="N270" s="14"/>
      <c r="O270" s="14"/>
      <c r="P270" s="14"/>
      <c r="Q270" s="14"/>
      <c r="R270" s="14"/>
      <c r="S270" s="14"/>
      <c r="T270" s="14">
        <v>790</v>
      </c>
      <c r="U270" s="14"/>
      <c r="V270" s="14" t="s">
        <v>702</v>
      </c>
    </row>
    <row r="271" s="4" customFormat="1" ht="21" hidden="1" customHeight="1" spans="1:257">
      <c r="A271" s="13">
        <f t="shared" si="26"/>
        <v>8</v>
      </c>
      <c r="B271" s="14" t="s">
        <v>808</v>
      </c>
      <c r="C271" s="14" t="s">
        <v>31</v>
      </c>
      <c r="D271" s="14">
        <v>0</v>
      </c>
      <c r="E271" s="14">
        <f t="shared" si="27"/>
        <v>0</v>
      </c>
      <c r="F271" s="14">
        <v>8</v>
      </c>
      <c r="G271" s="14">
        <f t="shared" si="28"/>
        <v>1200</v>
      </c>
      <c r="H271" s="14"/>
      <c r="I271" s="23">
        <v>2302</v>
      </c>
      <c r="J271" s="14" t="s">
        <v>613</v>
      </c>
      <c r="K271" s="37" t="s">
        <v>701</v>
      </c>
      <c r="L271" s="14"/>
      <c r="M271" s="14"/>
      <c r="N271" s="14" t="s">
        <v>40</v>
      </c>
      <c r="O271" s="14"/>
      <c r="P271" s="14"/>
      <c r="Q271" s="14"/>
      <c r="R271" s="14"/>
      <c r="S271" s="14"/>
      <c r="T271" s="14">
        <v>1695</v>
      </c>
      <c r="U271" s="14"/>
      <c r="V271" s="14" t="s">
        <v>775</v>
      </c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</row>
    <row r="272" s="3" customFormat="1" ht="21" hidden="1" customHeight="1" spans="1:11">
      <c r="A272" s="13">
        <f t="shared" si="26"/>
        <v>3.5</v>
      </c>
      <c r="B272" s="3" t="s">
        <v>808</v>
      </c>
      <c r="C272" s="3" t="s">
        <v>73</v>
      </c>
      <c r="D272" s="3">
        <v>0</v>
      </c>
      <c r="E272" s="3">
        <f t="shared" si="27"/>
        <v>0</v>
      </c>
      <c r="F272" s="3">
        <v>3.5</v>
      </c>
      <c r="G272" s="3">
        <f t="shared" si="28"/>
        <v>525</v>
      </c>
      <c r="I272" s="51"/>
      <c r="J272" s="87" t="s">
        <v>82</v>
      </c>
      <c r="K272" s="37" t="s">
        <v>701</v>
      </c>
    </row>
    <row r="273" s="81" customFormat="1" ht="20" hidden="1" customHeight="1" spans="1:257">
      <c r="A273" s="13">
        <f t="shared" si="26"/>
        <v>7</v>
      </c>
      <c r="B273" s="14" t="s">
        <v>795</v>
      </c>
      <c r="C273" s="14" t="s">
        <v>168</v>
      </c>
      <c r="D273" s="14">
        <v>0</v>
      </c>
      <c r="E273" s="14">
        <f t="shared" si="27"/>
        <v>0</v>
      </c>
      <c r="F273" s="14">
        <v>7</v>
      </c>
      <c r="G273" s="14">
        <f t="shared" si="28"/>
        <v>1050</v>
      </c>
      <c r="H273" s="14"/>
      <c r="I273" s="23">
        <v>1320</v>
      </c>
      <c r="J273" s="76" t="s">
        <v>34</v>
      </c>
      <c r="K273" s="37" t="s">
        <v>701</v>
      </c>
      <c r="L273" s="14"/>
      <c r="M273" s="14"/>
      <c r="N273" s="14"/>
      <c r="O273" s="14"/>
      <c r="P273" s="14"/>
      <c r="Q273" s="14"/>
      <c r="R273" s="14"/>
      <c r="S273" s="14"/>
      <c r="T273" s="14">
        <v>797</v>
      </c>
      <c r="U273" s="14"/>
      <c r="V273" s="14" t="s">
        <v>702</v>
      </c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</row>
    <row r="274" s="3" customFormat="1" ht="21" hidden="1" customHeight="1" spans="1:22">
      <c r="A274" s="13">
        <f t="shared" si="26"/>
        <v>5.5</v>
      </c>
      <c r="B274" s="14" t="s">
        <v>795</v>
      </c>
      <c r="C274" s="14" t="s">
        <v>31</v>
      </c>
      <c r="D274" s="14">
        <v>0</v>
      </c>
      <c r="E274" s="14">
        <f t="shared" si="27"/>
        <v>0</v>
      </c>
      <c r="F274" s="14">
        <v>5.5</v>
      </c>
      <c r="G274" s="14">
        <f t="shared" si="28"/>
        <v>825</v>
      </c>
      <c r="H274" s="14"/>
      <c r="I274" s="23">
        <v>2303</v>
      </c>
      <c r="J274" s="14" t="s">
        <v>613</v>
      </c>
      <c r="K274" s="37" t="s">
        <v>701</v>
      </c>
      <c r="L274" s="14">
        <v>20</v>
      </c>
      <c r="M274" s="14" t="s">
        <v>77</v>
      </c>
      <c r="N274" s="14" t="s">
        <v>40</v>
      </c>
      <c r="O274" s="14">
        <v>24750</v>
      </c>
      <c r="P274" s="14"/>
      <c r="Q274" s="14"/>
      <c r="R274" s="14"/>
      <c r="S274" s="14"/>
      <c r="T274" s="14">
        <v>1707</v>
      </c>
      <c r="U274" s="14"/>
      <c r="V274" s="14" t="s">
        <v>775</v>
      </c>
    </row>
    <row r="275" s="3" customFormat="1" ht="21" hidden="1" customHeight="1" spans="1:22">
      <c r="A275" s="13">
        <f t="shared" si="26"/>
        <v>8</v>
      </c>
      <c r="B275" s="14" t="s">
        <v>766</v>
      </c>
      <c r="C275" s="14" t="s">
        <v>273</v>
      </c>
      <c r="D275" s="14">
        <v>8</v>
      </c>
      <c r="E275" s="14">
        <f>1500/8*D275</f>
        <v>1500</v>
      </c>
      <c r="F275" s="14">
        <v>0</v>
      </c>
      <c r="G275" s="14">
        <f>1300/8*F275</f>
        <v>0</v>
      </c>
      <c r="H275" s="14"/>
      <c r="I275" s="23">
        <v>5557</v>
      </c>
      <c r="J275" s="14" t="s">
        <v>234</v>
      </c>
      <c r="K275" s="14" t="s">
        <v>701</v>
      </c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 s="81" customFormat="1" ht="20" hidden="1" customHeight="1" spans="1:257">
      <c r="A276" s="13">
        <f t="shared" si="26"/>
        <v>8</v>
      </c>
      <c r="B276" s="14" t="s">
        <v>755</v>
      </c>
      <c r="C276" s="14" t="s">
        <v>273</v>
      </c>
      <c r="D276" s="14">
        <v>8</v>
      </c>
      <c r="E276" s="14">
        <f>1500/8*D276</f>
        <v>1500</v>
      </c>
      <c r="F276" s="14">
        <v>0</v>
      </c>
      <c r="G276" s="14">
        <f>1300/8*F276</f>
        <v>0</v>
      </c>
      <c r="H276" s="14"/>
      <c r="I276" s="23">
        <v>5556</v>
      </c>
      <c r="J276" s="14" t="s">
        <v>234</v>
      </c>
      <c r="K276" s="14" t="s">
        <v>903</v>
      </c>
      <c r="L276" s="14">
        <v>23</v>
      </c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</row>
    <row r="277" s="81" customFormat="1" ht="20" hidden="1" customHeight="1" spans="1:257">
      <c r="A277" s="13">
        <f t="shared" si="26"/>
        <v>8</v>
      </c>
      <c r="B277" s="32" t="s">
        <v>750</v>
      </c>
      <c r="C277" s="32" t="s">
        <v>90</v>
      </c>
      <c r="D277" s="32">
        <v>8</v>
      </c>
      <c r="E277" s="32">
        <v>1200</v>
      </c>
      <c r="F277" s="32"/>
      <c r="G277" s="32">
        <f>1400/8*F277</f>
        <v>0</v>
      </c>
      <c r="H277" s="32"/>
      <c r="I277" s="42"/>
      <c r="J277" s="32" t="s">
        <v>845</v>
      </c>
      <c r="K277" s="32" t="s">
        <v>904</v>
      </c>
      <c r="L277" s="32"/>
      <c r="M277" s="32"/>
      <c r="N277" s="32"/>
      <c r="O277" s="32"/>
      <c r="P277" s="32">
        <v>1200</v>
      </c>
      <c r="Q277" s="32"/>
      <c r="R277" s="32"/>
      <c r="S277" s="32"/>
      <c r="T277" s="32"/>
      <c r="U277" s="32"/>
      <c r="V277" s="32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</row>
    <row r="278" s="81" customFormat="1" ht="20" hidden="1" customHeight="1" spans="1:257">
      <c r="A278" s="13">
        <f t="shared" si="26"/>
        <v>1</v>
      </c>
      <c r="B278" s="14" t="s">
        <v>747</v>
      </c>
      <c r="C278" s="14" t="s">
        <v>156</v>
      </c>
      <c r="D278" s="14">
        <v>0</v>
      </c>
      <c r="E278" s="14">
        <f t="shared" ref="E278:E312" si="29">900/8*D278</f>
        <v>0</v>
      </c>
      <c r="F278" s="14">
        <v>1</v>
      </c>
      <c r="G278" s="14">
        <f t="shared" ref="G278:G314" si="30">1300/8*F278</f>
        <v>162.5</v>
      </c>
      <c r="H278" s="14"/>
      <c r="I278" s="23">
        <v>4939</v>
      </c>
      <c r="J278" s="14" t="s">
        <v>432</v>
      </c>
      <c r="K278" s="14" t="s">
        <v>396</v>
      </c>
      <c r="L278" s="14"/>
      <c r="M278" s="14"/>
      <c r="N278" s="14" t="s">
        <v>40</v>
      </c>
      <c r="O278" s="14"/>
      <c r="P278" s="14"/>
      <c r="Q278" s="14"/>
      <c r="R278" s="14"/>
      <c r="S278" s="14"/>
      <c r="T278" s="14"/>
      <c r="U278" s="14" t="s">
        <v>481</v>
      </c>
      <c r="V278" s="14" t="s">
        <v>905</v>
      </c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</row>
    <row r="279" s="81" customFormat="1" ht="20" hidden="1" customHeight="1" spans="1:257">
      <c r="A279" s="13">
        <f t="shared" si="26"/>
        <v>8</v>
      </c>
      <c r="B279" s="14" t="s">
        <v>762</v>
      </c>
      <c r="C279" s="14" t="s">
        <v>156</v>
      </c>
      <c r="D279" s="14">
        <v>0</v>
      </c>
      <c r="E279" s="14">
        <f t="shared" si="29"/>
        <v>0</v>
      </c>
      <c r="F279" s="14">
        <v>8</v>
      </c>
      <c r="G279" s="14">
        <f t="shared" si="30"/>
        <v>1300</v>
      </c>
      <c r="H279" s="14"/>
      <c r="I279" s="23">
        <v>5591</v>
      </c>
      <c r="J279" s="14" t="s">
        <v>613</v>
      </c>
      <c r="K279" s="14" t="s">
        <v>396</v>
      </c>
      <c r="L279" s="14"/>
      <c r="M279" s="14"/>
      <c r="N279" s="14" t="s">
        <v>40</v>
      </c>
      <c r="O279" s="14"/>
      <c r="P279" s="14"/>
      <c r="Q279" s="14"/>
      <c r="R279" s="14"/>
      <c r="S279" s="14"/>
      <c r="T279" s="14">
        <v>1717</v>
      </c>
      <c r="U279" s="14"/>
      <c r="V279" s="14" t="s">
        <v>905</v>
      </c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</row>
    <row r="280" s="81" customFormat="1" ht="20" hidden="1" customHeight="1" spans="1:257">
      <c r="A280" s="13">
        <f t="shared" si="26"/>
        <v>3</v>
      </c>
      <c r="B280" s="14" t="s">
        <v>776</v>
      </c>
      <c r="C280" s="14" t="s">
        <v>418</v>
      </c>
      <c r="D280" s="14">
        <v>0</v>
      </c>
      <c r="E280" s="14">
        <f t="shared" si="29"/>
        <v>0</v>
      </c>
      <c r="F280" s="14">
        <v>3</v>
      </c>
      <c r="G280" s="14">
        <f t="shared" si="30"/>
        <v>487.5</v>
      </c>
      <c r="H280" s="14"/>
      <c r="I280" s="23">
        <v>5592</v>
      </c>
      <c r="J280" s="14" t="s">
        <v>360</v>
      </c>
      <c r="K280" s="14" t="s">
        <v>396</v>
      </c>
      <c r="L280" s="14"/>
      <c r="M280" s="14"/>
      <c r="N280" s="14" t="s">
        <v>40</v>
      </c>
      <c r="O280" s="14"/>
      <c r="P280" s="14"/>
      <c r="Q280" s="14"/>
      <c r="R280" s="14"/>
      <c r="S280" s="14"/>
      <c r="T280" s="14"/>
      <c r="U280" s="14"/>
      <c r="V280" s="14" t="s">
        <v>778</v>
      </c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</row>
    <row r="281" s="3" customFormat="1" ht="21" hidden="1" customHeight="1" spans="1:22">
      <c r="A281" s="13">
        <f t="shared" si="26"/>
        <v>8</v>
      </c>
      <c r="B281" s="14" t="s">
        <v>776</v>
      </c>
      <c r="C281" s="14" t="s">
        <v>156</v>
      </c>
      <c r="D281" s="14">
        <v>0</v>
      </c>
      <c r="E281" s="14">
        <f t="shared" si="29"/>
        <v>0</v>
      </c>
      <c r="F281" s="14">
        <v>8</v>
      </c>
      <c r="G281" s="14">
        <f t="shared" si="30"/>
        <v>1300</v>
      </c>
      <c r="H281" s="14"/>
      <c r="I281" s="23">
        <v>5593</v>
      </c>
      <c r="J281" s="14" t="s">
        <v>613</v>
      </c>
      <c r="K281" s="14" t="s">
        <v>396</v>
      </c>
      <c r="L281" s="14">
        <v>20</v>
      </c>
      <c r="M281" s="14"/>
      <c r="N281" s="14" t="s">
        <v>40</v>
      </c>
      <c r="O281" s="14"/>
      <c r="P281" s="14"/>
      <c r="Q281" s="14"/>
      <c r="R281" s="14"/>
      <c r="S281" s="14"/>
      <c r="T281" s="14">
        <v>1721</v>
      </c>
      <c r="U281" s="14"/>
      <c r="V281" s="14" t="s">
        <v>778</v>
      </c>
    </row>
    <row r="282" s="4" customFormat="1" ht="21" hidden="1" customHeight="1" spans="1:257">
      <c r="A282" s="13">
        <f t="shared" si="26"/>
        <v>8</v>
      </c>
      <c r="B282" s="14" t="s">
        <v>749</v>
      </c>
      <c r="C282" s="14" t="s">
        <v>156</v>
      </c>
      <c r="D282" s="14">
        <v>0</v>
      </c>
      <c r="E282" s="14">
        <f t="shared" si="29"/>
        <v>0</v>
      </c>
      <c r="F282" s="14">
        <v>8</v>
      </c>
      <c r="G282" s="14">
        <f t="shared" si="30"/>
        <v>1300</v>
      </c>
      <c r="H282" s="14"/>
      <c r="I282" s="23">
        <v>5594</v>
      </c>
      <c r="J282" s="14" t="s">
        <v>613</v>
      </c>
      <c r="K282" s="14" t="s">
        <v>396</v>
      </c>
      <c r="L282" s="14">
        <v>20</v>
      </c>
      <c r="M282" s="14"/>
      <c r="N282" s="14" t="s">
        <v>40</v>
      </c>
      <c r="O282" s="14"/>
      <c r="P282" s="14"/>
      <c r="Q282" s="14"/>
      <c r="R282" s="14"/>
      <c r="S282" s="14"/>
      <c r="T282" s="14"/>
      <c r="U282" s="14"/>
      <c r="V282" s="14" t="s">
        <v>778</v>
      </c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</row>
    <row r="283" s="4" customFormat="1" ht="21" hidden="1" customHeight="1" spans="1:257">
      <c r="A283" s="13">
        <f t="shared" si="26"/>
        <v>4</v>
      </c>
      <c r="B283" s="14" t="s">
        <v>749</v>
      </c>
      <c r="C283" s="14" t="s">
        <v>156</v>
      </c>
      <c r="D283" s="14">
        <v>0</v>
      </c>
      <c r="E283" s="14">
        <f t="shared" si="29"/>
        <v>0</v>
      </c>
      <c r="F283" s="14">
        <v>4</v>
      </c>
      <c r="G283" s="14">
        <f t="shared" si="30"/>
        <v>650</v>
      </c>
      <c r="H283" s="14"/>
      <c r="I283" s="23">
        <v>5595</v>
      </c>
      <c r="J283" s="14" t="s">
        <v>23</v>
      </c>
      <c r="K283" s="14" t="s">
        <v>396</v>
      </c>
      <c r="L283" s="14"/>
      <c r="M283" s="14"/>
      <c r="N283" s="14" t="s">
        <v>40</v>
      </c>
      <c r="O283" s="14"/>
      <c r="P283" s="14"/>
      <c r="Q283" s="14"/>
      <c r="R283" s="14"/>
      <c r="S283" s="14"/>
      <c r="T283" s="14">
        <v>1725</v>
      </c>
      <c r="U283" s="14"/>
      <c r="V283" s="14" t="s">
        <v>778</v>
      </c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</row>
    <row r="284" s="4" customFormat="1" ht="21" hidden="1" customHeight="1" spans="1:257">
      <c r="A284" s="13">
        <f t="shared" si="26"/>
        <v>8</v>
      </c>
      <c r="B284" s="14" t="s">
        <v>750</v>
      </c>
      <c r="C284" s="14" t="s">
        <v>418</v>
      </c>
      <c r="D284" s="14">
        <v>0</v>
      </c>
      <c r="E284" s="14">
        <f t="shared" si="29"/>
        <v>0</v>
      </c>
      <c r="F284" s="14">
        <v>8</v>
      </c>
      <c r="G284" s="14">
        <f t="shared" si="30"/>
        <v>1300</v>
      </c>
      <c r="H284" s="14"/>
      <c r="I284" s="23">
        <v>5596</v>
      </c>
      <c r="J284" s="14" t="s">
        <v>613</v>
      </c>
      <c r="K284" s="14" t="s">
        <v>396</v>
      </c>
      <c r="L284" s="14"/>
      <c r="M284" s="14"/>
      <c r="N284" s="14" t="s">
        <v>40</v>
      </c>
      <c r="O284" s="14"/>
      <c r="P284" s="14"/>
      <c r="Q284" s="14"/>
      <c r="R284" s="14"/>
      <c r="S284" s="14"/>
      <c r="T284" s="14">
        <v>1650</v>
      </c>
      <c r="U284" s="14"/>
      <c r="V284" s="14" t="s">
        <v>778</v>
      </c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</row>
    <row r="285" s="3" customFormat="1" ht="21" hidden="1" customHeight="1" spans="1:22">
      <c r="A285" s="13">
        <f t="shared" si="26"/>
        <v>4</v>
      </c>
      <c r="B285" s="14" t="s">
        <v>750</v>
      </c>
      <c r="C285" s="14" t="s">
        <v>156</v>
      </c>
      <c r="D285" s="14">
        <v>0</v>
      </c>
      <c r="E285" s="14">
        <f t="shared" si="29"/>
        <v>0</v>
      </c>
      <c r="F285" s="14">
        <v>4</v>
      </c>
      <c r="G285" s="14">
        <f t="shared" si="30"/>
        <v>650</v>
      </c>
      <c r="H285" s="14"/>
      <c r="I285" s="23">
        <v>5597</v>
      </c>
      <c r="J285" s="14" t="s">
        <v>23</v>
      </c>
      <c r="K285" s="14" t="s">
        <v>396</v>
      </c>
      <c r="L285" s="14"/>
      <c r="M285" s="14"/>
      <c r="N285" s="14" t="s">
        <v>40</v>
      </c>
      <c r="O285" s="14"/>
      <c r="P285" s="14"/>
      <c r="Q285" s="14"/>
      <c r="R285" s="14"/>
      <c r="S285" s="14"/>
      <c r="T285" s="14">
        <v>1729</v>
      </c>
      <c r="U285" s="14"/>
      <c r="V285" s="14" t="s">
        <v>778</v>
      </c>
    </row>
    <row r="286" s="3" customFormat="1" ht="21" hidden="1" customHeight="1" spans="1:22">
      <c r="A286" s="13">
        <f t="shared" si="26"/>
        <v>9</v>
      </c>
      <c r="B286" s="14" t="s">
        <v>751</v>
      </c>
      <c r="C286" s="14" t="s">
        <v>156</v>
      </c>
      <c r="D286" s="14">
        <v>5</v>
      </c>
      <c r="E286" s="14">
        <f t="shared" si="29"/>
        <v>562.5</v>
      </c>
      <c r="F286" s="14">
        <v>4</v>
      </c>
      <c r="G286" s="14">
        <f t="shared" si="30"/>
        <v>650</v>
      </c>
      <c r="H286" s="14"/>
      <c r="I286" s="23">
        <v>5598</v>
      </c>
      <c r="J286" s="14" t="s">
        <v>613</v>
      </c>
      <c r="K286" s="14" t="s">
        <v>396</v>
      </c>
      <c r="L286" s="14"/>
      <c r="M286" s="14"/>
      <c r="N286" s="14" t="s">
        <v>40</v>
      </c>
      <c r="O286" s="14"/>
      <c r="P286" s="14"/>
      <c r="Q286" s="14"/>
      <c r="R286" s="14"/>
      <c r="S286" s="14"/>
      <c r="T286" s="14">
        <v>1737</v>
      </c>
      <c r="U286" s="14"/>
      <c r="V286" s="14" t="s">
        <v>778</v>
      </c>
    </row>
    <row r="287" s="81" customFormat="1" ht="20" hidden="1" customHeight="1" spans="1:257">
      <c r="A287" s="13">
        <f t="shared" si="26"/>
        <v>4</v>
      </c>
      <c r="B287" s="14" t="s">
        <v>751</v>
      </c>
      <c r="C287" s="14" t="s">
        <v>418</v>
      </c>
      <c r="D287" s="14">
        <v>0</v>
      </c>
      <c r="E287" s="14">
        <f t="shared" si="29"/>
        <v>0</v>
      </c>
      <c r="F287" s="14">
        <v>4</v>
      </c>
      <c r="G287" s="14">
        <f t="shared" si="30"/>
        <v>650</v>
      </c>
      <c r="H287" s="14"/>
      <c r="I287" s="23">
        <v>5599</v>
      </c>
      <c r="J287" s="14" t="s">
        <v>23</v>
      </c>
      <c r="K287" s="14" t="s">
        <v>396</v>
      </c>
      <c r="L287" s="14"/>
      <c r="M287" s="14"/>
      <c r="N287" s="14" t="s">
        <v>40</v>
      </c>
      <c r="O287" s="14"/>
      <c r="P287" s="14"/>
      <c r="Q287" s="14"/>
      <c r="R287" s="14"/>
      <c r="S287" s="14"/>
      <c r="T287" s="14"/>
      <c r="U287" s="14"/>
      <c r="V287" s="14" t="s">
        <v>778</v>
      </c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</row>
    <row r="288" s="3" customFormat="1" ht="21" hidden="1" customHeight="1" spans="1:22">
      <c r="A288" s="13">
        <f t="shared" si="26"/>
        <v>8</v>
      </c>
      <c r="B288" s="14" t="s">
        <v>752</v>
      </c>
      <c r="C288" s="14" t="s">
        <v>156</v>
      </c>
      <c r="D288" s="14">
        <v>8</v>
      </c>
      <c r="E288" s="14">
        <f t="shared" si="29"/>
        <v>900</v>
      </c>
      <c r="F288" s="14">
        <v>0</v>
      </c>
      <c r="G288" s="14">
        <f t="shared" si="30"/>
        <v>0</v>
      </c>
      <c r="H288" s="14"/>
      <c r="I288" s="23">
        <v>5601</v>
      </c>
      <c r="J288" s="14" t="s">
        <v>23</v>
      </c>
      <c r="K288" s="14" t="s">
        <v>396</v>
      </c>
      <c r="L288" s="14"/>
      <c r="M288" s="14"/>
      <c r="N288" s="14" t="s">
        <v>40</v>
      </c>
      <c r="O288" s="14"/>
      <c r="P288" s="14"/>
      <c r="Q288" s="14"/>
      <c r="R288" s="14"/>
      <c r="S288" s="14"/>
      <c r="T288" s="14">
        <v>1745</v>
      </c>
      <c r="U288" s="14"/>
      <c r="V288" s="14" t="s">
        <v>778</v>
      </c>
    </row>
    <row r="289" s="81" customFormat="1" ht="20" hidden="1" customHeight="1" spans="1:257">
      <c r="A289" s="13">
        <f t="shared" si="26"/>
        <v>8</v>
      </c>
      <c r="B289" s="14" t="s">
        <v>752</v>
      </c>
      <c r="C289" s="14" t="s">
        <v>418</v>
      </c>
      <c r="D289" s="14">
        <v>8</v>
      </c>
      <c r="E289" s="14">
        <f t="shared" si="29"/>
        <v>900</v>
      </c>
      <c r="F289" s="14">
        <v>0</v>
      </c>
      <c r="G289" s="14">
        <f t="shared" si="30"/>
        <v>0</v>
      </c>
      <c r="H289" s="14"/>
      <c r="I289" s="23">
        <v>5602</v>
      </c>
      <c r="J289" s="14" t="s">
        <v>613</v>
      </c>
      <c r="K289" s="14" t="s">
        <v>396</v>
      </c>
      <c r="L289" s="14"/>
      <c r="M289" s="14"/>
      <c r="N289" s="14" t="s">
        <v>40</v>
      </c>
      <c r="O289" s="14"/>
      <c r="P289" s="14"/>
      <c r="Q289" s="14"/>
      <c r="R289" s="14"/>
      <c r="S289" s="14"/>
      <c r="T289" s="14"/>
      <c r="U289" s="14"/>
      <c r="V289" s="14" t="s">
        <v>778</v>
      </c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</row>
    <row r="290" s="81" customFormat="1" ht="20" hidden="1" customHeight="1" spans="1:257">
      <c r="A290" s="13">
        <f t="shared" si="26"/>
        <v>4</v>
      </c>
      <c r="B290" s="14" t="s">
        <v>777</v>
      </c>
      <c r="C290" s="14" t="s">
        <v>156</v>
      </c>
      <c r="D290" s="14">
        <v>4</v>
      </c>
      <c r="E290" s="14">
        <f t="shared" si="29"/>
        <v>450</v>
      </c>
      <c r="F290" s="14">
        <v>0</v>
      </c>
      <c r="G290" s="14">
        <f t="shared" si="30"/>
        <v>0</v>
      </c>
      <c r="H290" s="14"/>
      <c r="I290" s="23">
        <v>5604</v>
      </c>
      <c r="J290" s="14" t="s">
        <v>23</v>
      </c>
      <c r="K290" s="14" t="s">
        <v>396</v>
      </c>
      <c r="L290" s="14"/>
      <c r="M290" s="14"/>
      <c r="N290" s="14" t="s">
        <v>40</v>
      </c>
      <c r="O290" s="14"/>
      <c r="P290" s="14"/>
      <c r="Q290" s="14"/>
      <c r="R290" s="14"/>
      <c r="S290" s="14"/>
      <c r="T290" s="14">
        <v>1749</v>
      </c>
      <c r="U290" s="14"/>
      <c r="V290" s="14" t="s">
        <v>778</v>
      </c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</row>
    <row r="291" s="81" customFormat="1" ht="20" hidden="1" customHeight="1" spans="1:257">
      <c r="A291" s="13">
        <f t="shared" si="26"/>
        <v>8</v>
      </c>
      <c r="B291" s="14" t="s">
        <v>777</v>
      </c>
      <c r="C291" s="14" t="s">
        <v>418</v>
      </c>
      <c r="D291" s="14">
        <v>8</v>
      </c>
      <c r="E291" s="14">
        <f t="shared" si="29"/>
        <v>900</v>
      </c>
      <c r="F291" s="14">
        <v>0</v>
      </c>
      <c r="G291" s="14">
        <f t="shared" si="30"/>
        <v>0</v>
      </c>
      <c r="H291" s="14"/>
      <c r="I291" s="23">
        <v>5605</v>
      </c>
      <c r="J291" s="14" t="s">
        <v>613</v>
      </c>
      <c r="K291" s="14" t="s">
        <v>396</v>
      </c>
      <c r="L291" s="14"/>
      <c r="M291" s="14"/>
      <c r="N291" s="14" t="s">
        <v>40</v>
      </c>
      <c r="O291" s="14"/>
      <c r="P291" s="14"/>
      <c r="Q291" s="14"/>
      <c r="R291" s="14"/>
      <c r="S291" s="14"/>
      <c r="T291" s="14">
        <v>192</v>
      </c>
      <c r="U291" s="14"/>
      <c r="V291" s="14" t="s">
        <v>778</v>
      </c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</row>
    <row r="292" s="81" customFormat="1" ht="20" hidden="1" customHeight="1" spans="1:257">
      <c r="A292" s="13">
        <f t="shared" si="26"/>
        <v>8</v>
      </c>
      <c r="B292" s="14" t="s">
        <v>779</v>
      </c>
      <c r="C292" s="14" t="s">
        <v>418</v>
      </c>
      <c r="D292" s="14">
        <v>8</v>
      </c>
      <c r="E292" s="14">
        <f t="shared" si="29"/>
        <v>900</v>
      </c>
      <c r="F292" s="14">
        <v>0</v>
      </c>
      <c r="G292" s="14">
        <f t="shared" si="30"/>
        <v>0</v>
      </c>
      <c r="H292" s="14"/>
      <c r="I292" s="23">
        <v>5606</v>
      </c>
      <c r="J292" s="14" t="s">
        <v>613</v>
      </c>
      <c r="K292" s="14" t="s">
        <v>396</v>
      </c>
      <c r="L292" s="14"/>
      <c r="M292" s="14"/>
      <c r="N292" s="14" t="s">
        <v>40</v>
      </c>
      <c r="O292" s="14"/>
      <c r="P292" s="14"/>
      <c r="Q292" s="14"/>
      <c r="R292" s="14"/>
      <c r="S292" s="14"/>
      <c r="T292" s="14"/>
      <c r="U292" s="14"/>
      <c r="V292" s="14" t="s">
        <v>906</v>
      </c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</row>
    <row r="293" s="81" customFormat="1" ht="20" hidden="1" customHeight="1" spans="1:257">
      <c r="A293" s="13">
        <f t="shared" si="26"/>
        <v>8</v>
      </c>
      <c r="B293" s="14" t="s">
        <v>779</v>
      </c>
      <c r="C293" s="14" t="s">
        <v>156</v>
      </c>
      <c r="D293" s="14">
        <v>8</v>
      </c>
      <c r="E293" s="14">
        <f t="shared" si="29"/>
        <v>900</v>
      </c>
      <c r="F293" s="14">
        <v>0</v>
      </c>
      <c r="G293" s="14">
        <f t="shared" si="30"/>
        <v>0</v>
      </c>
      <c r="H293" s="14"/>
      <c r="I293" s="23">
        <v>5607</v>
      </c>
      <c r="J293" s="14" t="s">
        <v>23</v>
      </c>
      <c r="K293" s="14" t="s">
        <v>396</v>
      </c>
      <c r="L293" s="14"/>
      <c r="M293" s="14"/>
      <c r="N293" s="14" t="s">
        <v>40</v>
      </c>
      <c r="O293" s="14"/>
      <c r="P293" s="14"/>
      <c r="Q293" s="14"/>
      <c r="R293" s="14"/>
      <c r="S293" s="14"/>
      <c r="T293" s="14">
        <v>1759</v>
      </c>
      <c r="U293" s="14"/>
      <c r="V293" s="14" t="s">
        <v>906</v>
      </c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</row>
    <row r="294" s="81" customFormat="1" ht="20" hidden="1" customHeight="1" spans="1:257">
      <c r="A294" s="13">
        <f t="shared" si="26"/>
        <v>8</v>
      </c>
      <c r="B294" s="14" t="s">
        <v>780</v>
      </c>
      <c r="C294" s="14" t="s">
        <v>418</v>
      </c>
      <c r="D294" s="14">
        <v>4</v>
      </c>
      <c r="E294" s="14">
        <f t="shared" si="29"/>
        <v>450</v>
      </c>
      <c r="F294" s="14">
        <v>4</v>
      </c>
      <c r="G294" s="14">
        <f t="shared" si="30"/>
        <v>650</v>
      </c>
      <c r="H294" s="14"/>
      <c r="I294" s="23">
        <v>5608</v>
      </c>
      <c r="J294" s="14" t="s">
        <v>613</v>
      </c>
      <c r="K294" s="14" t="s">
        <v>396</v>
      </c>
      <c r="L294" s="14"/>
      <c r="M294" s="14"/>
      <c r="N294" s="62" t="s">
        <v>40</v>
      </c>
      <c r="O294" s="14"/>
      <c r="P294" s="14"/>
      <c r="Q294" s="14"/>
      <c r="R294" s="14"/>
      <c r="S294" s="14"/>
      <c r="T294" s="14">
        <v>809</v>
      </c>
      <c r="U294" s="14"/>
      <c r="V294" s="14" t="s">
        <v>906</v>
      </c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</row>
    <row r="295" s="3" customFormat="1" ht="21" hidden="1" customHeight="1" spans="1:22">
      <c r="A295" s="13">
        <f t="shared" si="26"/>
        <v>8</v>
      </c>
      <c r="B295" s="14" t="s">
        <v>780</v>
      </c>
      <c r="C295" s="14" t="s">
        <v>156</v>
      </c>
      <c r="D295" s="14">
        <v>8</v>
      </c>
      <c r="E295" s="14">
        <f t="shared" si="29"/>
        <v>900</v>
      </c>
      <c r="F295" s="14">
        <v>0</v>
      </c>
      <c r="G295" s="14">
        <f t="shared" si="30"/>
        <v>0</v>
      </c>
      <c r="H295" s="14"/>
      <c r="I295" s="23">
        <v>5609</v>
      </c>
      <c r="J295" s="14" t="s">
        <v>23</v>
      </c>
      <c r="K295" s="14" t="s">
        <v>396</v>
      </c>
      <c r="L295" s="14"/>
      <c r="M295" s="14"/>
      <c r="N295" s="62" t="s">
        <v>40</v>
      </c>
      <c r="O295" s="14"/>
      <c r="P295" s="14"/>
      <c r="Q295" s="14"/>
      <c r="R295" s="14"/>
      <c r="S295" s="14"/>
      <c r="T295" s="14">
        <v>1768</v>
      </c>
      <c r="U295" s="14"/>
      <c r="V295" s="14" t="s">
        <v>906</v>
      </c>
    </row>
    <row r="296" s="4" customFormat="1" ht="21" hidden="1" customHeight="1" spans="1:257">
      <c r="A296" s="13">
        <f t="shared" si="26"/>
        <v>10</v>
      </c>
      <c r="B296" s="14" t="s">
        <v>753</v>
      </c>
      <c r="C296" s="14" t="s">
        <v>156</v>
      </c>
      <c r="D296" s="14">
        <v>10</v>
      </c>
      <c r="E296" s="14">
        <f t="shared" si="29"/>
        <v>1125</v>
      </c>
      <c r="F296" s="14">
        <v>0</v>
      </c>
      <c r="G296" s="14">
        <f t="shared" si="30"/>
        <v>0</v>
      </c>
      <c r="H296" s="14"/>
      <c r="I296" s="23">
        <v>2304</v>
      </c>
      <c r="J296" s="14" t="s">
        <v>613</v>
      </c>
      <c r="K296" s="14" t="s">
        <v>396</v>
      </c>
      <c r="L296" s="14"/>
      <c r="M296" s="14"/>
      <c r="N296" s="14" t="s">
        <v>40</v>
      </c>
      <c r="O296" s="14"/>
      <c r="P296" s="14"/>
      <c r="Q296" s="14"/>
      <c r="R296" s="14"/>
      <c r="S296" s="14"/>
      <c r="T296" s="14">
        <v>1778</v>
      </c>
      <c r="U296" s="14"/>
      <c r="V296" s="14" t="s">
        <v>906</v>
      </c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</row>
    <row r="297" s="4" customFormat="1" ht="21" hidden="1" customHeight="1" spans="1:22">
      <c r="A297" s="13">
        <f t="shared" si="26"/>
        <v>8</v>
      </c>
      <c r="B297" s="14" t="s">
        <v>753</v>
      </c>
      <c r="C297" s="14" t="s">
        <v>418</v>
      </c>
      <c r="D297" s="14">
        <v>0</v>
      </c>
      <c r="E297" s="14">
        <f t="shared" si="29"/>
        <v>0</v>
      </c>
      <c r="F297" s="14">
        <v>8</v>
      </c>
      <c r="G297" s="14">
        <f t="shared" si="30"/>
        <v>1300</v>
      </c>
      <c r="H297" s="14"/>
      <c r="I297" s="23">
        <v>5641</v>
      </c>
      <c r="J297" s="14" t="s">
        <v>23</v>
      </c>
      <c r="K297" s="14" t="s">
        <v>396</v>
      </c>
      <c r="L297" s="14"/>
      <c r="M297" s="14"/>
      <c r="N297" s="14" t="s">
        <v>40</v>
      </c>
      <c r="O297" s="14"/>
      <c r="P297" s="14"/>
      <c r="Q297" s="14"/>
      <c r="R297" s="14"/>
      <c r="S297" s="14"/>
      <c r="T297" s="14">
        <v>817</v>
      </c>
      <c r="U297" s="14"/>
      <c r="V297" s="14" t="s">
        <v>907</v>
      </c>
    </row>
    <row r="298" s="81" customFormat="1" ht="20" hidden="1" customHeight="1" spans="1:257">
      <c r="A298" s="13">
        <f t="shared" si="26"/>
        <v>8</v>
      </c>
      <c r="B298" s="14" t="s">
        <v>781</v>
      </c>
      <c r="C298" s="14" t="s">
        <v>418</v>
      </c>
      <c r="D298" s="14">
        <v>8</v>
      </c>
      <c r="E298" s="14">
        <f t="shared" si="29"/>
        <v>900</v>
      </c>
      <c r="F298" s="14">
        <v>0</v>
      </c>
      <c r="G298" s="14">
        <f t="shared" si="30"/>
        <v>0</v>
      </c>
      <c r="H298" s="14"/>
      <c r="I298" s="23">
        <v>2305</v>
      </c>
      <c r="J298" s="14" t="s">
        <v>613</v>
      </c>
      <c r="K298" s="14" t="s">
        <v>396</v>
      </c>
      <c r="L298" s="14"/>
      <c r="M298" s="14"/>
      <c r="N298" s="14" t="s">
        <v>40</v>
      </c>
      <c r="O298" s="14"/>
      <c r="P298" s="14"/>
      <c r="Q298" s="14"/>
      <c r="R298" s="14"/>
      <c r="S298" s="14"/>
      <c r="T298" s="14"/>
      <c r="U298" s="14"/>
      <c r="V298" s="14" t="s">
        <v>906</v>
      </c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</row>
    <row r="299" s="3" customFormat="1" ht="21" hidden="1" customHeight="1" spans="1:257">
      <c r="A299" s="13">
        <f t="shared" si="26"/>
        <v>8</v>
      </c>
      <c r="B299" s="14" t="s">
        <v>781</v>
      </c>
      <c r="C299" s="14" t="s">
        <v>156</v>
      </c>
      <c r="D299" s="14">
        <v>8</v>
      </c>
      <c r="E299" s="14">
        <f t="shared" si="29"/>
        <v>900</v>
      </c>
      <c r="F299" s="14">
        <v>0</v>
      </c>
      <c r="G299" s="14">
        <f t="shared" si="30"/>
        <v>0</v>
      </c>
      <c r="H299" s="14"/>
      <c r="I299" s="23">
        <v>2306</v>
      </c>
      <c r="J299" s="14" t="s">
        <v>23</v>
      </c>
      <c r="K299" s="14" t="s">
        <v>396</v>
      </c>
      <c r="L299" s="14"/>
      <c r="M299" s="14"/>
      <c r="N299" s="14" t="s">
        <v>40</v>
      </c>
      <c r="O299" s="14"/>
      <c r="P299" s="14"/>
      <c r="Q299" s="14"/>
      <c r="R299" s="14"/>
      <c r="S299" s="14"/>
      <c r="T299" s="14">
        <v>1786</v>
      </c>
      <c r="U299" s="14"/>
      <c r="V299" s="1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</row>
    <row r="300" s="81" customFormat="1" ht="20" hidden="1" customHeight="1" spans="1:257">
      <c r="A300" s="13">
        <f t="shared" si="26"/>
        <v>8</v>
      </c>
      <c r="B300" s="14" t="s">
        <v>754</v>
      </c>
      <c r="C300" s="14" t="s">
        <v>418</v>
      </c>
      <c r="D300" s="14">
        <v>0</v>
      </c>
      <c r="E300" s="14">
        <f t="shared" si="29"/>
        <v>0</v>
      </c>
      <c r="F300" s="14">
        <v>8</v>
      </c>
      <c r="G300" s="14">
        <f t="shared" si="30"/>
        <v>1300</v>
      </c>
      <c r="H300" s="14"/>
      <c r="I300" s="23">
        <v>2307</v>
      </c>
      <c r="J300" s="14" t="s">
        <v>613</v>
      </c>
      <c r="K300" s="14" t="s">
        <v>396</v>
      </c>
      <c r="L300" s="14"/>
      <c r="M300" s="14"/>
      <c r="N300" s="14" t="s">
        <v>40</v>
      </c>
      <c r="O300" s="14"/>
      <c r="P300" s="14"/>
      <c r="Q300" s="14"/>
      <c r="R300" s="14"/>
      <c r="S300" s="14"/>
      <c r="T300" s="14">
        <v>830</v>
      </c>
      <c r="U300" s="14"/>
      <c r="V300" s="14" t="s">
        <v>906</v>
      </c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</row>
    <row r="301" s="3" customFormat="1" ht="21" hidden="1" customHeight="1" spans="1:22">
      <c r="A301" s="13">
        <f t="shared" si="26"/>
        <v>8</v>
      </c>
      <c r="B301" s="14" t="s">
        <v>754</v>
      </c>
      <c r="C301" s="14" t="s">
        <v>156</v>
      </c>
      <c r="D301" s="14">
        <v>8</v>
      </c>
      <c r="E301" s="14">
        <f t="shared" si="29"/>
        <v>900</v>
      </c>
      <c r="F301" s="14">
        <v>0</v>
      </c>
      <c r="G301" s="14">
        <f t="shared" si="30"/>
        <v>0</v>
      </c>
      <c r="H301" s="14"/>
      <c r="I301" s="23">
        <v>2308</v>
      </c>
      <c r="J301" s="14" t="s">
        <v>23</v>
      </c>
      <c r="K301" s="14" t="s">
        <v>396</v>
      </c>
      <c r="L301" s="14"/>
      <c r="M301" s="14"/>
      <c r="N301" s="14" t="s">
        <v>40</v>
      </c>
      <c r="O301" s="14"/>
      <c r="P301" s="14"/>
      <c r="Q301" s="14"/>
      <c r="R301" s="14"/>
      <c r="S301" s="14"/>
      <c r="T301" s="14">
        <v>1794</v>
      </c>
      <c r="U301" s="14"/>
      <c r="V301" s="14"/>
    </row>
    <row r="302" s="3" customFormat="1" ht="21" hidden="1" customHeight="1" spans="1:257">
      <c r="A302" s="13">
        <f t="shared" si="26"/>
        <v>10</v>
      </c>
      <c r="B302" s="14" t="s">
        <v>768</v>
      </c>
      <c r="C302" s="14" t="s">
        <v>156</v>
      </c>
      <c r="D302" s="14">
        <v>10</v>
      </c>
      <c r="E302" s="14">
        <f t="shared" si="29"/>
        <v>1125</v>
      </c>
      <c r="F302" s="14">
        <v>0</v>
      </c>
      <c r="G302" s="14">
        <f t="shared" si="30"/>
        <v>0</v>
      </c>
      <c r="H302" s="14"/>
      <c r="I302" s="23">
        <v>5642</v>
      </c>
      <c r="J302" s="14" t="s">
        <v>23</v>
      </c>
      <c r="K302" s="14" t="s">
        <v>396</v>
      </c>
      <c r="L302" s="14"/>
      <c r="M302" s="14"/>
      <c r="N302" s="14" t="s">
        <v>40</v>
      </c>
      <c r="O302" s="14"/>
      <c r="P302" s="14"/>
      <c r="Q302" s="14"/>
      <c r="R302" s="14"/>
      <c r="S302" s="14"/>
      <c r="T302" s="14">
        <v>1803</v>
      </c>
      <c r="U302" s="14"/>
      <c r="V302" s="1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</row>
    <row r="303" s="3" customFormat="1" ht="21" hidden="1" customHeight="1" spans="1:22">
      <c r="A303" s="13">
        <f t="shared" si="26"/>
        <v>10</v>
      </c>
      <c r="B303" s="14" t="s">
        <v>768</v>
      </c>
      <c r="C303" s="14" t="s">
        <v>418</v>
      </c>
      <c r="D303" s="14">
        <v>10</v>
      </c>
      <c r="E303" s="14">
        <f t="shared" si="29"/>
        <v>1125</v>
      </c>
      <c r="F303" s="14">
        <v>0</v>
      </c>
      <c r="G303" s="14">
        <f t="shared" si="30"/>
        <v>0</v>
      </c>
      <c r="H303" s="14"/>
      <c r="I303" s="23">
        <v>5643</v>
      </c>
      <c r="J303" s="14" t="s">
        <v>613</v>
      </c>
      <c r="K303" s="14" t="s">
        <v>396</v>
      </c>
      <c r="L303" s="14"/>
      <c r="M303" s="14"/>
      <c r="N303" s="14" t="s">
        <v>40</v>
      </c>
      <c r="O303" s="14"/>
      <c r="P303" s="14"/>
      <c r="Q303" s="14"/>
      <c r="R303" s="14"/>
      <c r="S303" s="14"/>
      <c r="T303" s="14">
        <v>830</v>
      </c>
      <c r="U303" s="14"/>
      <c r="V303" s="14" t="s">
        <v>906</v>
      </c>
    </row>
    <row r="304" s="81" customFormat="1" ht="20" hidden="1" customHeight="1" spans="1:257">
      <c r="A304" s="13">
        <f t="shared" si="26"/>
        <v>8</v>
      </c>
      <c r="B304" s="14" t="s">
        <v>771</v>
      </c>
      <c r="C304" s="14" t="s">
        <v>418</v>
      </c>
      <c r="D304" s="14">
        <v>0</v>
      </c>
      <c r="E304" s="14">
        <f t="shared" si="29"/>
        <v>0</v>
      </c>
      <c r="F304" s="14">
        <v>8</v>
      </c>
      <c r="G304" s="14">
        <f t="shared" si="30"/>
        <v>1300</v>
      </c>
      <c r="H304" s="14"/>
      <c r="I304" s="23">
        <v>5644</v>
      </c>
      <c r="J304" s="14" t="s">
        <v>613</v>
      </c>
      <c r="K304" s="14" t="s">
        <v>396</v>
      </c>
      <c r="L304" s="14"/>
      <c r="M304" s="14"/>
      <c r="N304" s="14" t="s">
        <v>40</v>
      </c>
      <c r="O304" s="14"/>
      <c r="P304" s="14"/>
      <c r="Q304" s="14"/>
      <c r="R304" s="14"/>
      <c r="S304" s="14"/>
      <c r="T304" s="14">
        <v>846</v>
      </c>
      <c r="U304" s="14"/>
      <c r="V304" s="14" t="s">
        <v>906</v>
      </c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</row>
    <row r="305" s="81" customFormat="1" ht="20" hidden="1" customHeight="1" spans="1:257">
      <c r="A305" s="13">
        <f t="shared" si="26"/>
        <v>8</v>
      </c>
      <c r="B305" s="14" t="s">
        <v>771</v>
      </c>
      <c r="C305" s="14" t="s">
        <v>156</v>
      </c>
      <c r="D305" s="14">
        <v>8</v>
      </c>
      <c r="E305" s="14">
        <f t="shared" si="29"/>
        <v>900</v>
      </c>
      <c r="F305" s="14">
        <v>0</v>
      </c>
      <c r="G305" s="14">
        <f t="shared" si="30"/>
        <v>0</v>
      </c>
      <c r="H305" s="14"/>
      <c r="I305" s="23">
        <v>5645</v>
      </c>
      <c r="J305" s="14" t="s">
        <v>23</v>
      </c>
      <c r="K305" s="14" t="s">
        <v>396</v>
      </c>
      <c r="L305" s="14"/>
      <c r="M305" s="14"/>
      <c r="N305" s="14" t="s">
        <v>40</v>
      </c>
      <c r="O305" s="14"/>
      <c r="P305" s="14"/>
      <c r="Q305" s="14"/>
      <c r="R305" s="14"/>
      <c r="S305" s="14"/>
      <c r="T305" s="14">
        <v>1803</v>
      </c>
      <c r="U305" s="14"/>
      <c r="V305" s="14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</row>
    <row r="306" s="81" customFormat="1" ht="20" hidden="1" customHeight="1" spans="1:257">
      <c r="A306" s="13">
        <f t="shared" si="26"/>
        <v>10</v>
      </c>
      <c r="B306" s="14" t="s">
        <v>772</v>
      </c>
      <c r="C306" s="14" t="s">
        <v>156</v>
      </c>
      <c r="D306" s="14">
        <v>10</v>
      </c>
      <c r="E306" s="14">
        <f t="shared" si="29"/>
        <v>1125</v>
      </c>
      <c r="F306" s="14">
        <v>0</v>
      </c>
      <c r="G306" s="14">
        <f t="shared" si="30"/>
        <v>0</v>
      </c>
      <c r="H306" s="14"/>
      <c r="I306" s="23">
        <v>5314</v>
      </c>
      <c r="J306" s="14" t="s">
        <v>82</v>
      </c>
      <c r="K306" s="14" t="s">
        <v>396</v>
      </c>
      <c r="L306" s="14"/>
      <c r="M306" s="14"/>
      <c r="N306" s="14" t="s">
        <v>40</v>
      </c>
      <c r="O306" s="14"/>
      <c r="P306" s="14"/>
      <c r="Q306" s="14"/>
      <c r="R306" s="14"/>
      <c r="S306" s="14"/>
      <c r="T306" s="14">
        <v>1820</v>
      </c>
      <c r="U306" s="14"/>
      <c r="V306" s="14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</row>
    <row r="307" s="81" customFormat="1" ht="20" hidden="1" customHeight="1" spans="1:257">
      <c r="A307" s="13">
        <f t="shared" si="26"/>
        <v>10</v>
      </c>
      <c r="B307" s="14" t="s">
        <v>772</v>
      </c>
      <c r="C307" s="14" t="s">
        <v>418</v>
      </c>
      <c r="D307" s="14">
        <v>10</v>
      </c>
      <c r="E307" s="14">
        <f t="shared" si="29"/>
        <v>1125</v>
      </c>
      <c r="F307" s="14">
        <v>0</v>
      </c>
      <c r="G307" s="14">
        <f t="shared" si="30"/>
        <v>0</v>
      </c>
      <c r="H307" s="14"/>
      <c r="I307" s="23">
        <v>5315</v>
      </c>
      <c r="J307" s="14" t="s">
        <v>613</v>
      </c>
      <c r="K307" s="14" t="s">
        <v>396</v>
      </c>
      <c r="L307" s="14"/>
      <c r="M307" s="14"/>
      <c r="N307" s="14" t="s">
        <v>40</v>
      </c>
      <c r="O307" s="14"/>
      <c r="P307" s="14"/>
      <c r="Q307" s="14"/>
      <c r="R307" s="14"/>
      <c r="S307" s="14"/>
      <c r="T307" s="14"/>
      <c r="U307" s="14"/>
      <c r="V307" s="14" t="s">
        <v>906</v>
      </c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</row>
    <row r="308" s="81" customFormat="1" ht="20" hidden="1" customHeight="1" spans="1:257">
      <c r="A308" s="13">
        <f t="shared" si="26"/>
        <v>8</v>
      </c>
      <c r="B308" s="15" t="s">
        <v>757</v>
      </c>
      <c r="C308" s="15" t="s">
        <v>31</v>
      </c>
      <c r="D308" s="15">
        <v>8</v>
      </c>
      <c r="E308" s="15">
        <f t="shared" si="29"/>
        <v>900</v>
      </c>
      <c r="F308" s="15">
        <v>0</v>
      </c>
      <c r="G308" s="15">
        <f t="shared" si="30"/>
        <v>0</v>
      </c>
      <c r="H308" s="15"/>
      <c r="I308" s="36">
        <v>5646</v>
      </c>
      <c r="J308" s="15" t="s">
        <v>82</v>
      </c>
      <c r="K308" s="15" t="s">
        <v>396</v>
      </c>
      <c r="L308" s="15"/>
      <c r="M308" s="15"/>
      <c r="N308" s="14" t="s">
        <v>40</v>
      </c>
      <c r="O308" s="15"/>
      <c r="P308" s="15"/>
      <c r="Q308" s="15"/>
      <c r="R308" s="15"/>
      <c r="S308" s="15"/>
      <c r="T308" s="15">
        <v>1862</v>
      </c>
      <c r="U308" s="15"/>
      <c r="V308" s="15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</row>
    <row r="309" s="81" customFormat="1" ht="20" hidden="1" customHeight="1" spans="1:257">
      <c r="A309" s="13">
        <f t="shared" si="26"/>
        <v>8</v>
      </c>
      <c r="B309" s="14" t="s">
        <v>757</v>
      </c>
      <c r="C309" s="14" t="s">
        <v>418</v>
      </c>
      <c r="D309" s="14">
        <v>8</v>
      </c>
      <c r="E309" s="14">
        <f t="shared" si="29"/>
        <v>900</v>
      </c>
      <c r="F309" s="14">
        <v>0</v>
      </c>
      <c r="G309" s="14">
        <f t="shared" si="30"/>
        <v>0</v>
      </c>
      <c r="H309" s="14"/>
      <c r="I309" s="23">
        <v>5647</v>
      </c>
      <c r="J309" s="14" t="s">
        <v>613</v>
      </c>
      <c r="K309" s="14" t="s">
        <v>396</v>
      </c>
      <c r="L309" s="14"/>
      <c r="M309" s="14"/>
      <c r="N309" s="14" t="s">
        <v>40</v>
      </c>
      <c r="O309" s="14"/>
      <c r="P309" s="14"/>
      <c r="Q309" s="14"/>
      <c r="R309" s="14"/>
      <c r="S309" s="14"/>
      <c r="T309" s="14"/>
      <c r="U309" s="14"/>
      <c r="V309" s="14" t="s">
        <v>906</v>
      </c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</row>
    <row r="310" s="81" customFormat="1" ht="20" hidden="1" customHeight="1" spans="1:257">
      <c r="A310" s="13">
        <f t="shared" si="26"/>
        <v>9</v>
      </c>
      <c r="B310" s="14" t="s">
        <v>760</v>
      </c>
      <c r="C310" s="14" t="s">
        <v>156</v>
      </c>
      <c r="D310" s="14">
        <v>9</v>
      </c>
      <c r="E310" s="14">
        <f t="shared" si="29"/>
        <v>1012.5</v>
      </c>
      <c r="F310" s="14">
        <v>0</v>
      </c>
      <c r="G310" s="14">
        <f t="shared" si="30"/>
        <v>0</v>
      </c>
      <c r="H310" s="14"/>
      <c r="I310" s="23">
        <v>5648</v>
      </c>
      <c r="J310" s="14" t="s">
        <v>613</v>
      </c>
      <c r="K310" s="14" t="s">
        <v>396</v>
      </c>
      <c r="L310" s="14"/>
      <c r="M310" s="14"/>
      <c r="N310" s="14" t="s">
        <v>40</v>
      </c>
      <c r="O310" s="14"/>
      <c r="P310" s="14"/>
      <c r="Q310" s="14"/>
      <c r="R310" s="14"/>
      <c r="S310" s="14"/>
      <c r="T310" s="14"/>
      <c r="U310" s="14"/>
      <c r="V310" s="14" t="s">
        <v>906</v>
      </c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</row>
    <row r="311" s="81" customFormat="1" ht="20" hidden="1" customHeight="1" spans="1:257">
      <c r="A311" s="13">
        <f t="shared" si="26"/>
        <v>8</v>
      </c>
      <c r="B311" s="14" t="s">
        <v>761</v>
      </c>
      <c r="C311" s="14" t="s">
        <v>156</v>
      </c>
      <c r="D311" s="14">
        <v>8</v>
      </c>
      <c r="E311" s="14">
        <f t="shared" si="29"/>
        <v>900</v>
      </c>
      <c r="F311" s="14">
        <v>0</v>
      </c>
      <c r="G311" s="14">
        <f t="shared" si="30"/>
        <v>0</v>
      </c>
      <c r="H311" s="14"/>
      <c r="I311" s="23">
        <v>5649</v>
      </c>
      <c r="J311" s="14" t="s">
        <v>613</v>
      </c>
      <c r="K311" s="14" t="s">
        <v>396</v>
      </c>
      <c r="L311" s="14">
        <v>15</v>
      </c>
      <c r="M311" s="14"/>
      <c r="N311" s="14" t="s">
        <v>40</v>
      </c>
      <c r="O311" s="14"/>
      <c r="P311" s="14"/>
      <c r="Q311" s="14"/>
      <c r="R311" s="14"/>
      <c r="S311" s="14"/>
      <c r="T311" s="14"/>
      <c r="U311" s="14"/>
      <c r="V311" s="14" t="s">
        <v>906</v>
      </c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</row>
    <row r="312" s="81" customFormat="1" ht="20" hidden="1" customHeight="1" spans="1:257">
      <c r="A312" s="13">
        <f t="shared" si="26"/>
        <v>8</v>
      </c>
      <c r="B312" s="14" t="s">
        <v>781</v>
      </c>
      <c r="C312" s="14" t="s">
        <v>180</v>
      </c>
      <c r="D312" s="14">
        <v>5</v>
      </c>
      <c r="E312" s="14">
        <f t="shared" si="29"/>
        <v>562.5</v>
      </c>
      <c r="F312" s="14">
        <v>3</v>
      </c>
      <c r="G312" s="14">
        <f t="shared" si="30"/>
        <v>487.5</v>
      </c>
      <c r="H312" s="14"/>
      <c r="I312" s="23">
        <v>5701</v>
      </c>
      <c r="J312" s="14" t="s">
        <v>60</v>
      </c>
      <c r="K312" s="14" t="s">
        <v>908</v>
      </c>
      <c r="L312" s="14"/>
      <c r="M312" s="14"/>
      <c r="N312" s="14" t="s">
        <v>40</v>
      </c>
      <c r="O312" s="14"/>
      <c r="P312" s="14"/>
      <c r="Q312" s="14"/>
      <c r="R312" s="14"/>
      <c r="S312" s="14"/>
      <c r="T312" s="14"/>
      <c r="U312" s="14"/>
      <c r="V312" s="14" t="s">
        <v>909</v>
      </c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</row>
    <row r="313" s="81" customFormat="1" ht="20" hidden="1" customHeight="1" spans="1:257">
      <c r="A313" s="13">
        <f t="shared" si="26"/>
        <v>8</v>
      </c>
      <c r="B313" s="14" t="s">
        <v>809</v>
      </c>
      <c r="C313" s="14" t="s">
        <v>168</v>
      </c>
      <c r="D313" s="14">
        <v>0</v>
      </c>
      <c r="E313" s="14">
        <f>1000/8*D313</f>
        <v>0</v>
      </c>
      <c r="F313" s="14">
        <v>8</v>
      </c>
      <c r="G313" s="14">
        <f t="shared" si="30"/>
        <v>1300</v>
      </c>
      <c r="H313" s="14"/>
      <c r="I313" s="23">
        <v>56</v>
      </c>
      <c r="J313" s="14" t="s">
        <v>423</v>
      </c>
      <c r="K313" s="14" t="s">
        <v>910</v>
      </c>
      <c r="L313" s="14"/>
      <c r="M313" s="14"/>
      <c r="N313" s="14" t="s">
        <v>40</v>
      </c>
      <c r="O313" s="14"/>
      <c r="P313" s="14"/>
      <c r="Q313" s="14"/>
      <c r="R313" s="14"/>
      <c r="S313" s="14"/>
      <c r="T313" s="14"/>
      <c r="U313" s="14"/>
      <c r="V313" s="14" t="s">
        <v>911</v>
      </c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</row>
    <row r="314" s="81" customFormat="1" ht="20" hidden="1" customHeight="1" spans="1:257">
      <c r="A314" s="13">
        <f t="shared" si="26"/>
        <v>4</v>
      </c>
      <c r="B314" s="14" t="s">
        <v>744</v>
      </c>
      <c r="C314" s="14" t="s">
        <v>168</v>
      </c>
      <c r="D314" s="14">
        <v>2</v>
      </c>
      <c r="E314" s="14">
        <f t="shared" ref="E314:E355" si="31">900/8*D314</f>
        <v>225</v>
      </c>
      <c r="F314" s="14">
        <v>2</v>
      </c>
      <c r="G314" s="14">
        <f t="shared" si="30"/>
        <v>325</v>
      </c>
      <c r="H314" s="14"/>
      <c r="I314" s="23">
        <v>57</v>
      </c>
      <c r="J314" s="14" t="s">
        <v>423</v>
      </c>
      <c r="K314" s="14" t="s">
        <v>910</v>
      </c>
      <c r="L314" s="14"/>
      <c r="M314" s="14"/>
      <c r="N314" s="14" t="s">
        <v>40</v>
      </c>
      <c r="O314" s="14"/>
      <c r="P314" s="14"/>
      <c r="Q314" s="14"/>
      <c r="R314" s="14"/>
      <c r="S314" s="14"/>
      <c r="T314" s="14"/>
      <c r="U314" s="14"/>
      <c r="V314" s="14" t="s">
        <v>912</v>
      </c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</row>
    <row r="315" s="81" customFormat="1" ht="20" hidden="1" customHeight="1" spans="1:257">
      <c r="A315" s="13">
        <f t="shared" si="26"/>
        <v>4</v>
      </c>
      <c r="B315" s="14" t="s">
        <v>746</v>
      </c>
      <c r="C315" s="14" t="s">
        <v>168</v>
      </c>
      <c r="D315" s="14">
        <v>4</v>
      </c>
      <c r="E315" s="14">
        <f t="shared" si="31"/>
        <v>450</v>
      </c>
      <c r="F315" s="14">
        <v>0</v>
      </c>
      <c r="G315" s="14">
        <f t="shared" ref="G315:G325" si="32">1500/8*F315</f>
        <v>0</v>
      </c>
      <c r="H315" s="14"/>
      <c r="I315" s="23">
        <v>1142</v>
      </c>
      <c r="J315" s="14" t="s">
        <v>374</v>
      </c>
      <c r="K315" s="14" t="s">
        <v>910</v>
      </c>
      <c r="L315" s="14"/>
      <c r="M315" s="14"/>
      <c r="N315" s="14" t="s">
        <v>40</v>
      </c>
      <c r="O315" s="14"/>
      <c r="P315" s="14"/>
      <c r="Q315" s="14"/>
      <c r="R315" s="14"/>
      <c r="S315" s="14"/>
      <c r="T315" s="14">
        <v>1242.6</v>
      </c>
      <c r="U315" s="14"/>
      <c r="V315" s="14" t="s">
        <v>912</v>
      </c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</row>
    <row r="316" s="81" customFormat="1" ht="20" hidden="1" customHeight="1" spans="1:257">
      <c r="A316" s="13">
        <f t="shared" si="26"/>
        <v>8</v>
      </c>
      <c r="B316" s="14" t="s">
        <v>747</v>
      </c>
      <c r="C316" s="14" t="s">
        <v>168</v>
      </c>
      <c r="D316" s="14">
        <v>5</v>
      </c>
      <c r="E316" s="14">
        <f t="shared" si="31"/>
        <v>562.5</v>
      </c>
      <c r="F316" s="14">
        <v>3</v>
      </c>
      <c r="G316" s="14">
        <f t="shared" si="32"/>
        <v>562.5</v>
      </c>
      <c r="H316" s="14"/>
      <c r="I316" s="23">
        <v>34</v>
      </c>
      <c r="J316" s="14" t="s">
        <v>423</v>
      </c>
      <c r="K316" s="14" t="s">
        <v>910</v>
      </c>
      <c r="L316" s="14">
        <v>20</v>
      </c>
      <c r="M316" s="14"/>
      <c r="N316" s="14" t="s">
        <v>40</v>
      </c>
      <c r="O316" s="14"/>
      <c r="P316" s="14"/>
      <c r="Q316" s="14"/>
      <c r="R316" s="14"/>
      <c r="S316" s="14"/>
      <c r="T316" s="14"/>
      <c r="U316" s="14"/>
      <c r="V316" s="14" t="s">
        <v>913</v>
      </c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</row>
    <row r="317" s="81" customFormat="1" ht="20" hidden="1" customHeight="1" spans="1:257">
      <c r="A317" s="13">
        <f t="shared" si="26"/>
        <v>7</v>
      </c>
      <c r="B317" s="14" t="s">
        <v>762</v>
      </c>
      <c r="C317" s="14" t="s">
        <v>168</v>
      </c>
      <c r="D317" s="14">
        <v>4</v>
      </c>
      <c r="E317" s="14">
        <f t="shared" si="31"/>
        <v>450</v>
      </c>
      <c r="F317" s="14">
        <v>3</v>
      </c>
      <c r="G317" s="14">
        <f t="shared" si="32"/>
        <v>562.5</v>
      </c>
      <c r="H317" s="14"/>
      <c r="I317" s="23">
        <v>58</v>
      </c>
      <c r="J317" s="14" t="s">
        <v>423</v>
      </c>
      <c r="K317" s="14" t="s">
        <v>910</v>
      </c>
      <c r="L317" s="14"/>
      <c r="M317" s="14"/>
      <c r="N317" s="14" t="s">
        <v>40</v>
      </c>
      <c r="O317" s="14"/>
      <c r="P317" s="14"/>
      <c r="Q317" s="14"/>
      <c r="R317" s="14"/>
      <c r="S317" s="14"/>
      <c r="T317" s="14"/>
      <c r="U317" s="14"/>
      <c r="V317" s="14" t="s">
        <v>913</v>
      </c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</row>
    <row r="318" s="3" customFormat="1" ht="21" hidden="1" customHeight="1" spans="1:22">
      <c r="A318" s="13">
        <f t="shared" si="26"/>
        <v>4</v>
      </c>
      <c r="B318" s="14" t="s">
        <v>776</v>
      </c>
      <c r="C318" s="14" t="s">
        <v>325</v>
      </c>
      <c r="D318" s="14">
        <v>4</v>
      </c>
      <c r="E318" s="14">
        <f t="shared" si="31"/>
        <v>450</v>
      </c>
      <c r="F318" s="14">
        <v>0</v>
      </c>
      <c r="G318" s="14">
        <f t="shared" si="32"/>
        <v>0</v>
      </c>
      <c r="H318" s="14"/>
      <c r="I318" s="23">
        <v>660</v>
      </c>
      <c r="J318" s="14" t="s">
        <v>374</v>
      </c>
      <c r="K318" s="14" t="s">
        <v>910</v>
      </c>
      <c r="L318" s="14"/>
      <c r="M318" s="14"/>
      <c r="N318" s="14" t="s">
        <v>40</v>
      </c>
      <c r="O318" s="14"/>
      <c r="P318" s="14"/>
      <c r="Q318" s="14"/>
      <c r="R318" s="14"/>
      <c r="S318" s="14"/>
      <c r="T318" s="14"/>
      <c r="U318" s="14"/>
      <c r="V318" s="14" t="s">
        <v>913</v>
      </c>
    </row>
    <row r="319" s="3" customFormat="1" ht="21" hidden="1" customHeight="1" spans="1:22">
      <c r="A319" s="13">
        <f t="shared" si="26"/>
        <v>4</v>
      </c>
      <c r="B319" s="14" t="s">
        <v>776</v>
      </c>
      <c r="C319" s="14" t="s">
        <v>168</v>
      </c>
      <c r="D319" s="14">
        <v>3</v>
      </c>
      <c r="E319" s="14">
        <f t="shared" si="31"/>
        <v>337.5</v>
      </c>
      <c r="F319" s="14">
        <v>1</v>
      </c>
      <c r="G319" s="14">
        <f t="shared" si="32"/>
        <v>187.5</v>
      </c>
      <c r="H319" s="14"/>
      <c r="I319" s="23">
        <v>1231</v>
      </c>
      <c r="J319" s="14" t="s">
        <v>423</v>
      </c>
      <c r="K319" s="14" t="s">
        <v>910</v>
      </c>
      <c r="L319" s="14">
        <v>10</v>
      </c>
      <c r="M319" s="14"/>
      <c r="N319" s="14" t="s">
        <v>40</v>
      </c>
      <c r="O319" s="14"/>
      <c r="P319" s="14"/>
      <c r="Q319" s="14"/>
      <c r="R319" s="14"/>
      <c r="S319" s="14"/>
      <c r="T319" s="14"/>
      <c r="U319" s="14"/>
      <c r="V319" s="14">
        <v>13437608449</v>
      </c>
    </row>
    <row r="320" s="81" customFormat="1" ht="20" hidden="1" customHeight="1" spans="1:257">
      <c r="A320" s="13">
        <f t="shared" si="26"/>
        <v>6</v>
      </c>
      <c r="B320" s="14" t="s">
        <v>749</v>
      </c>
      <c r="C320" s="14" t="s">
        <v>168</v>
      </c>
      <c r="D320" s="14">
        <v>2</v>
      </c>
      <c r="E320" s="14">
        <f t="shared" si="31"/>
        <v>225</v>
      </c>
      <c r="F320" s="14">
        <v>4</v>
      </c>
      <c r="G320" s="14">
        <f t="shared" si="32"/>
        <v>750</v>
      </c>
      <c r="H320" s="14"/>
      <c r="I320" s="23">
        <v>35</v>
      </c>
      <c r="J320" s="14" t="s">
        <v>423</v>
      </c>
      <c r="K320" s="14" t="s">
        <v>910</v>
      </c>
      <c r="L320" s="14"/>
      <c r="M320" s="14"/>
      <c r="N320" s="14" t="s">
        <v>40</v>
      </c>
      <c r="O320" s="14"/>
      <c r="P320" s="14"/>
      <c r="Q320" s="14"/>
      <c r="R320" s="14"/>
      <c r="S320" s="14"/>
      <c r="T320" s="14"/>
      <c r="U320" s="14"/>
      <c r="V320" s="76" t="s">
        <v>914</v>
      </c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</row>
    <row r="321" s="81" customFormat="1" ht="20" hidden="1" customHeight="1" spans="1:257">
      <c r="A321" s="13">
        <f t="shared" ref="A321:A384" si="33">D321+F321</f>
        <v>5.5</v>
      </c>
      <c r="B321" s="14" t="s">
        <v>749</v>
      </c>
      <c r="C321" s="14" t="s">
        <v>325</v>
      </c>
      <c r="D321" s="14">
        <v>5.5</v>
      </c>
      <c r="E321" s="14">
        <f t="shared" si="31"/>
        <v>618.75</v>
      </c>
      <c r="F321" s="14">
        <v>0</v>
      </c>
      <c r="G321" s="14">
        <f t="shared" si="32"/>
        <v>0</v>
      </c>
      <c r="H321" s="14"/>
      <c r="I321" s="23">
        <v>1140</v>
      </c>
      <c r="J321" s="14" t="s">
        <v>374</v>
      </c>
      <c r="K321" s="14" t="s">
        <v>910</v>
      </c>
      <c r="L321" s="14"/>
      <c r="M321" s="14"/>
      <c r="N321" s="14" t="s">
        <v>40</v>
      </c>
      <c r="O321" s="14"/>
      <c r="P321" s="14"/>
      <c r="Q321" s="14"/>
      <c r="R321" s="14"/>
      <c r="S321" s="14"/>
      <c r="T321" s="14"/>
      <c r="U321" s="14"/>
      <c r="V321" s="14" t="s">
        <v>898</v>
      </c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</row>
    <row r="322" s="81" customFormat="1" ht="20" hidden="1" customHeight="1" spans="1:257">
      <c r="A322" s="13">
        <f t="shared" si="33"/>
        <v>7</v>
      </c>
      <c r="B322" s="14" t="s">
        <v>750</v>
      </c>
      <c r="C322" s="14" t="s">
        <v>325</v>
      </c>
      <c r="D322" s="14">
        <v>7</v>
      </c>
      <c r="E322" s="14">
        <f t="shared" si="31"/>
        <v>787.5</v>
      </c>
      <c r="F322" s="14">
        <v>0</v>
      </c>
      <c r="G322" s="14">
        <f t="shared" si="32"/>
        <v>0</v>
      </c>
      <c r="H322" s="14"/>
      <c r="I322" s="23">
        <v>1138</v>
      </c>
      <c r="J322" s="14" t="s">
        <v>374</v>
      </c>
      <c r="K322" s="14" t="s">
        <v>910</v>
      </c>
      <c r="L322" s="14"/>
      <c r="M322" s="14"/>
      <c r="N322" s="14" t="s">
        <v>40</v>
      </c>
      <c r="O322" s="14"/>
      <c r="P322" s="14"/>
      <c r="Q322" s="14"/>
      <c r="R322" s="14"/>
      <c r="S322" s="14"/>
      <c r="T322" s="14"/>
      <c r="U322" s="14"/>
      <c r="V322" s="14" t="s">
        <v>898</v>
      </c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</row>
    <row r="323" s="81" customFormat="1" ht="20" hidden="1" customHeight="1" spans="1:257">
      <c r="A323" s="13">
        <f t="shared" si="33"/>
        <v>8</v>
      </c>
      <c r="B323" s="14" t="s">
        <v>750</v>
      </c>
      <c r="C323" s="14" t="s">
        <v>168</v>
      </c>
      <c r="D323" s="14">
        <v>4</v>
      </c>
      <c r="E323" s="14">
        <f t="shared" si="31"/>
        <v>450</v>
      </c>
      <c r="F323" s="14">
        <v>4</v>
      </c>
      <c r="G323" s="14">
        <f t="shared" si="32"/>
        <v>750</v>
      </c>
      <c r="H323" s="14"/>
      <c r="I323" s="23">
        <v>5101</v>
      </c>
      <c r="J323" s="14" t="s">
        <v>423</v>
      </c>
      <c r="K323" s="14" t="s">
        <v>910</v>
      </c>
      <c r="L323" s="14">
        <v>20</v>
      </c>
      <c r="M323" s="14"/>
      <c r="N323" s="14" t="s">
        <v>40</v>
      </c>
      <c r="O323" s="14"/>
      <c r="P323" s="14"/>
      <c r="Q323" s="14"/>
      <c r="R323" s="14"/>
      <c r="S323" s="14"/>
      <c r="T323" s="14"/>
      <c r="U323" s="14"/>
      <c r="V323" s="76" t="s">
        <v>912</v>
      </c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</row>
    <row r="324" s="3" customFormat="1" ht="21" hidden="1" customHeight="1" spans="1:22">
      <c r="A324" s="13">
        <f t="shared" si="33"/>
        <v>8</v>
      </c>
      <c r="B324" s="14" t="s">
        <v>751</v>
      </c>
      <c r="C324" s="14" t="s">
        <v>325</v>
      </c>
      <c r="D324" s="14">
        <v>8</v>
      </c>
      <c r="E324" s="14">
        <f t="shared" si="31"/>
        <v>900</v>
      </c>
      <c r="F324" s="14">
        <v>0</v>
      </c>
      <c r="G324" s="14">
        <f t="shared" si="32"/>
        <v>0</v>
      </c>
      <c r="H324" s="14"/>
      <c r="I324" s="23">
        <v>1139</v>
      </c>
      <c r="J324" s="14" t="s">
        <v>374</v>
      </c>
      <c r="K324" s="14" t="s">
        <v>910</v>
      </c>
      <c r="L324" s="14"/>
      <c r="M324" s="14"/>
      <c r="N324" s="14" t="s">
        <v>40</v>
      </c>
      <c r="O324" s="14"/>
      <c r="P324" s="14"/>
      <c r="Q324" s="14"/>
      <c r="R324" s="14"/>
      <c r="S324" s="14"/>
      <c r="T324" s="14"/>
      <c r="U324" s="14"/>
      <c r="V324" s="14" t="s">
        <v>898</v>
      </c>
    </row>
    <row r="325" s="3" customFormat="1" ht="21" hidden="1" customHeight="1" spans="1:22">
      <c r="A325" s="13">
        <f t="shared" si="33"/>
        <v>8</v>
      </c>
      <c r="B325" s="14" t="s">
        <v>751</v>
      </c>
      <c r="C325" s="14" t="s">
        <v>168</v>
      </c>
      <c r="D325" s="14">
        <v>8</v>
      </c>
      <c r="E325" s="14">
        <f t="shared" si="31"/>
        <v>900</v>
      </c>
      <c r="F325" s="14">
        <v>0</v>
      </c>
      <c r="G325" s="14">
        <f t="shared" si="32"/>
        <v>0</v>
      </c>
      <c r="H325" s="14"/>
      <c r="I325" s="23">
        <v>5102</v>
      </c>
      <c r="J325" s="14" t="s">
        <v>423</v>
      </c>
      <c r="K325" s="14" t="s">
        <v>910</v>
      </c>
      <c r="L325" s="14"/>
      <c r="M325" s="14"/>
      <c r="N325" s="14" t="s">
        <v>40</v>
      </c>
      <c r="O325" s="14"/>
      <c r="P325" s="14"/>
      <c r="Q325" s="14"/>
      <c r="R325" s="14"/>
      <c r="S325" s="14"/>
      <c r="T325" s="14"/>
      <c r="U325" s="14"/>
      <c r="V325" s="14" t="s">
        <v>898</v>
      </c>
    </row>
    <row r="326" s="3" customFormat="1" ht="21" hidden="1" customHeight="1" spans="1:22">
      <c r="A326" s="13">
        <f t="shared" si="33"/>
        <v>3</v>
      </c>
      <c r="B326" s="14" t="s">
        <v>752</v>
      </c>
      <c r="C326" s="14" t="s">
        <v>345</v>
      </c>
      <c r="D326" s="14">
        <v>3</v>
      </c>
      <c r="E326" s="14">
        <f t="shared" si="31"/>
        <v>337.5</v>
      </c>
      <c r="F326" s="14">
        <v>0</v>
      </c>
      <c r="G326" s="14">
        <f>1300/8*F326</f>
        <v>0</v>
      </c>
      <c r="H326" s="14"/>
      <c r="I326" s="23">
        <v>665</v>
      </c>
      <c r="J326" s="14" t="s">
        <v>915</v>
      </c>
      <c r="K326" s="14" t="s">
        <v>910</v>
      </c>
      <c r="L326" s="14"/>
      <c r="M326" s="14"/>
      <c r="N326" s="14" t="s">
        <v>40</v>
      </c>
      <c r="O326" s="14"/>
      <c r="P326" s="14"/>
      <c r="Q326" s="14"/>
      <c r="R326" s="14"/>
      <c r="S326" s="14"/>
      <c r="T326" s="14">
        <v>2215</v>
      </c>
      <c r="U326" s="14"/>
      <c r="V326" s="14" t="s">
        <v>916</v>
      </c>
    </row>
    <row r="327" s="4" customFormat="1" ht="21" hidden="1" customHeight="1" spans="1:257">
      <c r="A327" s="13">
        <f t="shared" si="33"/>
        <v>4</v>
      </c>
      <c r="B327" s="14" t="s">
        <v>752</v>
      </c>
      <c r="C327" s="14" t="s">
        <v>168</v>
      </c>
      <c r="D327" s="14">
        <v>4</v>
      </c>
      <c r="E327" s="14">
        <f t="shared" si="31"/>
        <v>450</v>
      </c>
      <c r="F327" s="14">
        <v>0</v>
      </c>
      <c r="G327" s="14">
        <f>1500/8*F327</f>
        <v>0</v>
      </c>
      <c r="H327" s="14"/>
      <c r="I327" s="23">
        <v>5103</v>
      </c>
      <c r="J327" s="14" t="s">
        <v>423</v>
      </c>
      <c r="K327" s="14" t="s">
        <v>910</v>
      </c>
      <c r="L327" s="14"/>
      <c r="M327" s="14"/>
      <c r="N327" s="14" t="s">
        <v>40</v>
      </c>
      <c r="O327" s="14"/>
      <c r="P327" s="14"/>
      <c r="Q327" s="14"/>
      <c r="R327" s="14"/>
      <c r="S327" s="14"/>
      <c r="T327" s="14"/>
      <c r="U327" s="14"/>
      <c r="V327" s="14" t="s">
        <v>917</v>
      </c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</row>
    <row r="328" s="81" customFormat="1" ht="20" hidden="1" customHeight="1" spans="1:257">
      <c r="A328" s="13">
        <f t="shared" si="33"/>
        <v>4</v>
      </c>
      <c r="B328" s="14" t="s">
        <v>752</v>
      </c>
      <c r="C328" s="14" t="s">
        <v>384</v>
      </c>
      <c r="D328" s="14">
        <v>4</v>
      </c>
      <c r="E328" s="14">
        <f t="shared" si="31"/>
        <v>450</v>
      </c>
      <c r="F328" s="14">
        <v>0</v>
      </c>
      <c r="G328" s="14">
        <f>1500/8*F328</f>
        <v>0</v>
      </c>
      <c r="H328" s="14"/>
      <c r="I328" s="23">
        <v>5129</v>
      </c>
      <c r="J328" s="14" t="s">
        <v>374</v>
      </c>
      <c r="K328" s="14" t="s">
        <v>910</v>
      </c>
      <c r="L328" s="14"/>
      <c r="M328" s="14"/>
      <c r="N328" s="14" t="s">
        <v>40</v>
      </c>
      <c r="O328" s="14"/>
      <c r="P328" s="14"/>
      <c r="Q328" s="14"/>
      <c r="R328" s="14"/>
      <c r="S328" s="14"/>
      <c r="T328" s="14"/>
      <c r="U328" s="14"/>
      <c r="V328" s="14" t="s">
        <v>898</v>
      </c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</row>
    <row r="329" s="4" customFormat="1" ht="21" hidden="1" customHeight="1" spans="1:257">
      <c r="A329" s="13">
        <f t="shared" si="33"/>
        <v>8</v>
      </c>
      <c r="B329" s="14" t="s">
        <v>777</v>
      </c>
      <c r="C329" s="14" t="s">
        <v>73</v>
      </c>
      <c r="D329" s="14">
        <v>8</v>
      </c>
      <c r="E329" s="14">
        <f t="shared" si="31"/>
        <v>900</v>
      </c>
      <c r="F329" s="14">
        <v>0</v>
      </c>
      <c r="G329" s="14">
        <f>1500/8*F329</f>
        <v>0</v>
      </c>
      <c r="H329" s="14"/>
      <c r="I329" s="23">
        <v>658</v>
      </c>
      <c r="J329" s="14" t="s">
        <v>374</v>
      </c>
      <c r="K329" s="14" t="s">
        <v>910</v>
      </c>
      <c r="L329" s="14"/>
      <c r="M329" s="14"/>
      <c r="N329" s="14" t="s">
        <v>40</v>
      </c>
      <c r="O329" s="14"/>
      <c r="P329" s="14"/>
      <c r="Q329" s="14"/>
      <c r="R329" s="14"/>
      <c r="S329" s="14"/>
      <c r="T329" s="14"/>
      <c r="U329" s="14"/>
      <c r="V329" s="14" t="s">
        <v>898</v>
      </c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</row>
    <row r="330" s="3" customFormat="1" ht="21" hidden="1" customHeight="1" spans="1:257">
      <c r="A330" s="13">
        <f t="shared" si="33"/>
        <v>8</v>
      </c>
      <c r="B330" s="14" t="s">
        <v>777</v>
      </c>
      <c r="C330" s="14" t="s">
        <v>168</v>
      </c>
      <c r="D330" s="14">
        <v>8</v>
      </c>
      <c r="E330" s="14">
        <f t="shared" si="31"/>
        <v>900</v>
      </c>
      <c r="F330" s="14">
        <v>0</v>
      </c>
      <c r="G330" s="14">
        <f>1500/8*F330</f>
        <v>0</v>
      </c>
      <c r="H330" s="14"/>
      <c r="I330" s="23">
        <v>659</v>
      </c>
      <c r="J330" s="14" t="s">
        <v>423</v>
      </c>
      <c r="K330" s="14" t="s">
        <v>910</v>
      </c>
      <c r="L330" s="14">
        <v>20</v>
      </c>
      <c r="M330" s="14"/>
      <c r="N330" s="14" t="s">
        <v>40</v>
      </c>
      <c r="O330" s="14"/>
      <c r="P330" s="14"/>
      <c r="Q330" s="14"/>
      <c r="R330" s="14"/>
      <c r="S330" s="14"/>
      <c r="T330" s="14"/>
      <c r="U330" s="14"/>
      <c r="V330" s="14" t="s">
        <v>917</v>
      </c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</row>
    <row r="331" s="4" customFormat="1" ht="21" hidden="1" customHeight="1" spans="1:257">
      <c r="A331" s="13">
        <f t="shared" si="33"/>
        <v>7.5</v>
      </c>
      <c r="B331" s="14" t="s">
        <v>777</v>
      </c>
      <c r="C331" s="14" t="s">
        <v>345</v>
      </c>
      <c r="D331" s="14">
        <v>7.5</v>
      </c>
      <c r="E331" s="14">
        <f t="shared" si="31"/>
        <v>843.75</v>
      </c>
      <c r="F331" s="14">
        <v>0</v>
      </c>
      <c r="G331" s="14">
        <f>1300/8*F331</f>
        <v>0</v>
      </c>
      <c r="H331" s="14"/>
      <c r="I331" s="23">
        <v>666</v>
      </c>
      <c r="J331" s="14" t="s">
        <v>915</v>
      </c>
      <c r="K331" s="14" t="s">
        <v>910</v>
      </c>
      <c r="L331" s="14">
        <v>20</v>
      </c>
      <c r="M331" s="14"/>
      <c r="N331" s="14" t="s">
        <v>40</v>
      </c>
      <c r="O331" s="14"/>
      <c r="P331" s="14"/>
      <c r="Q331" s="14"/>
      <c r="R331" s="14"/>
      <c r="S331" s="14"/>
      <c r="T331" s="14">
        <v>2222</v>
      </c>
      <c r="U331" s="14"/>
      <c r="V331" s="14" t="s">
        <v>916</v>
      </c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</row>
    <row r="332" s="4" customFormat="1" ht="21" hidden="1" customHeight="1" spans="1:257">
      <c r="A332" s="13">
        <f t="shared" si="33"/>
        <v>8</v>
      </c>
      <c r="B332" s="14" t="s">
        <v>779</v>
      </c>
      <c r="C332" s="14" t="s">
        <v>73</v>
      </c>
      <c r="D332" s="14">
        <v>8</v>
      </c>
      <c r="E332" s="14">
        <f t="shared" si="31"/>
        <v>900</v>
      </c>
      <c r="F332" s="14">
        <v>0</v>
      </c>
      <c r="G332" s="14">
        <f>1500/8*F332</f>
        <v>0</v>
      </c>
      <c r="H332" s="14"/>
      <c r="I332" s="23">
        <v>657</v>
      </c>
      <c r="J332" s="14" t="s">
        <v>374</v>
      </c>
      <c r="K332" s="14" t="s">
        <v>910</v>
      </c>
      <c r="L332" s="14"/>
      <c r="M332" s="14"/>
      <c r="N332" s="14" t="s">
        <v>40</v>
      </c>
      <c r="O332" s="14"/>
      <c r="P332" s="14"/>
      <c r="Q332" s="14"/>
      <c r="R332" s="14"/>
      <c r="S332" s="14"/>
      <c r="T332" s="14"/>
      <c r="U332" s="14"/>
      <c r="V332" s="14" t="s">
        <v>917</v>
      </c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</row>
    <row r="333" s="4" customFormat="1" ht="21" hidden="1" customHeight="1" spans="1:257">
      <c r="A333" s="13">
        <f t="shared" si="33"/>
        <v>4</v>
      </c>
      <c r="B333" s="14" t="s">
        <v>779</v>
      </c>
      <c r="C333" s="14" t="s">
        <v>73</v>
      </c>
      <c r="D333" s="14">
        <v>4</v>
      </c>
      <c r="E333" s="14">
        <f t="shared" si="31"/>
        <v>450</v>
      </c>
      <c r="F333" s="14">
        <v>0</v>
      </c>
      <c r="G333" s="14">
        <f>1300/8*F333</f>
        <v>0</v>
      </c>
      <c r="H333" s="14"/>
      <c r="I333" s="23">
        <v>667</v>
      </c>
      <c r="J333" s="14" t="s">
        <v>915</v>
      </c>
      <c r="K333" s="14" t="s">
        <v>910</v>
      </c>
      <c r="L333" s="14"/>
      <c r="M333" s="14"/>
      <c r="N333" s="14" t="s">
        <v>40</v>
      </c>
      <c r="O333" s="14"/>
      <c r="P333" s="14"/>
      <c r="Q333" s="14"/>
      <c r="R333" s="14"/>
      <c r="S333" s="14"/>
      <c r="T333" s="14">
        <v>1108</v>
      </c>
      <c r="U333" s="14"/>
      <c r="V333" s="14" t="s">
        <v>791</v>
      </c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</row>
    <row r="334" s="4" customFormat="1" ht="21" hidden="1" customHeight="1" spans="1:257">
      <c r="A334" s="13">
        <f t="shared" si="33"/>
        <v>8</v>
      </c>
      <c r="B334" s="14" t="s">
        <v>779</v>
      </c>
      <c r="C334" s="14" t="s">
        <v>168</v>
      </c>
      <c r="D334" s="14">
        <v>7</v>
      </c>
      <c r="E334" s="14">
        <f t="shared" si="31"/>
        <v>787.5</v>
      </c>
      <c r="F334" s="14">
        <v>1</v>
      </c>
      <c r="G334" s="14">
        <f>1500/8*F334</f>
        <v>187.5</v>
      </c>
      <c r="H334" s="14"/>
      <c r="I334" s="23">
        <v>5104</v>
      </c>
      <c r="J334" s="14" t="s">
        <v>423</v>
      </c>
      <c r="K334" s="14" t="s">
        <v>910</v>
      </c>
      <c r="L334" s="14">
        <v>20</v>
      </c>
      <c r="M334" s="14"/>
      <c r="N334" s="14" t="s">
        <v>40</v>
      </c>
      <c r="O334" s="14"/>
      <c r="P334" s="14"/>
      <c r="Q334" s="14"/>
      <c r="R334" s="14"/>
      <c r="S334" s="14"/>
      <c r="T334" s="14"/>
      <c r="U334" s="14"/>
      <c r="V334" s="14" t="s">
        <v>791</v>
      </c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</row>
    <row r="335" s="4" customFormat="1" ht="21" hidden="1" customHeight="1" spans="1:257">
      <c r="A335" s="13">
        <f t="shared" si="33"/>
        <v>8</v>
      </c>
      <c r="B335" s="14" t="s">
        <v>780</v>
      </c>
      <c r="C335" s="14" t="s">
        <v>73</v>
      </c>
      <c r="D335" s="14">
        <v>8</v>
      </c>
      <c r="E335" s="14">
        <f t="shared" si="31"/>
        <v>900</v>
      </c>
      <c r="F335" s="14">
        <v>0</v>
      </c>
      <c r="G335" s="14">
        <f>1500/8*F335</f>
        <v>0</v>
      </c>
      <c r="H335" s="14"/>
      <c r="I335" s="23">
        <v>656</v>
      </c>
      <c r="J335" s="14" t="s">
        <v>374</v>
      </c>
      <c r="K335" s="14" t="s">
        <v>910</v>
      </c>
      <c r="L335" s="14">
        <v>20</v>
      </c>
      <c r="M335" s="14"/>
      <c r="N335" s="14" t="s">
        <v>40</v>
      </c>
      <c r="O335" s="14"/>
      <c r="P335" s="14"/>
      <c r="Q335" s="14"/>
      <c r="R335" s="14"/>
      <c r="S335" s="14"/>
      <c r="T335" s="14"/>
      <c r="U335" s="14"/>
      <c r="V335" s="14" t="s">
        <v>917</v>
      </c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</row>
    <row r="336" s="4" customFormat="1" ht="21" hidden="1" customHeight="1" spans="1:257">
      <c r="A336" s="13">
        <f t="shared" si="33"/>
        <v>8</v>
      </c>
      <c r="B336" s="14" t="s">
        <v>780</v>
      </c>
      <c r="C336" s="14" t="s">
        <v>168</v>
      </c>
      <c r="D336" s="14">
        <v>8</v>
      </c>
      <c r="E336" s="14">
        <f t="shared" si="31"/>
        <v>900</v>
      </c>
      <c r="F336" s="14">
        <v>0</v>
      </c>
      <c r="G336" s="14">
        <f>1500/8*F336</f>
        <v>0</v>
      </c>
      <c r="H336" s="14"/>
      <c r="I336" s="23">
        <v>5105</v>
      </c>
      <c r="J336" s="14" t="s">
        <v>423</v>
      </c>
      <c r="K336" s="14" t="s">
        <v>910</v>
      </c>
      <c r="L336" s="14"/>
      <c r="M336" s="14"/>
      <c r="N336" s="14" t="s">
        <v>40</v>
      </c>
      <c r="O336" s="14"/>
      <c r="P336" s="14"/>
      <c r="Q336" s="14"/>
      <c r="R336" s="14"/>
      <c r="S336" s="14"/>
      <c r="T336" s="14"/>
      <c r="U336" s="14"/>
      <c r="V336" s="14" t="s">
        <v>791</v>
      </c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</row>
    <row r="337" s="3" customFormat="1" ht="21" hidden="1" customHeight="1" spans="1:22">
      <c r="A337" s="13">
        <f t="shared" si="33"/>
        <v>3</v>
      </c>
      <c r="B337" s="14" t="s">
        <v>753</v>
      </c>
      <c r="C337" s="14" t="s">
        <v>73</v>
      </c>
      <c r="D337" s="14">
        <v>3</v>
      </c>
      <c r="E337" s="14">
        <f t="shared" si="31"/>
        <v>337.5</v>
      </c>
      <c r="F337" s="14">
        <v>0</v>
      </c>
      <c r="G337" s="14">
        <f>1500/8*F337</f>
        <v>0</v>
      </c>
      <c r="H337" s="14"/>
      <c r="I337" s="23">
        <v>654</v>
      </c>
      <c r="J337" s="14" t="s">
        <v>374</v>
      </c>
      <c r="K337" s="14" t="s">
        <v>910</v>
      </c>
      <c r="L337" s="14"/>
      <c r="M337" s="14"/>
      <c r="N337" s="14" t="s">
        <v>40</v>
      </c>
      <c r="O337" s="14"/>
      <c r="P337" s="14"/>
      <c r="Q337" s="14"/>
      <c r="R337" s="14"/>
      <c r="S337" s="14"/>
      <c r="T337" s="14"/>
      <c r="U337" s="14"/>
      <c r="V337" s="14" t="s">
        <v>917</v>
      </c>
    </row>
    <row r="338" s="3" customFormat="1" ht="21" hidden="1" customHeight="1" spans="1:22">
      <c r="A338" s="13">
        <f t="shared" si="33"/>
        <v>4</v>
      </c>
      <c r="B338" s="14" t="s">
        <v>753</v>
      </c>
      <c r="C338" s="14" t="s">
        <v>168</v>
      </c>
      <c r="D338" s="14">
        <v>4</v>
      </c>
      <c r="E338" s="14">
        <f t="shared" si="31"/>
        <v>450</v>
      </c>
      <c r="F338" s="14">
        <v>0</v>
      </c>
      <c r="G338" s="14">
        <f t="shared" ref="G338:G355" si="34">1300/8*F338</f>
        <v>0</v>
      </c>
      <c r="H338" s="14"/>
      <c r="I338" s="23">
        <v>668</v>
      </c>
      <c r="J338" s="14" t="s">
        <v>915</v>
      </c>
      <c r="K338" s="14" t="s">
        <v>910</v>
      </c>
      <c r="L338" s="14"/>
      <c r="M338" s="14"/>
      <c r="N338" s="14" t="s">
        <v>40</v>
      </c>
      <c r="O338" s="14"/>
      <c r="P338" s="14"/>
      <c r="Q338" s="14"/>
      <c r="R338" s="14"/>
      <c r="S338" s="14"/>
      <c r="T338" s="14">
        <v>819.9</v>
      </c>
      <c r="U338" s="14"/>
      <c r="V338" s="14" t="s">
        <v>791</v>
      </c>
    </row>
    <row r="339" s="3" customFormat="1" ht="21" hidden="1" customHeight="1" spans="1:22">
      <c r="A339" s="13">
        <f t="shared" si="33"/>
        <v>8</v>
      </c>
      <c r="B339" s="14" t="s">
        <v>781</v>
      </c>
      <c r="C339" s="14" t="s">
        <v>73</v>
      </c>
      <c r="D339" s="14">
        <v>8</v>
      </c>
      <c r="E339" s="14">
        <f t="shared" si="31"/>
        <v>900</v>
      </c>
      <c r="F339" s="14">
        <v>0</v>
      </c>
      <c r="G339" s="14">
        <f t="shared" si="34"/>
        <v>0</v>
      </c>
      <c r="H339" s="14"/>
      <c r="I339" s="23">
        <v>645</v>
      </c>
      <c r="J339" s="14" t="s">
        <v>374</v>
      </c>
      <c r="K339" s="14" t="s">
        <v>910</v>
      </c>
      <c r="L339" s="14"/>
      <c r="M339" s="14"/>
      <c r="N339" s="14" t="s">
        <v>40</v>
      </c>
      <c r="O339" s="14"/>
      <c r="P339" s="14"/>
      <c r="Q339" s="14"/>
      <c r="R339" s="14"/>
      <c r="S339" s="14"/>
      <c r="T339" s="14"/>
      <c r="U339" s="14"/>
      <c r="V339" s="14" t="s">
        <v>917</v>
      </c>
    </row>
    <row r="340" s="81" customFormat="1" ht="20" hidden="1" customHeight="1" spans="1:257">
      <c r="A340" s="13">
        <f t="shared" si="33"/>
        <v>8</v>
      </c>
      <c r="B340" s="14" t="s">
        <v>781</v>
      </c>
      <c r="C340" s="14" t="s">
        <v>168</v>
      </c>
      <c r="D340" s="14">
        <v>8</v>
      </c>
      <c r="E340" s="14">
        <f t="shared" si="31"/>
        <v>900</v>
      </c>
      <c r="F340" s="14">
        <v>0</v>
      </c>
      <c r="G340" s="14">
        <f t="shared" si="34"/>
        <v>0</v>
      </c>
      <c r="H340" s="14"/>
      <c r="I340" s="23">
        <v>669</v>
      </c>
      <c r="J340" s="14" t="s">
        <v>915</v>
      </c>
      <c r="K340" s="14" t="s">
        <v>910</v>
      </c>
      <c r="L340" s="14"/>
      <c r="M340" s="14"/>
      <c r="N340" s="14" t="s">
        <v>40</v>
      </c>
      <c r="O340" s="14"/>
      <c r="P340" s="14"/>
      <c r="Q340" s="14"/>
      <c r="R340" s="14"/>
      <c r="S340" s="14"/>
      <c r="T340" s="14">
        <v>889</v>
      </c>
      <c r="U340" s="14" t="s">
        <v>408</v>
      </c>
      <c r="V340" s="14" t="s">
        <v>791</v>
      </c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</row>
    <row r="341" s="81" customFormat="1" ht="20" hidden="1" customHeight="1" spans="1:257">
      <c r="A341" s="13">
        <f t="shared" si="33"/>
        <v>8</v>
      </c>
      <c r="B341" s="14" t="s">
        <v>754</v>
      </c>
      <c r="C341" s="14" t="s">
        <v>73</v>
      </c>
      <c r="D341" s="14">
        <v>7</v>
      </c>
      <c r="E341" s="14">
        <f t="shared" si="31"/>
        <v>787.5</v>
      </c>
      <c r="F341" s="14">
        <v>1</v>
      </c>
      <c r="G341" s="14">
        <f t="shared" si="34"/>
        <v>162.5</v>
      </c>
      <c r="H341" s="14"/>
      <c r="I341" s="23">
        <v>644</v>
      </c>
      <c r="J341" s="14" t="s">
        <v>374</v>
      </c>
      <c r="K341" s="14" t="s">
        <v>910</v>
      </c>
      <c r="L341" s="14"/>
      <c r="M341" s="14"/>
      <c r="N341" s="14" t="s">
        <v>40</v>
      </c>
      <c r="O341" s="14"/>
      <c r="P341" s="14"/>
      <c r="Q341" s="14"/>
      <c r="R341" s="14"/>
      <c r="S341" s="14"/>
      <c r="T341" s="14"/>
      <c r="U341" s="14"/>
      <c r="V341" s="14" t="s">
        <v>917</v>
      </c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</row>
    <row r="342" s="81" customFormat="1" ht="20" hidden="1" customHeight="1" spans="1:257">
      <c r="A342" s="13">
        <f t="shared" si="33"/>
        <v>8</v>
      </c>
      <c r="B342" s="14" t="s">
        <v>754</v>
      </c>
      <c r="C342" s="14" t="s">
        <v>168</v>
      </c>
      <c r="D342" s="14">
        <v>8</v>
      </c>
      <c r="E342" s="14">
        <f t="shared" si="31"/>
        <v>900</v>
      </c>
      <c r="F342" s="14">
        <v>0</v>
      </c>
      <c r="G342" s="14">
        <f t="shared" si="34"/>
        <v>0</v>
      </c>
      <c r="H342" s="14"/>
      <c r="I342" s="23">
        <v>670</v>
      </c>
      <c r="J342" s="14" t="s">
        <v>915</v>
      </c>
      <c r="K342" s="14" t="s">
        <v>910</v>
      </c>
      <c r="L342" s="14">
        <v>18</v>
      </c>
      <c r="M342" s="14"/>
      <c r="N342" s="14" t="s">
        <v>40</v>
      </c>
      <c r="O342" s="14"/>
      <c r="P342" s="14"/>
      <c r="Q342" s="14"/>
      <c r="R342" s="14"/>
      <c r="S342" s="14"/>
      <c r="T342" s="14">
        <v>895.7</v>
      </c>
      <c r="U342" s="14"/>
      <c r="V342" s="14" t="s">
        <v>791</v>
      </c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</row>
    <row r="343" s="3" customFormat="1" ht="21" hidden="1" customHeight="1" spans="1:22">
      <c r="A343" s="13">
        <f t="shared" si="33"/>
        <v>8</v>
      </c>
      <c r="B343" s="14" t="s">
        <v>768</v>
      </c>
      <c r="C343" s="14" t="s">
        <v>73</v>
      </c>
      <c r="D343" s="14">
        <v>8</v>
      </c>
      <c r="E343" s="14">
        <f t="shared" si="31"/>
        <v>900</v>
      </c>
      <c r="F343" s="14">
        <v>0</v>
      </c>
      <c r="G343" s="14">
        <f t="shared" si="34"/>
        <v>0</v>
      </c>
      <c r="H343" s="14"/>
      <c r="I343" s="23">
        <v>643</v>
      </c>
      <c r="J343" s="14" t="s">
        <v>374</v>
      </c>
      <c r="K343" s="14" t="s">
        <v>910</v>
      </c>
      <c r="L343" s="14">
        <v>20</v>
      </c>
      <c r="M343" s="14"/>
      <c r="N343" s="14" t="s">
        <v>40</v>
      </c>
      <c r="O343" s="14"/>
      <c r="P343" s="14"/>
      <c r="Q343" s="14"/>
      <c r="R343" s="14"/>
      <c r="S343" s="14"/>
      <c r="T343" s="14"/>
      <c r="U343" s="14"/>
      <c r="V343" s="14" t="s">
        <v>917</v>
      </c>
    </row>
    <row r="344" s="3" customFormat="1" ht="21" hidden="1" customHeight="1" spans="1:22">
      <c r="A344" s="13">
        <f t="shared" si="33"/>
        <v>8</v>
      </c>
      <c r="B344" s="14" t="s">
        <v>768</v>
      </c>
      <c r="C344" s="14" t="s">
        <v>168</v>
      </c>
      <c r="D344" s="14">
        <v>8</v>
      </c>
      <c r="E344" s="14">
        <f t="shared" si="31"/>
        <v>900</v>
      </c>
      <c r="F344" s="14">
        <v>0</v>
      </c>
      <c r="G344" s="14">
        <f t="shared" si="34"/>
        <v>0</v>
      </c>
      <c r="H344" s="14"/>
      <c r="I344" s="23">
        <v>671</v>
      </c>
      <c r="J344" s="14" t="s">
        <v>915</v>
      </c>
      <c r="K344" s="14" t="s">
        <v>910</v>
      </c>
      <c r="L344" s="14"/>
      <c r="M344" s="14"/>
      <c r="N344" s="14" t="s">
        <v>40</v>
      </c>
      <c r="O344" s="14"/>
      <c r="P344" s="14"/>
      <c r="Q344" s="14"/>
      <c r="R344" s="14"/>
      <c r="S344" s="14"/>
      <c r="T344" s="14">
        <v>903.5</v>
      </c>
      <c r="U344" s="14"/>
      <c r="V344" s="14" t="s">
        <v>791</v>
      </c>
    </row>
    <row r="345" s="81" customFormat="1" ht="20" hidden="1" customHeight="1" spans="1:257">
      <c r="A345" s="13">
        <f t="shared" si="33"/>
        <v>2</v>
      </c>
      <c r="B345" s="14" t="s">
        <v>768</v>
      </c>
      <c r="C345" s="14" t="s">
        <v>457</v>
      </c>
      <c r="D345" s="14">
        <v>0</v>
      </c>
      <c r="E345" s="14">
        <f t="shared" si="31"/>
        <v>0</v>
      </c>
      <c r="F345" s="14">
        <v>2</v>
      </c>
      <c r="G345" s="14">
        <f t="shared" si="34"/>
        <v>325</v>
      </c>
      <c r="H345" s="14"/>
      <c r="I345" s="23">
        <v>5110</v>
      </c>
      <c r="J345" s="14" t="s">
        <v>423</v>
      </c>
      <c r="K345" s="14" t="s">
        <v>910</v>
      </c>
      <c r="L345" s="14"/>
      <c r="M345" s="14"/>
      <c r="N345" s="14" t="s">
        <v>40</v>
      </c>
      <c r="O345" s="14"/>
      <c r="P345" s="14"/>
      <c r="Q345" s="14"/>
      <c r="R345" s="14"/>
      <c r="S345" s="14"/>
      <c r="T345" s="14"/>
      <c r="U345" s="14"/>
      <c r="V345" s="14" t="s">
        <v>911</v>
      </c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</row>
    <row r="346" s="81" customFormat="1" ht="20" hidden="1" customHeight="1" spans="1:257">
      <c r="A346" s="13">
        <f t="shared" si="33"/>
        <v>5</v>
      </c>
      <c r="B346" s="14" t="s">
        <v>771</v>
      </c>
      <c r="C346" s="14" t="s">
        <v>73</v>
      </c>
      <c r="D346" s="14">
        <v>5</v>
      </c>
      <c r="E346" s="14">
        <f t="shared" si="31"/>
        <v>562.5</v>
      </c>
      <c r="F346" s="14">
        <v>0</v>
      </c>
      <c r="G346" s="14">
        <f t="shared" si="34"/>
        <v>0</v>
      </c>
      <c r="H346" s="14"/>
      <c r="I346" s="23">
        <v>641</v>
      </c>
      <c r="J346" s="14" t="s">
        <v>374</v>
      </c>
      <c r="K346" s="14" t="s">
        <v>910</v>
      </c>
      <c r="L346" s="14"/>
      <c r="M346" s="14"/>
      <c r="N346" s="14" t="s">
        <v>40</v>
      </c>
      <c r="O346" s="14"/>
      <c r="P346" s="14"/>
      <c r="Q346" s="14"/>
      <c r="R346" s="14"/>
      <c r="S346" s="14"/>
      <c r="T346" s="14"/>
      <c r="U346" s="14"/>
      <c r="V346" s="14" t="s">
        <v>917</v>
      </c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</row>
    <row r="347" s="81" customFormat="1" ht="20" hidden="1" customHeight="1" spans="1:257">
      <c r="A347" s="13">
        <f t="shared" si="33"/>
        <v>5</v>
      </c>
      <c r="B347" s="14" t="s">
        <v>771</v>
      </c>
      <c r="C347" s="14" t="s">
        <v>457</v>
      </c>
      <c r="D347" s="14">
        <v>5</v>
      </c>
      <c r="E347" s="14">
        <f t="shared" si="31"/>
        <v>562.5</v>
      </c>
      <c r="F347" s="14">
        <v>0</v>
      </c>
      <c r="G347" s="14">
        <f t="shared" si="34"/>
        <v>0</v>
      </c>
      <c r="H347" s="14"/>
      <c r="I347" s="23">
        <v>5111</v>
      </c>
      <c r="J347" s="14" t="s">
        <v>423</v>
      </c>
      <c r="K347" s="14" t="s">
        <v>910</v>
      </c>
      <c r="L347" s="14">
        <v>8</v>
      </c>
      <c r="M347" s="14"/>
      <c r="N347" s="14" t="s">
        <v>40</v>
      </c>
      <c r="O347" s="14"/>
      <c r="P347" s="14"/>
      <c r="Q347" s="14"/>
      <c r="R347" s="14"/>
      <c r="S347" s="14"/>
      <c r="T347" s="14"/>
      <c r="U347" s="14"/>
      <c r="V347" s="14" t="s">
        <v>898</v>
      </c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</row>
    <row r="348" s="81" customFormat="1" ht="20" hidden="1" customHeight="1" spans="1:257">
      <c r="A348" s="13">
        <f t="shared" si="33"/>
        <v>8.5</v>
      </c>
      <c r="B348" s="14" t="s">
        <v>772</v>
      </c>
      <c r="C348" s="14" t="s">
        <v>73</v>
      </c>
      <c r="D348" s="14">
        <v>8.5</v>
      </c>
      <c r="E348" s="14">
        <f t="shared" si="31"/>
        <v>956.25</v>
      </c>
      <c r="F348" s="14">
        <v>0</v>
      </c>
      <c r="G348" s="14">
        <f t="shared" si="34"/>
        <v>0</v>
      </c>
      <c r="H348" s="14"/>
      <c r="I348" s="23">
        <v>640</v>
      </c>
      <c r="J348" s="14" t="s">
        <v>374</v>
      </c>
      <c r="K348" s="14" t="s">
        <v>910</v>
      </c>
      <c r="L348" s="14">
        <v>20</v>
      </c>
      <c r="M348" s="14"/>
      <c r="N348" s="14" t="s">
        <v>40</v>
      </c>
      <c r="O348" s="14"/>
      <c r="P348" s="14"/>
      <c r="Q348" s="14"/>
      <c r="R348" s="14"/>
      <c r="S348" s="14"/>
      <c r="T348" s="14"/>
      <c r="U348" s="14"/>
      <c r="V348" s="14" t="s">
        <v>917</v>
      </c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</row>
    <row r="349" s="81" customFormat="1" ht="20" hidden="1" customHeight="1" spans="1:257">
      <c r="A349" s="13">
        <f t="shared" si="33"/>
        <v>8</v>
      </c>
      <c r="B349" s="14" t="s">
        <v>772</v>
      </c>
      <c r="C349" s="14" t="s">
        <v>168</v>
      </c>
      <c r="D349" s="14">
        <v>8</v>
      </c>
      <c r="E349" s="14">
        <f t="shared" si="31"/>
        <v>900</v>
      </c>
      <c r="F349" s="14">
        <v>0</v>
      </c>
      <c r="G349" s="14">
        <f t="shared" si="34"/>
        <v>0</v>
      </c>
      <c r="H349" s="14"/>
      <c r="I349" s="23">
        <v>5112</v>
      </c>
      <c r="J349" s="14" t="s">
        <v>423</v>
      </c>
      <c r="K349" s="14" t="s">
        <v>910</v>
      </c>
      <c r="L349" s="14"/>
      <c r="M349" s="14"/>
      <c r="N349" s="14" t="s">
        <v>40</v>
      </c>
      <c r="O349" s="14"/>
      <c r="P349" s="14"/>
      <c r="Q349" s="14"/>
      <c r="R349" s="14"/>
      <c r="S349" s="14"/>
      <c r="T349" s="14"/>
      <c r="U349" s="14"/>
      <c r="V349" s="14" t="s">
        <v>898</v>
      </c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</row>
    <row r="350" s="3" customFormat="1" ht="21" hidden="1" customHeight="1" spans="1:22">
      <c r="A350" s="13">
        <f t="shared" si="33"/>
        <v>6</v>
      </c>
      <c r="B350" s="14" t="s">
        <v>757</v>
      </c>
      <c r="C350" s="14" t="s">
        <v>73</v>
      </c>
      <c r="D350" s="14">
        <v>6</v>
      </c>
      <c r="E350" s="14">
        <f t="shared" si="31"/>
        <v>675</v>
      </c>
      <c r="F350" s="14">
        <v>0</v>
      </c>
      <c r="G350" s="14">
        <f t="shared" si="34"/>
        <v>0</v>
      </c>
      <c r="H350" s="14"/>
      <c r="I350" s="23">
        <v>1470</v>
      </c>
      <c r="J350" s="14" t="s">
        <v>374</v>
      </c>
      <c r="K350" s="14" t="s">
        <v>910</v>
      </c>
      <c r="L350" s="14">
        <v>20</v>
      </c>
      <c r="M350" s="14"/>
      <c r="N350" s="14" t="s">
        <v>40</v>
      </c>
      <c r="O350" s="14"/>
      <c r="P350" s="14"/>
      <c r="Q350" s="14"/>
      <c r="R350" s="14"/>
      <c r="S350" s="14"/>
      <c r="T350" s="14"/>
      <c r="U350" s="14"/>
      <c r="V350" s="14" t="s">
        <v>917</v>
      </c>
    </row>
    <row r="351" s="3" customFormat="1" ht="21" hidden="1" customHeight="1" spans="1:22">
      <c r="A351" s="13">
        <f t="shared" si="33"/>
        <v>8</v>
      </c>
      <c r="B351" s="14" t="s">
        <v>757</v>
      </c>
      <c r="C351" s="14" t="s">
        <v>168</v>
      </c>
      <c r="D351" s="14">
        <v>8</v>
      </c>
      <c r="E351" s="14">
        <f t="shared" si="31"/>
        <v>900</v>
      </c>
      <c r="F351" s="14">
        <v>0</v>
      </c>
      <c r="G351" s="14">
        <f t="shared" si="34"/>
        <v>0</v>
      </c>
      <c r="H351" s="14"/>
      <c r="I351" s="23">
        <v>5118</v>
      </c>
      <c r="J351" s="14" t="s">
        <v>423</v>
      </c>
      <c r="K351" s="14" t="s">
        <v>910</v>
      </c>
      <c r="L351" s="14">
        <v>20</v>
      </c>
      <c r="M351" s="14"/>
      <c r="N351" s="14" t="s">
        <v>40</v>
      </c>
      <c r="O351" s="14"/>
      <c r="P351" s="14"/>
      <c r="Q351" s="14"/>
      <c r="R351" s="14"/>
      <c r="S351" s="14"/>
      <c r="T351" s="14"/>
      <c r="U351" s="14"/>
      <c r="V351" s="14" t="s">
        <v>898</v>
      </c>
    </row>
    <row r="352" s="4" customFormat="1" ht="21" hidden="1" customHeight="1" spans="1:257">
      <c r="A352" s="13">
        <f t="shared" si="33"/>
        <v>8</v>
      </c>
      <c r="B352" s="14" t="s">
        <v>760</v>
      </c>
      <c r="C352" s="14" t="s">
        <v>73</v>
      </c>
      <c r="D352" s="14">
        <v>8</v>
      </c>
      <c r="E352" s="14">
        <f t="shared" si="31"/>
        <v>900</v>
      </c>
      <c r="F352" s="14">
        <v>0</v>
      </c>
      <c r="G352" s="14">
        <f t="shared" si="34"/>
        <v>0</v>
      </c>
      <c r="H352" s="14"/>
      <c r="I352" s="23">
        <v>1469</v>
      </c>
      <c r="J352" s="14" t="s">
        <v>374</v>
      </c>
      <c r="K352" s="14" t="s">
        <v>910</v>
      </c>
      <c r="L352" s="14"/>
      <c r="M352" s="14"/>
      <c r="N352" s="14" t="s">
        <v>40</v>
      </c>
      <c r="O352" s="14"/>
      <c r="P352" s="14"/>
      <c r="Q352" s="14"/>
      <c r="R352" s="14"/>
      <c r="S352" s="14"/>
      <c r="T352" s="14"/>
      <c r="U352" s="14"/>
      <c r="V352" s="14" t="s">
        <v>917</v>
      </c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</row>
    <row r="353" s="3" customFormat="1" ht="21" hidden="1" customHeight="1" spans="1:22">
      <c r="A353" s="13">
        <f t="shared" si="33"/>
        <v>8</v>
      </c>
      <c r="B353" s="14" t="s">
        <v>760</v>
      </c>
      <c r="C353" s="14" t="s">
        <v>168</v>
      </c>
      <c r="D353" s="14">
        <v>8</v>
      </c>
      <c r="E353" s="14">
        <f t="shared" si="31"/>
        <v>900</v>
      </c>
      <c r="F353" s="14">
        <v>0</v>
      </c>
      <c r="G353" s="14">
        <f t="shared" si="34"/>
        <v>0</v>
      </c>
      <c r="H353" s="14"/>
      <c r="I353" s="23">
        <v>5119</v>
      </c>
      <c r="J353" s="14" t="s">
        <v>423</v>
      </c>
      <c r="K353" s="14" t="s">
        <v>910</v>
      </c>
      <c r="L353" s="14"/>
      <c r="M353" s="14"/>
      <c r="N353" s="14" t="s">
        <v>40</v>
      </c>
      <c r="O353" s="14"/>
      <c r="P353" s="14"/>
      <c r="Q353" s="14"/>
      <c r="R353" s="14"/>
      <c r="S353" s="14"/>
      <c r="T353" s="14"/>
      <c r="U353" s="14"/>
      <c r="V353" s="14" t="s">
        <v>898</v>
      </c>
    </row>
    <row r="354" s="81" customFormat="1" ht="20" hidden="1" customHeight="1" spans="1:257">
      <c r="A354" s="13">
        <f t="shared" si="33"/>
        <v>8</v>
      </c>
      <c r="B354" s="14" t="s">
        <v>761</v>
      </c>
      <c r="C354" s="14" t="s">
        <v>73</v>
      </c>
      <c r="D354" s="14">
        <v>8</v>
      </c>
      <c r="E354" s="14">
        <f t="shared" si="31"/>
        <v>900</v>
      </c>
      <c r="F354" s="14">
        <v>0</v>
      </c>
      <c r="G354" s="14">
        <f t="shared" si="34"/>
        <v>0</v>
      </c>
      <c r="H354" s="14"/>
      <c r="I354" s="23">
        <v>1468</v>
      </c>
      <c r="J354" s="14" t="s">
        <v>374</v>
      </c>
      <c r="K354" s="14" t="s">
        <v>910</v>
      </c>
      <c r="L354" s="14">
        <v>20</v>
      </c>
      <c r="M354" s="14"/>
      <c r="N354" s="14" t="s">
        <v>40</v>
      </c>
      <c r="O354" s="14"/>
      <c r="P354" s="14"/>
      <c r="Q354" s="14"/>
      <c r="R354" s="14"/>
      <c r="S354" s="14"/>
      <c r="T354" s="14"/>
      <c r="U354" s="14"/>
      <c r="V354" s="14" t="s">
        <v>917</v>
      </c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</row>
    <row r="355" s="81" customFormat="1" ht="20" hidden="1" customHeight="1" spans="1:257">
      <c r="A355" s="13">
        <f t="shared" si="33"/>
        <v>8</v>
      </c>
      <c r="B355" s="14" t="s">
        <v>761</v>
      </c>
      <c r="C355" s="14" t="s">
        <v>168</v>
      </c>
      <c r="D355" s="14">
        <v>0</v>
      </c>
      <c r="E355" s="14">
        <f t="shared" si="31"/>
        <v>0</v>
      </c>
      <c r="F355" s="14">
        <v>8</v>
      </c>
      <c r="G355" s="14">
        <f t="shared" si="34"/>
        <v>1300</v>
      </c>
      <c r="H355" s="14"/>
      <c r="I355" s="23">
        <v>5120</v>
      </c>
      <c r="J355" s="14" t="s">
        <v>423</v>
      </c>
      <c r="K355" s="14" t="s">
        <v>910</v>
      </c>
      <c r="L355" s="14"/>
      <c r="M355" s="14"/>
      <c r="N355" s="14" t="s">
        <v>40</v>
      </c>
      <c r="O355" s="14"/>
      <c r="P355" s="14"/>
      <c r="Q355" s="14"/>
      <c r="R355" s="14"/>
      <c r="S355" s="14"/>
      <c r="T355" s="14"/>
      <c r="U355" s="14"/>
      <c r="V355" s="14" t="s">
        <v>898</v>
      </c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</row>
    <row r="356" s="81" customFormat="1" ht="20" hidden="1" customHeight="1" spans="1:257">
      <c r="A356" s="13">
        <f t="shared" si="33"/>
        <v>8</v>
      </c>
      <c r="B356" s="14" t="s">
        <v>768</v>
      </c>
      <c r="C356" s="14" t="s">
        <v>37</v>
      </c>
      <c r="D356" s="14">
        <v>8</v>
      </c>
      <c r="E356" s="14">
        <f t="shared" ref="E356:E361" si="35">1000/8*D356</f>
        <v>1000</v>
      </c>
      <c r="F356" s="14">
        <v>0</v>
      </c>
      <c r="G356" s="14">
        <f t="shared" ref="G356:G393" si="36">1500/8*F356</f>
        <v>0</v>
      </c>
      <c r="H356" s="14"/>
      <c r="I356" s="23">
        <v>1361</v>
      </c>
      <c r="J356" s="14" t="s">
        <v>104</v>
      </c>
      <c r="K356" s="14" t="s">
        <v>270</v>
      </c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>
        <v>13923978348</v>
      </c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</row>
    <row r="357" s="81" customFormat="1" ht="20" hidden="1" customHeight="1" spans="1:257">
      <c r="A357" s="13">
        <f t="shared" si="33"/>
        <v>4</v>
      </c>
      <c r="B357" s="14" t="s">
        <v>771</v>
      </c>
      <c r="C357" s="14" t="s">
        <v>37</v>
      </c>
      <c r="D357" s="14">
        <v>4</v>
      </c>
      <c r="E357" s="14">
        <f t="shared" si="35"/>
        <v>500</v>
      </c>
      <c r="F357" s="14">
        <v>0</v>
      </c>
      <c r="G357" s="14">
        <f t="shared" si="36"/>
        <v>0</v>
      </c>
      <c r="H357" s="14"/>
      <c r="I357" s="23">
        <v>1362</v>
      </c>
      <c r="J357" s="14" t="s">
        <v>104</v>
      </c>
      <c r="K357" s="14" t="s">
        <v>270</v>
      </c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>
        <v>13923978348</v>
      </c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</row>
    <row r="358" s="81" customFormat="1" ht="20" hidden="1" customHeight="1" spans="1:257">
      <c r="A358" s="13">
        <f t="shared" si="33"/>
        <v>8</v>
      </c>
      <c r="B358" s="14" t="s">
        <v>772</v>
      </c>
      <c r="C358" s="14" t="s">
        <v>37</v>
      </c>
      <c r="D358" s="14">
        <v>8</v>
      </c>
      <c r="E358" s="14">
        <f t="shared" si="35"/>
        <v>1000</v>
      </c>
      <c r="F358" s="14">
        <v>0</v>
      </c>
      <c r="G358" s="14">
        <f t="shared" si="36"/>
        <v>0</v>
      </c>
      <c r="H358" s="14"/>
      <c r="I358" s="23">
        <v>1363</v>
      </c>
      <c r="J358" s="14" t="s">
        <v>54</v>
      </c>
      <c r="K358" s="14" t="s">
        <v>270</v>
      </c>
      <c r="L358" s="14"/>
      <c r="M358" s="14"/>
      <c r="N358" s="14" t="s">
        <v>40</v>
      </c>
      <c r="O358" s="14"/>
      <c r="P358" s="14"/>
      <c r="Q358" s="14"/>
      <c r="R358" s="14"/>
      <c r="S358" s="14"/>
      <c r="T358" s="14">
        <v>3168.9</v>
      </c>
      <c r="U358" s="14" t="s">
        <v>481</v>
      </c>
      <c r="V358" s="14">
        <v>13923978348</v>
      </c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</row>
    <row r="359" s="81" customFormat="1" ht="20" hidden="1" customHeight="1" spans="1:257">
      <c r="A359" s="13">
        <f t="shared" si="33"/>
        <v>8</v>
      </c>
      <c r="B359" s="14" t="s">
        <v>757</v>
      </c>
      <c r="C359" s="14" t="s">
        <v>37</v>
      </c>
      <c r="D359" s="14">
        <v>8</v>
      </c>
      <c r="E359" s="14">
        <f t="shared" si="35"/>
        <v>1000</v>
      </c>
      <c r="F359" s="14">
        <v>0</v>
      </c>
      <c r="G359" s="14">
        <f t="shared" si="36"/>
        <v>0</v>
      </c>
      <c r="H359" s="14"/>
      <c r="I359" s="23">
        <v>1364</v>
      </c>
      <c r="J359" s="14" t="s">
        <v>54</v>
      </c>
      <c r="K359" s="14" t="s">
        <v>270</v>
      </c>
      <c r="L359" s="14"/>
      <c r="M359" s="14"/>
      <c r="N359" s="14" t="s">
        <v>40</v>
      </c>
      <c r="O359" s="14"/>
      <c r="P359" s="14"/>
      <c r="Q359" s="14"/>
      <c r="R359" s="14"/>
      <c r="S359" s="14"/>
      <c r="T359" s="14">
        <v>3176.6</v>
      </c>
      <c r="U359" s="14" t="s">
        <v>497</v>
      </c>
      <c r="V359" s="14">
        <v>13923978348</v>
      </c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</row>
    <row r="360" s="81" customFormat="1" ht="20" hidden="1" customHeight="1" spans="1:257">
      <c r="A360" s="13">
        <f t="shared" si="33"/>
        <v>8</v>
      </c>
      <c r="B360" s="14" t="s">
        <v>760</v>
      </c>
      <c r="C360" s="14" t="s">
        <v>37</v>
      </c>
      <c r="D360" s="14">
        <v>8</v>
      </c>
      <c r="E360" s="14">
        <f t="shared" si="35"/>
        <v>1000</v>
      </c>
      <c r="F360" s="14">
        <v>0</v>
      </c>
      <c r="G360" s="14">
        <f t="shared" si="36"/>
        <v>0</v>
      </c>
      <c r="H360" s="14"/>
      <c r="I360" s="23">
        <v>1365</v>
      </c>
      <c r="J360" s="14" t="s">
        <v>54</v>
      </c>
      <c r="K360" s="14" t="s">
        <v>270</v>
      </c>
      <c r="L360" s="14"/>
      <c r="M360" s="14"/>
      <c r="N360" s="14" t="s">
        <v>40</v>
      </c>
      <c r="O360" s="14"/>
      <c r="P360" s="14"/>
      <c r="Q360" s="14"/>
      <c r="R360" s="14"/>
      <c r="S360" s="14"/>
      <c r="T360" s="14">
        <v>3184.3</v>
      </c>
      <c r="U360" s="14" t="s">
        <v>431</v>
      </c>
      <c r="V360" s="14">
        <v>13923978348</v>
      </c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</row>
    <row r="361" s="81" customFormat="1" ht="20" hidden="1" customHeight="1" spans="1:257">
      <c r="A361" s="13">
        <f t="shared" si="33"/>
        <v>8</v>
      </c>
      <c r="B361" s="14" t="s">
        <v>761</v>
      </c>
      <c r="C361" s="14" t="s">
        <v>37</v>
      </c>
      <c r="D361" s="14">
        <v>8</v>
      </c>
      <c r="E361" s="14">
        <f t="shared" si="35"/>
        <v>1000</v>
      </c>
      <c r="F361" s="14">
        <v>0</v>
      </c>
      <c r="G361" s="14">
        <f t="shared" si="36"/>
        <v>0</v>
      </c>
      <c r="H361" s="14"/>
      <c r="I361" s="23">
        <v>1367</v>
      </c>
      <c r="J361" s="14" t="s">
        <v>54</v>
      </c>
      <c r="K361" s="14" t="s">
        <v>270</v>
      </c>
      <c r="L361" s="14"/>
      <c r="M361" s="14"/>
      <c r="N361" s="14" t="s">
        <v>40</v>
      </c>
      <c r="O361" s="14"/>
      <c r="P361" s="14"/>
      <c r="Q361" s="14"/>
      <c r="R361" s="14"/>
      <c r="S361" s="14"/>
      <c r="T361" s="14">
        <v>3188.8</v>
      </c>
      <c r="U361" s="14" t="s">
        <v>431</v>
      </c>
      <c r="V361" s="14">
        <v>13923978348</v>
      </c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</row>
    <row r="362" s="81" customFormat="1" ht="20" hidden="1" customHeight="1" spans="1:257">
      <c r="A362" s="13">
        <f t="shared" si="33"/>
        <v>8</v>
      </c>
      <c r="B362" s="14" t="s">
        <v>751</v>
      </c>
      <c r="C362" s="14" t="s">
        <v>137</v>
      </c>
      <c r="D362" s="14">
        <v>0</v>
      </c>
      <c r="E362" s="14">
        <f>900/8*D362</f>
        <v>0</v>
      </c>
      <c r="F362" s="14">
        <v>8</v>
      </c>
      <c r="G362" s="14">
        <f t="shared" si="36"/>
        <v>1500</v>
      </c>
      <c r="H362" s="14"/>
      <c r="I362" s="23">
        <v>5138</v>
      </c>
      <c r="J362" s="14" t="s">
        <v>432</v>
      </c>
      <c r="K362" s="14" t="s">
        <v>918</v>
      </c>
      <c r="L362" s="14"/>
      <c r="M362" s="14"/>
      <c r="N362" s="14"/>
      <c r="O362" s="14"/>
      <c r="P362" s="14"/>
      <c r="Q362" s="14"/>
      <c r="R362" s="14"/>
      <c r="S362" s="14"/>
      <c r="T362" s="14">
        <v>1594</v>
      </c>
      <c r="U362" s="14"/>
      <c r="V362" s="14" t="s">
        <v>919</v>
      </c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</row>
    <row r="363" s="81" customFormat="1" ht="20" hidden="1" customHeight="1" spans="1:257">
      <c r="A363" s="13">
        <f t="shared" si="33"/>
        <v>8</v>
      </c>
      <c r="B363" s="14" t="s">
        <v>752</v>
      </c>
      <c r="C363" s="14" t="s">
        <v>137</v>
      </c>
      <c r="D363" s="14">
        <v>7</v>
      </c>
      <c r="E363" s="14">
        <f>900/8*D363</f>
        <v>787.5</v>
      </c>
      <c r="F363" s="14">
        <v>1</v>
      </c>
      <c r="G363" s="14">
        <f t="shared" si="36"/>
        <v>187.5</v>
      </c>
      <c r="H363" s="14"/>
      <c r="I363" s="23">
        <v>1122</v>
      </c>
      <c r="J363" s="14" t="s">
        <v>432</v>
      </c>
      <c r="K363" s="14" t="s">
        <v>918</v>
      </c>
      <c r="L363" s="14">
        <v>15</v>
      </c>
      <c r="M363" s="14"/>
      <c r="N363" s="14"/>
      <c r="O363" s="14"/>
      <c r="P363" s="14"/>
      <c r="Q363" s="14"/>
      <c r="R363" s="14"/>
      <c r="S363" s="14"/>
      <c r="T363" s="14">
        <v>1602</v>
      </c>
      <c r="U363" s="14"/>
      <c r="V363" s="14" t="s">
        <v>919</v>
      </c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</row>
    <row r="364" s="81" customFormat="1" ht="20" hidden="1" customHeight="1" spans="1:257">
      <c r="A364" s="13">
        <f t="shared" si="33"/>
        <v>8</v>
      </c>
      <c r="B364" s="14" t="s">
        <v>777</v>
      </c>
      <c r="C364" s="14" t="s">
        <v>137</v>
      </c>
      <c r="D364" s="14">
        <v>8</v>
      </c>
      <c r="E364" s="14">
        <f>900/8*D364</f>
        <v>900</v>
      </c>
      <c r="F364" s="14">
        <v>0</v>
      </c>
      <c r="G364" s="14">
        <f t="shared" si="36"/>
        <v>0</v>
      </c>
      <c r="H364" s="14"/>
      <c r="I364" s="23">
        <v>1124</v>
      </c>
      <c r="J364" s="14" t="s">
        <v>432</v>
      </c>
      <c r="K364" s="14" t="s">
        <v>918</v>
      </c>
      <c r="L364" s="14">
        <v>15</v>
      </c>
      <c r="M364" s="14" t="s">
        <v>748</v>
      </c>
      <c r="N364" s="14"/>
      <c r="O364" s="14"/>
      <c r="P364" s="14"/>
      <c r="Q364" s="14"/>
      <c r="R364" s="14"/>
      <c r="S364" s="14"/>
      <c r="T364" s="14">
        <v>1609.8</v>
      </c>
      <c r="U364" s="14" t="s">
        <v>481</v>
      </c>
      <c r="V364" s="14" t="s">
        <v>919</v>
      </c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</row>
    <row r="365" s="81" customFormat="1" ht="20" hidden="1" customHeight="1" spans="1:257">
      <c r="A365" s="13">
        <f t="shared" si="33"/>
        <v>8</v>
      </c>
      <c r="B365" s="14" t="s">
        <v>768</v>
      </c>
      <c r="C365" s="14" t="s">
        <v>345</v>
      </c>
      <c r="D365" s="14">
        <v>8</v>
      </c>
      <c r="E365" s="14">
        <f>1000/8*D365</f>
        <v>1000</v>
      </c>
      <c r="F365" s="14">
        <v>0</v>
      </c>
      <c r="G365" s="14">
        <f t="shared" si="36"/>
        <v>0</v>
      </c>
      <c r="H365" s="14"/>
      <c r="I365" s="23">
        <v>5313</v>
      </c>
      <c r="J365" s="14" t="s">
        <v>82</v>
      </c>
      <c r="K365" s="14" t="s">
        <v>920</v>
      </c>
      <c r="L365" s="14"/>
      <c r="M365" s="14"/>
      <c r="N365" s="14" t="s">
        <v>40</v>
      </c>
      <c r="O365" s="14"/>
      <c r="P365" s="14"/>
      <c r="Q365" s="14"/>
      <c r="R365" s="14"/>
      <c r="S365" s="14"/>
      <c r="T365" s="14"/>
      <c r="U365" s="14"/>
      <c r="V365" s="14" t="s">
        <v>921</v>
      </c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</row>
    <row r="366" s="81" customFormat="1" ht="20" hidden="1" customHeight="1" spans="1:257">
      <c r="A366" s="13">
        <f t="shared" si="33"/>
        <v>5</v>
      </c>
      <c r="B366" s="14" t="s">
        <v>771</v>
      </c>
      <c r="C366" s="14" t="s">
        <v>345</v>
      </c>
      <c r="D366" s="14">
        <v>5</v>
      </c>
      <c r="E366" s="14">
        <v>1200</v>
      </c>
      <c r="F366" s="14">
        <v>0</v>
      </c>
      <c r="G366" s="14">
        <f t="shared" si="36"/>
        <v>0</v>
      </c>
      <c r="H366" s="14"/>
      <c r="I366" s="23">
        <v>5191</v>
      </c>
      <c r="J366" s="14" t="s">
        <v>60</v>
      </c>
      <c r="K366" s="14" t="s">
        <v>920</v>
      </c>
      <c r="L366" s="14"/>
      <c r="M366" s="14"/>
      <c r="N366" s="14" t="s">
        <v>40</v>
      </c>
      <c r="O366" s="14"/>
      <c r="P366" s="14"/>
      <c r="Q366" s="14"/>
      <c r="R366" s="14"/>
      <c r="S366" s="14"/>
      <c r="T366" s="14"/>
      <c r="U366" s="14"/>
      <c r="V366" s="14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</row>
    <row r="367" s="81" customFormat="1" ht="20" hidden="1" customHeight="1" spans="1:257">
      <c r="A367" s="13">
        <f t="shared" si="33"/>
        <v>7.5</v>
      </c>
      <c r="B367" s="14" t="s">
        <v>809</v>
      </c>
      <c r="C367" s="14" t="s">
        <v>400</v>
      </c>
      <c r="D367" s="14">
        <v>7.5</v>
      </c>
      <c r="E367" s="14">
        <f>900/8*D367</f>
        <v>843.75</v>
      </c>
      <c r="F367" s="14">
        <v>0</v>
      </c>
      <c r="G367" s="14">
        <f t="shared" si="36"/>
        <v>0</v>
      </c>
      <c r="H367" s="14"/>
      <c r="I367" s="23">
        <v>1145</v>
      </c>
      <c r="J367" s="14" t="s">
        <v>374</v>
      </c>
      <c r="K367" s="37" t="s">
        <v>311</v>
      </c>
      <c r="L367" s="14"/>
      <c r="M367" s="14"/>
      <c r="N367" s="14" t="s">
        <v>40</v>
      </c>
      <c r="O367" s="14"/>
      <c r="P367" s="14"/>
      <c r="Q367" s="14"/>
      <c r="R367" s="14"/>
      <c r="S367" s="14"/>
      <c r="T367" s="14">
        <v>1239.8</v>
      </c>
      <c r="U367" s="14"/>
      <c r="V367" s="14" t="s">
        <v>922</v>
      </c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</row>
    <row r="368" s="81" customFormat="1" ht="20" hidden="1" customHeight="1" spans="1:257">
      <c r="A368" s="13">
        <f t="shared" si="33"/>
        <v>4</v>
      </c>
      <c r="B368" s="14" t="s">
        <v>744</v>
      </c>
      <c r="C368" s="14" t="s">
        <v>400</v>
      </c>
      <c r="D368" s="14">
        <v>4</v>
      </c>
      <c r="E368" s="14">
        <f>900/8*D368</f>
        <v>450</v>
      </c>
      <c r="F368" s="14">
        <v>0</v>
      </c>
      <c r="G368" s="14">
        <f t="shared" si="36"/>
        <v>0</v>
      </c>
      <c r="H368" s="14"/>
      <c r="I368" s="23">
        <v>1141</v>
      </c>
      <c r="J368" s="14" t="s">
        <v>374</v>
      </c>
      <c r="K368" s="37" t="s">
        <v>311</v>
      </c>
      <c r="L368" s="14"/>
      <c r="M368" s="14"/>
      <c r="N368" s="14" t="s">
        <v>40</v>
      </c>
      <c r="O368" s="14"/>
      <c r="P368" s="14"/>
      <c r="Q368" s="14"/>
      <c r="R368" s="14"/>
      <c r="S368" s="14"/>
      <c r="T368" s="14">
        <v>1242.6</v>
      </c>
      <c r="U368" s="14"/>
      <c r="V368" s="14" t="s">
        <v>922</v>
      </c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</row>
    <row r="369" s="81" customFormat="1" ht="20" hidden="1" customHeight="1" spans="1:257">
      <c r="A369" s="13">
        <f t="shared" si="33"/>
        <v>6</v>
      </c>
      <c r="B369" s="14" t="s">
        <v>762</v>
      </c>
      <c r="C369" s="14" t="s">
        <v>400</v>
      </c>
      <c r="D369" s="14">
        <v>6</v>
      </c>
      <c r="E369" s="14">
        <f>900/8*D369</f>
        <v>675</v>
      </c>
      <c r="F369" s="14">
        <v>0</v>
      </c>
      <c r="G369" s="14">
        <f t="shared" si="36"/>
        <v>0</v>
      </c>
      <c r="H369" s="14"/>
      <c r="I369" s="23">
        <v>1132</v>
      </c>
      <c r="J369" s="14" t="s">
        <v>374</v>
      </c>
      <c r="K369" s="37" t="s">
        <v>311</v>
      </c>
      <c r="L369" s="14"/>
      <c r="M369" s="14"/>
      <c r="N369" s="14" t="s">
        <v>40</v>
      </c>
      <c r="O369" s="14"/>
      <c r="P369" s="14"/>
      <c r="Q369" s="14"/>
      <c r="R369" s="14"/>
      <c r="S369" s="14"/>
      <c r="T369" s="14">
        <v>1248.6</v>
      </c>
      <c r="U369" s="14"/>
      <c r="V369" s="14" t="s">
        <v>922</v>
      </c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</row>
    <row r="370" s="81" customFormat="1" ht="20" hidden="1" customHeight="1" spans="1:257">
      <c r="A370" s="13">
        <f t="shared" si="33"/>
        <v>8</v>
      </c>
      <c r="B370" s="14" t="s">
        <v>751</v>
      </c>
      <c r="C370" s="14" t="s">
        <v>400</v>
      </c>
      <c r="D370" s="14">
        <v>8</v>
      </c>
      <c r="E370" s="14">
        <f>900/8*D370</f>
        <v>900</v>
      </c>
      <c r="F370" s="14">
        <v>0</v>
      </c>
      <c r="G370" s="14">
        <f t="shared" si="36"/>
        <v>0</v>
      </c>
      <c r="H370" s="14"/>
      <c r="I370" s="23">
        <v>543</v>
      </c>
      <c r="J370" s="14" t="s">
        <v>23</v>
      </c>
      <c r="K370" s="37" t="s">
        <v>311</v>
      </c>
      <c r="L370" s="14"/>
      <c r="M370" s="14" t="s">
        <v>748</v>
      </c>
      <c r="N370" s="62" t="s">
        <v>40</v>
      </c>
      <c r="O370" s="14"/>
      <c r="P370" s="14"/>
      <c r="Q370" s="14"/>
      <c r="R370" s="14"/>
      <c r="S370" s="14"/>
      <c r="T370" s="14">
        <v>1257</v>
      </c>
      <c r="U370" s="14"/>
      <c r="V370" s="14" t="s">
        <v>922</v>
      </c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</row>
    <row r="371" s="81" customFormat="1" ht="20" hidden="1" customHeight="1" spans="1:257">
      <c r="A371" s="13">
        <f t="shared" si="33"/>
        <v>8</v>
      </c>
      <c r="B371" s="14" t="s">
        <v>776</v>
      </c>
      <c r="C371" s="14" t="s">
        <v>37</v>
      </c>
      <c r="D371" s="14">
        <v>4</v>
      </c>
      <c r="E371" s="14">
        <f t="shared" ref="E371:E393" si="37">1000/8*D371</f>
        <v>500</v>
      </c>
      <c r="F371" s="14">
        <v>4</v>
      </c>
      <c r="G371" s="14">
        <f t="shared" si="36"/>
        <v>750</v>
      </c>
      <c r="H371" s="14"/>
      <c r="I371" s="23">
        <v>5132</v>
      </c>
      <c r="J371" s="14" t="s">
        <v>432</v>
      </c>
      <c r="K371" s="14" t="s">
        <v>923</v>
      </c>
      <c r="L371" s="14"/>
      <c r="M371" s="14"/>
      <c r="N371" s="14" t="s">
        <v>40</v>
      </c>
      <c r="O371" s="14"/>
      <c r="P371" s="14"/>
      <c r="Q371" s="14"/>
      <c r="R371" s="14"/>
      <c r="S371" s="14"/>
      <c r="T371" s="14">
        <v>3080</v>
      </c>
      <c r="U371" s="14" t="s">
        <v>481</v>
      </c>
      <c r="V371" s="14" t="s">
        <v>759</v>
      </c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</row>
    <row r="372" s="81" customFormat="1" ht="20" hidden="1" customHeight="1" spans="1:257">
      <c r="A372" s="13">
        <f t="shared" si="33"/>
        <v>8</v>
      </c>
      <c r="B372" s="14" t="s">
        <v>750</v>
      </c>
      <c r="C372" s="14" t="s">
        <v>33</v>
      </c>
      <c r="D372" s="14">
        <v>8</v>
      </c>
      <c r="E372" s="14">
        <f t="shared" si="37"/>
        <v>1000</v>
      </c>
      <c r="F372" s="14">
        <v>0</v>
      </c>
      <c r="G372" s="14">
        <f t="shared" si="36"/>
        <v>0</v>
      </c>
      <c r="H372" s="14"/>
      <c r="I372" s="23">
        <v>511</v>
      </c>
      <c r="J372" s="14" t="s">
        <v>60</v>
      </c>
      <c r="K372" s="14" t="s">
        <v>923</v>
      </c>
      <c r="L372" s="14"/>
      <c r="M372" s="14"/>
      <c r="N372" s="14" t="s">
        <v>40</v>
      </c>
      <c r="O372" s="14"/>
      <c r="P372" s="14"/>
      <c r="Q372" s="14"/>
      <c r="R372" s="14"/>
      <c r="S372" s="14"/>
      <c r="T372" s="14"/>
      <c r="U372" s="14"/>
      <c r="V372" s="14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</row>
    <row r="373" s="3" customFormat="1" ht="21" hidden="1" customHeight="1" spans="1:22">
      <c r="A373" s="13">
        <f t="shared" si="33"/>
        <v>4</v>
      </c>
      <c r="B373" s="14" t="s">
        <v>751</v>
      </c>
      <c r="C373" s="14" t="s">
        <v>33</v>
      </c>
      <c r="D373" s="14">
        <v>4</v>
      </c>
      <c r="E373" s="14">
        <f t="shared" si="37"/>
        <v>500</v>
      </c>
      <c r="F373" s="14">
        <v>0</v>
      </c>
      <c r="G373" s="14">
        <f t="shared" si="36"/>
        <v>0</v>
      </c>
      <c r="H373" s="14"/>
      <c r="I373" s="23">
        <v>512</v>
      </c>
      <c r="J373" s="14" t="s">
        <v>60</v>
      </c>
      <c r="K373" s="14" t="s">
        <v>923</v>
      </c>
      <c r="L373" s="14"/>
      <c r="M373" s="14"/>
      <c r="N373" s="14" t="s">
        <v>40</v>
      </c>
      <c r="O373" s="14"/>
      <c r="P373" s="14"/>
      <c r="Q373" s="14"/>
      <c r="R373" s="14"/>
      <c r="S373" s="14"/>
      <c r="T373" s="14"/>
      <c r="U373" s="14"/>
      <c r="V373" s="14" t="s">
        <v>759</v>
      </c>
    </row>
    <row r="374" s="3" customFormat="1" ht="21" hidden="1" customHeight="1" spans="1:22">
      <c r="A374" s="13">
        <f t="shared" si="33"/>
        <v>8</v>
      </c>
      <c r="B374" s="14" t="s">
        <v>752</v>
      </c>
      <c r="C374" s="14" t="s">
        <v>33</v>
      </c>
      <c r="D374" s="14">
        <v>6</v>
      </c>
      <c r="E374" s="14">
        <f t="shared" si="37"/>
        <v>750</v>
      </c>
      <c r="F374" s="14">
        <v>2</v>
      </c>
      <c r="G374" s="14">
        <f t="shared" si="36"/>
        <v>375</v>
      </c>
      <c r="H374" s="14"/>
      <c r="I374" s="23">
        <v>516</v>
      </c>
      <c r="J374" s="14" t="s">
        <v>186</v>
      </c>
      <c r="K374" s="14" t="s">
        <v>923</v>
      </c>
      <c r="L374" s="14"/>
      <c r="M374" s="14"/>
      <c r="N374" s="14" t="s">
        <v>40</v>
      </c>
      <c r="O374" s="14"/>
      <c r="P374" s="14"/>
      <c r="Q374" s="14"/>
      <c r="R374" s="14"/>
      <c r="S374" s="14"/>
      <c r="T374" s="14"/>
      <c r="U374" s="14"/>
      <c r="V374" s="14" t="s">
        <v>759</v>
      </c>
    </row>
    <row r="375" s="81" customFormat="1" ht="20" hidden="1" customHeight="1" spans="1:257">
      <c r="A375" s="13">
        <f t="shared" si="33"/>
        <v>8</v>
      </c>
      <c r="B375" s="14" t="s">
        <v>777</v>
      </c>
      <c r="C375" s="14" t="s">
        <v>33</v>
      </c>
      <c r="D375" s="14">
        <v>4</v>
      </c>
      <c r="E375" s="14">
        <f t="shared" si="37"/>
        <v>500</v>
      </c>
      <c r="F375" s="14">
        <v>4</v>
      </c>
      <c r="G375" s="14">
        <f t="shared" si="36"/>
        <v>750</v>
      </c>
      <c r="H375" s="14"/>
      <c r="I375" s="23">
        <v>517</v>
      </c>
      <c r="J375" s="14" t="s">
        <v>60</v>
      </c>
      <c r="K375" s="14" t="s">
        <v>923</v>
      </c>
      <c r="L375" s="14"/>
      <c r="M375" s="14"/>
      <c r="N375" s="14" t="s">
        <v>40</v>
      </c>
      <c r="O375" s="14"/>
      <c r="P375" s="14"/>
      <c r="Q375" s="14"/>
      <c r="R375" s="14"/>
      <c r="S375" s="14"/>
      <c r="T375" s="14"/>
      <c r="U375" s="14"/>
      <c r="V375" s="14" t="s">
        <v>759</v>
      </c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</row>
    <row r="376" s="81" customFormat="1" ht="20" hidden="1" customHeight="1" spans="1:257">
      <c r="A376" s="13">
        <f t="shared" si="33"/>
        <v>8</v>
      </c>
      <c r="B376" s="14" t="s">
        <v>779</v>
      </c>
      <c r="C376" s="14" t="s">
        <v>33</v>
      </c>
      <c r="D376" s="14">
        <v>8</v>
      </c>
      <c r="E376" s="14">
        <f t="shared" si="37"/>
        <v>1000</v>
      </c>
      <c r="F376" s="14">
        <v>0</v>
      </c>
      <c r="G376" s="14">
        <f t="shared" si="36"/>
        <v>0</v>
      </c>
      <c r="H376" s="14"/>
      <c r="I376" s="23">
        <v>519</v>
      </c>
      <c r="J376" s="14" t="s">
        <v>60</v>
      </c>
      <c r="K376" s="14" t="s">
        <v>923</v>
      </c>
      <c r="L376" s="14"/>
      <c r="M376" s="14"/>
      <c r="N376" s="14" t="s">
        <v>40</v>
      </c>
      <c r="O376" s="14"/>
      <c r="P376" s="14"/>
      <c r="Q376" s="14"/>
      <c r="R376" s="14"/>
      <c r="S376" s="14"/>
      <c r="T376" s="14"/>
      <c r="U376" s="14"/>
      <c r="V376" s="14" t="s">
        <v>759</v>
      </c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</row>
    <row r="377" s="81" customFormat="1" ht="20" hidden="1" customHeight="1" spans="1:257">
      <c r="A377" s="13">
        <f t="shared" si="33"/>
        <v>4</v>
      </c>
      <c r="B377" s="14" t="s">
        <v>753</v>
      </c>
      <c r="C377" s="14" t="s">
        <v>33</v>
      </c>
      <c r="D377" s="14">
        <v>2</v>
      </c>
      <c r="E377" s="14">
        <f t="shared" si="37"/>
        <v>250</v>
      </c>
      <c r="F377" s="14">
        <v>2</v>
      </c>
      <c r="G377" s="14">
        <f t="shared" si="36"/>
        <v>375</v>
      </c>
      <c r="H377" s="14"/>
      <c r="I377" s="23">
        <v>5311</v>
      </c>
      <c r="J377" s="14" t="s">
        <v>82</v>
      </c>
      <c r="K377" s="14" t="s">
        <v>923</v>
      </c>
      <c r="L377" s="14"/>
      <c r="M377" s="14"/>
      <c r="N377" s="14" t="s">
        <v>40</v>
      </c>
      <c r="O377" s="14"/>
      <c r="P377" s="14"/>
      <c r="Q377" s="14"/>
      <c r="R377" s="14"/>
      <c r="S377" s="14"/>
      <c r="T377" s="14"/>
      <c r="U377" s="14"/>
      <c r="V377" s="14" t="s">
        <v>759</v>
      </c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</row>
    <row r="378" s="81" customFormat="1" ht="20" hidden="1" customHeight="1" spans="1:257">
      <c r="A378" s="13">
        <f t="shared" si="33"/>
        <v>4</v>
      </c>
      <c r="B378" s="14" t="s">
        <v>781</v>
      </c>
      <c r="C378" s="14" t="s">
        <v>33</v>
      </c>
      <c r="D378" s="14">
        <v>4</v>
      </c>
      <c r="E378" s="14">
        <f t="shared" si="37"/>
        <v>500</v>
      </c>
      <c r="F378" s="14">
        <v>0</v>
      </c>
      <c r="G378" s="14">
        <f t="shared" si="36"/>
        <v>0</v>
      </c>
      <c r="H378" s="14"/>
      <c r="I378" s="23">
        <v>5312</v>
      </c>
      <c r="J378" s="14" t="s">
        <v>82</v>
      </c>
      <c r="K378" s="14" t="s">
        <v>923</v>
      </c>
      <c r="L378" s="14"/>
      <c r="M378" s="14"/>
      <c r="N378" s="14" t="s">
        <v>40</v>
      </c>
      <c r="O378" s="14"/>
      <c r="P378" s="14"/>
      <c r="Q378" s="14"/>
      <c r="R378" s="14"/>
      <c r="S378" s="14"/>
      <c r="T378" s="14"/>
      <c r="U378" s="14"/>
      <c r="V378" s="14" t="s">
        <v>759</v>
      </c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</row>
    <row r="379" s="81" customFormat="1" ht="20" hidden="1" customHeight="1" spans="1:257">
      <c r="A379" s="13">
        <f t="shared" si="33"/>
        <v>8</v>
      </c>
      <c r="B379" s="14" t="s">
        <v>772</v>
      </c>
      <c r="C379" s="14" t="s">
        <v>50</v>
      </c>
      <c r="D379" s="14">
        <v>8</v>
      </c>
      <c r="E379" s="14">
        <f t="shared" si="37"/>
        <v>1000</v>
      </c>
      <c r="F379" s="14">
        <v>0</v>
      </c>
      <c r="G379" s="14">
        <f t="shared" si="36"/>
        <v>0</v>
      </c>
      <c r="H379" s="14"/>
      <c r="I379" s="23">
        <v>544</v>
      </c>
      <c r="J379" s="14" t="s">
        <v>23</v>
      </c>
      <c r="K379" s="14" t="s">
        <v>923</v>
      </c>
      <c r="L379" s="14"/>
      <c r="M379" s="14"/>
      <c r="N379" s="62" t="s">
        <v>40</v>
      </c>
      <c r="O379" s="14"/>
      <c r="P379" s="14"/>
      <c r="Q379" s="14"/>
      <c r="R379" s="14"/>
      <c r="S379" s="14"/>
      <c r="T379" s="14">
        <v>2272</v>
      </c>
      <c r="U379" s="14" t="s">
        <v>409</v>
      </c>
      <c r="V379" s="14" t="s">
        <v>759</v>
      </c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</row>
    <row r="380" s="81" customFormat="1" ht="20" hidden="1" customHeight="1" spans="1:257">
      <c r="A380" s="13">
        <f t="shared" si="33"/>
        <v>8</v>
      </c>
      <c r="B380" s="14" t="s">
        <v>757</v>
      </c>
      <c r="C380" s="14" t="s">
        <v>33</v>
      </c>
      <c r="D380" s="14">
        <v>8</v>
      </c>
      <c r="E380" s="14">
        <f t="shared" si="37"/>
        <v>1000</v>
      </c>
      <c r="F380" s="14">
        <v>0</v>
      </c>
      <c r="G380" s="14">
        <f t="shared" si="36"/>
        <v>0</v>
      </c>
      <c r="H380" s="14"/>
      <c r="I380" s="23">
        <v>758</v>
      </c>
      <c r="J380" s="14" t="s">
        <v>842</v>
      </c>
      <c r="K380" s="14" t="s">
        <v>923</v>
      </c>
      <c r="L380" s="14"/>
      <c r="M380" s="14"/>
      <c r="N380" s="62" t="s">
        <v>40</v>
      </c>
      <c r="O380" s="14"/>
      <c r="P380" s="14"/>
      <c r="Q380" s="14"/>
      <c r="R380" s="14"/>
      <c r="S380" s="14"/>
      <c r="T380" s="14"/>
      <c r="U380" s="14"/>
      <c r="V380" s="14" t="s">
        <v>759</v>
      </c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</row>
    <row r="381" s="81" customFormat="1" ht="20" hidden="1" customHeight="1" spans="1:257">
      <c r="A381" s="13">
        <f t="shared" si="33"/>
        <v>8</v>
      </c>
      <c r="B381" s="14" t="s">
        <v>760</v>
      </c>
      <c r="C381" s="14" t="s">
        <v>33</v>
      </c>
      <c r="D381" s="14">
        <v>8</v>
      </c>
      <c r="E381" s="14">
        <f t="shared" si="37"/>
        <v>1000</v>
      </c>
      <c r="F381" s="14">
        <v>0</v>
      </c>
      <c r="G381" s="14">
        <f t="shared" si="36"/>
        <v>0</v>
      </c>
      <c r="H381" s="14"/>
      <c r="I381" s="23">
        <v>759</v>
      </c>
      <c r="J381" s="14" t="s">
        <v>842</v>
      </c>
      <c r="K381" s="14" t="s">
        <v>923</v>
      </c>
      <c r="L381" s="14">
        <v>100</v>
      </c>
      <c r="M381" s="14"/>
      <c r="N381" s="62" t="s">
        <v>40</v>
      </c>
      <c r="O381" s="14"/>
      <c r="P381" s="14"/>
      <c r="Q381" s="14"/>
      <c r="R381" s="14"/>
      <c r="S381" s="14"/>
      <c r="T381" s="14">
        <v>4386</v>
      </c>
      <c r="U381" s="14"/>
      <c r="V381" s="14" t="s">
        <v>759</v>
      </c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</row>
    <row r="382" s="4" customFormat="1" ht="21" hidden="1" customHeight="1" spans="1:257">
      <c r="A382" s="13">
        <f t="shared" si="33"/>
        <v>9</v>
      </c>
      <c r="B382" s="14" t="s">
        <v>761</v>
      </c>
      <c r="C382" s="14" t="s">
        <v>33</v>
      </c>
      <c r="D382" s="14">
        <v>9</v>
      </c>
      <c r="E382" s="14">
        <f t="shared" si="37"/>
        <v>1125</v>
      </c>
      <c r="F382" s="14">
        <v>0</v>
      </c>
      <c r="G382" s="14">
        <f t="shared" si="36"/>
        <v>0</v>
      </c>
      <c r="H382" s="14"/>
      <c r="I382" s="23">
        <v>761</v>
      </c>
      <c r="J382" s="14" t="s">
        <v>842</v>
      </c>
      <c r="K382" s="14" t="s">
        <v>923</v>
      </c>
      <c r="L382" s="14"/>
      <c r="M382" s="14"/>
      <c r="N382" s="62" t="s">
        <v>40</v>
      </c>
      <c r="O382" s="14"/>
      <c r="P382" s="14"/>
      <c r="Q382" s="14"/>
      <c r="R382" s="14"/>
      <c r="S382" s="14"/>
      <c r="T382" s="14">
        <v>4479</v>
      </c>
      <c r="U382" s="14"/>
      <c r="V382" s="14" t="s">
        <v>759</v>
      </c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</row>
    <row r="383" s="4" customFormat="1" ht="21" hidden="1" customHeight="1" spans="1:257">
      <c r="A383" s="13">
        <f t="shared" si="33"/>
        <v>7</v>
      </c>
      <c r="B383" s="14" t="s">
        <v>746</v>
      </c>
      <c r="C383" s="14" t="s">
        <v>42</v>
      </c>
      <c r="D383" s="14">
        <v>7</v>
      </c>
      <c r="E383" s="14">
        <f t="shared" si="37"/>
        <v>875</v>
      </c>
      <c r="F383" s="14">
        <v>0</v>
      </c>
      <c r="G383" s="14">
        <f t="shared" si="36"/>
        <v>0</v>
      </c>
      <c r="H383" s="14">
        <v>300</v>
      </c>
      <c r="I383" s="23">
        <v>2067</v>
      </c>
      <c r="J383" s="14" t="s">
        <v>23</v>
      </c>
      <c r="K383" s="14" t="s">
        <v>713</v>
      </c>
      <c r="L383" s="14"/>
      <c r="M383" s="14"/>
      <c r="N383" s="62" t="s">
        <v>40</v>
      </c>
      <c r="O383" s="14"/>
      <c r="P383" s="14"/>
      <c r="Q383" s="14"/>
      <c r="R383" s="14"/>
      <c r="S383" s="14"/>
      <c r="T383" s="14">
        <v>2161</v>
      </c>
      <c r="U383" s="14"/>
      <c r="V383" s="14" t="s">
        <v>924</v>
      </c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</row>
    <row r="384" s="3" customFormat="1" ht="21" hidden="1" customHeight="1" spans="1:22">
      <c r="A384" s="13">
        <f t="shared" si="33"/>
        <v>8</v>
      </c>
      <c r="B384" s="14" t="s">
        <v>747</v>
      </c>
      <c r="C384" s="14" t="s">
        <v>42</v>
      </c>
      <c r="D384" s="14">
        <v>8</v>
      </c>
      <c r="E384" s="14">
        <f t="shared" si="37"/>
        <v>1000</v>
      </c>
      <c r="F384" s="14">
        <v>0</v>
      </c>
      <c r="G384" s="14">
        <f t="shared" si="36"/>
        <v>0</v>
      </c>
      <c r="H384" s="14"/>
      <c r="I384" s="23">
        <v>2068</v>
      </c>
      <c r="J384" s="14" t="s">
        <v>23</v>
      </c>
      <c r="K384" s="14" t="s">
        <v>713</v>
      </c>
      <c r="L384" s="14">
        <v>50</v>
      </c>
      <c r="M384" s="14"/>
      <c r="N384" s="62" t="s">
        <v>40</v>
      </c>
      <c r="O384" s="14"/>
      <c r="P384" s="14"/>
      <c r="Q384" s="14"/>
      <c r="R384" s="14"/>
      <c r="S384" s="14"/>
      <c r="T384" s="14">
        <v>2170</v>
      </c>
      <c r="U384" s="14"/>
      <c r="V384" s="14" t="s">
        <v>924</v>
      </c>
    </row>
    <row r="385" s="3" customFormat="1" ht="21" hidden="1" customHeight="1" spans="1:22">
      <c r="A385" s="13">
        <f t="shared" ref="A385:A417" si="38">D385+F385</f>
        <v>8</v>
      </c>
      <c r="B385" s="14" t="s">
        <v>762</v>
      </c>
      <c r="C385" s="14" t="s">
        <v>42</v>
      </c>
      <c r="D385" s="14">
        <v>8</v>
      </c>
      <c r="E385" s="14">
        <f t="shared" si="37"/>
        <v>1000</v>
      </c>
      <c r="F385" s="14">
        <v>0</v>
      </c>
      <c r="G385" s="14">
        <f t="shared" si="36"/>
        <v>0</v>
      </c>
      <c r="H385" s="14"/>
      <c r="I385" s="23">
        <v>2069</v>
      </c>
      <c r="J385" s="14" t="s">
        <v>23</v>
      </c>
      <c r="K385" s="14" t="s">
        <v>713</v>
      </c>
      <c r="L385" s="14"/>
      <c r="M385" s="14"/>
      <c r="N385" s="62" t="s">
        <v>40</v>
      </c>
      <c r="O385" s="14"/>
      <c r="P385" s="14"/>
      <c r="Q385" s="14"/>
      <c r="R385" s="14"/>
      <c r="S385" s="14"/>
      <c r="T385" s="14"/>
      <c r="U385" s="14"/>
      <c r="V385" s="14" t="s">
        <v>924</v>
      </c>
    </row>
    <row r="386" s="81" customFormat="1" ht="20" hidden="1" customHeight="1" spans="1:257">
      <c r="A386" s="13">
        <f t="shared" si="38"/>
        <v>8</v>
      </c>
      <c r="B386" s="14" t="s">
        <v>776</v>
      </c>
      <c r="C386" s="14" t="s">
        <v>42</v>
      </c>
      <c r="D386" s="14">
        <v>7</v>
      </c>
      <c r="E386" s="14">
        <f t="shared" si="37"/>
        <v>875</v>
      </c>
      <c r="F386" s="14">
        <v>1</v>
      </c>
      <c r="G386" s="14">
        <f t="shared" si="36"/>
        <v>187.5</v>
      </c>
      <c r="H386" s="14"/>
      <c r="I386" s="23">
        <v>2070</v>
      </c>
      <c r="J386" s="14" t="s">
        <v>23</v>
      </c>
      <c r="K386" s="14" t="s">
        <v>713</v>
      </c>
      <c r="L386" s="14">
        <v>40</v>
      </c>
      <c r="M386" s="14"/>
      <c r="N386" s="62" t="s">
        <v>40</v>
      </c>
      <c r="O386" s="14"/>
      <c r="P386" s="14"/>
      <c r="Q386" s="14"/>
      <c r="R386" s="14"/>
      <c r="S386" s="14"/>
      <c r="T386" s="14">
        <v>2190</v>
      </c>
      <c r="U386" s="14"/>
      <c r="V386" s="14" t="s">
        <v>924</v>
      </c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</row>
    <row r="387" s="81" customFormat="1" ht="20" hidden="1" customHeight="1" spans="1:257">
      <c r="A387" s="13">
        <f t="shared" si="38"/>
        <v>4</v>
      </c>
      <c r="B387" s="14" t="s">
        <v>751</v>
      </c>
      <c r="C387" s="14" t="s">
        <v>33</v>
      </c>
      <c r="D387" s="14">
        <v>4</v>
      </c>
      <c r="E387" s="14">
        <f t="shared" si="37"/>
        <v>500</v>
      </c>
      <c r="F387" s="14">
        <v>0</v>
      </c>
      <c r="G387" s="14">
        <f t="shared" si="36"/>
        <v>0</v>
      </c>
      <c r="H387" s="14"/>
      <c r="I387" s="23">
        <v>513</v>
      </c>
      <c r="J387" s="14" t="s">
        <v>60</v>
      </c>
      <c r="K387" s="14" t="s">
        <v>713</v>
      </c>
      <c r="L387" s="14"/>
      <c r="M387" s="14"/>
      <c r="N387" s="14" t="s">
        <v>40</v>
      </c>
      <c r="O387" s="14"/>
      <c r="P387" s="14"/>
      <c r="Q387" s="14"/>
      <c r="R387" s="14"/>
      <c r="S387" s="14"/>
      <c r="T387" s="14"/>
      <c r="U387" s="14"/>
      <c r="V387" s="14" t="s">
        <v>924</v>
      </c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</row>
    <row r="388" s="81" customFormat="1" ht="20" hidden="1" customHeight="1" spans="1:257">
      <c r="A388" s="13">
        <f t="shared" si="38"/>
        <v>10</v>
      </c>
      <c r="B388" s="14" t="s">
        <v>752</v>
      </c>
      <c r="C388" s="14" t="s">
        <v>33</v>
      </c>
      <c r="D388" s="14">
        <v>10</v>
      </c>
      <c r="E388" s="14">
        <f t="shared" si="37"/>
        <v>1250</v>
      </c>
      <c r="F388" s="14">
        <v>0</v>
      </c>
      <c r="G388" s="14">
        <f t="shared" si="36"/>
        <v>0</v>
      </c>
      <c r="H388" s="14"/>
      <c r="I388" s="23">
        <v>515</v>
      </c>
      <c r="J388" s="14" t="s">
        <v>60</v>
      </c>
      <c r="K388" s="14" t="s">
        <v>713</v>
      </c>
      <c r="L388" s="14"/>
      <c r="M388" s="14"/>
      <c r="N388" s="14" t="s">
        <v>40</v>
      </c>
      <c r="O388" s="14"/>
      <c r="P388" s="14"/>
      <c r="Q388" s="14"/>
      <c r="R388" s="14"/>
      <c r="S388" s="14"/>
      <c r="T388" s="14"/>
      <c r="U388" s="14"/>
      <c r="V388" s="14" t="s">
        <v>925</v>
      </c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</row>
    <row r="389" s="81" customFormat="1" ht="20" hidden="1" customHeight="1" spans="1:257">
      <c r="A389" s="13">
        <f t="shared" si="38"/>
        <v>4</v>
      </c>
      <c r="B389" s="14" t="s">
        <v>754</v>
      </c>
      <c r="C389" s="14" t="s">
        <v>33</v>
      </c>
      <c r="D389" s="14">
        <v>4</v>
      </c>
      <c r="E389" s="14">
        <f t="shared" si="37"/>
        <v>500</v>
      </c>
      <c r="F389" s="14">
        <v>0</v>
      </c>
      <c r="G389" s="14">
        <f t="shared" si="36"/>
        <v>0</v>
      </c>
      <c r="H389" s="14"/>
      <c r="I389" s="23">
        <v>753</v>
      </c>
      <c r="J389" s="14" t="s">
        <v>82</v>
      </c>
      <c r="K389" s="14" t="s">
        <v>713</v>
      </c>
      <c r="L389" s="14"/>
      <c r="M389" s="14"/>
      <c r="N389" s="62" t="s">
        <v>40</v>
      </c>
      <c r="O389" s="14"/>
      <c r="P389" s="14"/>
      <c r="Q389" s="14"/>
      <c r="R389" s="14"/>
      <c r="S389" s="14"/>
      <c r="T389" s="14"/>
      <c r="U389" s="14"/>
      <c r="V389" s="14" t="s">
        <v>924</v>
      </c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</row>
    <row r="390" s="81" customFormat="1" ht="20" hidden="1" customHeight="1" spans="1:257">
      <c r="A390" s="13">
        <f t="shared" si="38"/>
        <v>4</v>
      </c>
      <c r="B390" s="14" t="s">
        <v>754</v>
      </c>
      <c r="C390" s="14" t="s">
        <v>33</v>
      </c>
      <c r="D390" s="14">
        <v>4</v>
      </c>
      <c r="E390" s="14">
        <f t="shared" si="37"/>
        <v>500</v>
      </c>
      <c r="F390" s="14">
        <v>0</v>
      </c>
      <c r="G390" s="14">
        <f t="shared" si="36"/>
        <v>0</v>
      </c>
      <c r="H390" s="14"/>
      <c r="I390" s="23">
        <v>754</v>
      </c>
      <c r="J390" s="14" t="s">
        <v>842</v>
      </c>
      <c r="K390" s="14" t="s">
        <v>713</v>
      </c>
      <c r="L390" s="14"/>
      <c r="M390" s="14"/>
      <c r="N390" s="62" t="s">
        <v>40</v>
      </c>
      <c r="O390" s="14"/>
      <c r="P390" s="14"/>
      <c r="Q390" s="14"/>
      <c r="R390" s="14"/>
      <c r="S390" s="14"/>
      <c r="T390" s="14"/>
      <c r="U390" s="14"/>
      <c r="V390" s="14" t="s">
        <v>924</v>
      </c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</row>
    <row r="391" s="81" customFormat="1" ht="20" hidden="1" customHeight="1" spans="1:257">
      <c r="A391" s="13">
        <f t="shared" si="38"/>
        <v>8</v>
      </c>
      <c r="B391" s="14" t="s">
        <v>768</v>
      </c>
      <c r="C391" s="14" t="s">
        <v>33</v>
      </c>
      <c r="D391" s="14">
        <v>8</v>
      </c>
      <c r="E391" s="14">
        <f t="shared" si="37"/>
        <v>1000</v>
      </c>
      <c r="F391" s="14">
        <v>0</v>
      </c>
      <c r="G391" s="14">
        <f t="shared" si="36"/>
        <v>0</v>
      </c>
      <c r="H391" s="14"/>
      <c r="I391" s="23">
        <v>755</v>
      </c>
      <c r="J391" s="14" t="s">
        <v>842</v>
      </c>
      <c r="K391" s="14" t="s">
        <v>713</v>
      </c>
      <c r="L391" s="14"/>
      <c r="M391" s="14"/>
      <c r="N391" s="62" t="s">
        <v>40</v>
      </c>
      <c r="O391" s="14"/>
      <c r="P391" s="14"/>
      <c r="Q391" s="14"/>
      <c r="R391" s="14"/>
      <c r="S391" s="14"/>
      <c r="T391" s="14"/>
      <c r="U391" s="14"/>
      <c r="V391" s="14" t="s">
        <v>924</v>
      </c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</row>
    <row r="392" s="3" customFormat="1" ht="21" hidden="1" customHeight="1" spans="1:22">
      <c r="A392" s="13">
        <f t="shared" si="38"/>
        <v>8</v>
      </c>
      <c r="B392" s="14" t="s">
        <v>771</v>
      </c>
      <c r="C392" s="14" t="s">
        <v>33</v>
      </c>
      <c r="D392" s="14">
        <v>8</v>
      </c>
      <c r="E392" s="14">
        <f t="shared" si="37"/>
        <v>1000</v>
      </c>
      <c r="F392" s="14">
        <v>0</v>
      </c>
      <c r="G392" s="14">
        <f t="shared" si="36"/>
        <v>0</v>
      </c>
      <c r="H392" s="14"/>
      <c r="I392" s="23">
        <v>756</v>
      </c>
      <c r="J392" s="14" t="s">
        <v>842</v>
      </c>
      <c r="K392" s="14" t="s">
        <v>713</v>
      </c>
      <c r="L392" s="14"/>
      <c r="M392" s="14"/>
      <c r="N392" s="62" t="s">
        <v>40</v>
      </c>
      <c r="O392" s="14"/>
      <c r="P392" s="14"/>
      <c r="Q392" s="14"/>
      <c r="R392" s="14"/>
      <c r="S392" s="14"/>
      <c r="T392" s="14"/>
      <c r="U392" s="14"/>
      <c r="V392" s="14" t="s">
        <v>924</v>
      </c>
    </row>
    <row r="393" s="81" customFormat="1" ht="20" hidden="1" customHeight="1" spans="1:257">
      <c r="A393" s="13">
        <f t="shared" si="38"/>
        <v>8</v>
      </c>
      <c r="B393" s="14" t="s">
        <v>772</v>
      </c>
      <c r="C393" s="14" t="s">
        <v>33</v>
      </c>
      <c r="D393" s="14">
        <v>8</v>
      </c>
      <c r="E393" s="14">
        <f t="shared" si="37"/>
        <v>1000</v>
      </c>
      <c r="F393" s="14">
        <v>0</v>
      </c>
      <c r="G393" s="14">
        <f t="shared" si="36"/>
        <v>0</v>
      </c>
      <c r="H393" s="14"/>
      <c r="I393" s="23">
        <v>757</v>
      </c>
      <c r="J393" s="14" t="s">
        <v>842</v>
      </c>
      <c r="K393" s="14" t="s">
        <v>713</v>
      </c>
      <c r="L393" s="14"/>
      <c r="M393" s="14"/>
      <c r="N393" s="62" t="s">
        <v>40</v>
      </c>
      <c r="O393" s="14"/>
      <c r="P393" s="14"/>
      <c r="Q393" s="14"/>
      <c r="R393" s="14"/>
      <c r="S393" s="14"/>
      <c r="T393" s="14"/>
      <c r="U393" s="14"/>
      <c r="V393" s="14" t="s">
        <v>924</v>
      </c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</row>
    <row r="394" s="4" customFormat="1" ht="21" hidden="1" customHeight="1" spans="1:257">
      <c r="A394" s="13">
        <f t="shared" si="38"/>
        <v>4</v>
      </c>
      <c r="B394" s="14" t="s">
        <v>772</v>
      </c>
      <c r="C394" s="14" t="s">
        <v>50</v>
      </c>
      <c r="D394" s="14">
        <v>4</v>
      </c>
      <c r="E394" s="14">
        <f>900/8*D394</f>
        <v>450</v>
      </c>
      <c r="F394" s="14">
        <v>0</v>
      </c>
      <c r="G394" s="14">
        <f>1300/8*F394</f>
        <v>0</v>
      </c>
      <c r="H394" s="14"/>
      <c r="I394" s="23">
        <v>4663</v>
      </c>
      <c r="J394" s="14" t="s">
        <v>34</v>
      </c>
      <c r="K394" s="14" t="s">
        <v>713</v>
      </c>
      <c r="L394" s="14"/>
      <c r="M394" s="14"/>
      <c r="N394" s="14" t="s">
        <v>40</v>
      </c>
      <c r="O394" s="14"/>
      <c r="P394" s="14"/>
      <c r="Q394" s="14"/>
      <c r="R394" s="14"/>
      <c r="S394" s="14"/>
      <c r="T394" s="14"/>
      <c r="U394" s="14"/>
      <c r="V394" s="14" t="s">
        <v>924</v>
      </c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</row>
    <row r="395" s="81" customFormat="1" ht="20" hidden="1" customHeight="1" spans="1:257">
      <c r="A395" s="13">
        <f t="shared" si="38"/>
        <v>4</v>
      </c>
      <c r="B395" s="3" t="s">
        <v>836</v>
      </c>
      <c r="C395" s="3" t="s">
        <v>273</v>
      </c>
      <c r="D395" s="3">
        <v>4</v>
      </c>
      <c r="E395" s="3">
        <v>1500</v>
      </c>
      <c r="F395" s="3">
        <v>0</v>
      </c>
      <c r="G395" s="3">
        <f>1500/8*F395</f>
        <v>0</v>
      </c>
      <c r="H395" s="3"/>
      <c r="I395" s="51"/>
      <c r="J395" s="3" t="s">
        <v>338</v>
      </c>
      <c r="K395" s="3" t="s">
        <v>926</v>
      </c>
      <c r="L395" s="3"/>
      <c r="M395" s="3" t="s">
        <v>748</v>
      </c>
      <c r="N395" s="3"/>
      <c r="O395" s="3"/>
      <c r="P395" s="3">
        <v>1500</v>
      </c>
      <c r="Q395" s="3"/>
      <c r="R395" s="3"/>
      <c r="S395" s="3"/>
      <c r="T395" s="3">
        <v>12641</v>
      </c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</row>
    <row r="396" s="4" customFormat="1" ht="21" hidden="1" customHeight="1" spans="1:257">
      <c r="A396" s="13">
        <f t="shared" si="38"/>
        <v>8</v>
      </c>
      <c r="B396" s="14" t="s">
        <v>755</v>
      </c>
      <c r="C396" s="14" t="s">
        <v>137</v>
      </c>
      <c r="D396" s="14">
        <v>8</v>
      </c>
      <c r="E396" s="14">
        <f>1200/8*D396</f>
        <v>1200</v>
      </c>
      <c r="F396" s="14">
        <v>0</v>
      </c>
      <c r="G396" s="14">
        <f>1300/8*F396</f>
        <v>0</v>
      </c>
      <c r="H396" s="14"/>
      <c r="I396" s="23">
        <v>52</v>
      </c>
      <c r="J396" s="14" t="s">
        <v>423</v>
      </c>
      <c r="K396" s="14" t="s">
        <v>927</v>
      </c>
      <c r="L396" s="14">
        <v>20</v>
      </c>
      <c r="M396" s="14" t="s">
        <v>77</v>
      </c>
      <c r="N396" s="14" t="s">
        <v>40</v>
      </c>
      <c r="O396" s="14"/>
      <c r="P396" s="14">
        <v>1200</v>
      </c>
      <c r="Q396" s="14"/>
      <c r="R396" s="14"/>
      <c r="S396" s="14"/>
      <c r="T396" s="14">
        <v>1583.6</v>
      </c>
      <c r="U396" s="14"/>
      <c r="V396" s="14" t="s">
        <v>652</v>
      </c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</row>
    <row r="397" s="3" customFormat="1" ht="21" hidden="1" customHeight="1" spans="1:22">
      <c r="A397" s="13">
        <f t="shared" si="38"/>
        <v>8</v>
      </c>
      <c r="B397" s="14" t="s">
        <v>773</v>
      </c>
      <c r="C397" s="14" t="s">
        <v>80</v>
      </c>
      <c r="D397" s="14">
        <v>0</v>
      </c>
      <c r="E397" s="14">
        <f t="shared" ref="E397:E402" si="39">900/8*D397</f>
        <v>0</v>
      </c>
      <c r="F397" s="14">
        <v>8</v>
      </c>
      <c r="G397" s="14">
        <f>1300/8*F397</f>
        <v>1300</v>
      </c>
      <c r="H397" s="14"/>
      <c r="I397" s="23">
        <v>4654</v>
      </c>
      <c r="J397" s="14" t="s">
        <v>360</v>
      </c>
      <c r="K397" s="14" t="s">
        <v>928</v>
      </c>
      <c r="L397" s="14"/>
      <c r="M397" s="14"/>
      <c r="N397" s="14"/>
      <c r="O397" s="14"/>
      <c r="P397" s="14"/>
      <c r="Q397" s="14"/>
      <c r="R397" s="14"/>
      <c r="S397" s="14"/>
      <c r="T397" s="14"/>
      <c r="U397" s="14" t="s">
        <v>445</v>
      </c>
      <c r="V397" s="14"/>
    </row>
    <row r="398" s="81" customFormat="1" ht="20" hidden="1" customHeight="1" spans="1:257">
      <c r="A398" s="13">
        <f t="shared" si="38"/>
        <v>8</v>
      </c>
      <c r="B398" s="14" t="s">
        <v>755</v>
      </c>
      <c r="C398" s="14" t="s">
        <v>80</v>
      </c>
      <c r="D398" s="14">
        <v>8</v>
      </c>
      <c r="E398" s="14">
        <f t="shared" si="39"/>
        <v>900</v>
      </c>
      <c r="F398" s="14">
        <v>0</v>
      </c>
      <c r="G398" s="14">
        <f>1300/8*F398</f>
        <v>0</v>
      </c>
      <c r="H398" s="14"/>
      <c r="I398" s="23">
        <v>4655</v>
      </c>
      <c r="J398" s="14" t="s">
        <v>360</v>
      </c>
      <c r="K398" s="14" t="s">
        <v>928</v>
      </c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</row>
    <row r="399" s="3" customFormat="1" ht="21" hidden="1" customHeight="1" spans="1:11">
      <c r="A399" s="13">
        <f t="shared" si="38"/>
        <v>8</v>
      </c>
      <c r="B399" s="3" t="s">
        <v>783</v>
      </c>
      <c r="C399" s="3" t="s">
        <v>80</v>
      </c>
      <c r="D399" s="3">
        <v>8</v>
      </c>
      <c r="E399" s="3">
        <f t="shared" si="39"/>
        <v>900</v>
      </c>
      <c r="F399" s="3">
        <v>0</v>
      </c>
      <c r="G399" s="3">
        <f>1500/8*F399</f>
        <v>0</v>
      </c>
      <c r="I399" s="51"/>
      <c r="J399" s="3" t="s">
        <v>360</v>
      </c>
      <c r="K399" s="3" t="s">
        <v>928</v>
      </c>
    </row>
    <row r="400" s="81" customFormat="1" ht="20" hidden="1" customHeight="1" spans="1:257">
      <c r="A400" s="13">
        <f t="shared" si="38"/>
        <v>4</v>
      </c>
      <c r="B400" s="3" t="s">
        <v>809</v>
      </c>
      <c r="C400" s="3" t="s">
        <v>80</v>
      </c>
      <c r="D400" s="3">
        <v>4</v>
      </c>
      <c r="E400" s="3">
        <f t="shared" si="39"/>
        <v>450</v>
      </c>
      <c r="F400" s="3">
        <v>0</v>
      </c>
      <c r="G400" s="3">
        <f>1500/8*F400</f>
        <v>0</v>
      </c>
      <c r="H400" s="3"/>
      <c r="I400" s="51"/>
      <c r="J400" s="3" t="s">
        <v>360</v>
      </c>
      <c r="K400" s="3" t="s">
        <v>928</v>
      </c>
      <c r="L400" s="3"/>
      <c r="M400" s="3" t="s">
        <v>684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</row>
    <row r="401" s="3" customFormat="1" ht="21" hidden="1" customHeight="1" spans="1:22">
      <c r="A401" s="13">
        <f t="shared" si="38"/>
        <v>8</v>
      </c>
      <c r="B401" s="14" t="s">
        <v>747</v>
      </c>
      <c r="C401" s="14" t="s">
        <v>85</v>
      </c>
      <c r="D401" s="14">
        <v>7</v>
      </c>
      <c r="E401" s="14">
        <f t="shared" si="39"/>
        <v>787.5</v>
      </c>
      <c r="F401" s="14">
        <v>1</v>
      </c>
      <c r="G401" s="14">
        <f>1300/8*F401</f>
        <v>162.5</v>
      </c>
      <c r="H401" s="14"/>
      <c r="I401" s="23">
        <v>4940</v>
      </c>
      <c r="J401" s="14" t="s">
        <v>432</v>
      </c>
      <c r="K401" s="14" t="s">
        <v>929</v>
      </c>
      <c r="L401" s="14"/>
      <c r="M401" s="14"/>
      <c r="N401" s="14" t="s">
        <v>40</v>
      </c>
      <c r="O401" s="14"/>
      <c r="P401" s="14"/>
      <c r="Q401" s="14"/>
      <c r="R401" s="14"/>
      <c r="S401" s="14"/>
      <c r="T401" s="14">
        <v>1251.6</v>
      </c>
      <c r="U401" s="14" t="s">
        <v>407</v>
      </c>
      <c r="V401" s="14" t="s">
        <v>661</v>
      </c>
    </row>
    <row r="402" s="3" customFormat="1" ht="21" hidden="1" customHeight="1" spans="1:22">
      <c r="A402" s="13">
        <f t="shared" si="38"/>
        <v>9</v>
      </c>
      <c r="B402" s="14" t="s">
        <v>762</v>
      </c>
      <c r="C402" s="14" t="s">
        <v>85</v>
      </c>
      <c r="D402" s="14">
        <v>8</v>
      </c>
      <c r="E402" s="14">
        <f t="shared" si="39"/>
        <v>900</v>
      </c>
      <c r="F402" s="14">
        <v>1</v>
      </c>
      <c r="G402" s="14">
        <f>1300/8*F402</f>
        <v>162.5</v>
      </c>
      <c r="H402" s="14"/>
      <c r="I402" s="23">
        <v>4941</v>
      </c>
      <c r="J402" s="14" t="s">
        <v>432</v>
      </c>
      <c r="K402" s="14" t="s">
        <v>929</v>
      </c>
      <c r="L402" s="14"/>
      <c r="M402" s="14" t="s">
        <v>748</v>
      </c>
      <c r="N402" s="14" t="s">
        <v>40</v>
      </c>
      <c r="O402" s="14"/>
      <c r="P402" s="14"/>
      <c r="Q402" s="14"/>
      <c r="R402" s="14"/>
      <c r="S402" s="14"/>
      <c r="T402" s="14">
        <v>1255</v>
      </c>
      <c r="U402" s="14" t="s">
        <v>408</v>
      </c>
      <c r="V402" s="14" t="s">
        <v>661</v>
      </c>
    </row>
    <row r="403" s="3" customFormat="1" ht="21" hidden="1" customHeight="1" spans="1:22">
      <c r="A403" s="13">
        <f t="shared" si="38"/>
        <v>8</v>
      </c>
      <c r="B403" s="14" t="s">
        <v>806</v>
      </c>
      <c r="C403" s="14" t="s">
        <v>737</v>
      </c>
      <c r="D403" s="14">
        <v>7</v>
      </c>
      <c r="E403" s="14">
        <f t="shared" ref="E403:E412" si="40">1000/8*D403</f>
        <v>875</v>
      </c>
      <c r="F403" s="14">
        <v>1</v>
      </c>
      <c r="G403" s="14">
        <f t="shared" ref="G403:G412" si="41">1500/8*F403</f>
        <v>187.5</v>
      </c>
      <c r="H403" s="14"/>
      <c r="I403" s="23">
        <v>175</v>
      </c>
      <c r="J403" s="14" t="s">
        <v>338</v>
      </c>
      <c r="K403" s="14" t="s">
        <v>738</v>
      </c>
      <c r="L403" s="14">
        <v>20</v>
      </c>
      <c r="M403" s="14"/>
      <c r="N403" s="14" t="s">
        <v>40</v>
      </c>
      <c r="O403" s="14"/>
      <c r="P403" s="14"/>
      <c r="Q403" s="14"/>
      <c r="R403" s="14"/>
      <c r="S403" s="14"/>
      <c r="T403" s="14">
        <v>2097.5</v>
      </c>
      <c r="U403" s="14" t="s">
        <v>410</v>
      </c>
      <c r="V403" s="14">
        <v>18135219064</v>
      </c>
    </row>
    <row r="404" s="81" customFormat="1" ht="20" hidden="1" customHeight="1" spans="1:257">
      <c r="A404" s="13">
        <f t="shared" si="38"/>
        <v>4</v>
      </c>
      <c r="B404" s="14" t="s">
        <v>807</v>
      </c>
      <c r="C404" s="14" t="s">
        <v>737</v>
      </c>
      <c r="D404" s="14">
        <v>4</v>
      </c>
      <c r="E404" s="14">
        <f t="shared" si="40"/>
        <v>500</v>
      </c>
      <c r="F404" s="14">
        <v>0</v>
      </c>
      <c r="G404" s="14">
        <f t="shared" si="41"/>
        <v>0</v>
      </c>
      <c r="H404" s="14"/>
      <c r="I404" s="23">
        <v>177</v>
      </c>
      <c r="J404" s="14" t="s">
        <v>338</v>
      </c>
      <c r="K404" s="14" t="s">
        <v>738</v>
      </c>
      <c r="L404" s="14"/>
      <c r="M404" s="14"/>
      <c r="N404" s="14" t="s">
        <v>40</v>
      </c>
      <c r="O404" s="14"/>
      <c r="P404" s="14"/>
      <c r="Q404" s="14"/>
      <c r="R404" s="14"/>
      <c r="S404" s="14"/>
      <c r="T404" s="14">
        <v>2102.7</v>
      </c>
      <c r="U404" s="14" t="s">
        <v>481</v>
      </c>
      <c r="V404" s="14">
        <v>18135219064</v>
      </c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</row>
    <row r="405" s="3" customFormat="1" ht="21" hidden="1" customHeight="1" spans="1:22">
      <c r="A405" s="13">
        <f t="shared" si="38"/>
        <v>8</v>
      </c>
      <c r="B405" s="14" t="s">
        <v>808</v>
      </c>
      <c r="C405" s="14" t="s">
        <v>737</v>
      </c>
      <c r="D405" s="14">
        <v>8</v>
      </c>
      <c r="E405" s="14">
        <f t="shared" si="40"/>
        <v>1000</v>
      </c>
      <c r="F405" s="14">
        <v>0</v>
      </c>
      <c r="G405" s="14">
        <f t="shared" si="41"/>
        <v>0</v>
      </c>
      <c r="H405" s="14"/>
      <c r="I405" s="23">
        <v>177</v>
      </c>
      <c r="J405" s="14" t="s">
        <v>338</v>
      </c>
      <c r="K405" s="14" t="s">
        <v>930</v>
      </c>
      <c r="L405" s="14"/>
      <c r="M405" s="14"/>
      <c r="N405" s="14" t="s">
        <v>40</v>
      </c>
      <c r="O405" s="14"/>
      <c r="P405" s="14"/>
      <c r="Q405" s="14"/>
      <c r="R405" s="14"/>
      <c r="S405" s="14"/>
      <c r="T405" s="14">
        <v>2111.3</v>
      </c>
      <c r="U405" s="14" t="s">
        <v>407</v>
      </c>
      <c r="V405" s="14"/>
    </row>
    <row r="406" s="3" customFormat="1" ht="21" hidden="1" customHeight="1" spans="1:22">
      <c r="A406" s="13">
        <f t="shared" si="38"/>
        <v>23</v>
      </c>
      <c r="B406" s="14" t="s">
        <v>795</v>
      </c>
      <c r="C406" s="14" t="s">
        <v>737</v>
      </c>
      <c r="D406" s="14">
        <v>23</v>
      </c>
      <c r="E406" s="14">
        <f t="shared" si="40"/>
        <v>2875</v>
      </c>
      <c r="F406" s="14">
        <v>0</v>
      </c>
      <c r="G406" s="14">
        <f t="shared" si="41"/>
        <v>0</v>
      </c>
      <c r="H406" s="14"/>
      <c r="I406" s="23">
        <v>179</v>
      </c>
      <c r="J406" s="14" t="s">
        <v>338</v>
      </c>
      <c r="K406" s="14" t="s">
        <v>930</v>
      </c>
      <c r="L406" s="14"/>
      <c r="M406" s="14"/>
      <c r="N406" s="14" t="s">
        <v>40</v>
      </c>
      <c r="O406" s="14"/>
      <c r="P406" s="14"/>
      <c r="Q406" s="14"/>
      <c r="R406" s="14"/>
      <c r="S406" s="14"/>
      <c r="T406" s="14">
        <v>2125.2</v>
      </c>
      <c r="U406" s="14" t="s">
        <v>409</v>
      </c>
      <c r="V406" s="14" t="s">
        <v>931</v>
      </c>
    </row>
    <row r="407" s="4" customFormat="1" ht="21" hidden="1" customHeight="1" spans="1:257">
      <c r="A407" s="13">
        <f t="shared" si="38"/>
        <v>10</v>
      </c>
      <c r="B407" s="14" t="s">
        <v>773</v>
      </c>
      <c r="C407" s="14" t="s">
        <v>737</v>
      </c>
      <c r="D407" s="14">
        <v>10</v>
      </c>
      <c r="E407" s="14">
        <f t="shared" si="40"/>
        <v>1250</v>
      </c>
      <c r="F407" s="14">
        <v>0</v>
      </c>
      <c r="G407" s="14">
        <f t="shared" si="41"/>
        <v>0</v>
      </c>
      <c r="H407" s="14"/>
      <c r="I407" s="23">
        <v>1411</v>
      </c>
      <c r="J407" s="14" t="s">
        <v>338</v>
      </c>
      <c r="K407" s="14" t="s">
        <v>930</v>
      </c>
      <c r="L407" s="14">
        <v>20</v>
      </c>
      <c r="M407" s="14"/>
      <c r="N407" s="14" t="s">
        <v>40</v>
      </c>
      <c r="O407" s="14"/>
      <c r="P407" s="14"/>
      <c r="Q407" s="14"/>
      <c r="R407" s="14"/>
      <c r="S407" s="14"/>
      <c r="T407" s="14">
        <v>2130.5</v>
      </c>
      <c r="U407" s="14" t="s">
        <v>408</v>
      </c>
      <c r="V407" s="14" t="s">
        <v>931</v>
      </c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</row>
    <row r="408" s="81" customFormat="1" ht="20" hidden="1" customHeight="1" spans="1:257">
      <c r="A408" s="13">
        <f t="shared" si="38"/>
        <v>11</v>
      </c>
      <c r="B408" s="14" t="s">
        <v>783</v>
      </c>
      <c r="C408" s="14" t="s">
        <v>737</v>
      </c>
      <c r="D408" s="14">
        <v>11</v>
      </c>
      <c r="E408" s="14">
        <f t="shared" si="40"/>
        <v>1375</v>
      </c>
      <c r="F408" s="14">
        <v>0</v>
      </c>
      <c r="G408" s="14">
        <f t="shared" si="41"/>
        <v>0</v>
      </c>
      <c r="H408" s="14"/>
      <c r="I408" s="23">
        <v>1415</v>
      </c>
      <c r="J408" s="14" t="s">
        <v>338</v>
      </c>
      <c r="K408" s="14" t="s">
        <v>930</v>
      </c>
      <c r="L408" s="14"/>
      <c r="M408" s="14" t="s">
        <v>77</v>
      </c>
      <c r="N408" s="14" t="s">
        <v>40</v>
      </c>
      <c r="O408" s="14"/>
      <c r="P408" s="14"/>
      <c r="Q408" s="14"/>
      <c r="R408" s="14"/>
      <c r="S408" s="14"/>
      <c r="T408" s="14">
        <v>2147.3</v>
      </c>
      <c r="U408" s="14" t="s">
        <v>408</v>
      </c>
      <c r="V408" s="14">
        <v>18181339953</v>
      </c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</row>
    <row r="409" s="4" customFormat="1" ht="21" hidden="1" customHeight="1" spans="1:257">
      <c r="A409" s="13">
        <f t="shared" si="38"/>
        <v>8</v>
      </c>
      <c r="B409" s="14" t="s">
        <v>836</v>
      </c>
      <c r="C409" s="14" t="s">
        <v>737</v>
      </c>
      <c r="D409" s="14">
        <v>8</v>
      </c>
      <c r="E409" s="14">
        <f t="shared" si="40"/>
        <v>1000</v>
      </c>
      <c r="F409" s="14">
        <v>0</v>
      </c>
      <c r="G409" s="14">
        <f t="shared" si="41"/>
        <v>0</v>
      </c>
      <c r="H409" s="14"/>
      <c r="I409" s="23">
        <v>1148</v>
      </c>
      <c r="J409" s="14" t="s">
        <v>374</v>
      </c>
      <c r="K409" s="14" t="s">
        <v>930</v>
      </c>
      <c r="L409" s="14"/>
      <c r="M409" s="14"/>
      <c r="N409" s="14" t="s">
        <v>40</v>
      </c>
      <c r="O409" s="14"/>
      <c r="P409" s="14"/>
      <c r="Q409" s="14"/>
      <c r="R409" s="14"/>
      <c r="S409" s="14"/>
      <c r="T409" s="14">
        <v>2148.8</v>
      </c>
      <c r="U409" s="14" t="s">
        <v>481</v>
      </c>
      <c r="V409" s="14" t="s">
        <v>859</v>
      </c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</row>
    <row r="410" s="3" customFormat="1" ht="21" hidden="1" customHeight="1" spans="1:22">
      <c r="A410" s="13">
        <f t="shared" si="38"/>
        <v>8</v>
      </c>
      <c r="B410" s="14" t="s">
        <v>809</v>
      </c>
      <c r="C410" s="14" t="s">
        <v>737</v>
      </c>
      <c r="D410" s="14">
        <v>8</v>
      </c>
      <c r="E410" s="14">
        <f t="shared" si="40"/>
        <v>1000</v>
      </c>
      <c r="F410" s="14">
        <v>0</v>
      </c>
      <c r="G410" s="14">
        <f t="shared" si="41"/>
        <v>0</v>
      </c>
      <c r="H410" s="14"/>
      <c r="I410" s="23">
        <v>1417</v>
      </c>
      <c r="J410" s="14" t="s">
        <v>338</v>
      </c>
      <c r="K410" s="14" t="s">
        <v>932</v>
      </c>
      <c r="L410" s="14"/>
      <c r="M410" s="14"/>
      <c r="N410" s="14"/>
      <c r="O410" s="14"/>
      <c r="P410" s="14"/>
      <c r="Q410" s="14"/>
      <c r="R410" s="14"/>
      <c r="S410" s="14"/>
      <c r="T410" s="14">
        <v>2153</v>
      </c>
      <c r="U410" s="14" t="s">
        <v>481</v>
      </c>
      <c r="V410" s="14">
        <v>18135219064</v>
      </c>
    </row>
    <row r="411" s="81" customFormat="1" ht="20" hidden="1" customHeight="1" spans="1:257">
      <c r="A411" s="13">
        <f t="shared" si="38"/>
        <v>8</v>
      </c>
      <c r="B411" s="14" t="s">
        <v>755</v>
      </c>
      <c r="C411" s="14" t="s">
        <v>737</v>
      </c>
      <c r="D411" s="14">
        <v>8</v>
      </c>
      <c r="E411" s="14">
        <f t="shared" si="40"/>
        <v>1000</v>
      </c>
      <c r="F411" s="14">
        <v>0</v>
      </c>
      <c r="G411" s="14">
        <f t="shared" si="41"/>
        <v>0</v>
      </c>
      <c r="H411" s="14"/>
      <c r="I411" s="23">
        <v>1412</v>
      </c>
      <c r="J411" s="14" t="s">
        <v>338</v>
      </c>
      <c r="K411" s="14" t="s">
        <v>933</v>
      </c>
      <c r="L411" s="14">
        <v>20</v>
      </c>
      <c r="M411" s="14"/>
      <c r="N411" s="14" t="s">
        <v>40</v>
      </c>
      <c r="O411" s="14"/>
      <c r="P411" s="14"/>
      <c r="Q411" s="14"/>
      <c r="R411" s="14"/>
      <c r="S411" s="14"/>
      <c r="T411" s="14">
        <v>2137.5</v>
      </c>
      <c r="U411" s="14" t="s">
        <v>481</v>
      </c>
      <c r="V411" s="14">
        <v>18181339953</v>
      </c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</row>
    <row r="412" s="81" customFormat="1" ht="20" hidden="1" customHeight="1" spans="1:257">
      <c r="A412" s="13">
        <f t="shared" si="38"/>
        <v>5</v>
      </c>
      <c r="B412" s="14" t="s">
        <v>751</v>
      </c>
      <c r="C412" s="14" t="s">
        <v>786</v>
      </c>
      <c r="D412" s="14">
        <v>5</v>
      </c>
      <c r="E412" s="14">
        <f t="shared" si="40"/>
        <v>625</v>
      </c>
      <c r="F412" s="14">
        <v>0</v>
      </c>
      <c r="G412" s="14">
        <f t="shared" si="41"/>
        <v>0</v>
      </c>
      <c r="H412" s="14">
        <v>300</v>
      </c>
      <c r="I412" s="23">
        <v>4944</v>
      </c>
      <c r="J412" s="14" t="s">
        <v>360</v>
      </c>
      <c r="K412" s="14" t="s">
        <v>934</v>
      </c>
      <c r="L412" s="14"/>
      <c r="M412" s="14"/>
      <c r="N412" s="14" t="s">
        <v>40</v>
      </c>
      <c r="O412" s="14"/>
      <c r="P412" s="14"/>
      <c r="Q412" s="14"/>
      <c r="R412" s="14"/>
      <c r="S412" s="14"/>
      <c r="T412" s="14"/>
      <c r="U412" s="14"/>
      <c r="V412" s="14" t="s">
        <v>935</v>
      </c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</row>
    <row r="413" s="81" customFormat="1" ht="20" hidden="1" customHeight="1" spans="1:257">
      <c r="A413" s="13">
        <f t="shared" si="38"/>
        <v>4</v>
      </c>
      <c r="B413" s="14" t="s">
        <v>760</v>
      </c>
      <c r="C413" s="14" t="s">
        <v>85</v>
      </c>
      <c r="D413" s="14">
        <v>4</v>
      </c>
      <c r="E413" s="14">
        <f t="shared" ref="E413:E417" si="42">900/8*D413</f>
        <v>450</v>
      </c>
      <c r="F413" s="14">
        <v>0</v>
      </c>
      <c r="G413" s="14">
        <f t="shared" ref="G413:G417" si="43">1300/8*F413</f>
        <v>0</v>
      </c>
      <c r="H413" s="14"/>
      <c r="I413" s="23">
        <v>5318</v>
      </c>
      <c r="J413" s="14" t="s">
        <v>82</v>
      </c>
      <c r="K413" s="14" t="s">
        <v>936</v>
      </c>
      <c r="L413" s="14"/>
      <c r="M413" s="14"/>
      <c r="N413" s="62" t="s">
        <v>40</v>
      </c>
      <c r="O413" s="14"/>
      <c r="P413" s="14"/>
      <c r="Q413" s="14"/>
      <c r="R413" s="14"/>
      <c r="S413" s="14"/>
      <c r="T413" s="14">
        <v>1290</v>
      </c>
      <c r="U413" s="14"/>
      <c r="V413" s="14">
        <v>13926410669</v>
      </c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</row>
    <row r="414" s="3" customFormat="1" ht="21" hidden="1" customHeight="1" spans="1:22">
      <c r="A414" s="13">
        <f t="shared" si="38"/>
        <v>3</v>
      </c>
      <c r="B414" s="14" t="s">
        <v>761</v>
      </c>
      <c r="C414" s="14" t="s">
        <v>85</v>
      </c>
      <c r="D414" s="14">
        <v>0</v>
      </c>
      <c r="E414" s="14">
        <f t="shared" si="42"/>
        <v>0</v>
      </c>
      <c r="F414" s="14">
        <v>3</v>
      </c>
      <c r="G414" s="14">
        <f t="shared" si="43"/>
        <v>487.5</v>
      </c>
      <c r="H414" s="14"/>
      <c r="I414" s="23">
        <v>5319</v>
      </c>
      <c r="J414" s="14" t="s">
        <v>82</v>
      </c>
      <c r="K414" s="14" t="s">
        <v>936</v>
      </c>
      <c r="L414" s="14"/>
      <c r="M414" s="14"/>
      <c r="N414" s="62" t="s">
        <v>40</v>
      </c>
      <c r="O414" s="14"/>
      <c r="P414" s="14"/>
      <c r="Q414" s="14"/>
      <c r="R414" s="14"/>
      <c r="S414" s="14"/>
      <c r="T414" s="14"/>
      <c r="U414" s="14"/>
      <c r="V414" s="14">
        <v>13926410669</v>
      </c>
    </row>
    <row r="415" s="3" customFormat="1" ht="21" hidden="1" customHeight="1" spans="1:22">
      <c r="A415" s="13">
        <f t="shared" si="38"/>
        <v>8</v>
      </c>
      <c r="B415" s="3" t="s">
        <v>747</v>
      </c>
      <c r="C415" s="3" t="s">
        <v>345</v>
      </c>
      <c r="D415" s="3">
        <v>5</v>
      </c>
      <c r="E415" s="3">
        <f t="shared" si="42"/>
        <v>562.5</v>
      </c>
      <c r="F415" s="3">
        <v>3</v>
      </c>
      <c r="G415" s="3">
        <f t="shared" si="43"/>
        <v>487.5</v>
      </c>
      <c r="I415" s="51"/>
      <c r="J415" s="3" t="s">
        <v>374</v>
      </c>
      <c r="K415" s="3" t="s">
        <v>937</v>
      </c>
      <c r="V415" s="3">
        <v>13959034258</v>
      </c>
    </row>
    <row r="416" s="81" customFormat="1" ht="20" hidden="1" customHeight="1" spans="1:257">
      <c r="A416" s="13">
        <f t="shared" si="38"/>
        <v>4</v>
      </c>
      <c r="B416" s="14" t="s">
        <v>806</v>
      </c>
      <c r="C416" s="14" t="s">
        <v>137</v>
      </c>
      <c r="D416" s="14">
        <v>4</v>
      </c>
      <c r="E416" s="14">
        <f>1000/8*D416</f>
        <v>500</v>
      </c>
      <c r="F416" s="14"/>
      <c r="G416" s="14">
        <f t="shared" si="43"/>
        <v>0</v>
      </c>
      <c r="H416" s="14"/>
      <c r="I416" s="23">
        <v>1269</v>
      </c>
      <c r="J416" s="14" t="s">
        <v>220</v>
      </c>
      <c r="K416" s="37" t="s">
        <v>743</v>
      </c>
      <c r="L416" s="14"/>
      <c r="M416" s="14"/>
      <c r="N416" s="14"/>
      <c r="O416" s="14">
        <v>9987.5</v>
      </c>
      <c r="P416" s="14"/>
      <c r="Q416" s="14"/>
      <c r="R416" s="14"/>
      <c r="S416" s="14"/>
      <c r="T416" s="14"/>
      <c r="U416" s="14"/>
      <c r="V416" s="14">
        <v>18607673826</v>
      </c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</row>
    <row r="417" s="4" customFormat="1" ht="21" hidden="1" customHeight="1" spans="1:257">
      <c r="A417" s="50">
        <f t="shared" si="38"/>
        <v>4</v>
      </c>
      <c r="B417" s="14" t="s">
        <v>750</v>
      </c>
      <c r="C417" s="14" t="s">
        <v>50</v>
      </c>
      <c r="D417" s="14">
        <v>4</v>
      </c>
      <c r="E417" s="14">
        <f t="shared" si="42"/>
        <v>450</v>
      </c>
      <c r="F417" s="14">
        <v>0</v>
      </c>
      <c r="G417" s="14">
        <f t="shared" si="43"/>
        <v>0</v>
      </c>
      <c r="H417" s="14"/>
      <c r="I417" s="23">
        <v>1130</v>
      </c>
      <c r="J417" s="14" t="s">
        <v>23</v>
      </c>
      <c r="K417" s="14" t="s">
        <v>713</v>
      </c>
      <c r="L417" s="14"/>
      <c r="M417" s="14"/>
      <c r="N417" s="62" t="s">
        <v>40</v>
      </c>
      <c r="O417" s="14"/>
      <c r="P417" s="14"/>
      <c r="Q417" s="14"/>
      <c r="R417" s="14"/>
      <c r="S417" s="14"/>
      <c r="T417" s="14"/>
      <c r="U417" s="14"/>
      <c r="V417" s="14" t="s">
        <v>924</v>
      </c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</row>
    <row r="418" ht="20" customHeight="1"/>
    <row r="419" ht="20" customHeight="1"/>
    <row r="420" ht="20" customHeight="1"/>
    <row r="421" ht="20" customHeight="1"/>
    <row r="422" ht="20" customHeight="1"/>
  </sheetData>
  <autoFilter ref="A2:IW417">
    <filterColumn colId="10">
      <customFilters>
        <customFilter operator="equal" val="番安商贸城"/>
      </customFilters>
    </filterColumn>
    <sortState ref="A2:IW417">
      <sortCondition ref="K2" descending="1"/>
    </sortState>
    <extLst/>
  </autoFilter>
  <sortState ref="A3:V417">
    <sortCondition ref="K3:K417"/>
  </sortState>
  <mergeCells count="1">
    <mergeCell ref="O1:V1"/>
  </mergeCells>
  <pageMargins left="0.75" right="0.75" top="1" bottom="1" header="0.509027777777778" footer="0.509027777777778"/>
  <pageSetup paperSize="9" orientation="portrait"/>
  <headerFooter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W425"/>
  <sheetViews>
    <sheetView zoomScale="90" zoomScaleNormal="90" workbookViewId="0">
      <pane ySplit="2" topLeftCell="A139" activePane="bottomLeft" state="frozen"/>
      <selection/>
      <selection pane="bottomLeft" activeCell="J396" sqref="J396"/>
    </sheetView>
  </sheetViews>
  <sheetFormatPr defaultColWidth="9" defaultRowHeight="14.25"/>
  <cols>
    <col min="1" max="1" width="5.13333333333333" style="3" customWidth="1"/>
    <col min="2" max="2" width="13.125" style="4" customWidth="1"/>
    <col min="3" max="3" width="9" style="4" customWidth="1"/>
    <col min="4" max="4" width="6.24166666666667" style="4" customWidth="1"/>
    <col min="5" max="5" width="6.525" style="4" customWidth="1"/>
    <col min="6" max="6" width="6.31666666666667" style="4" customWidth="1"/>
    <col min="7" max="7" width="6.81666666666667" style="4" customWidth="1"/>
    <col min="8" max="8" width="6.38333333333333" style="4" customWidth="1"/>
    <col min="9" max="9" width="6.525" style="5" customWidth="1"/>
    <col min="10" max="10" width="8.58333333333333" style="4" customWidth="1"/>
    <col min="11" max="11" width="24.9916666666667" style="4" customWidth="1"/>
    <col min="12" max="12" width="7.91666666666667" style="4" customWidth="1"/>
    <col min="13" max="13" width="17.2166666666667" style="4" customWidth="1"/>
    <col min="14" max="14" width="5.975" style="4" customWidth="1"/>
    <col min="15" max="15" width="7.225" style="6" customWidth="1"/>
    <col min="16" max="16" width="6.525" style="4" customWidth="1"/>
    <col min="17" max="17" width="5.275" style="4" customWidth="1"/>
    <col min="18" max="18" width="7.875" style="4" customWidth="1"/>
    <col min="19" max="19" width="5.55833333333333" style="4" customWidth="1"/>
    <col min="20" max="20" width="9.58333333333333" style="4" customWidth="1"/>
    <col min="21" max="21" width="7.49166666666667" style="4" customWidth="1"/>
    <col min="22" max="22" width="20" style="4" customWidth="1"/>
    <col min="23" max="23" width="23.15" style="4" customWidth="1"/>
    <col min="24" max="16384" width="9" style="4"/>
  </cols>
  <sheetData>
    <row r="1" s="1" customFormat="1" ht="42" customHeight="1" spans="1:253">
      <c r="A1" s="7"/>
      <c r="O1" s="17"/>
      <c r="P1" s="8"/>
      <c r="Q1" s="8"/>
      <c r="R1" s="8"/>
      <c r="S1" s="8"/>
      <c r="T1" s="8"/>
      <c r="U1" s="8"/>
      <c r="V1" s="8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5"/>
      <c r="BI1" s="75"/>
      <c r="BJ1" s="75"/>
      <c r="BK1" s="75"/>
      <c r="BL1" s="75"/>
      <c r="BM1" s="75"/>
      <c r="BN1" s="75"/>
      <c r="BO1" s="75"/>
      <c r="BP1" s="75"/>
      <c r="BQ1" s="75"/>
      <c r="BR1" s="75"/>
      <c r="BS1" s="75"/>
      <c r="BT1" s="75"/>
      <c r="BU1" s="75"/>
      <c r="BV1" s="75"/>
      <c r="BW1" s="75"/>
      <c r="BX1" s="75"/>
      <c r="BY1" s="75"/>
      <c r="BZ1" s="75"/>
      <c r="CA1" s="75"/>
      <c r="CB1" s="75"/>
      <c r="CC1" s="75"/>
      <c r="CD1" s="75"/>
      <c r="CE1" s="75"/>
      <c r="CF1" s="75"/>
      <c r="CG1" s="75"/>
      <c r="CH1" s="75"/>
      <c r="CI1" s="75"/>
      <c r="CJ1" s="75"/>
      <c r="CK1" s="75"/>
      <c r="CL1" s="75"/>
      <c r="CM1" s="75"/>
      <c r="CN1" s="75"/>
      <c r="CO1" s="75"/>
      <c r="CP1" s="75"/>
      <c r="CQ1" s="75"/>
      <c r="CR1" s="75"/>
      <c r="CS1" s="75"/>
      <c r="CT1" s="75"/>
      <c r="CU1" s="75"/>
      <c r="CV1" s="75"/>
      <c r="CW1" s="75"/>
      <c r="CX1" s="75"/>
      <c r="CY1" s="75"/>
      <c r="CZ1" s="75"/>
      <c r="DA1" s="75"/>
      <c r="DB1" s="75"/>
      <c r="DC1" s="75"/>
      <c r="DD1" s="75"/>
      <c r="DE1" s="75"/>
      <c r="DF1" s="75"/>
      <c r="DG1" s="75"/>
      <c r="DH1" s="75"/>
      <c r="DI1" s="75"/>
      <c r="DJ1" s="75"/>
      <c r="DK1" s="75"/>
      <c r="DL1" s="75"/>
      <c r="DM1" s="75"/>
      <c r="DN1" s="75"/>
      <c r="DO1" s="75"/>
      <c r="DP1" s="75"/>
      <c r="DQ1" s="75"/>
      <c r="DR1" s="75"/>
      <c r="DS1" s="75"/>
      <c r="DT1" s="75"/>
      <c r="DU1" s="75"/>
      <c r="DV1" s="75"/>
      <c r="DW1" s="75"/>
      <c r="DX1" s="75"/>
      <c r="DY1" s="75"/>
      <c r="DZ1" s="75"/>
      <c r="EA1" s="75"/>
      <c r="EB1" s="75"/>
      <c r="EC1" s="75"/>
      <c r="ED1" s="75"/>
      <c r="EE1" s="75"/>
      <c r="EF1" s="75"/>
      <c r="EG1" s="75"/>
      <c r="EH1" s="75"/>
      <c r="EI1" s="75"/>
      <c r="EJ1" s="75"/>
      <c r="EK1" s="75"/>
      <c r="EL1" s="75"/>
      <c r="EM1" s="75"/>
      <c r="EN1" s="75"/>
      <c r="EO1" s="75"/>
      <c r="EP1" s="75"/>
      <c r="EQ1" s="75"/>
      <c r="ER1" s="75"/>
      <c r="ES1" s="75"/>
      <c r="ET1" s="75"/>
      <c r="EU1" s="75"/>
      <c r="EV1" s="75"/>
      <c r="EW1" s="75"/>
      <c r="EX1" s="75"/>
      <c r="EY1" s="75"/>
      <c r="EZ1" s="75"/>
      <c r="FA1" s="75"/>
      <c r="FB1" s="75"/>
      <c r="FC1" s="75"/>
      <c r="FD1" s="75"/>
      <c r="FE1" s="75"/>
      <c r="FF1" s="75"/>
      <c r="FG1" s="75"/>
      <c r="FH1" s="75"/>
      <c r="FI1" s="75"/>
      <c r="FJ1" s="75"/>
      <c r="FK1" s="75"/>
      <c r="FL1" s="75"/>
      <c r="FM1" s="75"/>
      <c r="FN1" s="75"/>
      <c r="FO1" s="75"/>
      <c r="FP1" s="75"/>
      <c r="FQ1" s="75"/>
      <c r="FR1" s="75"/>
      <c r="FS1" s="75"/>
      <c r="FT1" s="75"/>
      <c r="FU1" s="75"/>
      <c r="FV1" s="75"/>
      <c r="FW1" s="75"/>
      <c r="FX1" s="75"/>
      <c r="FY1" s="75"/>
      <c r="FZ1" s="75"/>
      <c r="GA1" s="75"/>
      <c r="GB1" s="75"/>
      <c r="GC1" s="75"/>
      <c r="GD1" s="75"/>
      <c r="GE1" s="75"/>
      <c r="GF1" s="75"/>
      <c r="GG1" s="75"/>
      <c r="GH1" s="75"/>
      <c r="GI1" s="75"/>
      <c r="GJ1" s="75"/>
      <c r="GK1" s="75"/>
      <c r="GL1" s="75"/>
      <c r="GM1" s="75"/>
      <c r="GN1" s="75"/>
      <c r="GO1" s="75"/>
      <c r="GP1" s="75"/>
      <c r="GQ1" s="75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</row>
    <row r="2" s="2" customFormat="1" ht="29.5" customHeight="1" spans="1:253">
      <c r="A2" s="8" t="s">
        <v>0</v>
      </c>
      <c r="B2" s="9" t="s">
        <v>1</v>
      </c>
      <c r="C2" s="10" t="s">
        <v>2</v>
      </c>
      <c r="D2" s="11" t="s">
        <v>3</v>
      </c>
      <c r="E2" s="12" t="s">
        <v>4</v>
      </c>
      <c r="F2" s="11" t="s">
        <v>5</v>
      </c>
      <c r="G2" s="12" t="s">
        <v>6</v>
      </c>
      <c r="H2" s="11" t="s">
        <v>13</v>
      </c>
      <c r="I2" s="18" t="s">
        <v>7</v>
      </c>
      <c r="J2" s="19" t="s">
        <v>8</v>
      </c>
      <c r="K2" s="8" t="s">
        <v>9</v>
      </c>
      <c r="L2" s="8" t="s">
        <v>10</v>
      </c>
      <c r="M2" s="20" t="s">
        <v>11</v>
      </c>
      <c r="N2" s="21" t="s">
        <v>12</v>
      </c>
      <c r="O2" s="22" t="s">
        <v>14</v>
      </c>
      <c r="P2" s="11" t="s">
        <v>15</v>
      </c>
      <c r="Q2" s="11" t="s">
        <v>16</v>
      </c>
      <c r="R2" s="21" t="s">
        <v>17</v>
      </c>
      <c r="S2" s="26" t="s">
        <v>18</v>
      </c>
      <c r="T2" s="26" t="s">
        <v>19</v>
      </c>
      <c r="U2" s="26" t="s">
        <v>299</v>
      </c>
      <c r="V2" s="27" t="s">
        <v>20</v>
      </c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</row>
    <row r="3" s="3" customFormat="1" ht="21" hidden="1" customHeight="1" spans="1:22">
      <c r="A3" s="13">
        <f t="shared" ref="A3:A66" si="0">D3+F3</f>
        <v>4</v>
      </c>
      <c r="B3" s="14" t="s">
        <v>938</v>
      </c>
      <c r="C3" s="14" t="s">
        <v>786</v>
      </c>
      <c r="D3" s="14">
        <v>4</v>
      </c>
      <c r="E3" s="14">
        <f>1000/8*D3</f>
        <v>500</v>
      </c>
      <c r="F3" s="14">
        <v>0</v>
      </c>
      <c r="G3" s="14">
        <f>1500/8*F3</f>
        <v>0</v>
      </c>
      <c r="H3" s="14"/>
      <c r="I3" s="23">
        <v>5047</v>
      </c>
      <c r="J3" s="14" t="s">
        <v>338</v>
      </c>
      <c r="K3" s="14" t="s">
        <v>787</v>
      </c>
      <c r="L3" s="14"/>
      <c r="M3" s="14"/>
      <c r="N3" s="14" t="s">
        <v>40</v>
      </c>
      <c r="O3" s="14"/>
      <c r="P3" s="14"/>
      <c r="Q3" s="14"/>
      <c r="R3" s="14"/>
      <c r="S3" s="14"/>
      <c r="T3" s="14"/>
      <c r="U3" s="14" t="s">
        <v>431</v>
      </c>
      <c r="V3" s="14" t="s">
        <v>788</v>
      </c>
    </row>
    <row r="4" s="73" customFormat="1" ht="20" hidden="1" customHeight="1" spans="1:257">
      <c r="A4" s="13">
        <f t="shared" si="0"/>
        <v>5</v>
      </c>
      <c r="B4" s="14" t="s">
        <v>938</v>
      </c>
      <c r="C4" s="14" t="s">
        <v>80</v>
      </c>
      <c r="D4" s="14">
        <v>3</v>
      </c>
      <c r="E4" s="14">
        <f t="shared" ref="E4:E9" si="1">900/8*D4</f>
        <v>337.5</v>
      </c>
      <c r="F4" s="14">
        <v>2</v>
      </c>
      <c r="G4" s="14">
        <f t="shared" ref="G4:G9" si="2">1300/8*F4</f>
        <v>325</v>
      </c>
      <c r="H4" s="14"/>
      <c r="I4" s="23">
        <v>786</v>
      </c>
      <c r="J4" s="14" t="s">
        <v>60</v>
      </c>
      <c r="K4" s="14" t="s">
        <v>861</v>
      </c>
      <c r="L4" s="14"/>
      <c r="M4" s="14"/>
      <c r="N4" s="14" t="s">
        <v>40</v>
      </c>
      <c r="O4" s="14"/>
      <c r="P4" s="14"/>
      <c r="Q4" s="14"/>
      <c r="R4" s="14"/>
      <c r="S4" s="14"/>
      <c r="T4" s="14">
        <v>862.7</v>
      </c>
      <c r="U4" s="14"/>
      <c r="V4" s="14" t="s">
        <v>862</v>
      </c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</row>
    <row r="5" s="73" customFormat="1" ht="20" hidden="1" customHeight="1" spans="1:257">
      <c r="A5" s="13">
        <f t="shared" si="0"/>
        <v>8</v>
      </c>
      <c r="B5" s="14" t="s">
        <v>938</v>
      </c>
      <c r="C5" s="14" t="s">
        <v>90</v>
      </c>
      <c r="D5" s="14">
        <v>0</v>
      </c>
      <c r="E5" s="14">
        <f t="shared" si="1"/>
        <v>0</v>
      </c>
      <c r="F5" s="14">
        <v>8</v>
      </c>
      <c r="G5" s="14">
        <f t="shared" si="2"/>
        <v>1300</v>
      </c>
      <c r="H5" s="14"/>
      <c r="I5" s="23">
        <v>4670</v>
      </c>
      <c r="J5" s="14" t="s">
        <v>360</v>
      </c>
      <c r="K5" s="14" t="s">
        <v>889</v>
      </c>
      <c r="L5" s="14"/>
      <c r="M5" s="14"/>
      <c r="N5" s="14" t="s">
        <v>40</v>
      </c>
      <c r="O5" s="14"/>
      <c r="P5" s="14"/>
      <c r="Q5" s="14"/>
      <c r="R5" s="14"/>
      <c r="S5" s="14"/>
      <c r="T5" s="14"/>
      <c r="U5" s="14"/>
      <c r="V5" s="14">
        <v>13926410689</v>
      </c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</row>
    <row r="6" s="73" customFormat="1" ht="20" hidden="1" customHeight="1" spans="1:257">
      <c r="A6" s="13">
        <f t="shared" si="0"/>
        <v>8</v>
      </c>
      <c r="B6" s="14" t="s">
        <v>938</v>
      </c>
      <c r="C6" s="14" t="s">
        <v>180</v>
      </c>
      <c r="D6" s="14">
        <v>0</v>
      </c>
      <c r="E6" s="14">
        <f t="shared" si="1"/>
        <v>0</v>
      </c>
      <c r="F6" s="14">
        <v>8</v>
      </c>
      <c r="G6" s="14">
        <f t="shared" si="2"/>
        <v>1300</v>
      </c>
      <c r="H6" s="14"/>
      <c r="I6" s="23">
        <v>4667</v>
      </c>
      <c r="J6" s="14" t="s">
        <v>34</v>
      </c>
      <c r="K6" s="14" t="s">
        <v>889</v>
      </c>
      <c r="L6" s="14"/>
      <c r="M6" s="14"/>
      <c r="N6" s="14" t="s">
        <v>40</v>
      </c>
      <c r="O6" s="14"/>
      <c r="P6" s="14"/>
      <c r="Q6" s="14"/>
      <c r="R6" s="14"/>
      <c r="S6" s="14"/>
      <c r="T6" s="14"/>
      <c r="U6" s="14"/>
      <c r="V6" s="14">
        <v>13926410689</v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</row>
    <row r="7" s="73" customFormat="1" ht="20" hidden="1" customHeight="1" spans="1:257">
      <c r="A7" s="13">
        <f t="shared" si="0"/>
        <v>8</v>
      </c>
      <c r="B7" s="14" t="s">
        <v>938</v>
      </c>
      <c r="C7" s="14" t="s">
        <v>156</v>
      </c>
      <c r="D7" s="14">
        <v>8</v>
      </c>
      <c r="E7" s="14">
        <f t="shared" si="1"/>
        <v>900</v>
      </c>
      <c r="F7" s="14">
        <v>0</v>
      </c>
      <c r="G7" s="14">
        <f t="shared" si="2"/>
        <v>0</v>
      </c>
      <c r="H7" s="14"/>
      <c r="I7" s="23">
        <v>5650</v>
      </c>
      <c r="J7" s="14" t="s">
        <v>939</v>
      </c>
      <c r="K7" s="14" t="s">
        <v>396</v>
      </c>
      <c r="L7" s="14"/>
      <c r="M7" s="14"/>
      <c r="N7" s="14" t="s">
        <v>40</v>
      </c>
      <c r="O7" s="14"/>
      <c r="P7" s="14"/>
      <c r="Q7" s="14"/>
      <c r="R7" s="14"/>
      <c r="S7" s="14"/>
      <c r="T7" s="14"/>
      <c r="U7" s="14"/>
      <c r="V7" s="14" t="s">
        <v>906</v>
      </c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</row>
    <row r="8" s="73" customFormat="1" ht="20" hidden="1" customHeight="1" spans="1:257">
      <c r="A8" s="13">
        <f t="shared" si="0"/>
        <v>8</v>
      </c>
      <c r="B8" s="14" t="s">
        <v>938</v>
      </c>
      <c r="C8" s="14" t="s">
        <v>73</v>
      </c>
      <c r="D8" s="14">
        <v>8</v>
      </c>
      <c r="E8" s="14">
        <f t="shared" si="1"/>
        <v>900</v>
      </c>
      <c r="F8" s="14">
        <v>0</v>
      </c>
      <c r="G8" s="14">
        <f t="shared" si="2"/>
        <v>0</v>
      </c>
      <c r="H8" s="14"/>
      <c r="I8" s="23">
        <v>1466</v>
      </c>
      <c r="J8" s="14" t="s">
        <v>374</v>
      </c>
      <c r="K8" s="14" t="s">
        <v>910</v>
      </c>
      <c r="L8" s="14"/>
      <c r="M8" s="14"/>
      <c r="N8" s="14" t="s">
        <v>40</v>
      </c>
      <c r="O8" s="14"/>
      <c r="P8" s="14"/>
      <c r="Q8" s="14"/>
      <c r="R8" s="14"/>
      <c r="S8" s="14"/>
      <c r="T8" s="14">
        <v>1152.2</v>
      </c>
      <c r="U8" s="14"/>
      <c r="V8" s="14" t="s">
        <v>917</v>
      </c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</row>
    <row r="9" s="3" customFormat="1" ht="21" hidden="1" customHeight="1" spans="1:22">
      <c r="A9" s="13">
        <f t="shared" si="0"/>
        <v>8</v>
      </c>
      <c r="B9" s="14" t="s">
        <v>938</v>
      </c>
      <c r="C9" s="14" t="s">
        <v>168</v>
      </c>
      <c r="D9" s="14">
        <v>5</v>
      </c>
      <c r="E9" s="14">
        <f t="shared" si="1"/>
        <v>562.5</v>
      </c>
      <c r="F9" s="14">
        <v>3</v>
      </c>
      <c r="G9" s="14">
        <f t="shared" si="2"/>
        <v>487.5</v>
      </c>
      <c r="H9" s="14"/>
      <c r="I9" s="23">
        <v>131</v>
      </c>
      <c r="J9" s="14" t="s">
        <v>47</v>
      </c>
      <c r="K9" s="14" t="s">
        <v>910</v>
      </c>
      <c r="L9" s="14">
        <v>17</v>
      </c>
      <c r="M9" s="14"/>
      <c r="N9" s="14" t="s">
        <v>40</v>
      </c>
      <c r="O9" s="14"/>
      <c r="P9" s="14"/>
      <c r="Q9" s="14"/>
      <c r="R9" s="14"/>
      <c r="S9" s="14"/>
      <c r="T9" s="14">
        <v>943.6</v>
      </c>
      <c r="U9" s="14"/>
      <c r="V9" s="14" t="s">
        <v>898</v>
      </c>
    </row>
    <row r="10" s="3" customFormat="1" ht="21" hidden="1" customHeight="1" spans="1:22">
      <c r="A10" s="13">
        <f t="shared" si="0"/>
        <v>8</v>
      </c>
      <c r="B10" s="14" t="s">
        <v>938</v>
      </c>
      <c r="C10" s="14" t="s">
        <v>37</v>
      </c>
      <c r="D10" s="14">
        <v>8</v>
      </c>
      <c r="E10" s="14">
        <f>1000/8*D10</f>
        <v>1000</v>
      </c>
      <c r="F10" s="14">
        <v>0</v>
      </c>
      <c r="G10" s="14">
        <f>1500/8*F10</f>
        <v>0</v>
      </c>
      <c r="H10" s="14"/>
      <c r="I10" s="23">
        <v>1368</v>
      </c>
      <c r="J10" s="14" t="s">
        <v>54</v>
      </c>
      <c r="K10" s="14" t="s">
        <v>270</v>
      </c>
      <c r="L10" s="14"/>
      <c r="M10" s="14"/>
      <c r="N10" s="14" t="s">
        <v>40</v>
      </c>
      <c r="O10" s="14"/>
      <c r="P10" s="14"/>
      <c r="Q10" s="14"/>
      <c r="R10" s="14"/>
      <c r="S10" s="14"/>
      <c r="T10" s="14">
        <v>3191.5</v>
      </c>
      <c r="U10" s="14" t="s">
        <v>408</v>
      </c>
      <c r="V10" s="14">
        <v>13923978348</v>
      </c>
    </row>
    <row r="11" s="4" customFormat="1" ht="21" hidden="1" customHeight="1" spans="1:257">
      <c r="A11" s="13">
        <f t="shared" si="0"/>
        <v>4</v>
      </c>
      <c r="B11" s="14" t="s">
        <v>938</v>
      </c>
      <c r="C11" s="14" t="s">
        <v>33</v>
      </c>
      <c r="D11" s="14">
        <v>4</v>
      </c>
      <c r="E11" s="14">
        <f>1000/8*D11</f>
        <v>500</v>
      </c>
      <c r="F11" s="14">
        <v>0</v>
      </c>
      <c r="G11" s="14">
        <f>1500/8*F11</f>
        <v>0</v>
      </c>
      <c r="H11" s="14"/>
      <c r="I11" s="23">
        <v>626</v>
      </c>
      <c r="J11" s="14" t="s">
        <v>284</v>
      </c>
      <c r="K11" s="14" t="s">
        <v>923</v>
      </c>
      <c r="L11" s="14"/>
      <c r="M11" s="14"/>
      <c r="N11" s="14" t="s">
        <v>40</v>
      </c>
      <c r="O11" s="14"/>
      <c r="P11" s="14"/>
      <c r="Q11" s="14"/>
      <c r="R11" s="14"/>
      <c r="S11" s="14"/>
      <c r="T11" s="14"/>
      <c r="U11" s="14"/>
      <c r="V11" s="14" t="s">
        <v>940</v>
      </c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</row>
    <row r="12" s="4" customFormat="1" ht="21" hidden="1" customHeight="1" spans="1:257">
      <c r="A12" s="13">
        <f t="shared" si="0"/>
        <v>4</v>
      </c>
      <c r="B12" s="14" t="s">
        <v>938</v>
      </c>
      <c r="C12" s="14" t="s">
        <v>33</v>
      </c>
      <c r="D12" s="14">
        <v>4</v>
      </c>
      <c r="E12" s="14">
        <f>1000/8*D12</f>
        <v>500</v>
      </c>
      <c r="F12" s="14">
        <v>0</v>
      </c>
      <c r="G12" s="14">
        <f>1500/8*F12</f>
        <v>0</v>
      </c>
      <c r="H12" s="14"/>
      <c r="I12" s="23">
        <v>625</v>
      </c>
      <c r="J12" s="14" t="s">
        <v>284</v>
      </c>
      <c r="K12" s="14" t="s">
        <v>713</v>
      </c>
      <c r="L12" s="14"/>
      <c r="M12" s="14"/>
      <c r="N12" s="14" t="s">
        <v>40</v>
      </c>
      <c r="O12" s="14"/>
      <c r="P12" s="14"/>
      <c r="Q12" s="14"/>
      <c r="R12" s="14"/>
      <c r="S12" s="14"/>
      <c r="T12" s="14"/>
      <c r="U12" s="14"/>
      <c r="V12" s="14" t="s">
        <v>941</v>
      </c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</row>
    <row r="13" s="4" customFormat="1" ht="21" hidden="1" customHeight="1" spans="1:257">
      <c r="A13" s="13">
        <f t="shared" si="0"/>
        <v>5</v>
      </c>
      <c r="B13" s="14" t="s">
        <v>938</v>
      </c>
      <c r="C13" s="14" t="s">
        <v>85</v>
      </c>
      <c r="D13" s="14">
        <v>0</v>
      </c>
      <c r="E13" s="14">
        <f>900/8*D13</f>
        <v>0</v>
      </c>
      <c r="F13" s="14">
        <v>5</v>
      </c>
      <c r="G13" s="14">
        <f>1300/8*F13</f>
        <v>812.5</v>
      </c>
      <c r="H13" s="14"/>
      <c r="I13" s="23">
        <v>5320</v>
      </c>
      <c r="J13" s="14" t="s">
        <v>82</v>
      </c>
      <c r="K13" s="14" t="s">
        <v>936</v>
      </c>
      <c r="L13" s="14"/>
      <c r="M13" s="14"/>
      <c r="N13" s="14" t="s">
        <v>40</v>
      </c>
      <c r="O13" s="14"/>
      <c r="P13" s="14"/>
      <c r="Q13" s="14"/>
      <c r="R13" s="14"/>
      <c r="S13" s="14"/>
      <c r="T13" s="14">
        <v>1298</v>
      </c>
      <c r="U13" s="14"/>
      <c r="V13" s="14">
        <v>13926410669</v>
      </c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</row>
    <row r="14" s="4" customFormat="1" ht="21" hidden="1" customHeight="1" spans="1:257">
      <c r="A14" s="13">
        <f t="shared" si="0"/>
        <v>8</v>
      </c>
      <c r="B14" s="14" t="s">
        <v>942</v>
      </c>
      <c r="C14" s="14" t="s">
        <v>400</v>
      </c>
      <c r="D14" s="14">
        <v>0</v>
      </c>
      <c r="E14" s="14">
        <f>900/8*D14</f>
        <v>0</v>
      </c>
      <c r="F14" s="14">
        <v>8</v>
      </c>
      <c r="G14" s="14">
        <f>1300/8*F14</f>
        <v>1300</v>
      </c>
      <c r="H14" s="14"/>
      <c r="I14" s="23">
        <v>5619</v>
      </c>
      <c r="J14" s="14" t="s">
        <v>432</v>
      </c>
      <c r="K14" s="14" t="s">
        <v>943</v>
      </c>
      <c r="L14" s="14">
        <v>8</v>
      </c>
      <c r="M14" s="14"/>
      <c r="N14" s="14" t="s">
        <v>40</v>
      </c>
      <c r="O14" s="14"/>
      <c r="P14" s="14"/>
      <c r="Q14" s="14"/>
      <c r="R14" s="14"/>
      <c r="S14" s="14"/>
      <c r="T14" s="14"/>
      <c r="U14" s="14"/>
      <c r="V14" s="14" t="s">
        <v>944</v>
      </c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</row>
    <row r="15" s="3" customFormat="1" ht="21" hidden="1" customHeight="1" spans="1:22">
      <c r="A15" s="13">
        <f t="shared" si="0"/>
        <v>4</v>
      </c>
      <c r="B15" s="14" t="s">
        <v>942</v>
      </c>
      <c r="C15" s="14" t="s">
        <v>786</v>
      </c>
      <c r="D15" s="14">
        <v>4</v>
      </c>
      <c r="E15" s="14">
        <f>1000/8*D15</f>
        <v>500</v>
      </c>
      <c r="F15" s="14">
        <v>0</v>
      </c>
      <c r="G15" s="14">
        <f>1500/8*F15</f>
        <v>0</v>
      </c>
      <c r="H15" s="14"/>
      <c r="I15" s="23">
        <v>5048</v>
      </c>
      <c r="J15" s="14" t="s">
        <v>338</v>
      </c>
      <c r="K15" s="14" t="s">
        <v>787</v>
      </c>
      <c r="L15" s="14"/>
      <c r="M15" s="14"/>
      <c r="N15" s="14" t="s">
        <v>40</v>
      </c>
      <c r="O15" s="14"/>
      <c r="P15" s="14"/>
      <c r="Q15" s="14"/>
      <c r="R15" s="14"/>
      <c r="S15" s="14"/>
      <c r="T15" s="14"/>
      <c r="U15" s="14" t="s">
        <v>431</v>
      </c>
      <c r="V15" s="14" t="s">
        <v>788</v>
      </c>
    </row>
    <row r="16" s="3" customFormat="1" ht="21" hidden="1" customHeight="1" spans="1:22">
      <c r="A16" s="13">
        <f t="shared" si="0"/>
        <v>8</v>
      </c>
      <c r="B16" s="14" t="s">
        <v>942</v>
      </c>
      <c r="C16" s="14" t="s">
        <v>345</v>
      </c>
      <c r="D16" s="14">
        <v>8</v>
      </c>
      <c r="E16" s="14">
        <f>900/8*D16</f>
        <v>900</v>
      </c>
      <c r="F16" s="14">
        <v>0</v>
      </c>
      <c r="G16" s="14">
        <f>1300/8*F16</f>
        <v>0</v>
      </c>
      <c r="H16" s="14"/>
      <c r="I16" s="23">
        <v>4672</v>
      </c>
      <c r="J16" s="14" t="s">
        <v>360</v>
      </c>
      <c r="K16" s="14" t="s">
        <v>790</v>
      </c>
      <c r="L16" s="14"/>
      <c r="M16" s="14"/>
      <c r="N16" s="14" t="s">
        <v>40</v>
      </c>
      <c r="O16" s="14"/>
      <c r="P16" s="14"/>
      <c r="Q16" s="14"/>
      <c r="R16" s="14"/>
      <c r="S16" s="14"/>
      <c r="T16" s="14"/>
      <c r="U16" s="14"/>
      <c r="V16" s="14" t="s">
        <v>945</v>
      </c>
    </row>
    <row r="17" s="3" customFormat="1" ht="21" hidden="1" customHeight="1" spans="1:22">
      <c r="A17" s="13">
        <f t="shared" si="0"/>
        <v>8</v>
      </c>
      <c r="B17" s="14" t="s">
        <v>942</v>
      </c>
      <c r="C17" s="14" t="s">
        <v>102</v>
      </c>
      <c r="D17" s="14">
        <v>8</v>
      </c>
      <c r="E17" s="14">
        <f>1000/8*D17</f>
        <v>1000</v>
      </c>
      <c r="F17" s="14">
        <v>0</v>
      </c>
      <c r="G17" s="14">
        <f>1500/8*F17</f>
        <v>0</v>
      </c>
      <c r="H17" s="14"/>
      <c r="I17" s="23">
        <v>627</v>
      </c>
      <c r="J17" s="14" t="s">
        <v>284</v>
      </c>
      <c r="K17" s="14" t="s">
        <v>946</v>
      </c>
      <c r="L17" s="14"/>
      <c r="M17" s="14"/>
      <c r="N17" s="14" t="s">
        <v>40</v>
      </c>
      <c r="O17" s="14"/>
      <c r="P17" s="14"/>
      <c r="Q17" s="14"/>
      <c r="R17" s="14"/>
      <c r="S17" s="14"/>
      <c r="T17" s="14"/>
      <c r="U17" s="14"/>
      <c r="V17" s="14"/>
    </row>
    <row r="18" s="4" customFormat="1" ht="21" hidden="1" customHeight="1" spans="1:257">
      <c r="A18" s="13">
        <f t="shared" si="0"/>
        <v>7</v>
      </c>
      <c r="B18" s="14" t="s">
        <v>942</v>
      </c>
      <c r="C18" s="14" t="s">
        <v>67</v>
      </c>
      <c r="D18" s="14">
        <v>7</v>
      </c>
      <c r="E18" s="14">
        <f>900/8*D18</f>
        <v>787.5</v>
      </c>
      <c r="F18" s="14">
        <v>0</v>
      </c>
      <c r="G18" s="14">
        <f>1300/8*F18</f>
        <v>0</v>
      </c>
      <c r="H18" s="14"/>
      <c r="I18" s="23">
        <v>5233</v>
      </c>
      <c r="J18" s="14" t="s">
        <v>845</v>
      </c>
      <c r="K18" s="14" t="s">
        <v>616</v>
      </c>
      <c r="L18" s="14"/>
      <c r="M18" s="14"/>
      <c r="N18" s="14" t="s">
        <v>40</v>
      </c>
      <c r="O18" s="14"/>
      <c r="P18" s="14"/>
      <c r="Q18" s="14"/>
      <c r="R18" s="14"/>
      <c r="S18" s="14"/>
      <c r="T18" s="14"/>
      <c r="U18" s="14"/>
      <c r="V18" s="14">
        <v>13725395368</v>
      </c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</row>
    <row r="19" s="4" customFormat="1" ht="21" hidden="1" customHeight="1" spans="1:257">
      <c r="A19" s="13">
        <f t="shared" si="0"/>
        <v>8</v>
      </c>
      <c r="B19" s="14" t="s">
        <v>942</v>
      </c>
      <c r="C19" s="14" t="s">
        <v>50</v>
      </c>
      <c r="D19" s="14">
        <v>8</v>
      </c>
      <c r="E19" s="14">
        <f>1000/8*D19</f>
        <v>1000</v>
      </c>
      <c r="F19" s="14">
        <v>0</v>
      </c>
      <c r="G19" s="14">
        <f>1500/8*F19</f>
        <v>0</v>
      </c>
      <c r="H19" s="14"/>
      <c r="I19" s="23">
        <v>813</v>
      </c>
      <c r="J19" s="14" t="s">
        <v>186</v>
      </c>
      <c r="K19" s="14" t="s">
        <v>947</v>
      </c>
      <c r="L19" s="14"/>
      <c r="M19" s="14"/>
      <c r="N19" s="14" t="s">
        <v>40</v>
      </c>
      <c r="O19" s="14"/>
      <c r="P19" s="14"/>
      <c r="Q19" s="14"/>
      <c r="R19" s="14"/>
      <c r="S19" s="14"/>
      <c r="T19" s="14"/>
      <c r="U19" s="14"/>
      <c r="V19" s="14">
        <v>13926410689</v>
      </c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</row>
    <row r="20" s="4" customFormat="1" ht="21" hidden="1" customHeight="1" spans="1:257">
      <c r="A20" s="13">
        <f t="shared" si="0"/>
        <v>8</v>
      </c>
      <c r="B20" s="14" t="s">
        <v>942</v>
      </c>
      <c r="C20" s="14" t="s">
        <v>457</v>
      </c>
      <c r="D20" s="14">
        <v>8</v>
      </c>
      <c r="E20" s="14">
        <f>900/8*D20</f>
        <v>900</v>
      </c>
      <c r="F20" s="14">
        <v>0</v>
      </c>
      <c r="G20" s="14">
        <f>1300/8*F20</f>
        <v>0</v>
      </c>
      <c r="H20" s="14"/>
      <c r="I20" s="23">
        <v>4671</v>
      </c>
      <c r="J20" s="14" t="s">
        <v>360</v>
      </c>
      <c r="K20" s="14" t="s">
        <v>889</v>
      </c>
      <c r="L20" s="14"/>
      <c r="M20" s="14"/>
      <c r="N20" s="14" t="s">
        <v>40</v>
      </c>
      <c r="O20" s="14"/>
      <c r="P20" s="14"/>
      <c r="Q20" s="14"/>
      <c r="R20" s="14"/>
      <c r="S20" s="14"/>
      <c r="T20" s="14"/>
      <c r="U20" s="14"/>
      <c r="V20" s="14">
        <v>13926410689</v>
      </c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</row>
    <row r="21" s="4" customFormat="1" ht="21" hidden="1" customHeight="1" spans="1:257">
      <c r="A21" s="13">
        <f t="shared" si="0"/>
        <v>8</v>
      </c>
      <c r="B21" s="3" t="s">
        <v>942</v>
      </c>
      <c r="C21" s="3" t="s">
        <v>180</v>
      </c>
      <c r="D21" s="3">
        <v>0</v>
      </c>
      <c r="E21" s="3">
        <f>900/8*D21</f>
        <v>0</v>
      </c>
      <c r="F21" s="3">
        <v>8</v>
      </c>
      <c r="G21" s="3">
        <f>1300/8*F21</f>
        <v>1300</v>
      </c>
      <c r="H21" s="3"/>
      <c r="I21" s="51"/>
      <c r="J21" s="3" t="s">
        <v>34</v>
      </c>
      <c r="K21" s="3" t="s">
        <v>889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>
        <v>13926410689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</row>
    <row r="22" s="73" customFormat="1" ht="20" hidden="1" customHeight="1" spans="1:257">
      <c r="A22" s="13">
        <f t="shared" si="0"/>
        <v>11</v>
      </c>
      <c r="B22" s="14" t="s">
        <v>942</v>
      </c>
      <c r="C22" s="14" t="s">
        <v>81</v>
      </c>
      <c r="D22" s="14">
        <v>4</v>
      </c>
      <c r="E22" s="14">
        <f>1400/8*D22</f>
        <v>700</v>
      </c>
      <c r="F22" s="14">
        <v>7</v>
      </c>
      <c r="G22" s="14">
        <f>1800/8*F22</f>
        <v>1575</v>
      </c>
      <c r="H22" s="14">
        <v>600</v>
      </c>
      <c r="I22" s="23">
        <v>628</v>
      </c>
      <c r="J22" s="14" t="s">
        <v>802</v>
      </c>
      <c r="K22" s="14" t="s">
        <v>948</v>
      </c>
      <c r="L22" s="14"/>
      <c r="M22" s="14"/>
      <c r="N22" s="14" t="s">
        <v>40</v>
      </c>
      <c r="O22" s="14"/>
      <c r="P22" s="14"/>
      <c r="Q22" s="14"/>
      <c r="R22" s="14"/>
      <c r="S22" s="14"/>
      <c r="T22" s="14"/>
      <c r="U22" s="14" t="s">
        <v>409</v>
      </c>
      <c r="V22" s="14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</row>
    <row r="23" s="73" customFormat="1" ht="20" hidden="1" customHeight="1" spans="1:257">
      <c r="A23" s="13">
        <f t="shared" si="0"/>
        <v>9</v>
      </c>
      <c r="B23" s="3" t="s">
        <v>942</v>
      </c>
      <c r="C23" s="3" t="s">
        <v>42</v>
      </c>
      <c r="D23" s="3">
        <v>7</v>
      </c>
      <c r="E23" s="3">
        <f>1000/8*D23</f>
        <v>875</v>
      </c>
      <c r="F23" s="3">
        <v>2</v>
      </c>
      <c r="G23" s="3">
        <f>1500/8*F23</f>
        <v>375</v>
      </c>
      <c r="H23" s="3"/>
      <c r="I23" s="51"/>
      <c r="J23" s="3" t="s">
        <v>23</v>
      </c>
      <c r="K23" s="3" t="s">
        <v>949</v>
      </c>
      <c r="L23" s="3"/>
      <c r="M23" s="3" t="s">
        <v>748</v>
      </c>
      <c r="N23" s="3"/>
      <c r="O23" s="3"/>
      <c r="P23" s="3">
        <v>1800</v>
      </c>
      <c r="Q23" s="3"/>
      <c r="R23" s="3"/>
      <c r="S23" s="3"/>
      <c r="T23" s="3">
        <v>2303</v>
      </c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</row>
    <row r="24" s="73" customFormat="1" ht="20" hidden="1" customHeight="1" spans="1:257">
      <c r="A24" s="13">
        <f t="shared" si="0"/>
        <v>8</v>
      </c>
      <c r="B24" s="14" t="s">
        <v>942</v>
      </c>
      <c r="C24" s="14" t="s">
        <v>156</v>
      </c>
      <c r="D24" s="14">
        <v>8</v>
      </c>
      <c r="E24" s="14">
        <f>900/8*D24</f>
        <v>900</v>
      </c>
      <c r="F24" s="14">
        <v>0</v>
      </c>
      <c r="G24" s="14">
        <f>1300/8*F24</f>
        <v>0</v>
      </c>
      <c r="H24" s="14"/>
      <c r="I24" s="23">
        <v>5651</v>
      </c>
      <c r="J24" s="14" t="s">
        <v>939</v>
      </c>
      <c r="K24" s="14" t="s">
        <v>396</v>
      </c>
      <c r="L24" s="14"/>
      <c r="M24" s="14"/>
      <c r="N24" s="14" t="s">
        <v>40</v>
      </c>
      <c r="O24" s="14"/>
      <c r="P24" s="14"/>
      <c r="Q24" s="14"/>
      <c r="R24" s="14"/>
      <c r="S24" s="14"/>
      <c r="T24" s="14">
        <v>1863</v>
      </c>
      <c r="U24" s="14"/>
      <c r="V24" s="14" t="s">
        <v>906</v>
      </c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</row>
    <row r="25" s="73" customFormat="1" ht="20" hidden="1" customHeight="1" spans="1:257">
      <c r="A25" s="13">
        <f t="shared" si="0"/>
        <v>4</v>
      </c>
      <c r="B25" s="14" t="s">
        <v>942</v>
      </c>
      <c r="C25" s="14" t="s">
        <v>73</v>
      </c>
      <c r="D25" s="14">
        <v>4</v>
      </c>
      <c r="E25" s="14">
        <f>900/8*D25</f>
        <v>450</v>
      </c>
      <c r="F25" s="14">
        <v>0</v>
      </c>
      <c r="G25" s="14">
        <f>1300/8*F25</f>
        <v>0</v>
      </c>
      <c r="H25" s="14"/>
      <c r="I25" s="23">
        <v>1465</v>
      </c>
      <c r="J25" s="14" t="s">
        <v>374</v>
      </c>
      <c r="K25" s="14" t="s">
        <v>910</v>
      </c>
      <c r="L25" s="14">
        <v>20</v>
      </c>
      <c r="M25" s="14"/>
      <c r="N25" s="14" t="s">
        <v>40</v>
      </c>
      <c r="O25" s="14"/>
      <c r="P25" s="14"/>
      <c r="Q25" s="14"/>
      <c r="R25" s="14"/>
      <c r="S25" s="14"/>
      <c r="T25" s="14"/>
      <c r="U25" s="14"/>
      <c r="V25" s="14" t="s">
        <v>917</v>
      </c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</row>
    <row r="26" s="73" customFormat="1" ht="20" hidden="1" customHeight="1" spans="1:257">
      <c r="A26" s="13">
        <f t="shared" si="0"/>
        <v>4</v>
      </c>
      <c r="B26" s="14" t="s">
        <v>942</v>
      </c>
      <c r="C26" s="14" t="s">
        <v>168</v>
      </c>
      <c r="D26" s="14">
        <v>0</v>
      </c>
      <c r="E26" s="14">
        <f>900/8*D26</f>
        <v>0</v>
      </c>
      <c r="F26" s="14">
        <v>4</v>
      </c>
      <c r="G26" s="14">
        <f>1300/8*F26</f>
        <v>650</v>
      </c>
      <c r="H26" s="14"/>
      <c r="I26" s="23">
        <v>132</v>
      </c>
      <c r="J26" s="14" t="s">
        <v>47</v>
      </c>
      <c r="K26" s="14" t="s">
        <v>910</v>
      </c>
      <c r="L26" s="14">
        <v>17</v>
      </c>
      <c r="M26" s="14"/>
      <c r="N26" s="14" t="s">
        <v>40</v>
      </c>
      <c r="O26" s="14"/>
      <c r="P26" s="14"/>
      <c r="Q26" s="14"/>
      <c r="R26" s="14"/>
      <c r="S26" s="14"/>
      <c r="T26" s="14">
        <v>943.6</v>
      </c>
      <c r="U26" s="14"/>
      <c r="V26" s="14" t="s">
        <v>898</v>
      </c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</row>
    <row r="27" s="73" customFormat="1" ht="20" hidden="1" customHeight="1" spans="1:257">
      <c r="A27" s="13">
        <f t="shared" si="0"/>
        <v>8</v>
      </c>
      <c r="B27" s="14" t="s">
        <v>942</v>
      </c>
      <c r="C27" s="14" t="s">
        <v>37</v>
      </c>
      <c r="D27" s="14">
        <v>8</v>
      </c>
      <c r="E27" s="14">
        <f>1000/8*D27</f>
        <v>1000</v>
      </c>
      <c r="F27" s="14">
        <v>0</v>
      </c>
      <c r="G27" s="14">
        <f>1500/8*F27</f>
        <v>0</v>
      </c>
      <c r="H27" s="14"/>
      <c r="I27" s="23">
        <v>1369</v>
      </c>
      <c r="J27" s="14" t="s">
        <v>54</v>
      </c>
      <c r="K27" s="14" t="s">
        <v>270</v>
      </c>
      <c r="L27" s="14">
        <v>100</v>
      </c>
      <c r="M27" s="14"/>
      <c r="N27" s="14" t="s">
        <v>40</v>
      </c>
      <c r="O27" s="14"/>
      <c r="P27" s="14"/>
      <c r="Q27" s="14"/>
      <c r="R27" s="14"/>
      <c r="S27" s="14"/>
      <c r="T27" s="14">
        <v>3198.3</v>
      </c>
      <c r="U27" s="14" t="s">
        <v>481</v>
      </c>
      <c r="V27" s="14">
        <v>13923978348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</row>
    <row r="28" s="73" customFormat="1" ht="20" hidden="1" customHeight="1" spans="1:257">
      <c r="A28" s="13">
        <f t="shared" si="0"/>
        <v>6</v>
      </c>
      <c r="B28" s="14" t="s">
        <v>942</v>
      </c>
      <c r="C28" s="14" t="s">
        <v>33</v>
      </c>
      <c r="D28" s="14">
        <v>6</v>
      </c>
      <c r="E28" s="14">
        <f>1000/8*D28</f>
        <v>750</v>
      </c>
      <c r="F28" s="14">
        <v>0</v>
      </c>
      <c r="G28" s="14">
        <f>1500/8*F28</f>
        <v>0</v>
      </c>
      <c r="H28" s="14"/>
      <c r="I28" s="23">
        <v>819</v>
      </c>
      <c r="J28" s="14" t="s">
        <v>60</v>
      </c>
      <c r="K28" s="14" t="s">
        <v>713</v>
      </c>
      <c r="L28" s="14"/>
      <c r="M28" s="14"/>
      <c r="N28" s="14" t="s">
        <v>40</v>
      </c>
      <c r="O28" s="14"/>
      <c r="P28" s="14"/>
      <c r="Q28" s="14"/>
      <c r="R28" s="14"/>
      <c r="S28" s="14"/>
      <c r="T28" s="14"/>
      <c r="U28" s="14"/>
      <c r="V28" s="14" t="s">
        <v>924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</row>
    <row r="29" s="73" customFormat="1" ht="20" hidden="1" customHeight="1" spans="1:257">
      <c r="A29" s="13">
        <f t="shared" si="0"/>
        <v>4.5</v>
      </c>
      <c r="B29" s="14" t="s">
        <v>942</v>
      </c>
      <c r="C29" s="14" t="s">
        <v>85</v>
      </c>
      <c r="D29" s="14">
        <v>4.5</v>
      </c>
      <c r="E29" s="14">
        <f>900/8*D29</f>
        <v>506.25</v>
      </c>
      <c r="F29" s="14">
        <v>0</v>
      </c>
      <c r="G29" s="14">
        <f>1300/8*F29</f>
        <v>0</v>
      </c>
      <c r="H29" s="14"/>
      <c r="I29" s="23">
        <v>5321</v>
      </c>
      <c r="J29" s="14" t="s">
        <v>82</v>
      </c>
      <c r="K29" s="14" t="s">
        <v>936</v>
      </c>
      <c r="L29" s="14"/>
      <c r="M29" s="14" t="s">
        <v>748</v>
      </c>
      <c r="N29" s="14" t="s">
        <v>40</v>
      </c>
      <c r="O29" s="14"/>
      <c r="P29" s="14"/>
      <c r="Q29" s="14"/>
      <c r="R29" s="14"/>
      <c r="S29" s="14"/>
      <c r="T29" s="14">
        <v>1303</v>
      </c>
      <c r="U29" s="14"/>
      <c r="V29" s="14">
        <v>13926410669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</row>
    <row r="30" s="73" customFormat="1" ht="20" hidden="1" customHeight="1" spans="1:257">
      <c r="A30" s="13">
        <f t="shared" si="0"/>
        <v>8</v>
      </c>
      <c r="B30" s="14" t="s">
        <v>950</v>
      </c>
      <c r="C30" s="14" t="s">
        <v>400</v>
      </c>
      <c r="D30" s="14">
        <v>3</v>
      </c>
      <c r="E30" s="14">
        <f>900/8*D30</f>
        <v>337.5</v>
      </c>
      <c r="F30" s="14">
        <v>5</v>
      </c>
      <c r="G30" s="14">
        <f>1300/8*F30</f>
        <v>812.5</v>
      </c>
      <c r="H30" s="14"/>
      <c r="I30" s="23">
        <v>789</v>
      </c>
      <c r="J30" s="14" t="s">
        <v>845</v>
      </c>
      <c r="K30" s="14" t="s">
        <v>943</v>
      </c>
      <c r="L30" s="14"/>
      <c r="M30" s="14"/>
      <c r="N30" s="14" t="s">
        <v>40</v>
      </c>
      <c r="O30" s="14"/>
      <c r="P30" s="14"/>
      <c r="Q30" s="14"/>
      <c r="R30" s="14"/>
      <c r="S30" s="14"/>
      <c r="T30" s="14"/>
      <c r="U30" s="14"/>
      <c r="V30" s="14" t="s">
        <v>944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</row>
    <row r="31" s="73" customFormat="1" ht="20" hidden="1" customHeight="1" spans="1:257">
      <c r="A31" s="13">
        <f t="shared" si="0"/>
        <v>10</v>
      </c>
      <c r="B31" s="14" t="s">
        <v>950</v>
      </c>
      <c r="C31" s="14" t="s">
        <v>81</v>
      </c>
      <c r="D31" s="14">
        <v>10</v>
      </c>
      <c r="E31" s="14">
        <f>1400/8*D31</f>
        <v>1750</v>
      </c>
      <c r="F31" s="14">
        <v>0</v>
      </c>
      <c r="G31" s="14">
        <f>1300/8*F31</f>
        <v>0</v>
      </c>
      <c r="H31" s="14">
        <v>500</v>
      </c>
      <c r="I31" s="23">
        <v>5323</v>
      </c>
      <c r="J31" s="14" t="s">
        <v>82</v>
      </c>
      <c r="K31" s="14" t="s">
        <v>774</v>
      </c>
      <c r="L31" s="14">
        <v>160</v>
      </c>
      <c r="M31" s="14" t="s">
        <v>748</v>
      </c>
      <c r="N31" s="14" t="s">
        <v>40</v>
      </c>
      <c r="O31" s="14"/>
      <c r="P31" s="14"/>
      <c r="Q31" s="14"/>
      <c r="R31" s="14"/>
      <c r="S31" s="14"/>
      <c r="T31" s="14"/>
      <c r="U31" s="14"/>
      <c r="V31" s="14" t="s">
        <v>951</v>
      </c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</row>
    <row r="32" s="73" customFormat="1" ht="20" hidden="1" customHeight="1" spans="1:257">
      <c r="A32" s="13">
        <f t="shared" si="0"/>
        <v>10</v>
      </c>
      <c r="B32" s="14" t="s">
        <v>950</v>
      </c>
      <c r="C32" s="14" t="s">
        <v>81</v>
      </c>
      <c r="D32" s="14">
        <v>10</v>
      </c>
      <c r="E32" s="14">
        <f>1400/8*D32</f>
        <v>1750</v>
      </c>
      <c r="F32" s="14">
        <v>0</v>
      </c>
      <c r="G32" s="14">
        <f>1300/8*F32</f>
        <v>0</v>
      </c>
      <c r="H32" s="14"/>
      <c r="I32" s="23">
        <v>5322</v>
      </c>
      <c r="J32" s="14" t="s">
        <v>23</v>
      </c>
      <c r="K32" s="14" t="s">
        <v>774</v>
      </c>
      <c r="L32" s="14">
        <v>160</v>
      </c>
      <c r="M32" s="14" t="s">
        <v>748</v>
      </c>
      <c r="N32" s="14" t="s">
        <v>40</v>
      </c>
      <c r="O32" s="14"/>
      <c r="P32" s="14"/>
      <c r="Q32" s="14"/>
      <c r="R32" s="14"/>
      <c r="S32" s="14"/>
      <c r="T32" s="14"/>
      <c r="U32" s="14"/>
      <c r="V32" s="14" t="s">
        <v>951</v>
      </c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</row>
    <row r="33" s="3" customFormat="1" ht="21" hidden="1" customHeight="1" spans="1:22">
      <c r="A33" s="13">
        <f t="shared" si="0"/>
        <v>12</v>
      </c>
      <c r="B33" s="14" t="s">
        <v>950</v>
      </c>
      <c r="C33" s="14" t="s">
        <v>786</v>
      </c>
      <c r="D33" s="14">
        <v>12</v>
      </c>
      <c r="E33" s="14">
        <f>1000/8*D33</f>
        <v>1500</v>
      </c>
      <c r="F33" s="14">
        <v>0</v>
      </c>
      <c r="G33" s="14">
        <f>1500/8*F33</f>
        <v>0</v>
      </c>
      <c r="H33" s="14"/>
      <c r="I33" s="23">
        <v>5050</v>
      </c>
      <c r="J33" s="14" t="s">
        <v>338</v>
      </c>
      <c r="K33" s="14" t="s">
        <v>787</v>
      </c>
      <c r="L33" s="14"/>
      <c r="M33" s="14"/>
      <c r="N33" s="14" t="s">
        <v>40</v>
      </c>
      <c r="O33" s="14"/>
      <c r="P33" s="14"/>
      <c r="Q33" s="14"/>
      <c r="R33" s="14"/>
      <c r="S33" s="14"/>
      <c r="T33" s="14"/>
      <c r="U33" s="14" t="s">
        <v>407</v>
      </c>
      <c r="V33" s="14" t="s">
        <v>788</v>
      </c>
    </row>
    <row r="34" s="3" customFormat="1" ht="21" hidden="1" customHeight="1" spans="1:22">
      <c r="A34" s="13">
        <f t="shared" si="0"/>
        <v>8</v>
      </c>
      <c r="B34" s="14" t="s">
        <v>950</v>
      </c>
      <c r="C34" s="14" t="s">
        <v>345</v>
      </c>
      <c r="D34" s="14">
        <v>8</v>
      </c>
      <c r="E34" s="14">
        <f>900/8*D34</f>
        <v>900</v>
      </c>
      <c r="F34" s="14">
        <v>0</v>
      </c>
      <c r="G34" s="14">
        <f>1300/8*F34</f>
        <v>0</v>
      </c>
      <c r="H34" s="14"/>
      <c r="I34" s="23">
        <v>4673</v>
      </c>
      <c r="J34" s="14" t="s">
        <v>360</v>
      </c>
      <c r="K34" s="14" t="s">
        <v>790</v>
      </c>
      <c r="L34" s="14"/>
      <c r="M34" s="14"/>
      <c r="N34" s="14" t="s">
        <v>40</v>
      </c>
      <c r="O34" s="14"/>
      <c r="P34" s="14"/>
      <c r="Q34" s="14"/>
      <c r="R34" s="14"/>
      <c r="S34" s="14"/>
      <c r="T34" s="14"/>
      <c r="U34" s="14"/>
      <c r="V34" s="14" t="s">
        <v>945</v>
      </c>
    </row>
    <row r="35" s="3" customFormat="1" ht="21" hidden="1" customHeight="1" spans="1:22">
      <c r="A35" s="13">
        <f t="shared" si="0"/>
        <v>8</v>
      </c>
      <c r="B35" s="14" t="s">
        <v>950</v>
      </c>
      <c r="C35" s="14" t="s">
        <v>67</v>
      </c>
      <c r="D35" s="14">
        <v>7</v>
      </c>
      <c r="E35" s="14">
        <f>900/8*D35</f>
        <v>787.5</v>
      </c>
      <c r="F35" s="14">
        <v>1</v>
      </c>
      <c r="G35" s="14">
        <f>1300/8*F35</f>
        <v>162.5</v>
      </c>
      <c r="H35" s="14"/>
      <c r="I35" s="23">
        <v>5620</v>
      </c>
      <c r="J35" s="14" t="s">
        <v>432</v>
      </c>
      <c r="K35" s="14" t="s">
        <v>616</v>
      </c>
      <c r="L35" s="14">
        <v>20</v>
      </c>
      <c r="M35" s="14"/>
      <c r="N35" s="14" t="s">
        <v>40</v>
      </c>
      <c r="O35" s="14"/>
      <c r="P35" s="14"/>
      <c r="Q35" s="14"/>
      <c r="R35" s="14"/>
      <c r="S35" s="14"/>
      <c r="T35" s="14">
        <v>768</v>
      </c>
      <c r="U35" s="14"/>
      <c r="V35" s="14" t="s">
        <v>837</v>
      </c>
    </row>
    <row r="36" s="73" customFormat="1" ht="20" hidden="1" customHeight="1" spans="1:257">
      <c r="A36" s="13">
        <f t="shared" si="0"/>
        <v>8</v>
      </c>
      <c r="B36" s="14" t="s">
        <v>950</v>
      </c>
      <c r="C36" s="14" t="s">
        <v>50</v>
      </c>
      <c r="D36" s="14">
        <v>8</v>
      </c>
      <c r="E36" s="14">
        <f>1000/8*D36</f>
        <v>1000</v>
      </c>
      <c r="F36" s="14">
        <v>0</v>
      </c>
      <c r="G36" s="14">
        <f>1500/8*F36</f>
        <v>0</v>
      </c>
      <c r="H36" s="14"/>
      <c r="I36" s="23">
        <v>814</v>
      </c>
      <c r="J36" s="14" t="s">
        <v>186</v>
      </c>
      <c r="K36" s="14" t="s">
        <v>947</v>
      </c>
      <c r="L36" s="14"/>
      <c r="M36" s="14"/>
      <c r="N36" s="14" t="s">
        <v>40</v>
      </c>
      <c r="O36" s="14"/>
      <c r="P36" s="14"/>
      <c r="Q36" s="14"/>
      <c r="R36" s="14"/>
      <c r="S36" s="14"/>
      <c r="T36" s="14"/>
      <c r="U36" s="14"/>
      <c r="V36" s="14">
        <v>13926410689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</row>
    <row r="37" s="73" customFormat="1" ht="20" hidden="1" customHeight="1" spans="1:257">
      <c r="A37" s="13">
        <f t="shared" si="0"/>
        <v>10</v>
      </c>
      <c r="B37" s="14" t="s">
        <v>950</v>
      </c>
      <c r="C37" s="14" t="s">
        <v>42</v>
      </c>
      <c r="D37" s="14">
        <v>10</v>
      </c>
      <c r="E37" s="14">
        <f>1000/8*D37</f>
        <v>1250</v>
      </c>
      <c r="F37" s="14">
        <v>0</v>
      </c>
      <c r="G37" s="14">
        <f>1500/8*F37</f>
        <v>0</v>
      </c>
      <c r="H37" s="14"/>
      <c r="I37" s="23">
        <v>629</v>
      </c>
      <c r="J37" s="14" t="s">
        <v>284</v>
      </c>
      <c r="K37" s="14" t="s">
        <v>948</v>
      </c>
      <c r="L37" s="14"/>
      <c r="M37" s="14" t="s">
        <v>748</v>
      </c>
      <c r="N37" s="14" t="s">
        <v>40</v>
      </c>
      <c r="O37" s="14"/>
      <c r="P37" s="14"/>
      <c r="Q37" s="14"/>
      <c r="R37" s="14"/>
      <c r="S37" s="14"/>
      <c r="T37" s="14"/>
      <c r="U37" s="14"/>
      <c r="V37" s="14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</row>
    <row r="38" s="3" customFormat="1" ht="21" hidden="1" customHeight="1" spans="1:22">
      <c r="A38" s="13">
        <f t="shared" si="0"/>
        <v>8</v>
      </c>
      <c r="B38" s="14" t="s">
        <v>950</v>
      </c>
      <c r="C38" s="14" t="s">
        <v>156</v>
      </c>
      <c r="D38" s="14">
        <v>8</v>
      </c>
      <c r="E38" s="14">
        <f>900/8*D38</f>
        <v>900</v>
      </c>
      <c r="F38" s="14">
        <v>0</v>
      </c>
      <c r="G38" s="14">
        <f>1300/8*F38</f>
        <v>0</v>
      </c>
      <c r="H38" s="14"/>
      <c r="I38" s="23">
        <v>5652</v>
      </c>
      <c r="J38" s="14" t="s">
        <v>939</v>
      </c>
      <c r="K38" s="14" t="s">
        <v>396</v>
      </c>
      <c r="L38" s="14"/>
      <c r="M38" s="14"/>
      <c r="N38" s="14" t="s">
        <v>40</v>
      </c>
      <c r="O38" s="14"/>
      <c r="P38" s="14"/>
      <c r="Q38" s="14"/>
      <c r="R38" s="14"/>
      <c r="S38" s="14"/>
      <c r="T38" s="14">
        <v>1863</v>
      </c>
      <c r="U38" s="14"/>
      <c r="V38" s="14" t="s">
        <v>906</v>
      </c>
    </row>
    <row r="39" s="3" customFormat="1" ht="21" hidden="1" customHeight="1" spans="1:22">
      <c r="A39" s="13">
        <f t="shared" si="0"/>
        <v>4</v>
      </c>
      <c r="B39" s="14" t="s">
        <v>950</v>
      </c>
      <c r="C39" s="14" t="s">
        <v>73</v>
      </c>
      <c r="D39" s="14">
        <v>4</v>
      </c>
      <c r="E39" s="14">
        <f>900/8*D39</f>
        <v>450</v>
      </c>
      <c r="F39" s="14">
        <v>0</v>
      </c>
      <c r="G39" s="14">
        <f>1300/8*F39</f>
        <v>0</v>
      </c>
      <c r="H39" s="14"/>
      <c r="I39" s="23">
        <v>1463</v>
      </c>
      <c r="J39" s="14" t="s">
        <v>374</v>
      </c>
      <c r="K39" s="14" t="s">
        <v>910</v>
      </c>
      <c r="L39" s="14"/>
      <c r="M39" s="14"/>
      <c r="N39" s="14" t="s">
        <v>40</v>
      </c>
      <c r="O39" s="14"/>
      <c r="P39" s="14"/>
      <c r="Q39" s="14"/>
      <c r="R39" s="14"/>
      <c r="S39" s="14"/>
      <c r="T39" s="14"/>
      <c r="U39" s="14"/>
      <c r="V39" s="14" t="s">
        <v>917</v>
      </c>
    </row>
    <row r="40" s="3" customFormat="1" ht="21" hidden="1" customHeight="1" spans="1:22">
      <c r="A40" s="13">
        <f t="shared" si="0"/>
        <v>8</v>
      </c>
      <c r="B40" s="14" t="s">
        <v>950</v>
      </c>
      <c r="C40" s="14" t="s">
        <v>168</v>
      </c>
      <c r="D40" s="14">
        <v>0</v>
      </c>
      <c r="E40" s="14">
        <f>900/8*D40</f>
        <v>0</v>
      </c>
      <c r="F40" s="14">
        <v>8</v>
      </c>
      <c r="G40" s="14">
        <f>1300/8*F40</f>
        <v>1300</v>
      </c>
      <c r="H40" s="14"/>
      <c r="I40" s="23">
        <v>133</v>
      </c>
      <c r="J40" s="14" t="s">
        <v>47</v>
      </c>
      <c r="K40" s="14" t="s">
        <v>910</v>
      </c>
      <c r="L40" s="14">
        <v>17</v>
      </c>
      <c r="M40" s="14"/>
      <c r="N40" s="14" t="s">
        <v>40</v>
      </c>
      <c r="O40" s="14"/>
      <c r="P40" s="14"/>
      <c r="Q40" s="14"/>
      <c r="R40" s="14"/>
      <c r="S40" s="14"/>
      <c r="T40" s="14">
        <v>955</v>
      </c>
      <c r="U40" s="14"/>
      <c r="V40" s="14" t="s">
        <v>898</v>
      </c>
    </row>
    <row r="41" s="3" customFormat="1" ht="21" hidden="1" customHeight="1" spans="1:22">
      <c r="A41" s="13">
        <f t="shared" si="0"/>
        <v>8</v>
      </c>
      <c r="B41" s="14" t="s">
        <v>950</v>
      </c>
      <c r="C41" s="14" t="s">
        <v>37</v>
      </c>
      <c r="D41" s="14">
        <v>8</v>
      </c>
      <c r="E41" s="14">
        <f>1000/8*D41</f>
        <v>1000</v>
      </c>
      <c r="F41" s="14">
        <v>0</v>
      </c>
      <c r="G41" s="14">
        <f>1500/8*F41</f>
        <v>0</v>
      </c>
      <c r="H41" s="14"/>
      <c r="I41" s="23">
        <v>1370</v>
      </c>
      <c r="J41" s="14" t="s">
        <v>54</v>
      </c>
      <c r="K41" s="14" t="s">
        <v>270</v>
      </c>
      <c r="L41" s="14"/>
      <c r="M41" s="14"/>
      <c r="N41" s="14" t="s">
        <v>40</v>
      </c>
      <c r="O41" s="14"/>
      <c r="P41" s="14"/>
      <c r="Q41" s="14"/>
      <c r="R41" s="14"/>
      <c r="S41" s="14"/>
      <c r="T41" s="14">
        <v>3203.6</v>
      </c>
      <c r="U41" s="14" t="s">
        <v>481</v>
      </c>
      <c r="V41" s="14">
        <v>13923978348</v>
      </c>
    </row>
    <row r="42" s="3" customFormat="1" ht="21" hidden="1" customHeight="1" spans="1:22">
      <c r="A42" s="13">
        <f t="shared" si="0"/>
        <v>16</v>
      </c>
      <c r="B42" s="14" t="s">
        <v>950</v>
      </c>
      <c r="C42" s="14" t="s">
        <v>33</v>
      </c>
      <c r="D42" s="14">
        <v>16</v>
      </c>
      <c r="E42" s="14">
        <f>1000/8*D42</f>
        <v>2000</v>
      </c>
      <c r="F42" s="14">
        <v>0</v>
      </c>
      <c r="G42" s="14">
        <f>1500/8*F42</f>
        <v>0</v>
      </c>
      <c r="H42" s="14"/>
      <c r="I42" s="23">
        <v>817</v>
      </c>
      <c r="J42" s="14" t="s">
        <v>60</v>
      </c>
      <c r="K42" s="14" t="s">
        <v>713</v>
      </c>
      <c r="L42" s="14"/>
      <c r="M42" s="14"/>
      <c r="N42" s="14" t="s">
        <v>40</v>
      </c>
      <c r="O42" s="14"/>
      <c r="P42" s="14"/>
      <c r="Q42" s="14"/>
      <c r="R42" s="14"/>
      <c r="S42" s="14"/>
      <c r="T42" s="14"/>
      <c r="U42" s="14"/>
      <c r="V42" s="14" t="s">
        <v>924</v>
      </c>
    </row>
    <row r="43" s="73" customFormat="1" ht="20" hidden="1" customHeight="1" spans="1:257">
      <c r="A43" s="13">
        <f t="shared" si="0"/>
        <v>10</v>
      </c>
      <c r="B43" s="14" t="s">
        <v>952</v>
      </c>
      <c r="C43" s="14" t="s">
        <v>400</v>
      </c>
      <c r="D43" s="14">
        <v>1</v>
      </c>
      <c r="E43" s="14">
        <f>900/8*D43</f>
        <v>112.5</v>
      </c>
      <c r="F43" s="14">
        <v>9</v>
      </c>
      <c r="G43" s="14">
        <f>1300/8*F43</f>
        <v>1462.5</v>
      </c>
      <c r="H43" s="14"/>
      <c r="I43" s="23">
        <v>5234</v>
      </c>
      <c r="J43" s="14" t="s">
        <v>845</v>
      </c>
      <c r="K43" s="14" t="s">
        <v>943</v>
      </c>
      <c r="L43" s="14"/>
      <c r="M43" s="14"/>
      <c r="N43" s="14" t="s">
        <v>40</v>
      </c>
      <c r="O43" s="14"/>
      <c r="P43" s="14"/>
      <c r="Q43" s="14"/>
      <c r="R43" s="14"/>
      <c r="S43" s="14"/>
      <c r="T43" s="14"/>
      <c r="U43" s="14" t="s">
        <v>409</v>
      </c>
      <c r="V43" s="14" t="s">
        <v>944</v>
      </c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</row>
    <row r="44" s="73" customFormat="1" ht="20" hidden="1" customHeight="1" spans="1:257">
      <c r="A44" s="13">
        <f t="shared" si="0"/>
        <v>9</v>
      </c>
      <c r="B44" s="14" t="s">
        <v>952</v>
      </c>
      <c r="C44" s="14" t="s">
        <v>180</v>
      </c>
      <c r="D44" s="14">
        <v>9</v>
      </c>
      <c r="E44" s="14">
        <f>900/8*D44</f>
        <v>1012.5</v>
      </c>
      <c r="F44" s="14">
        <v>0</v>
      </c>
      <c r="G44" s="14">
        <f>1300/8*F44</f>
        <v>0</v>
      </c>
      <c r="H44" s="14"/>
      <c r="I44" s="23">
        <v>547</v>
      </c>
      <c r="J44" s="14" t="s">
        <v>23</v>
      </c>
      <c r="K44" s="14" t="s">
        <v>774</v>
      </c>
      <c r="L44" s="14"/>
      <c r="M44" s="14"/>
      <c r="N44" s="14" t="s">
        <v>40</v>
      </c>
      <c r="O44" s="14"/>
      <c r="P44" s="14"/>
      <c r="Q44" s="14"/>
      <c r="R44" s="14"/>
      <c r="S44" s="14"/>
      <c r="T44" s="14">
        <v>1967</v>
      </c>
      <c r="U44" s="14"/>
      <c r="V44" s="14" t="s">
        <v>951</v>
      </c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</row>
    <row r="45" s="73" customFormat="1" ht="20" hidden="1" customHeight="1" spans="1:257">
      <c r="A45" s="13">
        <f t="shared" si="0"/>
        <v>8</v>
      </c>
      <c r="B45" s="14" t="s">
        <v>952</v>
      </c>
      <c r="C45" s="14" t="s">
        <v>786</v>
      </c>
      <c r="D45" s="14">
        <v>0</v>
      </c>
      <c r="E45" s="14">
        <f>1000/8*D45</f>
        <v>0</v>
      </c>
      <c r="F45" s="14">
        <v>8</v>
      </c>
      <c r="G45" s="14">
        <f>1500/8*F45</f>
        <v>1500</v>
      </c>
      <c r="H45" s="14"/>
      <c r="I45" s="23">
        <v>5051</v>
      </c>
      <c r="J45" s="14" t="s">
        <v>338</v>
      </c>
      <c r="K45" s="14" t="s">
        <v>787</v>
      </c>
      <c r="L45" s="14">
        <v>100</v>
      </c>
      <c r="M45" s="14"/>
      <c r="N45" s="14" t="s">
        <v>40</v>
      </c>
      <c r="O45" s="14"/>
      <c r="P45" s="14"/>
      <c r="Q45" s="14"/>
      <c r="R45" s="14"/>
      <c r="S45" s="14"/>
      <c r="T45" s="14"/>
      <c r="U45" s="14" t="s">
        <v>481</v>
      </c>
      <c r="V45" s="14" t="s">
        <v>788</v>
      </c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</row>
    <row r="46" s="73" customFormat="1" ht="20" hidden="1" customHeight="1" spans="1:257">
      <c r="A46" s="13">
        <f t="shared" si="0"/>
        <v>8</v>
      </c>
      <c r="B46" s="3" t="s">
        <v>952</v>
      </c>
      <c r="C46" s="3" t="s">
        <v>384</v>
      </c>
      <c r="D46" s="3">
        <v>8</v>
      </c>
      <c r="E46" s="3">
        <f t="shared" ref="E46:E51" si="3">900/8*D46</f>
        <v>900</v>
      </c>
      <c r="F46" s="3">
        <v>0</v>
      </c>
      <c r="G46" s="3">
        <f t="shared" ref="G46:G51" si="4">1300/8*F46</f>
        <v>0</v>
      </c>
      <c r="H46" s="3"/>
      <c r="I46" s="51"/>
      <c r="J46" s="3" t="s">
        <v>82</v>
      </c>
      <c r="K46" s="3" t="s">
        <v>953</v>
      </c>
      <c r="L46" s="3"/>
      <c r="M46" s="3"/>
      <c r="N46" s="3"/>
      <c r="O46" s="3"/>
      <c r="P46" s="3"/>
      <c r="Q46" s="3"/>
      <c r="R46" s="3"/>
      <c r="S46" s="3"/>
      <c r="T46" s="3">
        <v>709</v>
      </c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</row>
    <row r="47" s="3" customFormat="1" ht="21" hidden="1" customHeight="1" spans="1:22">
      <c r="A47" s="13">
        <f t="shared" si="0"/>
        <v>8</v>
      </c>
      <c r="B47" s="14" t="s">
        <v>952</v>
      </c>
      <c r="C47" s="14" t="s">
        <v>80</v>
      </c>
      <c r="D47" s="14">
        <v>4</v>
      </c>
      <c r="E47" s="14">
        <f t="shared" si="3"/>
        <v>450</v>
      </c>
      <c r="F47" s="14">
        <v>4</v>
      </c>
      <c r="G47" s="14">
        <f t="shared" si="4"/>
        <v>650</v>
      </c>
      <c r="H47" s="14"/>
      <c r="I47" s="23">
        <v>630</v>
      </c>
      <c r="J47" s="14" t="s">
        <v>284</v>
      </c>
      <c r="K47" s="14" t="s">
        <v>861</v>
      </c>
      <c r="L47" s="14">
        <v>20</v>
      </c>
      <c r="M47" s="14"/>
      <c r="N47" s="14" t="s">
        <v>40</v>
      </c>
      <c r="O47" s="14"/>
      <c r="P47" s="14"/>
      <c r="Q47" s="14"/>
      <c r="R47" s="14"/>
      <c r="S47" s="14"/>
      <c r="T47" s="14"/>
      <c r="U47" s="14"/>
      <c r="V47" s="14" t="s">
        <v>862</v>
      </c>
    </row>
    <row r="48" s="73" customFormat="1" ht="20" hidden="1" customHeight="1" spans="1:257">
      <c r="A48" s="13">
        <f t="shared" si="0"/>
        <v>8</v>
      </c>
      <c r="B48" s="14" t="s">
        <v>952</v>
      </c>
      <c r="C48" s="14" t="s">
        <v>322</v>
      </c>
      <c r="D48" s="14">
        <v>8</v>
      </c>
      <c r="E48" s="14">
        <f t="shared" si="3"/>
        <v>900</v>
      </c>
      <c r="F48" s="14">
        <v>0</v>
      </c>
      <c r="G48" s="14">
        <f t="shared" si="4"/>
        <v>0</v>
      </c>
      <c r="H48" s="14"/>
      <c r="I48" s="23">
        <v>4675</v>
      </c>
      <c r="J48" s="14" t="s">
        <v>34</v>
      </c>
      <c r="K48" s="14" t="s">
        <v>954</v>
      </c>
      <c r="L48" s="14"/>
      <c r="M48" s="14"/>
      <c r="N48" s="14" t="s">
        <v>40</v>
      </c>
      <c r="O48" s="14"/>
      <c r="P48" s="14"/>
      <c r="Q48" s="14"/>
      <c r="R48" s="14"/>
      <c r="S48" s="14"/>
      <c r="T48" s="14">
        <v>1967</v>
      </c>
      <c r="U48" s="14"/>
      <c r="V48" s="14" t="s">
        <v>951</v>
      </c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</row>
    <row r="49" s="73" customFormat="1" ht="20" hidden="1" customHeight="1" spans="1:257">
      <c r="A49" s="13">
        <f t="shared" si="0"/>
        <v>8</v>
      </c>
      <c r="B49" s="14" t="s">
        <v>952</v>
      </c>
      <c r="C49" s="14" t="s">
        <v>156</v>
      </c>
      <c r="D49" s="14">
        <v>8</v>
      </c>
      <c r="E49" s="14">
        <f t="shared" si="3"/>
        <v>900</v>
      </c>
      <c r="F49" s="14">
        <v>0</v>
      </c>
      <c r="G49" s="14">
        <f t="shared" si="4"/>
        <v>0</v>
      </c>
      <c r="H49" s="14"/>
      <c r="I49" s="23">
        <v>5653</v>
      </c>
      <c r="J49" s="14" t="s">
        <v>939</v>
      </c>
      <c r="K49" s="14" t="s">
        <v>396</v>
      </c>
      <c r="L49" s="14"/>
      <c r="M49" s="14"/>
      <c r="N49" s="14" t="s">
        <v>40</v>
      </c>
      <c r="O49" s="14"/>
      <c r="P49" s="14"/>
      <c r="Q49" s="14"/>
      <c r="R49" s="14"/>
      <c r="S49" s="14"/>
      <c r="T49" s="14"/>
      <c r="U49" s="14"/>
      <c r="V49" s="14" t="s">
        <v>906</v>
      </c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</row>
    <row r="50" s="3" customFormat="1" ht="21" hidden="1" customHeight="1" spans="1:22">
      <c r="A50" s="13">
        <f t="shared" si="0"/>
        <v>8</v>
      </c>
      <c r="B50" s="14" t="s">
        <v>952</v>
      </c>
      <c r="C50" s="14" t="s">
        <v>73</v>
      </c>
      <c r="D50" s="14">
        <v>8</v>
      </c>
      <c r="E50" s="14">
        <f t="shared" si="3"/>
        <v>900</v>
      </c>
      <c r="F50" s="14">
        <v>0</v>
      </c>
      <c r="G50" s="14">
        <f t="shared" si="4"/>
        <v>0</v>
      </c>
      <c r="H50" s="14"/>
      <c r="I50" s="23">
        <v>1462</v>
      </c>
      <c r="J50" s="14" t="s">
        <v>374</v>
      </c>
      <c r="K50" s="14" t="s">
        <v>910</v>
      </c>
      <c r="L50" s="14">
        <v>20</v>
      </c>
      <c r="M50" s="14"/>
      <c r="N50" s="14" t="s">
        <v>40</v>
      </c>
      <c r="O50" s="14"/>
      <c r="P50" s="14"/>
      <c r="Q50" s="14"/>
      <c r="R50" s="14"/>
      <c r="S50" s="14"/>
      <c r="T50" s="14"/>
      <c r="U50" s="14"/>
      <c r="V50" s="14" t="s">
        <v>917</v>
      </c>
    </row>
    <row r="51" s="3" customFormat="1" ht="21" hidden="1" customHeight="1" spans="1:22">
      <c r="A51" s="13">
        <f t="shared" si="0"/>
        <v>8</v>
      </c>
      <c r="B51" s="14" t="s">
        <v>952</v>
      </c>
      <c r="C51" s="14" t="s">
        <v>168</v>
      </c>
      <c r="D51" s="14">
        <v>0</v>
      </c>
      <c r="E51" s="14">
        <f t="shared" si="3"/>
        <v>0</v>
      </c>
      <c r="F51" s="14">
        <v>8</v>
      </c>
      <c r="G51" s="14">
        <f t="shared" si="4"/>
        <v>1300</v>
      </c>
      <c r="H51" s="14"/>
      <c r="I51" s="23">
        <v>134</v>
      </c>
      <c r="J51" s="14" t="s">
        <v>47</v>
      </c>
      <c r="K51" s="14" t="s">
        <v>910</v>
      </c>
      <c r="L51" s="14"/>
      <c r="M51" s="14"/>
      <c r="N51" s="14" t="s">
        <v>40</v>
      </c>
      <c r="O51" s="14"/>
      <c r="P51" s="14"/>
      <c r="Q51" s="14"/>
      <c r="R51" s="14"/>
      <c r="S51" s="14"/>
      <c r="T51" s="14">
        <v>962.5</v>
      </c>
      <c r="U51" s="14"/>
      <c r="V51" s="14" t="s">
        <v>898</v>
      </c>
    </row>
    <row r="52" s="3" customFormat="1" ht="21" hidden="1" customHeight="1" spans="1:22">
      <c r="A52" s="13">
        <f t="shared" si="0"/>
        <v>4</v>
      </c>
      <c r="B52" s="14" t="s">
        <v>952</v>
      </c>
      <c r="C52" s="14" t="s">
        <v>37</v>
      </c>
      <c r="D52" s="14">
        <v>4</v>
      </c>
      <c r="E52" s="14">
        <f>1000/8*D52</f>
        <v>500</v>
      </c>
      <c r="F52" s="14">
        <v>0</v>
      </c>
      <c r="G52" s="14">
        <f>1500/8*F52</f>
        <v>0</v>
      </c>
      <c r="H52" s="14"/>
      <c r="I52" s="23">
        <v>1371</v>
      </c>
      <c r="J52" s="14" t="s">
        <v>54</v>
      </c>
      <c r="K52" s="14" t="s">
        <v>270</v>
      </c>
      <c r="L52" s="14"/>
      <c r="M52" s="14"/>
      <c r="N52" s="14" t="s">
        <v>40</v>
      </c>
      <c r="O52" s="14"/>
      <c r="P52" s="14"/>
      <c r="Q52" s="14"/>
      <c r="R52" s="14"/>
      <c r="S52" s="14"/>
      <c r="T52" s="14">
        <v>3206.6</v>
      </c>
      <c r="U52" s="14" t="s">
        <v>481</v>
      </c>
      <c r="V52" s="14">
        <v>13923978348</v>
      </c>
    </row>
    <row r="53" s="73" customFormat="1" ht="20" hidden="1" customHeight="1" spans="1:257">
      <c r="A53" s="13">
        <f t="shared" si="0"/>
        <v>7</v>
      </c>
      <c r="B53" s="14" t="s">
        <v>952</v>
      </c>
      <c r="C53" s="14" t="s">
        <v>33</v>
      </c>
      <c r="D53" s="14">
        <v>7</v>
      </c>
      <c r="E53" s="14">
        <f>1000/8*D53</f>
        <v>875</v>
      </c>
      <c r="F53" s="14">
        <v>0</v>
      </c>
      <c r="G53" s="14">
        <f>1500/8*F53</f>
        <v>0</v>
      </c>
      <c r="H53" s="14"/>
      <c r="I53" s="23">
        <v>820</v>
      </c>
      <c r="J53" s="14" t="s">
        <v>186</v>
      </c>
      <c r="K53" s="14" t="s">
        <v>713</v>
      </c>
      <c r="L53" s="14"/>
      <c r="M53" s="14"/>
      <c r="N53" s="14" t="s">
        <v>40</v>
      </c>
      <c r="O53" s="14"/>
      <c r="P53" s="14"/>
      <c r="Q53" s="14"/>
      <c r="R53" s="14"/>
      <c r="S53" s="14"/>
      <c r="T53" s="14"/>
      <c r="U53" s="14"/>
      <c r="V53" s="14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</row>
    <row r="54" s="73" customFormat="1" ht="20" hidden="1" customHeight="1" spans="1:257">
      <c r="A54" s="13">
        <f t="shared" si="0"/>
        <v>18.5</v>
      </c>
      <c r="B54" s="14" t="s">
        <v>955</v>
      </c>
      <c r="C54" s="14" t="s">
        <v>180</v>
      </c>
      <c r="D54" s="14">
        <v>18</v>
      </c>
      <c r="E54" s="14">
        <f>900/8*D54</f>
        <v>2025</v>
      </c>
      <c r="F54" s="14">
        <v>0.5</v>
      </c>
      <c r="G54" s="14">
        <f>1300/8*F54</f>
        <v>81.25</v>
      </c>
      <c r="H54" s="14"/>
      <c r="I54" s="23">
        <v>548</v>
      </c>
      <c r="J54" s="14" t="s">
        <v>23</v>
      </c>
      <c r="K54" s="14" t="s">
        <v>774</v>
      </c>
      <c r="L54" s="14">
        <v>20</v>
      </c>
      <c r="M54" s="14"/>
      <c r="N54" s="14" t="s">
        <v>40</v>
      </c>
      <c r="O54" s="14"/>
      <c r="P54" s="14"/>
      <c r="Q54" s="14"/>
      <c r="R54" s="14"/>
      <c r="S54" s="14"/>
      <c r="T54" s="14">
        <v>1984</v>
      </c>
      <c r="U54" s="14"/>
      <c r="V54" s="14" t="s">
        <v>951</v>
      </c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</row>
    <row r="55" s="3" customFormat="1" ht="21" hidden="1" customHeight="1" spans="1:22">
      <c r="A55" s="13">
        <f t="shared" si="0"/>
        <v>8</v>
      </c>
      <c r="B55" s="14" t="s">
        <v>955</v>
      </c>
      <c r="C55" s="14" t="s">
        <v>786</v>
      </c>
      <c r="D55" s="14">
        <v>8</v>
      </c>
      <c r="E55" s="14">
        <f>1000/8*D55</f>
        <v>1000</v>
      </c>
      <c r="F55" s="14">
        <v>0</v>
      </c>
      <c r="G55" s="14">
        <f>1500/8*F55</f>
        <v>0</v>
      </c>
      <c r="H55" s="14"/>
      <c r="I55" s="23">
        <v>5052</v>
      </c>
      <c r="J55" s="14" t="s">
        <v>338</v>
      </c>
      <c r="K55" s="14" t="s">
        <v>787</v>
      </c>
      <c r="L55" s="14"/>
      <c r="M55" s="14"/>
      <c r="N55" s="14" t="s">
        <v>40</v>
      </c>
      <c r="O55" s="14"/>
      <c r="P55" s="14"/>
      <c r="Q55" s="14"/>
      <c r="R55" s="14"/>
      <c r="S55" s="14"/>
      <c r="T55" s="14"/>
      <c r="U55" s="14" t="s">
        <v>481</v>
      </c>
      <c r="V55" s="14" t="s">
        <v>788</v>
      </c>
    </row>
    <row r="56" s="3" customFormat="1" ht="21" hidden="1" customHeight="1" spans="1:22">
      <c r="A56" s="13">
        <f t="shared" si="0"/>
        <v>4</v>
      </c>
      <c r="B56" s="3" t="s">
        <v>955</v>
      </c>
      <c r="C56" s="3" t="s">
        <v>384</v>
      </c>
      <c r="D56" s="3">
        <v>4</v>
      </c>
      <c r="E56" s="3">
        <f>900/8*D56</f>
        <v>450</v>
      </c>
      <c r="F56" s="3">
        <v>0</v>
      </c>
      <c r="G56" s="3">
        <f>1300/8*F56</f>
        <v>0</v>
      </c>
      <c r="H56" s="74"/>
      <c r="I56" s="51"/>
      <c r="J56" s="3" t="s">
        <v>82</v>
      </c>
      <c r="K56" s="3" t="s">
        <v>953</v>
      </c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</row>
    <row r="57" s="73" customFormat="1" ht="20" hidden="1" customHeight="1" spans="1:257">
      <c r="A57" s="13">
        <f t="shared" si="0"/>
        <v>8</v>
      </c>
      <c r="B57" s="14" t="s">
        <v>955</v>
      </c>
      <c r="C57" s="14" t="s">
        <v>345</v>
      </c>
      <c r="D57" s="14">
        <v>8</v>
      </c>
      <c r="E57" s="14">
        <f>900/8*D57</f>
        <v>900</v>
      </c>
      <c r="F57" s="14">
        <v>0</v>
      </c>
      <c r="G57" s="14">
        <f>1300/8*F57</f>
        <v>0</v>
      </c>
      <c r="H57" s="14"/>
      <c r="I57" s="23">
        <v>5765</v>
      </c>
      <c r="J57" s="14" t="s">
        <v>360</v>
      </c>
      <c r="K57" s="14" t="s">
        <v>790</v>
      </c>
      <c r="L57" s="14"/>
      <c r="M57" s="14"/>
      <c r="N57" s="14" t="s">
        <v>40</v>
      </c>
      <c r="O57" s="14"/>
      <c r="P57" s="14"/>
      <c r="Q57" s="14"/>
      <c r="R57" s="14"/>
      <c r="S57" s="14"/>
      <c r="T57" s="14"/>
      <c r="U57" s="14"/>
      <c r="V57" s="14" t="s">
        <v>945</v>
      </c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</row>
    <row r="58" s="73" customFormat="1" ht="20" hidden="1" customHeight="1" spans="1:257">
      <c r="A58" s="13">
        <f t="shared" si="0"/>
        <v>4</v>
      </c>
      <c r="B58" s="14" t="s">
        <v>955</v>
      </c>
      <c r="C58" s="14" t="s">
        <v>33</v>
      </c>
      <c r="D58" s="14">
        <v>4</v>
      </c>
      <c r="E58" s="14">
        <f>1000/8*D58</f>
        <v>500</v>
      </c>
      <c r="F58" s="14">
        <v>0</v>
      </c>
      <c r="G58" s="14">
        <f>1500/8*F58</f>
        <v>0</v>
      </c>
      <c r="H58" s="14"/>
      <c r="I58" s="23">
        <v>5341</v>
      </c>
      <c r="J58" s="14" t="s">
        <v>284</v>
      </c>
      <c r="K58" s="14" t="s">
        <v>956</v>
      </c>
      <c r="L58" s="14"/>
      <c r="M58" s="14"/>
      <c r="N58" s="14" t="s">
        <v>40</v>
      </c>
      <c r="O58" s="14"/>
      <c r="P58" s="14"/>
      <c r="Q58" s="14"/>
      <c r="R58" s="14"/>
      <c r="S58" s="14"/>
      <c r="T58" s="14"/>
      <c r="U58" s="14"/>
      <c r="V58" s="14" t="s">
        <v>957</v>
      </c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</row>
    <row r="59" s="73" customFormat="1" ht="20" hidden="1" customHeight="1" spans="1:257">
      <c r="A59" s="13">
        <f t="shared" si="0"/>
        <v>8</v>
      </c>
      <c r="B59" s="14" t="s">
        <v>955</v>
      </c>
      <c r="C59" s="14" t="s">
        <v>85</v>
      </c>
      <c r="D59" s="14">
        <v>8</v>
      </c>
      <c r="E59" s="14">
        <v>1500</v>
      </c>
      <c r="F59" s="14">
        <v>0</v>
      </c>
      <c r="G59" s="14">
        <f t="shared" ref="G59:G64" si="5">1300/8*F59</f>
        <v>0</v>
      </c>
      <c r="H59" s="14"/>
      <c r="I59" s="23">
        <v>5626</v>
      </c>
      <c r="J59" s="14" t="s">
        <v>432</v>
      </c>
      <c r="K59" s="14" t="s">
        <v>958</v>
      </c>
      <c r="L59" s="14"/>
      <c r="M59" s="14"/>
      <c r="N59" s="14" t="s">
        <v>40</v>
      </c>
      <c r="O59" s="14"/>
      <c r="P59" s="14">
        <v>1500</v>
      </c>
      <c r="Q59" s="14"/>
      <c r="R59" s="14"/>
      <c r="S59" s="14"/>
      <c r="T59" s="14"/>
      <c r="U59" s="14" t="s">
        <v>481</v>
      </c>
      <c r="V59" s="14" t="s">
        <v>959</v>
      </c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</row>
    <row r="60" s="73" customFormat="1" ht="20" hidden="1" customHeight="1" spans="1:257">
      <c r="A60" s="13">
        <f t="shared" si="0"/>
        <v>8</v>
      </c>
      <c r="B60" s="14" t="s">
        <v>955</v>
      </c>
      <c r="C60" s="14" t="s">
        <v>80</v>
      </c>
      <c r="D60" s="14">
        <v>3</v>
      </c>
      <c r="E60" s="14">
        <f>900/8*D60</f>
        <v>337.5</v>
      </c>
      <c r="F60" s="14">
        <v>5</v>
      </c>
      <c r="G60" s="14">
        <f t="shared" si="5"/>
        <v>812.5</v>
      </c>
      <c r="H60" s="41"/>
      <c r="I60" s="23">
        <v>5734</v>
      </c>
      <c r="J60" s="14" t="s">
        <v>60</v>
      </c>
      <c r="K60" s="14" t="s">
        <v>861</v>
      </c>
      <c r="L60" s="41"/>
      <c r="M60" s="41"/>
      <c r="N60" s="14" t="s">
        <v>40</v>
      </c>
      <c r="O60" s="41"/>
      <c r="P60" s="41"/>
      <c r="Q60" s="41"/>
      <c r="R60" s="41"/>
      <c r="S60" s="41"/>
      <c r="T60" s="41"/>
      <c r="U60" s="41"/>
      <c r="V60" s="14" t="s">
        <v>862</v>
      </c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</row>
    <row r="61" s="73" customFormat="1" ht="20" hidden="1" customHeight="1" spans="1:257">
      <c r="A61" s="13">
        <f t="shared" si="0"/>
        <v>8</v>
      </c>
      <c r="B61" s="14" t="s">
        <v>955</v>
      </c>
      <c r="C61" s="14" t="s">
        <v>102</v>
      </c>
      <c r="D61" s="14">
        <v>0</v>
      </c>
      <c r="E61" s="14">
        <f>900/8*D61</f>
        <v>0</v>
      </c>
      <c r="F61" s="14">
        <v>8</v>
      </c>
      <c r="G61" s="14">
        <f t="shared" si="5"/>
        <v>1300</v>
      </c>
      <c r="H61" s="14"/>
      <c r="I61" s="23">
        <v>4676</v>
      </c>
      <c r="J61" s="14" t="s">
        <v>34</v>
      </c>
      <c r="K61" s="14" t="s">
        <v>960</v>
      </c>
      <c r="L61" s="14"/>
      <c r="M61" s="14"/>
      <c r="N61" s="14" t="s">
        <v>40</v>
      </c>
      <c r="O61" s="14"/>
      <c r="P61" s="14">
        <v>1300</v>
      </c>
      <c r="Q61" s="14"/>
      <c r="R61" s="14"/>
      <c r="S61" s="14"/>
      <c r="T61" s="14"/>
      <c r="U61" s="14"/>
      <c r="V61" s="14" t="s">
        <v>961</v>
      </c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</row>
    <row r="62" s="73" customFormat="1" ht="20" hidden="1" customHeight="1" spans="1:257">
      <c r="A62" s="13">
        <f t="shared" si="0"/>
        <v>8</v>
      </c>
      <c r="B62" s="14" t="s">
        <v>955</v>
      </c>
      <c r="C62" s="14" t="s">
        <v>156</v>
      </c>
      <c r="D62" s="14">
        <v>8</v>
      </c>
      <c r="E62" s="14">
        <f>900/8*D62</f>
        <v>900</v>
      </c>
      <c r="F62" s="14">
        <v>0</v>
      </c>
      <c r="G62" s="14">
        <f t="shared" si="5"/>
        <v>0</v>
      </c>
      <c r="H62" s="14"/>
      <c r="I62" s="23">
        <v>5654</v>
      </c>
      <c r="J62" s="14" t="s">
        <v>939</v>
      </c>
      <c r="K62" s="14" t="s">
        <v>396</v>
      </c>
      <c r="L62" s="14"/>
      <c r="M62" s="14"/>
      <c r="N62" s="14" t="s">
        <v>40</v>
      </c>
      <c r="O62" s="14"/>
      <c r="P62" s="14"/>
      <c r="Q62" s="14"/>
      <c r="R62" s="14"/>
      <c r="S62" s="14"/>
      <c r="T62" s="14"/>
      <c r="U62" s="14"/>
      <c r="V62" s="14" t="s">
        <v>906</v>
      </c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</row>
    <row r="63" s="73" customFormat="1" ht="20" hidden="1" customHeight="1" spans="1:257">
      <c r="A63" s="13">
        <f t="shared" si="0"/>
        <v>8</v>
      </c>
      <c r="B63" s="14" t="s">
        <v>955</v>
      </c>
      <c r="C63" s="14" t="s">
        <v>73</v>
      </c>
      <c r="D63" s="14">
        <v>8</v>
      </c>
      <c r="E63" s="14">
        <f>900/8*D63</f>
        <v>900</v>
      </c>
      <c r="F63" s="14">
        <v>0</v>
      </c>
      <c r="G63" s="14">
        <f t="shared" si="5"/>
        <v>0</v>
      </c>
      <c r="H63" s="14"/>
      <c r="I63" s="23">
        <v>1461</v>
      </c>
      <c r="J63" s="14" t="s">
        <v>374</v>
      </c>
      <c r="K63" s="14" t="s">
        <v>910</v>
      </c>
      <c r="L63" s="14"/>
      <c r="M63" s="14"/>
      <c r="N63" s="14" t="s">
        <v>40</v>
      </c>
      <c r="O63" s="14"/>
      <c r="P63" s="14"/>
      <c r="Q63" s="14"/>
      <c r="R63" s="14"/>
      <c r="S63" s="14"/>
      <c r="T63" s="14"/>
      <c r="U63" s="14"/>
      <c r="V63" s="14" t="s">
        <v>917</v>
      </c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</row>
    <row r="64" s="73" customFormat="1" ht="20" hidden="1" customHeight="1" spans="1:257">
      <c r="A64" s="13">
        <f t="shared" si="0"/>
        <v>8</v>
      </c>
      <c r="B64" s="14" t="s">
        <v>955</v>
      </c>
      <c r="C64" s="14" t="s">
        <v>168</v>
      </c>
      <c r="D64" s="14">
        <v>0</v>
      </c>
      <c r="E64" s="14">
        <f>900/8*D64</f>
        <v>0</v>
      </c>
      <c r="F64" s="14">
        <v>8</v>
      </c>
      <c r="G64" s="14">
        <f t="shared" si="5"/>
        <v>1300</v>
      </c>
      <c r="H64" s="14"/>
      <c r="I64" s="23">
        <v>135</v>
      </c>
      <c r="J64" s="14" t="s">
        <v>47</v>
      </c>
      <c r="K64" s="14" t="s">
        <v>910</v>
      </c>
      <c r="L64" s="14"/>
      <c r="M64" s="14"/>
      <c r="N64" s="14" t="s">
        <v>40</v>
      </c>
      <c r="O64" s="14"/>
      <c r="P64" s="14"/>
      <c r="Q64" s="14"/>
      <c r="R64" s="14"/>
      <c r="S64" s="14"/>
      <c r="T64" s="14">
        <v>969.9</v>
      </c>
      <c r="U64" s="14"/>
      <c r="V64" s="14" t="s">
        <v>898</v>
      </c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</row>
    <row r="65" s="3" customFormat="1" ht="21" hidden="1" customHeight="1" spans="1:22">
      <c r="A65" s="13">
        <f t="shared" si="0"/>
        <v>4</v>
      </c>
      <c r="B65" s="14" t="s">
        <v>955</v>
      </c>
      <c r="C65" s="14" t="s">
        <v>37</v>
      </c>
      <c r="D65" s="14">
        <v>4</v>
      </c>
      <c r="E65" s="14">
        <f>1000/8*D65</f>
        <v>500</v>
      </c>
      <c r="F65" s="14">
        <v>0</v>
      </c>
      <c r="G65" s="14">
        <f>1500/8*F65</f>
        <v>0</v>
      </c>
      <c r="H65" s="14"/>
      <c r="I65" s="23">
        <v>1372</v>
      </c>
      <c r="J65" s="14" t="s">
        <v>54</v>
      </c>
      <c r="K65" s="14" t="s">
        <v>270</v>
      </c>
      <c r="L65" s="14"/>
      <c r="M65" s="14"/>
      <c r="N65" s="14" t="s">
        <v>40</v>
      </c>
      <c r="O65" s="14"/>
      <c r="P65" s="14"/>
      <c r="Q65" s="14"/>
      <c r="R65" s="14"/>
      <c r="S65" s="14"/>
      <c r="T65" s="14">
        <v>3208.5</v>
      </c>
      <c r="U65" s="14" t="s">
        <v>481</v>
      </c>
      <c r="V65" s="14">
        <v>13923978348</v>
      </c>
    </row>
    <row r="66" s="3" customFormat="1" ht="21" hidden="1" customHeight="1" spans="1:22">
      <c r="A66" s="13">
        <f t="shared" si="0"/>
        <v>8</v>
      </c>
      <c r="B66" s="14" t="s">
        <v>955</v>
      </c>
      <c r="C66" s="14" t="s">
        <v>962</v>
      </c>
      <c r="D66" s="14">
        <v>8</v>
      </c>
      <c r="E66" s="14">
        <f>1000/8*D66</f>
        <v>1000</v>
      </c>
      <c r="F66" s="14">
        <v>0</v>
      </c>
      <c r="G66" s="14">
        <f>1500/8*F66</f>
        <v>0</v>
      </c>
      <c r="H66" s="14"/>
      <c r="I66" s="23">
        <v>822</v>
      </c>
      <c r="J66" s="14" t="s">
        <v>186</v>
      </c>
      <c r="K66" s="14" t="s">
        <v>713</v>
      </c>
      <c r="L66" s="14"/>
      <c r="M66" s="14"/>
      <c r="N66" s="14" t="s">
        <v>40</v>
      </c>
      <c r="O66" s="14"/>
      <c r="P66" s="14"/>
      <c r="Q66" s="14"/>
      <c r="R66" s="14"/>
      <c r="S66" s="14"/>
      <c r="T66" s="14"/>
      <c r="U66" s="14"/>
      <c r="V66" s="14"/>
    </row>
    <row r="67" s="73" customFormat="1" ht="20" hidden="1" customHeight="1" spans="1:257">
      <c r="A67" s="13">
        <f t="shared" ref="A67:A130" si="6">D67+F67</f>
        <v>4</v>
      </c>
      <c r="B67" s="14" t="s">
        <v>963</v>
      </c>
      <c r="C67" s="14" t="s">
        <v>786</v>
      </c>
      <c r="D67" s="14">
        <v>4</v>
      </c>
      <c r="E67" s="14">
        <f>1000/8*D67</f>
        <v>500</v>
      </c>
      <c r="F67" s="14">
        <v>0</v>
      </c>
      <c r="G67" s="14">
        <f>1500/8*F67</f>
        <v>0</v>
      </c>
      <c r="H67" s="14"/>
      <c r="I67" s="23">
        <v>5053</v>
      </c>
      <c r="J67" s="14" t="s">
        <v>338</v>
      </c>
      <c r="K67" s="14" t="s">
        <v>787</v>
      </c>
      <c r="L67" s="14"/>
      <c r="M67" s="14"/>
      <c r="N67" s="14" t="s">
        <v>40</v>
      </c>
      <c r="O67" s="14"/>
      <c r="P67" s="14"/>
      <c r="Q67" s="14"/>
      <c r="R67" s="14"/>
      <c r="S67" s="14"/>
      <c r="T67" s="14"/>
      <c r="U67" s="14" t="s">
        <v>481</v>
      </c>
      <c r="V67" s="14" t="s">
        <v>788</v>
      </c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</row>
    <row r="68" s="73" customFormat="1" ht="20" hidden="1" customHeight="1" spans="1:257">
      <c r="A68" s="13">
        <f t="shared" si="6"/>
        <v>7</v>
      </c>
      <c r="B68" s="14" t="s">
        <v>963</v>
      </c>
      <c r="C68" s="14" t="s">
        <v>457</v>
      </c>
      <c r="D68" s="14">
        <v>7</v>
      </c>
      <c r="E68" s="14">
        <f>900/8*D68</f>
        <v>787.5</v>
      </c>
      <c r="F68" s="14">
        <v>0</v>
      </c>
      <c r="G68" s="14">
        <f>1300/8*F68</f>
        <v>0</v>
      </c>
      <c r="H68" s="14"/>
      <c r="I68" s="23">
        <v>791</v>
      </c>
      <c r="J68" s="14" t="s">
        <v>34</v>
      </c>
      <c r="K68" s="14" t="s">
        <v>964</v>
      </c>
      <c r="L68" s="14"/>
      <c r="M68" s="14"/>
      <c r="N68" s="14" t="s">
        <v>40</v>
      </c>
      <c r="O68" s="14"/>
      <c r="P68" s="14"/>
      <c r="Q68" s="14"/>
      <c r="R68" s="14"/>
      <c r="S68" s="14"/>
      <c r="T68" s="14"/>
      <c r="U68" s="14"/>
      <c r="V68" s="14" t="s">
        <v>965</v>
      </c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</row>
    <row r="69" s="73" customFormat="1" ht="20" hidden="1" customHeight="1" spans="1:257">
      <c r="A69" s="13">
        <f t="shared" si="6"/>
        <v>8</v>
      </c>
      <c r="B69" s="14" t="s">
        <v>963</v>
      </c>
      <c r="C69" s="14" t="s">
        <v>80</v>
      </c>
      <c r="D69" s="14">
        <v>0</v>
      </c>
      <c r="E69" s="14">
        <f>900/8*D69</f>
        <v>0</v>
      </c>
      <c r="F69" s="14">
        <v>8</v>
      </c>
      <c r="G69" s="14">
        <f>1300/8*F69</f>
        <v>1300</v>
      </c>
      <c r="H69" s="14"/>
      <c r="I69" s="23">
        <v>5735</v>
      </c>
      <c r="J69" s="14" t="s">
        <v>60</v>
      </c>
      <c r="K69" s="14" t="s">
        <v>861</v>
      </c>
      <c r="L69" s="14"/>
      <c r="M69" s="14"/>
      <c r="N69" s="14" t="s">
        <v>40</v>
      </c>
      <c r="O69" s="14"/>
      <c r="P69" s="14"/>
      <c r="Q69" s="14"/>
      <c r="R69" s="14"/>
      <c r="S69" s="14"/>
      <c r="T69" s="14"/>
      <c r="U69" s="14"/>
      <c r="V69" s="14" t="s">
        <v>862</v>
      </c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</row>
    <row r="70" s="3" customFormat="1" ht="21" hidden="1" customHeight="1" spans="1:22">
      <c r="A70" s="13">
        <f t="shared" si="6"/>
        <v>8</v>
      </c>
      <c r="B70" s="14" t="s">
        <v>963</v>
      </c>
      <c r="C70" s="14" t="s">
        <v>156</v>
      </c>
      <c r="D70" s="14">
        <v>8</v>
      </c>
      <c r="E70" s="14">
        <f>900/8*D70</f>
        <v>900</v>
      </c>
      <c r="F70" s="14">
        <v>0</v>
      </c>
      <c r="G70" s="14">
        <f>1300/8*F70</f>
        <v>0</v>
      </c>
      <c r="H70" s="14"/>
      <c r="I70" s="23">
        <v>5655</v>
      </c>
      <c r="J70" s="14" t="s">
        <v>939</v>
      </c>
      <c r="K70" s="14" t="s">
        <v>396</v>
      </c>
      <c r="L70" s="14"/>
      <c r="M70" s="14"/>
      <c r="N70" s="14" t="s">
        <v>40</v>
      </c>
      <c r="O70" s="14"/>
      <c r="P70" s="14"/>
      <c r="Q70" s="14"/>
      <c r="R70" s="14"/>
      <c r="S70" s="14"/>
      <c r="T70" s="14"/>
      <c r="U70" s="14"/>
      <c r="V70" s="14" t="s">
        <v>778</v>
      </c>
    </row>
    <row r="71" s="3" customFormat="1" ht="21" hidden="1" customHeight="1" spans="1:22">
      <c r="A71" s="13">
        <f t="shared" si="6"/>
        <v>7</v>
      </c>
      <c r="B71" s="14" t="s">
        <v>963</v>
      </c>
      <c r="C71" s="14" t="s">
        <v>962</v>
      </c>
      <c r="D71" s="14">
        <v>7</v>
      </c>
      <c r="E71" s="14">
        <f>1000/8*D71</f>
        <v>875</v>
      </c>
      <c r="F71" s="14">
        <v>0</v>
      </c>
      <c r="G71" s="14">
        <f>1500/8*F71</f>
        <v>0</v>
      </c>
      <c r="H71" s="14"/>
      <c r="I71" s="23">
        <v>815</v>
      </c>
      <c r="J71" s="14" t="s">
        <v>186</v>
      </c>
      <c r="K71" s="14" t="s">
        <v>713</v>
      </c>
      <c r="L71" s="14"/>
      <c r="M71" s="14"/>
      <c r="N71" s="14" t="s">
        <v>40</v>
      </c>
      <c r="O71" s="14"/>
      <c r="P71" s="14"/>
      <c r="Q71" s="14"/>
      <c r="R71" s="14"/>
      <c r="S71" s="14"/>
      <c r="T71" s="14"/>
      <c r="U71" s="14"/>
      <c r="V71" s="14"/>
    </row>
    <row r="72" s="3" customFormat="1" ht="21" hidden="1" customHeight="1" spans="1:22">
      <c r="A72" s="13">
        <f t="shared" si="6"/>
        <v>8</v>
      </c>
      <c r="B72" s="14" t="s">
        <v>963</v>
      </c>
      <c r="C72" s="14" t="s">
        <v>81</v>
      </c>
      <c r="D72" s="14">
        <v>8</v>
      </c>
      <c r="E72" s="14">
        <f>1000/8*D72</f>
        <v>1000</v>
      </c>
      <c r="F72" s="14">
        <v>0</v>
      </c>
      <c r="G72" s="14">
        <f>1500/8*F72</f>
        <v>0</v>
      </c>
      <c r="H72" s="14">
        <v>600</v>
      </c>
      <c r="I72" s="23">
        <v>561</v>
      </c>
      <c r="J72" s="14" t="s">
        <v>842</v>
      </c>
      <c r="K72" s="14" t="s">
        <v>713</v>
      </c>
      <c r="L72" s="14"/>
      <c r="M72" s="14"/>
      <c r="N72" s="14" t="s">
        <v>40</v>
      </c>
      <c r="O72" s="14"/>
      <c r="P72" s="14"/>
      <c r="Q72" s="14"/>
      <c r="R72" s="14"/>
      <c r="S72" s="14"/>
      <c r="T72" s="14"/>
      <c r="U72" s="14"/>
      <c r="V72" s="14" t="s">
        <v>924</v>
      </c>
    </row>
    <row r="73" s="3" customFormat="1" ht="21" hidden="1" customHeight="1" spans="1:22">
      <c r="A73" s="13">
        <f t="shared" si="6"/>
        <v>8</v>
      </c>
      <c r="B73" s="32" t="s">
        <v>963</v>
      </c>
      <c r="C73" s="32" t="s">
        <v>85</v>
      </c>
      <c r="D73" s="32">
        <v>0</v>
      </c>
      <c r="E73" s="32">
        <f>900/8*D73</f>
        <v>0</v>
      </c>
      <c r="F73" s="32">
        <v>8</v>
      </c>
      <c r="G73" s="32">
        <v>2000</v>
      </c>
      <c r="H73" s="32"/>
      <c r="I73" s="42"/>
      <c r="J73" s="32" t="s">
        <v>82</v>
      </c>
      <c r="K73" s="32" t="s">
        <v>966</v>
      </c>
      <c r="L73" s="32"/>
      <c r="M73" s="32" t="s">
        <v>77</v>
      </c>
      <c r="N73" s="32"/>
      <c r="O73" s="32"/>
      <c r="P73" s="32">
        <v>2000</v>
      </c>
      <c r="Q73" s="32"/>
      <c r="R73" s="32"/>
      <c r="S73" s="32"/>
      <c r="T73" s="32"/>
      <c r="U73" s="32"/>
      <c r="V73" s="32"/>
    </row>
    <row r="74" s="73" customFormat="1" ht="20" hidden="1" customHeight="1" spans="1:257">
      <c r="A74" s="13">
        <f t="shared" si="6"/>
        <v>8</v>
      </c>
      <c r="B74" s="32" t="s">
        <v>963</v>
      </c>
      <c r="C74" s="32" t="s">
        <v>85</v>
      </c>
      <c r="D74" s="32">
        <v>0</v>
      </c>
      <c r="E74" s="32">
        <f>1000/8*D74</f>
        <v>0</v>
      </c>
      <c r="F74" s="32">
        <v>8</v>
      </c>
      <c r="G74" s="32">
        <v>1200</v>
      </c>
      <c r="H74" s="32"/>
      <c r="I74" s="42"/>
      <c r="J74" s="32" t="s">
        <v>54</v>
      </c>
      <c r="K74" s="32" t="s">
        <v>967</v>
      </c>
      <c r="L74" s="32"/>
      <c r="M74" s="32" t="s">
        <v>748</v>
      </c>
      <c r="N74" s="32"/>
      <c r="O74" s="32">
        <v>1200</v>
      </c>
      <c r="P74" s="32"/>
      <c r="Q74" s="32"/>
      <c r="R74" s="32"/>
      <c r="S74" s="32"/>
      <c r="T74" s="32"/>
      <c r="U74" s="32"/>
      <c r="V74" s="32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</row>
    <row r="75" s="73" customFormat="1" ht="20" hidden="1" customHeight="1" spans="1:257">
      <c r="A75" s="13">
        <f t="shared" si="6"/>
        <v>4</v>
      </c>
      <c r="B75" s="14" t="s">
        <v>968</v>
      </c>
      <c r="C75" s="14" t="s">
        <v>786</v>
      </c>
      <c r="D75" s="14">
        <v>4</v>
      </c>
      <c r="E75" s="14">
        <f>1000/8*D75</f>
        <v>500</v>
      </c>
      <c r="F75" s="14">
        <v>0</v>
      </c>
      <c r="G75" s="14">
        <f>1500/8*F75</f>
        <v>0</v>
      </c>
      <c r="H75" s="14"/>
      <c r="I75" s="23">
        <v>5054</v>
      </c>
      <c r="J75" s="14" t="s">
        <v>338</v>
      </c>
      <c r="K75" s="14" t="s">
        <v>787</v>
      </c>
      <c r="L75" s="14"/>
      <c r="M75" s="14"/>
      <c r="N75" s="14" t="s">
        <v>40</v>
      </c>
      <c r="O75" s="14"/>
      <c r="P75" s="14"/>
      <c r="Q75" s="14"/>
      <c r="R75" s="14"/>
      <c r="S75" s="14"/>
      <c r="T75" s="14"/>
      <c r="U75" s="14" t="s">
        <v>481</v>
      </c>
      <c r="V75" s="14" t="s">
        <v>788</v>
      </c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</row>
    <row r="76" s="73" customFormat="1" ht="20" hidden="1" customHeight="1" spans="1:257">
      <c r="A76" s="13">
        <f t="shared" si="6"/>
        <v>7</v>
      </c>
      <c r="B76" s="14" t="s">
        <v>968</v>
      </c>
      <c r="C76" s="14" t="s">
        <v>50</v>
      </c>
      <c r="D76" s="14">
        <v>1</v>
      </c>
      <c r="E76" s="14">
        <f>1000/8*D76</f>
        <v>125</v>
      </c>
      <c r="F76" s="14">
        <v>6</v>
      </c>
      <c r="G76" s="14">
        <f>1500/8*F76</f>
        <v>1125</v>
      </c>
      <c r="H76" s="14"/>
      <c r="I76" s="23">
        <v>821</v>
      </c>
      <c r="J76" s="14" t="s">
        <v>186</v>
      </c>
      <c r="K76" s="14" t="s">
        <v>947</v>
      </c>
      <c r="L76" s="14">
        <v>60</v>
      </c>
      <c r="M76" s="14"/>
      <c r="N76" s="14" t="s">
        <v>40</v>
      </c>
      <c r="O76" s="14"/>
      <c r="P76" s="14"/>
      <c r="Q76" s="14"/>
      <c r="R76" s="14"/>
      <c r="S76" s="14"/>
      <c r="T76" s="14">
        <v>2320</v>
      </c>
      <c r="U76" s="14"/>
      <c r="V76" s="14">
        <v>13926410689</v>
      </c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</row>
    <row r="77" s="73" customFormat="1" ht="20" hidden="1" customHeight="1" spans="1:257">
      <c r="A77" s="13">
        <f t="shared" si="6"/>
        <v>2.5</v>
      </c>
      <c r="B77" s="14" t="s">
        <v>968</v>
      </c>
      <c r="C77" s="14" t="s">
        <v>457</v>
      </c>
      <c r="D77" s="14">
        <v>2.5</v>
      </c>
      <c r="E77" s="14">
        <f>900/8*D77</f>
        <v>281.25</v>
      </c>
      <c r="F77" s="14">
        <v>0</v>
      </c>
      <c r="G77" s="14">
        <f>1300/8*F77</f>
        <v>0</v>
      </c>
      <c r="H77" s="14"/>
      <c r="I77" s="23">
        <v>792</v>
      </c>
      <c r="J77" s="14" t="s">
        <v>845</v>
      </c>
      <c r="K77" s="14" t="s">
        <v>964</v>
      </c>
      <c r="L77" s="14"/>
      <c r="M77" s="14"/>
      <c r="N77" s="14" t="s">
        <v>40</v>
      </c>
      <c r="O77" s="14"/>
      <c r="P77" s="14"/>
      <c r="Q77" s="14"/>
      <c r="R77" s="14"/>
      <c r="S77" s="14"/>
      <c r="T77" s="14"/>
      <c r="U77" s="14"/>
      <c r="V77" s="14" t="s">
        <v>965</v>
      </c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</row>
    <row r="78" s="3" customFormat="1" ht="21" hidden="1" customHeight="1" spans="1:22">
      <c r="A78" s="13">
        <f t="shared" si="6"/>
        <v>8</v>
      </c>
      <c r="B78" s="32" t="s">
        <v>968</v>
      </c>
      <c r="C78" s="32" t="s">
        <v>102</v>
      </c>
      <c r="D78" s="32">
        <v>8</v>
      </c>
      <c r="E78" s="32">
        <f>900/8*D78</f>
        <v>900</v>
      </c>
      <c r="F78" s="32">
        <v>0</v>
      </c>
      <c r="G78" s="32">
        <f>1500/8*F78</f>
        <v>0</v>
      </c>
      <c r="H78" s="32"/>
      <c r="I78" s="42"/>
      <c r="J78" s="32" t="s">
        <v>360</v>
      </c>
      <c r="K78" s="32" t="s">
        <v>969</v>
      </c>
      <c r="L78" s="32"/>
      <c r="M78" s="32" t="s">
        <v>970</v>
      </c>
      <c r="N78" s="32"/>
      <c r="O78" s="32"/>
      <c r="P78" s="32"/>
      <c r="Q78" s="32"/>
      <c r="R78" s="32"/>
      <c r="S78" s="32"/>
      <c r="T78" s="32"/>
      <c r="U78" s="32" t="s">
        <v>407</v>
      </c>
      <c r="V78" s="32"/>
    </row>
    <row r="79" s="3" customFormat="1" ht="21" hidden="1" customHeight="1" spans="1:22">
      <c r="A79" s="13">
        <f t="shared" si="6"/>
        <v>8</v>
      </c>
      <c r="B79" s="32" t="s">
        <v>968</v>
      </c>
      <c r="C79" s="32" t="s">
        <v>400</v>
      </c>
      <c r="D79" s="32">
        <v>8</v>
      </c>
      <c r="E79" s="32">
        <f>900/8*D79</f>
        <v>900</v>
      </c>
      <c r="F79" s="32">
        <v>0</v>
      </c>
      <c r="G79" s="32">
        <f>1500/8*F79</f>
        <v>0</v>
      </c>
      <c r="H79" s="32"/>
      <c r="I79" s="42"/>
      <c r="J79" s="32" t="s">
        <v>54</v>
      </c>
      <c r="K79" s="32" t="s">
        <v>969</v>
      </c>
      <c r="L79" s="32"/>
      <c r="M79" s="32" t="s">
        <v>970</v>
      </c>
      <c r="N79" s="32"/>
      <c r="O79" s="32"/>
      <c r="P79" s="32"/>
      <c r="Q79" s="32"/>
      <c r="R79" s="32"/>
      <c r="S79" s="32"/>
      <c r="T79" s="32">
        <v>1345.1</v>
      </c>
      <c r="U79" s="32" t="s">
        <v>407</v>
      </c>
      <c r="V79" s="32"/>
    </row>
    <row r="80" s="3" customFormat="1" ht="21" hidden="1" customHeight="1" spans="1:22">
      <c r="A80" s="13">
        <f t="shared" si="6"/>
        <v>8</v>
      </c>
      <c r="B80" s="14" t="s">
        <v>968</v>
      </c>
      <c r="C80" s="14" t="s">
        <v>156</v>
      </c>
      <c r="D80" s="14">
        <v>8</v>
      </c>
      <c r="E80" s="14">
        <f>900/8*D80</f>
        <v>900</v>
      </c>
      <c r="F80" s="14">
        <v>0</v>
      </c>
      <c r="G80" s="14">
        <f>1300/8*F80</f>
        <v>0</v>
      </c>
      <c r="H80" s="14"/>
      <c r="I80" s="23">
        <v>5656</v>
      </c>
      <c r="J80" s="14" t="s">
        <v>939</v>
      </c>
      <c r="K80" s="14" t="s">
        <v>396</v>
      </c>
      <c r="L80" s="14"/>
      <c r="M80" s="14"/>
      <c r="N80" s="14" t="s">
        <v>40</v>
      </c>
      <c r="O80" s="14"/>
      <c r="P80" s="14"/>
      <c r="Q80" s="14"/>
      <c r="R80" s="14"/>
      <c r="S80" s="14"/>
      <c r="T80" s="14"/>
      <c r="U80" s="14"/>
      <c r="V80" s="14" t="s">
        <v>778</v>
      </c>
    </row>
    <row r="81" s="3" customFormat="1" ht="21" hidden="1" customHeight="1" spans="1:22">
      <c r="A81" s="13">
        <f t="shared" si="6"/>
        <v>8</v>
      </c>
      <c r="B81" s="14" t="s">
        <v>968</v>
      </c>
      <c r="C81" s="14" t="s">
        <v>90</v>
      </c>
      <c r="D81" s="14">
        <v>8</v>
      </c>
      <c r="E81" s="14">
        <f>900/8*D81</f>
        <v>900</v>
      </c>
      <c r="F81" s="14">
        <v>0</v>
      </c>
      <c r="G81" s="14">
        <f>1300/8*F81</f>
        <v>0</v>
      </c>
      <c r="H81" s="14"/>
      <c r="I81" s="23">
        <v>5152</v>
      </c>
      <c r="J81" s="14" t="s">
        <v>432</v>
      </c>
      <c r="K81" s="14" t="s">
        <v>971</v>
      </c>
      <c r="L81" s="14"/>
      <c r="M81" s="14" t="s">
        <v>748</v>
      </c>
      <c r="N81" s="14" t="s">
        <v>40</v>
      </c>
      <c r="O81" s="14"/>
      <c r="P81" s="14">
        <v>1300</v>
      </c>
      <c r="Q81" s="14"/>
      <c r="R81" s="14"/>
      <c r="S81" s="14"/>
      <c r="T81" s="14">
        <v>1028</v>
      </c>
      <c r="U81" s="14" t="s">
        <v>481</v>
      </c>
      <c r="V81" s="14" t="s">
        <v>778</v>
      </c>
    </row>
    <row r="82" s="3" customFormat="1" ht="21" hidden="1" customHeight="1" spans="1:22">
      <c r="A82" s="13">
        <f t="shared" si="6"/>
        <v>4</v>
      </c>
      <c r="B82" s="14" t="s">
        <v>968</v>
      </c>
      <c r="C82" s="14" t="s">
        <v>85</v>
      </c>
      <c r="D82" s="14">
        <v>4</v>
      </c>
      <c r="E82" s="14">
        <f>1000/8*D82</f>
        <v>500</v>
      </c>
      <c r="F82" s="14">
        <v>0</v>
      </c>
      <c r="G82" s="14">
        <f>1500/8*F82</f>
        <v>0</v>
      </c>
      <c r="H82" s="14">
        <v>300</v>
      </c>
      <c r="I82" s="23">
        <v>872</v>
      </c>
      <c r="J82" s="14" t="s">
        <v>82</v>
      </c>
      <c r="K82" s="14" t="s">
        <v>972</v>
      </c>
      <c r="L82" s="14"/>
      <c r="M82" s="14"/>
      <c r="N82" s="14" t="s">
        <v>40</v>
      </c>
      <c r="O82" s="14"/>
      <c r="P82" s="14"/>
      <c r="Q82" s="14"/>
      <c r="R82" s="14"/>
      <c r="S82" s="14"/>
      <c r="T82" s="14">
        <v>1315</v>
      </c>
      <c r="U82" s="14"/>
      <c r="V82" s="14" t="s">
        <v>775</v>
      </c>
    </row>
    <row r="83" s="73" customFormat="1" ht="20" hidden="1" customHeight="1" spans="1:257">
      <c r="A83" s="13">
        <f t="shared" si="6"/>
        <v>5</v>
      </c>
      <c r="B83" s="14" t="s">
        <v>968</v>
      </c>
      <c r="C83" s="14" t="s">
        <v>67</v>
      </c>
      <c r="D83" s="14">
        <v>0</v>
      </c>
      <c r="E83" s="14">
        <f>1000/8*D83</f>
        <v>0</v>
      </c>
      <c r="F83" s="14">
        <v>5</v>
      </c>
      <c r="G83" s="14">
        <f>1500/8*F83</f>
        <v>937.5</v>
      </c>
      <c r="H83" s="14">
        <v>300</v>
      </c>
      <c r="I83" s="23">
        <v>871</v>
      </c>
      <c r="J83" s="14" t="s">
        <v>34</v>
      </c>
      <c r="K83" s="14" t="s">
        <v>972</v>
      </c>
      <c r="L83" s="14"/>
      <c r="M83" s="14"/>
      <c r="N83" s="14" t="s">
        <v>40</v>
      </c>
      <c r="O83" s="14"/>
      <c r="P83" s="14"/>
      <c r="Q83" s="14"/>
      <c r="R83" s="14"/>
      <c r="S83" s="14"/>
      <c r="T83" s="14"/>
      <c r="U83" s="14"/>
      <c r="V83" s="14" t="s">
        <v>775</v>
      </c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</row>
    <row r="84" s="3" customFormat="1" ht="21" hidden="1" customHeight="1" spans="1:22">
      <c r="A84" s="13">
        <f t="shared" si="6"/>
        <v>4</v>
      </c>
      <c r="B84" s="14" t="s">
        <v>973</v>
      </c>
      <c r="C84" s="14" t="s">
        <v>786</v>
      </c>
      <c r="D84" s="14">
        <v>4</v>
      </c>
      <c r="E84" s="14">
        <f>1000/8*D84</f>
        <v>500</v>
      </c>
      <c r="F84" s="14">
        <v>0</v>
      </c>
      <c r="G84" s="14">
        <f>1500/8*F84</f>
        <v>0</v>
      </c>
      <c r="H84" s="14"/>
      <c r="I84" s="23">
        <v>5055</v>
      </c>
      <c r="J84" s="14" t="s">
        <v>338</v>
      </c>
      <c r="K84" s="14" t="s">
        <v>787</v>
      </c>
      <c r="L84" s="14"/>
      <c r="M84" s="14"/>
      <c r="N84" s="14" t="s">
        <v>40</v>
      </c>
      <c r="O84" s="14"/>
      <c r="P84" s="14"/>
      <c r="Q84" s="14"/>
      <c r="R84" s="14"/>
      <c r="S84" s="14"/>
      <c r="T84" s="14"/>
      <c r="U84" s="14" t="s">
        <v>481</v>
      </c>
      <c r="V84" s="14" t="s">
        <v>788</v>
      </c>
    </row>
    <row r="85" s="3" customFormat="1" ht="21" hidden="1" customHeight="1" spans="1:22">
      <c r="A85" s="13">
        <f t="shared" si="6"/>
        <v>5</v>
      </c>
      <c r="B85" s="3" t="s">
        <v>973</v>
      </c>
      <c r="C85" s="3" t="s">
        <v>137</v>
      </c>
      <c r="D85" s="3">
        <v>0</v>
      </c>
      <c r="E85" s="3">
        <f>900/8*D85</f>
        <v>0</v>
      </c>
      <c r="F85" s="3">
        <v>5</v>
      </c>
      <c r="G85" s="3">
        <f>1300/8*F85</f>
        <v>812.5</v>
      </c>
      <c r="H85" s="74"/>
      <c r="I85" s="51"/>
      <c r="J85" s="3" t="s">
        <v>23</v>
      </c>
      <c r="K85" s="3" t="s">
        <v>974</v>
      </c>
      <c r="L85" s="74"/>
      <c r="M85" s="74"/>
      <c r="N85" s="74"/>
      <c r="O85" s="74"/>
      <c r="P85" s="74"/>
      <c r="Q85" s="74"/>
      <c r="R85" s="74"/>
      <c r="S85" s="74"/>
      <c r="T85" s="3">
        <v>1670</v>
      </c>
      <c r="U85" s="74"/>
      <c r="V85" s="74"/>
    </row>
    <row r="86" s="3" customFormat="1" ht="21" hidden="1" customHeight="1" spans="1:22">
      <c r="A86" s="13">
        <f t="shared" si="6"/>
        <v>8</v>
      </c>
      <c r="B86" s="14" t="s">
        <v>973</v>
      </c>
      <c r="C86" s="14" t="s">
        <v>50</v>
      </c>
      <c r="D86" s="14">
        <v>8</v>
      </c>
      <c r="E86" s="14">
        <f>1000/8*D86</f>
        <v>1000</v>
      </c>
      <c r="F86" s="14">
        <v>0</v>
      </c>
      <c r="G86" s="14">
        <f>1500/8*F86</f>
        <v>0</v>
      </c>
      <c r="H86" s="14"/>
      <c r="I86" s="23">
        <v>4677</v>
      </c>
      <c r="J86" s="14" t="s">
        <v>60</v>
      </c>
      <c r="K86" s="14" t="s">
        <v>948</v>
      </c>
      <c r="L86" s="14"/>
      <c r="M86" s="14"/>
      <c r="N86" s="14" t="s">
        <v>40</v>
      </c>
      <c r="O86" s="14"/>
      <c r="P86" s="14"/>
      <c r="Q86" s="14"/>
      <c r="R86" s="14"/>
      <c r="S86" s="14"/>
      <c r="T86" s="14"/>
      <c r="U86" s="14"/>
      <c r="V86" s="14"/>
    </row>
    <row r="87" s="73" customFormat="1" ht="20" hidden="1" customHeight="1" spans="1:257">
      <c r="A87" s="13">
        <f t="shared" si="6"/>
        <v>8</v>
      </c>
      <c r="B87" s="14" t="s">
        <v>973</v>
      </c>
      <c r="C87" s="14" t="s">
        <v>156</v>
      </c>
      <c r="D87" s="14">
        <v>8</v>
      </c>
      <c r="E87" s="14">
        <f>900/8*D87</f>
        <v>900</v>
      </c>
      <c r="F87" s="14">
        <v>0</v>
      </c>
      <c r="G87" s="14">
        <f>1300/8*F87</f>
        <v>0</v>
      </c>
      <c r="H87" s="14"/>
      <c r="I87" s="23">
        <v>5657</v>
      </c>
      <c r="J87" s="14" t="s">
        <v>939</v>
      </c>
      <c r="K87" s="14" t="s">
        <v>396</v>
      </c>
      <c r="L87" s="14"/>
      <c r="M87" s="14"/>
      <c r="N87" s="14" t="s">
        <v>40</v>
      </c>
      <c r="O87" s="14"/>
      <c r="P87" s="14"/>
      <c r="Q87" s="14"/>
      <c r="R87" s="14"/>
      <c r="S87" s="14"/>
      <c r="T87" s="14"/>
      <c r="U87" s="14"/>
      <c r="V87" s="14" t="s">
        <v>778</v>
      </c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</row>
    <row r="88" s="73" customFormat="1" ht="20" hidden="1" customHeight="1" spans="1:257">
      <c r="A88" s="13">
        <f t="shared" si="6"/>
        <v>8</v>
      </c>
      <c r="B88" s="14" t="s">
        <v>973</v>
      </c>
      <c r="C88" s="14" t="s">
        <v>85</v>
      </c>
      <c r="D88" s="14">
        <v>8</v>
      </c>
      <c r="E88" s="14">
        <f>1000/8*D88</f>
        <v>1000</v>
      </c>
      <c r="F88" s="14">
        <v>0</v>
      </c>
      <c r="G88" s="14">
        <f>1500/8*F88</f>
        <v>0</v>
      </c>
      <c r="H88" s="14"/>
      <c r="I88" s="23">
        <v>874</v>
      </c>
      <c r="J88" s="14" t="s">
        <v>82</v>
      </c>
      <c r="K88" s="14" t="s">
        <v>972</v>
      </c>
      <c r="L88" s="14"/>
      <c r="M88" s="14"/>
      <c r="N88" s="14" t="s">
        <v>40</v>
      </c>
      <c r="O88" s="14"/>
      <c r="P88" s="14"/>
      <c r="Q88" s="14"/>
      <c r="R88" s="14"/>
      <c r="S88" s="14"/>
      <c r="T88" s="14"/>
      <c r="U88" s="14"/>
      <c r="V88" s="14" t="s">
        <v>775</v>
      </c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</row>
    <row r="89" s="73" customFormat="1" ht="20" hidden="1" customHeight="1" spans="1:257">
      <c r="A89" s="13">
        <f t="shared" si="6"/>
        <v>8</v>
      </c>
      <c r="B89" s="14" t="s">
        <v>973</v>
      </c>
      <c r="C89" s="14" t="s">
        <v>67</v>
      </c>
      <c r="D89" s="14">
        <v>8</v>
      </c>
      <c r="E89" s="14">
        <f>1000/8*D89</f>
        <v>1000</v>
      </c>
      <c r="F89" s="14">
        <v>0</v>
      </c>
      <c r="G89" s="14">
        <f>1500/8*F89</f>
        <v>0</v>
      </c>
      <c r="H89" s="14">
        <v>300</v>
      </c>
      <c r="I89" s="23">
        <v>875</v>
      </c>
      <c r="J89" s="14" t="s">
        <v>34</v>
      </c>
      <c r="K89" s="14" t="s">
        <v>972</v>
      </c>
      <c r="L89" s="14"/>
      <c r="M89" s="14"/>
      <c r="N89" s="14" t="s">
        <v>40</v>
      </c>
      <c r="O89" s="14"/>
      <c r="P89" s="14"/>
      <c r="Q89" s="14"/>
      <c r="R89" s="14"/>
      <c r="S89" s="14"/>
      <c r="T89" s="14"/>
      <c r="U89" s="14"/>
      <c r="V89" s="14" t="s">
        <v>775</v>
      </c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</row>
    <row r="90" s="73" customFormat="1" ht="20" hidden="1" customHeight="1" spans="1:257">
      <c r="A90" s="13">
        <f t="shared" si="6"/>
        <v>4</v>
      </c>
      <c r="B90" s="14" t="s">
        <v>975</v>
      </c>
      <c r="C90" s="14" t="s">
        <v>786</v>
      </c>
      <c r="D90" s="14">
        <v>4</v>
      </c>
      <c r="E90" s="14">
        <f>1000/8*D90</f>
        <v>500</v>
      </c>
      <c r="F90" s="14">
        <v>0</v>
      </c>
      <c r="G90" s="14">
        <f>1500/8*F90</f>
        <v>0</v>
      </c>
      <c r="H90" s="14"/>
      <c r="I90" s="23">
        <v>5056</v>
      </c>
      <c r="J90" s="14" t="s">
        <v>338</v>
      </c>
      <c r="K90" s="14" t="s">
        <v>787</v>
      </c>
      <c r="L90" s="14"/>
      <c r="M90" s="14"/>
      <c r="N90" s="14" t="s">
        <v>40</v>
      </c>
      <c r="O90" s="14"/>
      <c r="P90" s="14"/>
      <c r="Q90" s="14"/>
      <c r="R90" s="14"/>
      <c r="S90" s="14"/>
      <c r="T90" s="14"/>
      <c r="U90" s="14" t="s">
        <v>481</v>
      </c>
      <c r="V90" s="14" t="s">
        <v>788</v>
      </c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</row>
    <row r="91" s="73" customFormat="1" ht="20" hidden="1" customHeight="1" spans="1:257">
      <c r="A91" s="13">
        <f t="shared" si="6"/>
        <v>13</v>
      </c>
      <c r="B91" s="3" t="s">
        <v>975</v>
      </c>
      <c r="C91" s="3" t="s">
        <v>137</v>
      </c>
      <c r="D91" s="3">
        <v>5</v>
      </c>
      <c r="E91" s="3">
        <f>900/8*D91</f>
        <v>562.5</v>
      </c>
      <c r="F91" s="3">
        <v>8</v>
      </c>
      <c r="G91" s="3">
        <f>1300/8*F91</f>
        <v>1300</v>
      </c>
      <c r="H91" s="3"/>
      <c r="I91" s="51"/>
      <c r="J91" s="3" t="s">
        <v>23</v>
      </c>
      <c r="K91" s="3" t="s">
        <v>974</v>
      </c>
      <c r="L91" s="3">
        <v>20</v>
      </c>
      <c r="M91" s="3"/>
      <c r="N91" s="3"/>
      <c r="O91" s="3"/>
      <c r="P91" s="3"/>
      <c r="Q91" s="3"/>
      <c r="R91" s="3"/>
      <c r="S91" s="3"/>
      <c r="T91" s="3">
        <v>1682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</row>
    <row r="92" s="73" customFormat="1" ht="20" hidden="1" customHeight="1" spans="1:257">
      <c r="A92" s="13">
        <f t="shared" si="6"/>
        <v>8</v>
      </c>
      <c r="B92" s="14" t="s">
        <v>975</v>
      </c>
      <c r="C92" s="14" t="s">
        <v>33</v>
      </c>
      <c r="D92" s="14">
        <v>8</v>
      </c>
      <c r="E92" s="14">
        <f>1000/8*D92</f>
        <v>1000</v>
      </c>
      <c r="F92" s="14">
        <v>0</v>
      </c>
      <c r="G92" s="14">
        <f>1500/8*F92</f>
        <v>0</v>
      </c>
      <c r="H92" s="14"/>
      <c r="I92" s="23">
        <v>5342</v>
      </c>
      <c r="J92" s="14" t="s">
        <v>284</v>
      </c>
      <c r="K92" s="14" t="s">
        <v>956</v>
      </c>
      <c r="L92" s="14">
        <v>20</v>
      </c>
      <c r="M92" s="14"/>
      <c r="N92" s="14" t="s">
        <v>40</v>
      </c>
      <c r="O92" s="14"/>
      <c r="P92" s="14"/>
      <c r="Q92" s="14"/>
      <c r="R92" s="14"/>
      <c r="S92" s="14"/>
      <c r="T92" s="14"/>
      <c r="U92" s="14"/>
      <c r="V92" s="14" t="s">
        <v>957</v>
      </c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</row>
    <row r="93" s="73" customFormat="1" ht="20" hidden="1" customHeight="1" spans="1:257">
      <c r="A93" s="13">
        <f t="shared" si="6"/>
        <v>7</v>
      </c>
      <c r="B93" s="14" t="s">
        <v>975</v>
      </c>
      <c r="C93" s="14" t="s">
        <v>418</v>
      </c>
      <c r="D93" s="14">
        <v>7</v>
      </c>
      <c r="E93" s="14">
        <f>900/8*D93</f>
        <v>787.5</v>
      </c>
      <c r="F93" s="14">
        <v>0</v>
      </c>
      <c r="G93" s="14">
        <f>1300/8*F93</f>
        <v>0</v>
      </c>
      <c r="H93" s="14"/>
      <c r="I93" s="23">
        <v>5629</v>
      </c>
      <c r="J93" s="14" t="s">
        <v>432</v>
      </c>
      <c r="K93" s="14" t="s">
        <v>976</v>
      </c>
      <c r="L93" s="14"/>
      <c r="M93" s="14"/>
      <c r="N93" s="14" t="s">
        <v>40</v>
      </c>
      <c r="O93" s="14"/>
      <c r="P93" s="14"/>
      <c r="Q93" s="14"/>
      <c r="R93" s="14"/>
      <c r="S93" s="14"/>
      <c r="T93" s="14"/>
      <c r="U93" s="14"/>
      <c r="V93" s="14" t="s">
        <v>778</v>
      </c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</row>
    <row r="94" s="73" customFormat="1" ht="20" hidden="1" customHeight="1" spans="1:257">
      <c r="A94" s="13">
        <f t="shared" si="6"/>
        <v>8</v>
      </c>
      <c r="B94" s="14" t="s">
        <v>975</v>
      </c>
      <c r="C94" s="14" t="s">
        <v>50</v>
      </c>
      <c r="D94" s="14">
        <v>4</v>
      </c>
      <c r="E94" s="14">
        <f>1000/8*D94</f>
        <v>500</v>
      </c>
      <c r="F94" s="14">
        <v>4</v>
      </c>
      <c r="G94" s="14">
        <f>1500/8*F94</f>
        <v>750</v>
      </c>
      <c r="H94" s="14"/>
      <c r="I94" s="23">
        <v>825</v>
      </c>
      <c r="J94" s="14" t="s">
        <v>186</v>
      </c>
      <c r="K94" s="14" t="s">
        <v>947</v>
      </c>
      <c r="L94" s="14"/>
      <c r="M94" s="14"/>
      <c r="N94" s="14" t="s">
        <v>40</v>
      </c>
      <c r="O94" s="14"/>
      <c r="P94" s="14"/>
      <c r="Q94" s="14"/>
      <c r="R94" s="14"/>
      <c r="S94" s="14"/>
      <c r="T94" s="14"/>
      <c r="U94" s="14"/>
      <c r="V94" s="14" t="s">
        <v>977</v>
      </c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</row>
    <row r="95" s="73" customFormat="1" ht="20" hidden="1" customHeight="1" spans="1:257">
      <c r="A95" s="13">
        <f t="shared" si="6"/>
        <v>5</v>
      </c>
      <c r="B95" s="14" t="s">
        <v>975</v>
      </c>
      <c r="C95" s="14" t="s">
        <v>978</v>
      </c>
      <c r="D95" s="14">
        <v>5</v>
      </c>
      <c r="E95" s="14">
        <f>900/8*D95</f>
        <v>562.5</v>
      </c>
      <c r="F95" s="14">
        <v>0</v>
      </c>
      <c r="G95" s="14">
        <f>1300/8*F95</f>
        <v>0</v>
      </c>
      <c r="H95" s="14"/>
      <c r="I95" s="23">
        <v>794</v>
      </c>
      <c r="J95" s="14" t="s">
        <v>845</v>
      </c>
      <c r="K95" s="14" t="s">
        <v>979</v>
      </c>
      <c r="L95" s="14"/>
      <c r="M95" s="14"/>
      <c r="N95" s="15" t="s">
        <v>40</v>
      </c>
      <c r="O95" s="14"/>
      <c r="P95" s="14"/>
      <c r="Q95" s="14"/>
      <c r="R95" s="14"/>
      <c r="S95" s="14"/>
      <c r="T95" s="14"/>
      <c r="U95" s="14"/>
      <c r="V95" s="14" t="s">
        <v>980</v>
      </c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</row>
    <row r="96" s="73" customFormat="1" ht="20" hidden="1" customHeight="1" spans="1:257">
      <c r="A96" s="13">
        <f t="shared" si="6"/>
        <v>3</v>
      </c>
      <c r="B96" s="14" t="s">
        <v>975</v>
      </c>
      <c r="C96" s="14" t="s">
        <v>457</v>
      </c>
      <c r="D96" s="14">
        <v>3</v>
      </c>
      <c r="E96" s="14">
        <f>900/8*D96</f>
        <v>337.5</v>
      </c>
      <c r="F96" s="14">
        <v>0</v>
      </c>
      <c r="G96" s="14">
        <f>1300/8*F96</f>
        <v>0</v>
      </c>
      <c r="H96" s="14"/>
      <c r="I96" s="23">
        <v>793</v>
      </c>
      <c r="J96" s="14" t="s">
        <v>845</v>
      </c>
      <c r="K96" s="14" t="s">
        <v>964</v>
      </c>
      <c r="L96" s="14"/>
      <c r="M96" s="14"/>
      <c r="N96" s="15" t="s">
        <v>40</v>
      </c>
      <c r="O96" s="14"/>
      <c r="P96" s="14"/>
      <c r="Q96" s="14"/>
      <c r="R96" s="14"/>
      <c r="S96" s="14"/>
      <c r="T96" s="14"/>
      <c r="U96" s="14"/>
      <c r="V96" s="14" t="s">
        <v>965</v>
      </c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</row>
    <row r="97" s="3" customFormat="1" ht="21" hidden="1" customHeight="1" spans="1:22">
      <c r="A97" s="13">
        <f t="shared" si="6"/>
        <v>8</v>
      </c>
      <c r="B97" s="14" t="s">
        <v>975</v>
      </c>
      <c r="C97" s="14" t="s">
        <v>156</v>
      </c>
      <c r="D97" s="14">
        <v>8</v>
      </c>
      <c r="E97" s="14">
        <f>900/8*D97</f>
        <v>900</v>
      </c>
      <c r="F97" s="14">
        <v>0</v>
      </c>
      <c r="G97" s="14">
        <f>1300/8*F97</f>
        <v>0</v>
      </c>
      <c r="H97" s="14"/>
      <c r="I97" s="23">
        <v>5658</v>
      </c>
      <c r="J97" s="14" t="s">
        <v>939</v>
      </c>
      <c r="K97" s="14" t="s">
        <v>396</v>
      </c>
      <c r="L97" s="14"/>
      <c r="M97" s="14"/>
      <c r="N97" s="14" t="s">
        <v>40</v>
      </c>
      <c r="O97" s="14"/>
      <c r="P97" s="14"/>
      <c r="Q97" s="14"/>
      <c r="R97" s="14"/>
      <c r="S97" s="14"/>
      <c r="T97" s="14"/>
      <c r="U97" s="14"/>
      <c r="V97" s="14" t="s">
        <v>778</v>
      </c>
    </row>
    <row r="98" s="3" customFormat="1" ht="21" hidden="1" customHeight="1" spans="1:22">
      <c r="A98" s="13">
        <f t="shared" si="6"/>
        <v>4</v>
      </c>
      <c r="B98" s="14" t="s">
        <v>975</v>
      </c>
      <c r="C98" s="14" t="s">
        <v>73</v>
      </c>
      <c r="D98" s="14">
        <v>4</v>
      </c>
      <c r="E98" s="14">
        <f>900/8*D98</f>
        <v>450</v>
      </c>
      <c r="F98" s="14">
        <v>0</v>
      </c>
      <c r="G98" s="14">
        <f>1300/8*F98</f>
        <v>0</v>
      </c>
      <c r="H98" s="14"/>
      <c r="I98" s="23">
        <v>1459</v>
      </c>
      <c r="J98" s="14" t="s">
        <v>374</v>
      </c>
      <c r="K98" s="14" t="s">
        <v>910</v>
      </c>
      <c r="L98" s="14"/>
      <c r="M98" s="14"/>
      <c r="N98" s="14" t="s">
        <v>40</v>
      </c>
      <c r="O98" s="14"/>
      <c r="P98" s="14"/>
      <c r="Q98" s="14"/>
      <c r="R98" s="14"/>
      <c r="S98" s="14"/>
      <c r="T98" s="14"/>
      <c r="U98" s="14"/>
      <c r="V98" s="14" t="s">
        <v>917</v>
      </c>
    </row>
    <row r="99" s="3" customFormat="1" ht="21" hidden="1" customHeight="1" spans="1:22">
      <c r="A99" s="13">
        <f t="shared" si="6"/>
        <v>4</v>
      </c>
      <c r="B99" s="14" t="s">
        <v>975</v>
      </c>
      <c r="C99" s="14" t="s">
        <v>168</v>
      </c>
      <c r="D99" s="14">
        <v>0</v>
      </c>
      <c r="E99" s="14">
        <f>900/8*D99</f>
        <v>0</v>
      </c>
      <c r="F99" s="14">
        <v>4</v>
      </c>
      <c r="G99" s="14">
        <f>1300/8*F99</f>
        <v>650</v>
      </c>
      <c r="H99" s="14"/>
      <c r="I99" s="23">
        <v>136</v>
      </c>
      <c r="J99" s="14" t="s">
        <v>47</v>
      </c>
      <c r="K99" s="14" t="s">
        <v>910</v>
      </c>
      <c r="L99" s="14">
        <v>17</v>
      </c>
      <c r="M99" s="14"/>
      <c r="N99" s="14" t="s">
        <v>40</v>
      </c>
      <c r="O99" s="14"/>
      <c r="P99" s="14"/>
      <c r="Q99" s="14"/>
      <c r="R99" s="14"/>
      <c r="S99" s="14"/>
      <c r="T99" s="14"/>
      <c r="U99" s="14"/>
      <c r="V99" s="14" t="s">
        <v>898</v>
      </c>
    </row>
    <row r="100" s="73" customFormat="1" ht="20" hidden="1" customHeight="1" spans="1:257">
      <c r="A100" s="13">
        <f t="shared" si="6"/>
        <v>8</v>
      </c>
      <c r="B100" s="14" t="s">
        <v>975</v>
      </c>
      <c r="C100" s="14" t="s">
        <v>85</v>
      </c>
      <c r="D100" s="14">
        <v>3</v>
      </c>
      <c r="E100" s="14">
        <f>1000/8*D100</f>
        <v>375</v>
      </c>
      <c r="F100" s="14">
        <v>5</v>
      </c>
      <c r="G100" s="14">
        <f>1500/8*F100</f>
        <v>937.5</v>
      </c>
      <c r="H100" s="14"/>
      <c r="I100" s="23">
        <v>877</v>
      </c>
      <c r="J100" s="14" t="s">
        <v>82</v>
      </c>
      <c r="K100" s="14" t="s">
        <v>972</v>
      </c>
      <c r="L100" s="14"/>
      <c r="M100" s="14"/>
      <c r="N100" s="14" t="s">
        <v>40</v>
      </c>
      <c r="O100" s="14"/>
      <c r="P100" s="14"/>
      <c r="Q100" s="14"/>
      <c r="R100" s="14"/>
      <c r="S100" s="14"/>
      <c r="T100" s="14"/>
      <c r="U100" s="14"/>
      <c r="V100" s="14" t="s">
        <v>775</v>
      </c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</row>
    <row r="101" s="73" customFormat="1" ht="20" hidden="1" customHeight="1" spans="1:257">
      <c r="A101" s="13">
        <f t="shared" si="6"/>
        <v>8</v>
      </c>
      <c r="B101" s="14" t="s">
        <v>975</v>
      </c>
      <c r="C101" s="14" t="s">
        <v>67</v>
      </c>
      <c r="D101" s="14">
        <v>5</v>
      </c>
      <c r="E101" s="14">
        <f>1000/8*D101</f>
        <v>625</v>
      </c>
      <c r="F101" s="14">
        <v>3</v>
      </c>
      <c r="G101" s="14">
        <f>1500/8*F101</f>
        <v>562.5</v>
      </c>
      <c r="H101" s="14">
        <v>300</v>
      </c>
      <c r="I101" s="23">
        <v>876</v>
      </c>
      <c r="J101" s="14" t="s">
        <v>34</v>
      </c>
      <c r="K101" s="14" t="s">
        <v>972</v>
      </c>
      <c r="L101" s="14"/>
      <c r="M101" s="14"/>
      <c r="N101" s="14" t="s">
        <v>40</v>
      </c>
      <c r="O101" s="14"/>
      <c r="P101" s="14"/>
      <c r="Q101" s="14"/>
      <c r="R101" s="14"/>
      <c r="S101" s="14"/>
      <c r="T101" s="14"/>
      <c r="U101" s="14"/>
      <c r="V101" s="14" t="s">
        <v>775</v>
      </c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</row>
    <row r="102" s="3" customFormat="1" ht="21" hidden="1" customHeight="1" spans="1:22">
      <c r="A102" s="13">
        <f t="shared" si="6"/>
        <v>8</v>
      </c>
      <c r="B102" s="14" t="s">
        <v>981</v>
      </c>
      <c r="C102" s="14" t="s">
        <v>102</v>
      </c>
      <c r="D102" s="14">
        <v>8</v>
      </c>
      <c r="E102" s="14">
        <f>1000/8*D102</f>
        <v>1000</v>
      </c>
      <c r="F102" s="14">
        <v>0</v>
      </c>
      <c r="G102" s="14">
        <f>1500/8*F102</f>
        <v>0</v>
      </c>
      <c r="H102" s="14"/>
      <c r="I102" s="23">
        <v>5154</v>
      </c>
      <c r="J102" s="14" t="s">
        <v>915</v>
      </c>
      <c r="K102" s="14" t="s">
        <v>982</v>
      </c>
      <c r="L102" s="14"/>
      <c r="M102" s="14"/>
      <c r="N102" s="14" t="s">
        <v>40</v>
      </c>
      <c r="O102" s="14"/>
      <c r="P102" s="14"/>
      <c r="Q102" s="14"/>
      <c r="R102" s="14"/>
      <c r="S102" s="14"/>
      <c r="T102" s="14"/>
      <c r="U102" s="14"/>
      <c r="V102" s="14" t="s">
        <v>983</v>
      </c>
    </row>
    <row r="103" s="3" customFormat="1" ht="21" hidden="1" customHeight="1" spans="1:22">
      <c r="A103" s="13">
        <f t="shared" si="6"/>
        <v>13</v>
      </c>
      <c r="B103" s="14" t="s">
        <v>981</v>
      </c>
      <c r="C103" s="14" t="s">
        <v>90</v>
      </c>
      <c r="D103" s="14">
        <v>13</v>
      </c>
      <c r="E103" s="14">
        <f>900/8*D103</f>
        <v>1462.5</v>
      </c>
      <c r="F103" s="14">
        <v>0</v>
      </c>
      <c r="G103" s="14">
        <f>1300/8*F103</f>
        <v>0</v>
      </c>
      <c r="H103" s="14"/>
      <c r="I103" s="23">
        <v>1373</v>
      </c>
      <c r="J103" s="14" t="s">
        <v>54</v>
      </c>
      <c r="K103" s="14" t="s">
        <v>774</v>
      </c>
      <c r="L103" s="14"/>
      <c r="M103" s="14"/>
      <c r="N103" s="14" t="s">
        <v>40</v>
      </c>
      <c r="O103" s="14"/>
      <c r="P103" s="14"/>
      <c r="Q103" s="14"/>
      <c r="R103" s="14"/>
      <c r="S103" s="14"/>
      <c r="T103" s="14">
        <v>1038.1</v>
      </c>
      <c r="U103" s="14" t="s">
        <v>408</v>
      </c>
      <c r="V103" s="14" t="s">
        <v>951</v>
      </c>
    </row>
    <row r="104" s="3" customFormat="1" ht="21" hidden="1" customHeight="1" spans="1:22">
      <c r="A104" s="13">
        <f t="shared" si="6"/>
        <v>13</v>
      </c>
      <c r="B104" s="14" t="s">
        <v>981</v>
      </c>
      <c r="C104" s="14" t="s">
        <v>457</v>
      </c>
      <c r="D104" s="14">
        <v>12</v>
      </c>
      <c r="E104" s="14">
        <f>900/8*D104</f>
        <v>1350</v>
      </c>
      <c r="F104" s="14">
        <v>1</v>
      </c>
      <c r="G104" s="14">
        <f>1300/8*F104</f>
        <v>162.5</v>
      </c>
      <c r="H104" s="14"/>
      <c r="I104" s="23">
        <v>730</v>
      </c>
      <c r="J104" s="14" t="s">
        <v>38</v>
      </c>
      <c r="K104" s="14" t="s">
        <v>774</v>
      </c>
      <c r="L104" s="14"/>
      <c r="M104" s="14"/>
      <c r="N104" s="14" t="s">
        <v>40</v>
      </c>
      <c r="O104" s="14"/>
      <c r="P104" s="14"/>
      <c r="Q104" s="14"/>
      <c r="R104" s="14"/>
      <c r="S104" s="14"/>
      <c r="T104" s="14">
        <v>1596</v>
      </c>
      <c r="U104" s="14"/>
      <c r="V104" s="14" t="s">
        <v>951</v>
      </c>
    </row>
    <row r="105" s="3" customFormat="1" ht="21" hidden="1" customHeight="1" spans="1:22">
      <c r="A105" s="13">
        <f t="shared" si="6"/>
        <v>4</v>
      </c>
      <c r="B105" s="14" t="s">
        <v>981</v>
      </c>
      <c r="C105" s="14" t="s">
        <v>786</v>
      </c>
      <c r="D105" s="14">
        <v>4</v>
      </c>
      <c r="E105" s="14">
        <f>1000/8*D105</f>
        <v>500</v>
      </c>
      <c r="F105" s="14">
        <v>0</v>
      </c>
      <c r="G105" s="14">
        <f>1500/8*F105</f>
        <v>0</v>
      </c>
      <c r="H105" s="14"/>
      <c r="I105" s="23">
        <v>5057</v>
      </c>
      <c r="J105" s="14" t="s">
        <v>338</v>
      </c>
      <c r="K105" s="14" t="s">
        <v>787</v>
      </c>
      <c r="L105" s="14"/>
      <c r="M105" s="14"/>
      <c r="N105" s="14" t="s">
        <v>40</v>
      </c>
      <c r="O105" s="14"/>
      <c r="P105" s="14"/>
      <c r="Q105" s="14"/>
      <c r="R105" s="14"/>
      <c r="S105" s="14"/>
      <c r="T105" s="14"/>
      <c r="U105" s="14" t="s">
        <v>481</v>
      </c>
      <c r="V105" s="14" t="s">
        <v>788</v>
      </c>
    </row>
    <row r="106" s="3" customFormat="1" ht="21" hidden="1" customHeight="1" spans="1:22">
      <c r="A106" s="13">
        <f t="shared" si="6"/>
        <v>8</v>
      </c>
      <c r="B106" s="14" t="s">
        <v>981</v>
      </c>
      <c r="C106" s="14" t="s">
        <v>384</v>
      </c>
      <c r="D106" s="14">
        <v>8</v>
      </c>
      <c r="E106" s="14">
        <f>1000/8*D106</f>
        <v>1000</v>
      </c>
      <c r="F106" s="14">
        <v>0</v>
      </c>
      <c r="G106" s="14">
        <f>1500/8*F106</f>
        <v>0</v>
      </c>
      <c r="H106" s="14"/>
      <c r="I106" s="23">
        <v>5343</v>
      </c>
      <c r="J106" s="14" t="s">
        <v>284</v>
      </c>
      <c r="K106" s="14" t="s">
        <v>953</v>
      </c>
      <c r="L106" s="14"/>
      <c r="M106" s="14" t="s">
        <v>748</v>
      </c>
      <c r="N106" s="14"/>
      <c r="O106" s="14"/>
      <c r="P106" s="14"/>
      <c r="Q106" s="14"/>
      <c r="R106" s="14"/>
      <c r="S106" s="14"/>
      <c r="T106" s="14"/>
      <c r="U106" s="14"/>
      <c r="V106" s="14">
        <v>13302299137</v>
      </c>
    </row>
    <row r="107" s="73" customFormat="1" ht="20" hidden="1" customHeight="1" spans="1:257">
      <c r="A107" s="13">
        <f t="shared" si="6"/>
        <v>8</v>
      </c>
      <c r="B107" s="14" t="s">
        <v>981</v>
      </c>
      <c r="C107" s="14" t="s">
        <v>345</v>
      </c>
      <c r="D107" s="14">
        <v>8</v>
      </c>
      <c r="E107" s="14">
        <f>900/8*D107</f>
        <v>900</v>
      </c>
      <c r="F107" s="14">
        <v>0</v>
      </c>
      <c r="G107" s="14">
        <f>1300/8*F107</f>
        <v>0</v>
      </c>
      <c r="H107" s="14"/>
      <c r="I107" s="23">
        <v>795</v>
      </c>
      <c r="J107" s="14" t="s">
        <v>845</v>
      </c>
      <c r="K107" s="14" t="s">
        <v>790</v>
      </c>
      <c r="L107" s="14"/>
      <c r="M107" s="14"/>
      <c r="N107" s="14" t="s">
        <v>40</v>
      </c>
      <c r="O107" s="14"/>
      <c r="P107" s="14"/>
      <c r="Q107" s="14"/>
      <c r="R107" s="14"/>
      <c r="S107" s="14"/>
      <c r="T107" s="14"/>
      <c r="U107" s="14"/>
      <c r="V107" s="14" t="s">
        <v>945</v>
      </c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</row>
    <row r="108" s="73" customFormat="1" ht="20" hidden="1" customHeight="1" spans="1:257">
      <c r="A108" s="13">
        <f t="shared" si="6"/>
        <v>8</v>
      </c>
      <c r="B108" s="14" t="s">
        <v>981</v>
      </c>
      <c r="C108" s="14" t="s">
        <v>33</v>
      </c>
      <c r="D108" s="14">
        <v>8</v>
      </c>
      <c r="E108" s="14">
        <f>1000/8*D108</f>
        <v>1000</v>
      </c>
      <c r="F108" s="14">
        <v>0</v>
      </c>
      <c r="G108" s="14">
        <f>1500/8*F108</f>
        <v>0</v>
      </c>
      <c r="H108" s="14"/>
      <c r="I108" s="23">
        <v>763</v>
      </c>
      <c r="J108" s="14" t="s">
        <v>842</v>
      </c>
      <c r="K108" s="14" t="s">
        <v>956</v>
      </c>
      <c r="L108" s="14">
        <v>20</v>
      </c>
      <c r="M108" s="14"/>
      <c r="N108" s="14" t="s">
        <v>40</v>
      </c>
      <c r="O108" s="14"/>
      <c r="P108" s="14"/>
      <c r="Q108" s="14"/>
      <c r="R108" s="14"/>
      <c r="S108" s="14"/>
      <c r="T108" s="14"/>
      <c r="U108" s="14"/>
      <c r="V108" s="14" t="s">
        <v>957</v>
      </c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</row>
    <row r="109" s="73" customFormat="1" ht="20" hidden="1" customHeight="1" spans="1:257">
      <c r="A109" s="13">
        <f t="shared" si="6"/>
        <v>8</v>
      </c>
      <c r="B109" s="14" t="s">
        <v>981</v>
      </c>
      <c r="C109" s="14" t="s">
        <v>418</v>
      </c>
      <c r="D109" s="14">
        <v>8</v>
      </c>
      <c r="E109" s="14">
        <f>900/8*D109</f>
        <v>900</v>
      </c>
      <c r="F109" s="14">
        <v>0</v>
      </c>
      <c r="G109" s="14">
        <f>1300/8*F109</f>
        <v>0</v>
      </c>
      <c r="H109" s="14"/>
      <c r="I109" s="23">
        <v>5628</v>
      </c>
      <c r="J109" s="14" t="s">
        <v>432</v>
      </c>
      <c r="K109" s="14" t="s">
        <v>976</v>
      </c>
      <c r="L109" s="14">
        <v>10</v>
      </c>
      <c r="M109" s="14"/>
      <c r="N109" s="14" t="s">
        <v>40</v>
      </c>
      <c r="O109" s="14"/>
      <c r="P109" s="14"/>
      <c r="Q109" s="14"/>
      <c r="R109" s="14"/>
      <c r="S109" s="14"/>
      <c r="T109" s="14"/>
      <c r="U109" s="14"/>
      <c r="V109" s="14" t="s">
        <v>778</v>
      </c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</row>
    <row r="110" s="73" customFormat="1" ht="20" hidden="1" customHeight="1" spans="1:257">
      <c r="A110" s="13">
        <f t="shared" si="6"/>
        <v>8</v>
      </c>
      <c r="B110" s="14" t="s">
        <v>981</v>
      </c>
      <c r="C110" s="14" t="s">
        <v>50</v>
      </c>
      <c r="D110" s="14">
        <v>5</v>
      </c>
      <c r="E110" s="14">
        <f>1000/8*D110</f>
        <v>625</v>
      </c>
      <c r="F110" s="14">
        <v>3</v>
      </c>
      <c r="G110" s="14">
        <f>1500/8*F110</f>
        <v>562.5</v>
      </c>
      <c r="H110" s="14"/>
      <c r="I110" s="23">
        <v>826</v>
      </c>
      <c r="J110" s="14" t="s">
        <v>186</v>
      </c>
      <c r="K110" s="14" t="s">
        <v>947</v>
      </c>
      <c r="L110" s="14">
        <v>40</v>
      </c>
      <c r="M110" s="14"/>
      <c r="N110" s="14" t="s">
        <v>40</v>
      </c>
      <c r="O110" s="14"/>
      <c r="P110" s="14"/>
      <c r="Q110" s="14"/>
      <c r="R110" s="14"/>
      <c r="S110" s="14"/>
      <c r="T110" s="14"/>
      <c r="U110" s="14"/>
      <c r="V110" s="14" t="s">
        <v>977</v>
      </c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</row>
    <row r="111" s="73" customFormat="1" ht="20" hidden="1" customHeight="1" spans="1:257">
      <c r="A111" s="13">
        <f t="shared" si="6"/>
        <v>8</v>
      </c>
      <c r="B111" s="14" t="s">
        <v>981</v>
      </c>
      <c r="C111" s="14" t="s">
        <v>180</v>
      </c>
      <c r="D111" s="14">
        <v>8</v>
      </c>
      <c r="E111" s="14">
        <f>900/8*D111</f>
        <v>900</v>
      </c>
      <c r="F111" s="14">
        <v>0</v>
      </c>
      <c r="G111" s="14">
        <f>1300/8*F111</f>
        <v>0</v>
      </c>
      <c r="H111" s="14"/>
      <c r="I111" s="23">
        <v>551</v>
      </c>
      <c r="J111" s="14" t="s">
        <v>23</v>
      </c>
      <c r="K111" s="14" t="s">
        <v>895</v>
      </c>
      <c r="L111" s="14"/>
      <c r="M111" s="14"/>
      <c r="N111" s="14" t="s">
        <v>40</v>
      </c>
      <c r="O111" s="14"/>
      <c r="P111" s="14"/>
      <c r="Q111" s="14"/>
      <c r="R111" s="14"/>
      <c r="S111" s="14"/>
      <c r="T111" s="14"/>
      <c r="U111" s="14" t="s">
        <v>445</v>
      </c>
      <c r="V111" s="14" t="s">
        <v>984</v>
      </c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</row>
    <row r="112" s="73" customFormat="1" ht="20" hidden="1" customHeight="1" spans="1:257">
      <c r="A112" s="13">
        <f t="shared" si="6"/>
        <v>11</v>
      </c>
      <c r="B112" s="14" t="s">
        <v>981</v>
      </c>
      <c r="C112" s="14" t="s">
        <v>156</v>
      </c>
      <c r="D112" s="14">
        <v>11</v>
      </c>
      <c r="E112" s="14">
        <f>900/8*D112</f>
        <v>1237.5</v>
      </c>
      <c r="F112" s="14">
        <v>0</v>
      </c>
      <c r="G112" s="14">
        <f>1300/8*F112</f>
        <v>0</v>
      </c>
      <c r="H112" s="14"/>
      <c r="I112" s="23">
        <v>5659</v>
      </c>
      <c r="J112" s="14" t="s">
        <v>939</v>
      </c>
      <c r="K112" s="14" t="s">
        <v>396</v>
      </c>
      <c r="L112" s="14">
        <v>20</v>
      </c>
      <c r="M112" s="14"/>
      <c r="N112" s="14" t="s">
        <v>40</v>
      </c>
      <c r="O112" s="14"/>
      <c r="P112" s="14"/>
      <c r="Q112" s="14"/>
      <c r="R112" s="14"/>
      <c r="S112" s="14"/>
      <c r="T112" s="14"/>
      <c r="U112" s="14"/>
      <c r="V112" s="14" t="s">
        <v>778</v>
      </c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</row>
    <row r="113" s="3" customFormat="1" ht="21" hidden="1" customHeight="1" spans="1:22">
      <c r="A113" s="13">
        <f t="shared" si="6"/>
        <v>8</v>
      </c>
      <c r="B113" s="14" t="s">
        <v>981</v>
      </c>
      <c r="C113" s="14" t="s">
        <v>73</v>
      </c>
      <c r="D113" s="14">
        <v>5</v>
      </c>
      <c r="E113" s="14">
        <f>900/8*D113</f>
        <v>562.5</v>
      </c>
      <c r="F113" s="14">
        <v>3</v>
      </c>
      <c r="G113" s="14">
        <f>1300/8*F113</f>
        <v>487.5</v>
      </c>
      <c r="H113" s="14"/>
      <c r="I113" s="23">
        <v>138</v>
      </c>
      <c r="J113" s="14" t="s">
        <v>374</v>
      </c>
      <c r="K113" s="14" t="s">
        <v>910</v>
      </c>
      <c r="L113" s="14"/>
      <c r="M113" s="14"/>
      <c r="N113" s="14" t="s">
        <v>40</v>
      </c>
      <c r="O113" s="14"/>
      <c r="P113" s="14"/>
      <c r="Q113" s="14"/>
      <c r="R113" s="14"/>
      <c r="S113" s="14"/>
      <c r="T113" s="14"/>
      <c r="U113" s="14"/>
      <c r="V113" s="14" t="s">
        <v>917</v>
      </c>
    </row>
    <row r="114" s="3" customFormat="1" ht="21" hidden="1" customHeight="1" spans="1:22">
      <c r="A114" s="13">
        <f t="shared" si="6"/>
        <v>8</v>
      </c>
      <c r="B114" s="14" t="s">
        <v>981</v>
      </c>
      <c r="C114" s="14" t="s">
        <v>168</v>
      </c>
      <c r="D114" s="14">
        <v>0</v>
      </c>
      <c r="E114" s="14">
        <f>900/8*D114</f>
        <v>0</v>
      </c>
      <c r="F114" s="14">
        <v>8</v>
      </c>
      <c r="G114" s="14">
        <f>1300/8*F114</f>
        <v>1300</v>
      </c>
      <c r="H114" s="14"/>
      <c r="I114" s="23">
        <v>137</v>
      </c>
      <c r="J114" s="14" t="s">
        <v>47</v>
      </c>
      <c r="K114" s="14" t="s">
        <v>910</v>
      </c>
      <c r="L114" s="14">
        <v>3</v>
      </c>
      <c r="M114" s="14"/>
      <c r="N114" s="14" t="s">
        <v>40</v>
      </c>
      <c r="O114" s="14"/>
      <c r="P114" s="14"/>
      <c r="Q114" s="14"/>
      <c r="R114" s="14"/>
      <c r="S114" s="14"/>
      <c r="T114" s="14">
        <v>981.3</v>
      </c>
      <c r="U114" s="14"/>
      <c r="V114" s="14" t="s">
        <v>898</v>
      </c>
    </row>
    <row r="115" s="3" customFormat="1" ht="21" hidden="1" customHeight="1" spans="1:22">
      <c r="A115" s="13">
        <f t="shared" si="6"/>
        <v>4</v>
      </c>
      <c r="B115" s="14" t="s">
        <v>981</v>
      </c>
      <c r="C115" s="14" t="s">
        <v>37</v>
      </c>
      <c r="D115" s="14">
        <v>4</v>
      </c>
      <c r="E115" s="14">
        <f>1000/8*D115</f>
        <v>500</v>
      </c>
      <c r="F115" s="14">
        <v>0</v>
      </c>
      <c r="G115" s="14">
        <f>1500/8*F115</f>
        <v>0</v>
      </c>
      <c r="H115" s="14"/>
      <c r="I115" s="23">
        <v>5235</v>
      </c>
      <c r="J115" s="14" t="s">
        <v>845</v>
      </c>
      <c r="K115" s="14" t="s">
        <v>270</v>
      </c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>
        <v>13923978348</v>
      </c>
    </row>
    <row r="116" s="3" customFormat="1" ht="21" hidden="1" customHeight="1" spans="1:22">
      <c r="A116" s="13">
        <f t="shared" si="6"/>
        <v>10</v>
      </c>
      <c r="B116" s="14" t="s">
        <v>981</v>
      </c>
      <c r="C116" s="14" t="s">
        <v>85</v>
      </c>
      <c r="D116" s="14">
        <v>10</v>
      </c>
      <c r="E116" s="14">
        <f>1000/8*D116</f>
        <v>1250</v>
      </c>
      <c r="F116" s="14">
        <v>0</v>
      </c>
      <c r="G116" s="14">
        <f>1500/8*F116</f>
        <v>0</v>
      </c>
      <c r="H116" s="14"/>
      <c r="I116" s="23">
        <v>879</v>
      </c>
      <c r="J116" s="14" t="s">
        <v>82</v>
      </c>
      <c r="K116" s="14" t="s">
        <v>972</v>
      </c>
      <c r="L116" s="14"/>
      <c r="M116" s="14"/>
      <c r="N116" s="14" t="s">
        <v>40</v>
      </c>
      <c r="O116" s="14"/>
      <c r="P116" s="14"/>
      <c r="Q116" s="14"/>
      <c r="R116" s="14"/>
      <c r="S116" s="14"/>
      <c r="T116" s="14"/>
      <c r="U116" s="14"/>
      <c r="V116" s="14" t="s">
        <v>775</v>
      </c>
    </row>
    <row r="117" s="73" customFormat="1" ht="20" hidden="1" customHeight="1" spans="1:257">
      <c r="A117" s="13">
        <f t="shared" si="6"/>
        <v>10</v>
      </c>
      <c r="B117" s="14" t="s">
        <v>981</v>
      </c>
      <c r="C117" s="14" t="s">
        <v>67</v>
      </c>
      <c r="D117" s="14">
        <v>4</v>
      </c>
      <c r="E117" s="14">
        <f>1000/8*D117</f>
        <v>500</v>
      </c>
      <c r="F117" s="14">
        <v>6</v>
      </c>
      <c r="G117" s="14">
        <f>1500/8*F117</f>
        <v>1125</v>
      </c>
      <c r="H117" s="14">
        <v>300</v>
      </c>
      <c r="I117" s="23">
        <v>878</v>
      </c>
      <c r="J117" s="14" t="s">
        <v>34</v>
      </c>
      <c r="K117" s="14" t="s">
        <v>972</v>
      </c>
      <c r="L117" s="14"/>
      <c r="M117" s="14"/>
      <c r="N117" s="14" t="s">
        <v>40</v>
      </c>
      <c r="O117" s="14"/>
      <c r="P117" s="14"/>
      <c r="Q117" s="14"/>
      <c r="R117" s="14"/>
      <c r="S117" s="14"/>
      <c r="T117" s="14"/>
      <c r="U117" s="14"/>
      <c r="V117" s="14" t="s">
        <v>775</v>
      </c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</row>
    <row r="118" s="73" customFormat="1" ht="20" hidden="1" customHeight="1" spans="1:257">
      <c r="A118" s="13">
        <f t="shared" si="6"/>
        <v>8</v>
      </c>
      <c r="B118" s="14" t="s">
        <v>985</v>
      </c>
      <c r="C118" s="14" t="s">
        <v>102</v>
      </c>
      <c r="D118" s="14">
        <v>6</v>
      </c>
      <c r="E118" s="14">
        <f>1000/8*D118</f>
        <v>750</v>
      </c>
      <c r="F118" s="14">
        <v>2</v>
      </c>
      <c r="G118" s="14">
        <f>1500/8*F118</f>
        <v>375</v>
      </c>
      <c r="H118" s="14"/>
      <c r="I118" s="23">
        <v>5156</v>
      </c>
      <c r="J118" s="14" t="s">
        <v>915</v>
      </c>
      <c r="K118" s="14" t="s">
        <v>982</v>
      </c>
      <c r="L118" s="14">
        <v>10</v>
      </c>
      <c r="M118" s="14"/>
      <c r="N118" s="14" t="s">
        <v>40</v>
      </c>
      <c r="O118" s="14"/>
      <c r="P118" s="14"/>
      <c r="Q118" s="14"/>
      <c r="R118" s="14"/>
      <c r="S118" s="14"/>
      <c r="T118" s="14">
        <v>2302</v>
      </c>
      <c r="U118" s="14"/>
      <c r="V118" s="14" t="s">
        <v>983</v>
      </c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</row>
    <row r="119" s="3" customFormat="1" ht="21" hidden="1" customHeight="1" spans="1:22">
      <c r="A119" s="13">
        <f t="shared" si="6"/>
        <v>8</v>
      </c>
      <c r="B119" s="14" t="s">
        <v>985</v>
      </c>
      <c r="C119" s="14" t="s">
        <v>457</v>
      </c>
      <c r="D119" s="14">
        <v>6</v>
      </c>
      <c r="E119" s="14">
        <f>900/8*D119</f>
        <v>675</v>
      </c>
      <c r="F119" s="14">
        <v>2</v>
      </c>
      <c r="G119" s="14">
        <f>1300/8*F119</f>
        <v>325</v>
      </c>
      <c r="H119" s="14"/>
      <c r="I119" s="23">
        <v>1374</v>
      </c>
      <c r="J119" s="14" t="s">
        <v>54</v>
      </c>
      <c r="K119" s="14" t="s">
        <v>774</v>
      </c>
      <c r="L119" s="14">
        <v>20</v>
      </c>
      <c r="M119" s="14"/>
      <c r="N119" s="14" t="s">
        <v>40</v>
      </c>
      <c r="O119" s="14"/>
      <c r="P119" s="14"/>
      <c r="Q119" s="14"/>
      <c r="R119" s="14"/>
      <c r="S119" s="14"/>
      <c r="T119" s="14">
        <v>1600.5</v>
      </c>
      <c r="U119" s="14" t="s">
        <v>408</v>
      </c>
      <c r="V119" s="14" t="s">
        <v>951</v>
      </c>
    </row>
    <row r="120" s="3" customFormat="1" ht="21" hidden="1" customHeight="1" spans="1:22">
      <c r="A120" s="13">
        <f t="shared" si="6"/>
        <v>10</v>
      </c>
      <c r="B120" s="14" t="s">
        <v>985</v>
      </c>
      <c r="C120" s="14" t="s">
        <v>90</v>
      </c>
      <c r="D120" s="14">
        <v>10</v>
      </c>
      <c r="E120" s="14">
        <f>900/8*D120</f>
        <v>1125</v>
      </c>
      <c r="F120" s="14">
        <v>0</v>
      </c>
      <c r="G120" s="14">
        <f>1300/8*F120</f>
        <v>0</v>
      </c>
      <c r="H120" s="14"/>
      <c r="I120" s="23">
        <v>731</v>
      </c>
      <c r="J120" s="14" t="s">
        <v>38</v>
      </c>
      <c r="K120" s="14" t="s">
        <v>774</v>
      </c>
      <c r="L120" s="14"/>
      <c r="M120" s="14"/>
      <c r="N120" s="14" t="s">
        <v>40</v>
      </c>
      <c r="O120" s="14"/>
      <c r="P120" s="14"/>
      <c r="Q120" s="14"/>
      <c r="R120" s="14"/>
      <c r="S120" s="14"/>
      <c r="T120" s="14">
        <v>1043</v>
      </c>
      <c r="U120" s="14" t="s">
        <v>407</v>
      </c>
      <c r="V120" s="14" t="s">
        <v>951</v>
      </c>
    </row>
    <row r="121" s="3" customFormat="1" ht="21" hidden="1" customHeight="1" spans="1:22">
      <c r="A121" s="13">
        <f t="shared" si="6"/>
        <v>8</v>
      </c>
      <c r="B121" s="32" t="s">
        <v>985</v>
      </c>
      <c r="C121" s="32" t="s">
        <v>63</v>
      </c>
      <c r="D121" s="32">
        <v>8</v>
      </c>
      <c r="E121" s="32">
        <v>1200</v>
      </c>
      <c r="F121" s="32">
        <v>0</v>
      </c>
      <c r="G121" s="32">
        <f>1500/8*F121</f>
        <v>0</v>
      </c>
      <c r="H121" s="32"/>
      <c r="I121" s="42"/>
      <c r="J121" s="32" t="s">
        <v>986</v>
      </c>
      <c r="K121" s="32" t="s">
        <v>580</v>
      </c>
      <c r="L121" s="32"/>
      <c r="M121" s="32" t="s">
        <v>748</v>
      </c>
      <c r="N121" s="33" t="s">
        <v>40</v>
      </c>
      <c r="O121" s="32"/>
      <c r="P121" s="32">
        <v>1200</v>
      </c>
      <c r="Q121" s="32"/>
      <c r="R121" s="32"/>
      <c r="S121" s="32"/>
      <c r="T121" s="32"/>
      <c r="U121" s="32"/>
      <c r="V121" s="32" t="s">
        <v>957</v>
      </c>
    </row>
    <row r="122" s="73" customFormat="1" ht="20" hidden="1" customHeight="1" spans="1:257">
      <c r="A122" s="13">
        <f t="shared" si="6"/>
        <v>4</v>
      </c>
      <c r="B122" s="14" t="s">
        <v>985</v>
      </c>
      <c r="C122" s="14" t="s">
        <v>786</v>
      </c>
      <c r="D122" s="14">
        <v>4</v>
      </c>
      <c r="E122" s="14">
        <f>1000/8*D122</f>
        <v>500</v>
      </c>
      <c r="F122" s="14">
        <v>0</v>
      </c>
      <c r="G122" s="14">
        <f>1500/8*F122</f>
        <v>0</v>
      </c>
      <c r="H122" s="14"/>
      <c r="I122" s="23">
        <v>5058</v>
      </c>
      <c r="J122" s="14" t="s">
        <v>338</v>
      </c>
      <c r="K122" s="14" t="s">
        <v>787</v>
      </c>
      <c r="L122" s="14"/>
      <c r="M122" s="14" t="s">
        <v>748</v>
      </c>
      <c r="N122" s="14" t="s">
        <v>40</v>
      </c>
      <c r="O122" s="14"/>
      <c r="P122" s="14"/>
      <c r="Q122" s="14"/>
      <c r="R122" s="14"/>
      <c r="S122" s="14"/>
      <c r="T122" s="14"/>
      <c r="U122" s="14"/>
      <c r="V122" s="14" t="s">
        <v>788</v>
      </c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</row>
    <row r="123" s="73" customFormat="1" ht="20" hidden="1" customHeight="1" spans="1:257">
      <c r="A123" s="13">
        <f t="shared" si="6"/>
        <v>4</v>
      </c>
      <c r="B123" s="14" t="s">
        <v>985</v>
      </c>
      <c r="C123" s="14" t="s">
        <v>27</v>
      </c>
      <c r="D123" s="14">
        <v>4</v>
      </c>
      <c r="E123" s="14">
        <f>1000/8*D123</f>
        <v>500</v>
      </c>
      <c r="F123" s="14">
        <v>0</v>
      </c>
      <c r="G123" s="14">
        <f>1500/8*F123</f>
        <v>0</v>
      </c>
      <c r="H123" s="14"/>
      <c r="I123" s="23">
        <v>796</v>
      </c>
      <c r="J123" s="14" t="s">
        <v>845</v>
      </c>
      <c r="K123" s="14" t="s">
        <v>974</v>
      </c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 t="s">
        <v>987</v>
      </c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</row>
    <row r="124" s="73" customFormat="1" ht="20" hidden="1" customHeight="1" spans="1:257">
      <c r="A124" s="13">
        <f t="shared" si="6"/>
        <v>4</v>
      </c>
      <c r="B124" s="14" t="s">
        <v>985</v>
      </c>
      <c r="C124" s="14" t="s">
        <v>137</v>
      </c>
      <c r="D124" s="14">
        <v>4</v>
      </c>
      <c r="E124" s="14">
        <f>1000/8*D124</f>
        <v>500</v>
      </c>
      <c r="F124" s="14">
        <v>0</v>
      </c>
      <c r="G124" s="14">
        <f>1500/8*F124</f>
        <v>0</v>
      </c>
      <c r="H124" s="14"/>
      <c r="I124" s="23">
        <v>5059</v>
      </c>
      <c r="J124" s="14" t="s">
        <v>338</v>
      </c>
      <c r="K124" s="14" t="s">
        <v>974</v>
      </c>
      <c r="L124" s="14"/>
      <c r="M124" s="14"/>
      <c r="N124" s="14" t="s">
        <v>40</v>
      </c>
      <c r="O124" s="14"/>
      <c r="P124" s="14"/>
      <c r="Q124" s="14"/>
      <c r="R124" s="14"/>
      <c r="S124" s="14"/>
      <c r="T124" s="14"/>
      <c r="U124" s="14"/>
      <c r="V124" s="14" t="s">
        <v>987</v>
      </c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</row>
    <row r="125" s="73" customFormat="1" ht="20" hidden="1" customHeight="1" spans="1:257">
      <c r="A125" s="13">
        <f t="shared" si="6"/>
        <v>4</v>
      </c>
      <c r="B125" s="14" t="s">
        <v>985</v>
      </c>
      <c r="C125" s="14" t="s">
        <v>137</v>
      </c>
      <c r="D125" s="14">
        <v>4</v>
      </c>
      <c r="E125" s="14">
        <f>1000/8*D125</f>
        <v>500</v>
      </c>
      <c r="F125" s="14">
        <v>0</v>
      </c>
      <c r="G125" s="14">
        <f>1500/8*F125</f>
        <v>0</v>
      </c>
      <c r="H125" s="14"/>
      <c r="I125" s="23">
        <v>1187</v>
      </c>
      <c r="J125" s="14" t="s">
        <v>432</v>
      </c>
      <c r="K125" s="14" t="s">
        <v>974</v>
      </c>
      <c r="L125" s="14"/>
      <c r="M125" s="14"/>
      <c r="N125" s="14" t="s">
        <v>40</v>
      </c>
      <c r="O125" s="14"/>
      <c r="P125" s="14"/>
      <c r="Q125" s="14"/>
      <c r="R125" s="14"/>
      <c r="S125" s="14"/>
      <c r="T125" s="14"/>
      <c r="U125" s="14"/>
      <c r="V125" s="14" t="s">
        <v>987</v>
      </c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</row>
    <row r="126" s="73" customFormat="1" ht="20" hidden="1" customHeight="1" spans="1:257">
      <c r="A126" s="13">
        <f t="shared" si="6"/>
        <v>8</v>
      </c>
      <c r="B126" s="14" t="s">
        <v>985</v>
      </c>
      <c r="C126" s="14" t="s">
        <v>345</v>
      </c>
      <c r="D126" s="14">
        <v>8</v>
      </c>
      <c r="E126" s="14">
        <f>900/8*D126</f>
        <v>900</v>
      </c>
      <c r="F126" s="14">
        <v>0</v>
      </c>
      <c r="G126" s="14">
        <f>1300/8*F126</f>
        <v>0</v>
      </c>
      <c r="H126" s="41"/>
      <c r="I126" s="23">
        <v>5350</v>
      </c>
      <c r="J126" s="23" t="s">
        <v>284</v>
      </c>
      <c r="K126" s="14" t="s">
        <v>790</v>
      </c>
      <c r="L126" s="41"/>
      <c r="M126" s="41"/>
      <c r="N126" s="14" t="s">
        <v>40</v>
      </c>
      <c r="O126" s="41"/>
      <c r="P126" s="41"/>
      <c r="Q126" s="41"/>
      <c r="R126" s="41"/>
      <c r="S126" s="41"/>
      <c r="T126" s="41"/>
      <c r="U126" s="41"/>
      <c r="V126" s="14" t="s">
        <v>945</v>
      </c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</row>
    <row r="127" s="73" customFormat="1" ht="20" hidden="1" customHeight="1" spans="1:257">
      <c r="A127" s="13">
        <f t="shared" si="6"/>
        <v>4</v>
      </c>
      <c r="B127" s="14" t="s">
        <v>985</v>
      </c>
      <c r="C127" s="14" t="s">
        <v>33</v>
      </c>
      <c r="D127" s="14">
        <v>4</v>
      </c>
      <c r="E127" s="14">
        <f>1000/8*D127</f>
        <v>500</v>
      </c>
      <c r="F127" s="14">
        <v>0</v>
      </c>
      <c r="G127" s="14">
        <f>1500/8*F127</f>
        <v>0</v>
      </c>
      <c r="H127" s="14"/>
      <c r="I127" s="23">
        <v>764</v>
      </c>
      <c r="J127" s="14" t="s">
        <v>842</v>
      </c>
      <c r="K127" s="14" t="s">
        <v>956</v>
      </c>
      <c r="L127" s="14"/>
      <c r="M127" s="14"/>
      <c r="N127" s="14" t="s">
        <v>40</v>
      </c>
      <c r="O127" s="14"/>
      <c r="P127" s="14"/>
      <c r="Q127" s="14"/>
      <c r="R127" s="14"/>
      <c r="S127" s="14"/>
      <c r="T127" s="14"/>
      <c r="U127" s="14"/>
      <c r="V127" s="14" t="s">
        <v>957</v>
      </c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</row>
    <row r="128" s="3" customFormat="1" ht="21" hidden="1" customHeight="1" spans="1:22">
      <c r="A128" s="13">
        <f t="shared" si="6"/>
        <v>4</v>
      </c>
      <c r="B128" s="14" t="s">
        <v>985</v>
      </c>
      <c r="C128" s="14" t="s">
        <v>418</v>
      </c>
      <c r="D128" s="14">
        <v>4</v>
      </c>
      <c r="E128" s="14">
        <f>900/8*D128</f>
        <v>450</v>
      </c>
      <c r="F128" s="14">
        <v>0</v>
      </c>
      <c r="G128" s="14">
        <f>1300/8*F128</f>
        <v>0</v>
      </c>
      <c r="H128" s="14"/>
      <c r="I128" s="23">
        <v>5630</v>
      </c>
      <c r="J128" s="14" t="s">
        <v>432</v>
      </c>
      <c r="K128" s="14" t="s">
        <v>976</v>
      </c>
      <c r="L128" s="14">
        <v>10</v>
      </c>
      <c r="M128" s="14"/>
      <c r="N128" s="14" t="s">
        <v>40</v>
      </c>
      <c r="O128" s="14"/>
      <c r="P128" s="14"/>
      <c r="Q128" s="14"/>
      <c r="R128" s="14"/>
      <c r="S128" s="14"/>
      <c r="T128" s="14"/>
      <c r="U128" s="14"/>
      <c r="V128" s="14" t="s">
        <v>778</v>
      </c>
    </row>
    <row r="129" s="3" customFormat="1" ht="21" hidden="1" customHeight="1" spans="1:22">
      <c r="A129" s="13">
        <f t="shared" si="6"/>
        <v>8</v>
      </c>
      <c r="B129" s="14" t="s">
        <v>985</v>
      </c>
      <c r="C129" s="14" t="s">
        <v>50</v>
      </c>
      <c r="D129" s="14">
        <v>5</v>
      </c>
      <c r="E129" s="14">
        <f>1000/8*D129</f>
        <v>625</v>
      </c>
      <c r="F129" s="14">
        <v>3</v>
      </c>
      <c r="G129" s="14">
        <f>1500/8*F129</f>
        <v>562.5</v>
      </c>
      <c r="H129" s="14"/>
      <c r="I129" s="23">
        <v>828</v>
      </c>
      <c r="J129" s="14" t="s">
        <v>186</v>
      </c>
      <c r="K129" s="14" t="s">
        <v>947</v>
      </c>
      <c r="L129" s="14"/>
      <c r="M129" s="14"/>
      <c r="N129" s="14" t="s">
        <v>40</v>
      </c>
      <c r="O129" s="14"/>
      <c r="P129" s="14"/>
      <c r="Q129" s="14"/>
      <c r="R129" s="14"/>
      <c r="S129" s="14"/>
      <c r="T129" s="14"/>
      <c r="U129" s="14"/>
      <c r="V129" s="14" t="s">
        <v>977</v>
      </c>
    </row>
    <row r="130" s="3" customFormat="1" ht="21" hidden="1" customHeight="1" spans="1:22">
      <c r="A130" s="13">
        <f t="shared" si="6"/>
        <v>8</v>
      </c>
      <c r="B130" s="14" t="s">
        <v>985</v>
      </c>
      <c r="C130" s="14" t="s">
        <v>80</v>
      </c>
      <c r="D130" s="14">
        <v>0</v>
      </c>
      <c r="E130" s="14">
        <f>900/8*D130</f>
        <v>0</v>
      </c>
      <c r="F130" s="14">
        <v>8</v>
      </c>
      <c r="G130" s="14">
        <f>1300/8*F130</f>
        <v>1300</v>
      </c>
      <c r="H130" s="14"/>
      <c r="I130" s="23">
        <v>5736</v>
      </c>
      <c r="J130" s="14" t="s">
        <v>60</v>
      </c>
      <c r="K130" s="14" t="s">
        <v>861</v>
      </c>
      <c r="L130" s="14"/>
      <c r="M130" s="14"/>
      <c r="N130" s="14" t="s">
        <v>40</v>
      </c>
      <c r="O130" s="14"/>
      <c r="P130" s="14"/>
      <c r="Q130" s="14"/>
      <c r="R130" s="14"/>
      <c r="S130" s="14"/>
      <c r="T130" s="14"/>
      <c r="U130" s="14"/>
      <c r="V130" s="14" t="s">
        <v>862</v>
      </c>
    </row>
    <row r="131" s="3" customFormat="1" ht="21" hidden="1" customHeight="1" spans="1:22">
      <c r="A131" s="13">
        <f t="shared" ref="A131:A194" si="7">D131+F131</f>
        <v>8</v>
      </c>
      <c r="B131" s="14" t="s">
        <v>985</v>
      </c>
      <c r="C131" s="14" t="s">
        <v>737</v>
      </c>
      <c r="D131" s="14">
        <v>8</v>
      </c>
      <c r="E131" s="14">
        <f>1000/8*D131</f>
        <v>1000</v>
      </c>
      <c r="F131" s="14">
        <v>0</v>
      </c>
      <c r="G131" s="14">
        <f>1500/8*F131</f>
        <v>0</v>
      </c>
      <c r="H131" s="14"/>
      <c r="I131" s="23">
        <v>841</v>
      </c>
      <c r="J131" s="14" t="s">
        <v>360</v>
      </c>
      <c r="K131" s="14" t="s">
        <v>988</v>
      </c>
      <c r="L131" s="14"/>
      <c r="M131" s="14"/>
      <c r="N131" s="14" t="s">
        <v>40</v>
      </c>
      <c r="O131" s="14"/>
      <c r="P131" s="14"/>
      <c r="Q131" s="14"/>
      <c r="R131" s="14"/>
      <c r="S131" s="14"/>
      <c r="T131" s="14"/>
      <c r="U131" s="14"/>
      <c r="V131" s="14" t="s">
        <v>989</v>
      </c>
    </row>
    <row r="132" s="3" customFormat="1" ht="21" hidden="1" customHeight="1" spans="1:22">
      <c r="A132" s="13">
        <f t="shared" si="7"/>
        <v>9</v>
      </c>
      <c r="B132" s="14" t="s">
        <v>985</v>
      </c>
      <c r="C132" s="14" t="s">
        <v>180</v>
      </c>
      <c r="D132" s="14">
        <v>8</v>
      </c>
      <c r="E132" s="14">
        <f>900/8*D132</f>
        <v>900</v>
      </c>
      <c r="F132" s="14">
        <v>1</v>
      </c>
      <c r="G132" s="14">
        <f>1300/8*F132</f>
        <v>162.5</v>
      </c>
      <c r="H132" s="14"/>
      <c r="I132" s="23">
        <v>553</v>
      </c>
      <c r="J132" s="14" t="s">
        <v>23</v>
      </c>
      <c r="K132" s="14" t="s">
        <v>895</v>
      </c>
      <c r="L132" s="14"/>
      <c r="M132" s="14"/>
      <c r="N132" s="14" t="s">
        <v>40</v>
      </c>
      <c r="O132" s="14"/>
      <c r="P132" s="14"/>
      <c r="Q132" s="14"/>
      <c r="R132" s="14"/>
      <c r="S132" s="14"/>
      <c r="T132" s="14">
        <v>2001</v>
      </c>
      <c r="U132" s="14"/>
      <c r="V132" s="14" t="s">
        <v>984</v>
      </c>
    </row>
    <row r="133" s="3" customFormat="1" ht="21" hidden="1" customHeight="1" spans="1:22">
      <c r="A133" s="13">
        <f t="shared" si="7"/>
        <v>11</v>
      </c>
      <c r="B133" s="14" t="s">
        <v>985</v>
      </c>
      <c r="C133" s="14" t="s">
        <v>156</v>
      </c>
      <c r="D133" s="14">
        <v>11</v>
      </c>
      <c r="E133" s="14">
        <f>900/8*D133</f>
        <v>1237.5</v>
      </c>
      <c r="F133" s="14">
        <v>0</v>
      </c>
      <c r="G133" s="14">
        <f>1300/8*F133</f>
        <v>0</v>
      </c>
      <c r="H133" s="14"/>
      <c r="I133" s="23">
        <v>5660</v>
      </c>
      <c r="J133" s="14" t="s">
        <v>939</v>
      </c>
      <c r="K133" s="14" t="s">
        <v>396</v>
      </c>
      <c r="L133" s="14"/>
      <c r="M133" s="14"/>
      <c r="N133" s="14" t="s">
        <v>40</v>
      </c>
      <c r="O133" s="14"/>
      <c r="P133" s="14"/>
      <c r="Q133" s="14"/>
      <c r="R133" s="14"/>
      <c r="S133" s="14"/>
      <c r="T133" s="14"/>
      <c r="U133" s="14"/>
      <c r="V133" s="14" t="s">
        <v>778</v>
      </c>
    </row>
    <row r="134" s="3" customFormat="1" ht="21" hidden="1" customHeight="1" spans="1:22">
      <c r="A134" s="13">
        <f t="shared" si="7"/>
        <v>8</v>
      </c>
      <c r="B134" s="14" t="s">
        <v>985</v>
      </c>
      <c r="C134" s="14" t="s">
        <v>168</v>
      </c>
      <c r="D134" s="14">
        <v>8</v>
      </c>
      <c r="E134" s="14">
        <f>900/8*D134</f>
        <v>900</v>
      </c>
      <c r="F134" s="14">
        <v>0</v>
      </c>
      <c r="G134" s="14">
        <f>1300/8*F134</f>
        <v>0</v>
      </c>
      <c r="H134" s="14"/>
      <c r="I134" s="23">
        <v>139</v>
      </c>
      <c r="J134" s="14" t="s">
        <v>47</v>
      </c>
      <c r="K134" s="14" t="s">
        <v>910</v>
      </c>
      <c r="L134" s="14"/>
      <c r="M134" s="14"/>
      <c r="N134" s="14" t="s">
        <v>40</v>
      </c>
      <c r="O134" s="14"/>
      <c r="P134" s="14"/>
      <c r="Q134" s="14"/>
      <c r="R134" s="14"/>
      <c r="S134" s="14"/>
      <c r="T134" s="14"/>
      <c r="U134" s="14"/>
      <c r="V134" s="14" t="s">
        <v>898</v>
      </c>
    </row>
    <row r="135" s="73" customFormat="1" ht="20" hidden="1" customHeight="1" spans="1:257">
      <c r="A135" s="13">
        <f t="shared" si="7"/>
        <v>8</v>
      </c>
      <c r="B135" s="14" t="s">
        <v>985</v>
      </c>
      <c r="C135" s="14" t="s">
        <v>37</v>
      </c>
      <c r="D135" s="14">
        <v>8</v>
      </c>
      <c r="E135" s="14">
        <f>1000/8*D135</f>
        <v>1000</v>
      </c>
      <c r="F135" s="14">
        <v>0</v>
      </c>
      <c r="G135" s="14">
        <f>1500/8*F135</f>
        <v>0</v>
      </c>
      <c r="H135" s="14"/>
      <c r="I135" s="23">
        <v>5236</v>
      </c>
      <c r="J135" s="14" t="s">
        <v>845</v>
      </c>
      <c r="K135" s="14" t="s">
        <v>270</v>
      </c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>
        <v>13923978348</v>
      </c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</row>
    <row r="136" s="73" customFormat="1" ht="20" hidden="1" customHeight="1" spans="1:257">
      <c r="A136" s="13">
        <f t="shared" si="7"/>
        <v>8</v>
      </c>
      <c r="B136" s="14" t="s">
        <v>985</v>
      </c>
      <c r="C136" s="14" t="s">
        <v>85</v>
      </c>
      <c r="D136" s="14">
        <v>8</v>
      </c>
      <c r="E136" s="14">
        <f>1000/8*D136</f>
        <v>1000</v>
      </c>
      <c r="F136" s="14">
        <v>0</v>
      </c>
      <c r="G136" s="14">
        <f>1500/8*F136</f>
        <v>0</v>
      </c>
      <c r="H136" s="14"/>
      <c r="I136" s="23">
        <v>882</v>
      </c>
      <c r="J136" s="14" t="s">
        <v>82</v>
      </c>
      <c r="K136" s="14" t="s">
        <v>972</v>
      </c>
      <c r="L136" s="14"/>
      <c r="M136" s="14"/>
      <c r="N136" s="14" t="s">
        <v>40</v>
      </c>
      <c r="O136" s="14"/>
      <c r="P136" s="14"/>
      <c r="Q136" s="14"/>
      <c r="R136" s="14"/>
      <c r="S136" s="14"/>
      <c r="T136" s="14"/>
      <c r="U136" s="14"/>
      <c r="V136" s="14" t="s">
        <v>775</v>
      </c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</row>
    <row r="137" s="3" customFormat="1" ht="21" hidden="1" customHeight="1" spans="1:22">
      <c r="A137" s="13">
        <f t="shared" si="7"/>
        <v>9</v>
      </c>
      <c r="B137" s="14" t="s">
        <v>985</v>
      </c>
      <c r="C137" s="14" t="s">
        <v>67</v>
      </c>
      <c r="D137" s="14">
        <v>5</v>
      </c>
      <c r="E137" s="14">
        <f>1000/8*D137</f>
        <v>625</v>
      </c>
      <c r="F137" s="14">
        <v>4</v>
      </c>
      <c r="G137" s="14">
        <f>1500/8*F137</f>
        <v>750</v>
      </c>
      <c r="H137" s="14"/>
      <c r="I137" s="23">
        <v>880</v>
      </c>
      <c r="J137" s="14" t="s">
        <v>34</v>
      </c>
      <c r="K137" s="14" t="s">
        <v>972</v>
      </c>
      <c r="L137" s="14"/>
      <c r="M137" s="14"/>
      <c r="N137" s="14" t="s">
        <v>40</v>
      </c>
      <c r="O137" s="14"/>
      <c r="P137" s="14"/>
      <c r="Q137" s="14"/>
      <c r="R137" s="14"/>
      <c r="S137" s="14"/>
      <c r="T137" s="14"/>
      <c r="U137" s="14"/>
      <c r="V137" s="14" t="s">
        <v>775</v>
      </c>
    </row>
    <row r="138" s="73" customFormat="1" ht="20" hidden="1" customHeight="1" spans="1:257">
      <c r="A138" s="13">
        <f t="shared" si="7"/>
        <v>8</v>
      </c>
      <c r="B138" s="14" t="s">
        <v>990</v>
      </c>
      <c r="C138" s="14" t="s">
        <v>102</v>
      </c>
      <c r="D138" s="14">
        <v>8</v>
      </c>
      <c r="E138" s="14">
        <f>1000/8*D138</f>
        <v>1000</v>
      </c>
      <c r="F138" s="14">
        <v>0</v>
      </c>
      <c r="G138" s="14">
        <f>1500/8*F138</f>
        <v>0</v>
      </c>
      <c r="H138" s="14"/>
      <c r="I138" s="23">
        <v>5157</v>
      </c>
      <c r="J138" s="14" t="s">
        <v>915</v>
      </c>
      <c r="K138" s="14" t="s">
        <v>982</v>
      </c>
      <c r="L138" s="14"/>
      <c r="M138" s="14"/>
      <c r="N138" s="14" t="s">
        <v>40</v>
      </c>
      <c r="O138" s="14"/>
      <c r="P138" s="14"/>
      <c r="Q138" s="14"/>
      <c r="R138" s="14"/>
      <c r="S138" s="14"/>
      <c r="T138" s="14">
        <v>2308</v>
      </c>
      <c r="U138" s="14"/>
      <c r="V138" s="14" t="s">
        <v>983</v>
      </c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</row>
    <row r="139" s="73" customFormat="1" ht="20" customHeight="1" spans="1:257">
      <c r="A139" s="13">
        <f t="shared" si="7"/>
        <v>6</v>
      </c>
      <c r="B139" s="14" t="s">
        <v>990</v>
      </c>
      <c r="C139" s="14" t="s">
        <v>63</v>
      </c>
      <c r="D139" s="14">
        <v>6</v>
      </c>
      <c r="E139" s="14">
        <f>900/8*D139</f>
        <v>675</v>
      </c>
      <c r="F139" s="14">
        <v>0</v>
      </c>
      <c r="G139" s="14">
        <f>1300/8*F139</f>
        <v>0</v>
      </c>
      <c r="H139" s="14"/>
      <c r="I139" s="23">
        <v>5792</v>
      </c>
      <c r="J139" s="14" t="s">
        <v>986</v>
      </c>
      <c r="K139" s="14" t="s">
        <v>991</v>
      </c>
      <c r="L139" s="14"/>
      <c r="M139" s="14"/>
      <c r="N139" s="14" t="s">
        <v>40</v>
      </c>
      <c r="O139" s="14"/>
      <c r="P139" s="14"/>
      <c r="Q139" s="14"/>
      <c r="R139" s="14"/>
      <c r="S139" s="14"/>
      <c r="T139" s="14"/>
      <c r="U139" s="14"/>
      <c r="V139" s="14" t="s">
        <v>992</v>
      </c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</row>
    <row r="140" s="3" customFormat="1" ht="21" hidden="1" customHeight="1" spans="1:22">
      <c r="A140" s="13">
        <f t="shared" si="7"/>
        <v>8</v>
      </c>
      <c r="B140" s="14" t="s">
        <v>990</v>
      </c>
      <c r="C140" s="14" t="s">
        <v>90</v>
      </c>
      <c r="D140" s="14">
        <v>8</v>
      </c>
      <c r="E140" s="14">
        <f>900/8*D140</f>
        <v>900</v>
      </c>
      <c r="F140" s="14">
        <v>0</v>
      </c>
      <c r="G140" s="14">
        <f>1300/8*F140</f>
        <v>0</v>
      </c>
      <c r="H140" s="14"/>
      <c r="I140" s="23">
        <v>1375</v>
      </c>
      <c r="J140" s="14" t="s">
        <v>54</v>
      </c>
      <c r="K140" s="14" t="s">
        <v>774</v>
      </c>
      <c r="L140" s="14">
        <v>15</v>
      </c>
      <c r="M140" s="14"/>
      <c r="N140" s="14" t="s">
        <v>40</v>
      </c>
      <c r="O140" s="14"/>
      <c r="P140" s="14"/>
      <c r="Q140" s="14"/>
      <c r="R140" s="14"/>
      <c r="S140" s="14"/>
      <c r="T140" s="14">
        <v>1600.5</v>
      </c>
      <c r="U140" s="14" t="s">
        <v>408</v>
      </c>
      <c r="V140" s="14" t="s">
        <v>951</v>
      </c>
    </row>
    <row r="141" s="3" customFormat="1" ht="21" hidden="1" customHeight="1" spans="1:22">
      <c r="A141" s="13">
        <f t="shared" si="7"/>
        <v>8</v>
      </c>
      <c r="B141" s="14" t="s">
        <v>990</v>
      </c>
      <c r="C141" s="14" t="s">
        <v>457</v>
      </c>
      <c r="D141" s="14">
        <v>0</v>
      </c>
      <c r="E141" s="14">
        <f>900/8*D141</f>
        <v>0</v>
      </c>
      <c r="F141" s="14">
        <v>8</v>
      </c>
      <c r="G141" s="14">
        <f>1300/8*F141</f>
        <v>1300</v>
      </c>
      <c r="H141" s="41"/>
      <c r="I141" s="23">
        <v>1376</v>
      </c>
      <c r="J141" s="14" t="s">
        <v>38</v>
      </c>
      <c r="K141" s="14" t="s">
        <v>774</v>
      </c>
      <c r="L141" s="14">
        <v>15</v>
      </c>
      <c r="M141" s="41"/>
      <c r="N141" s="41" t="s">
        <v>40</v>
      </c>
      <c r="O141" s="41"/>
      <c r="P141" s="41"/>
      <c r="Q141" s="41"/>
      <c r="R141" s="41"/>
      <c r="S141" s="41"/>
      <c r="T141" s="14">
        <v>1605</v>
      </c>
      <c r="U141" s="14" t="s">
        <v>481</v>
      </c>
      <c r="V141" s="14" t="s">
        <v>951</v>
      </c>
    </row>
    <row r="142" s="73" customFormat="1" ht="20" hidden="1" customHeight="1" spans="1:257">
      <c r="A142" s="13">
        <f t="shared" si="7"/>
        <v>4</v>
      </c>
      <c r="B142" s="14" t="s">
        <v>990</v>
      </c>
      <c r="C142" s="14" t="s">
        <v>81</v>
      </c>
      <c r="D142" s="14">
        <v>0</v>
      </c>
      <c r="E142" s="14">
        <f>1000/8*D142</f>
        <v>0</v>
      </c>
      <c r="F142" s="14">
        <v>4</v>
      </c>
      <c r="G142" s="14">
        <f>1500/8*F142</f>
        <v>750</v>
      </c>
      <c r="H142" s="14"/>
      <c r="I142" s="23">
        <v>5764</v>
      </c>
      <c r="J142" s="14" t="s">
        <v>360</v>
      </c>
      <c r="K142" s="14" t="s">
        <v>580</v>
      </c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 t="s">
        <v>993</v>
      </c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</row>
    <row r="143" s="3" customFormat="1" ht="21" hidden="1" customHeight="1" spans="1:22">
      <c r="A143" s="13">
        <f t="shared" si="7"/>
        <v>4</v>
      </c>
      <c r="B143" s="14" t="s">
        <v>990</v>
      </c>
      <c r="C143" s="14" t="s">
        <v>27</v>
      </c>
      <c r="D143" s="14">
        <v>4</v>
      </c>
      <c r="E143" s="14">
        <f>1000/8*D143</f>
        <v>500</v>
      </c>
      <c r="F143" s="14">
        <v>0</v>
      </c>
      <c r="G143" s="14">
        <f>1500/8*F143</f>
        <v>0</v>
      </c>
      <c r="H143" s="14"/>
      <c r="I143" s="23">
        <v>5239</v>
      </c>
      <c r="J143" s="14" t="s">
        <v>845</v>
      </c>
      <c r="K143" s="14" t="s">
        <v>974</v>
      </c>
      <c r="L143" s="14"/>
      <c r="M143" s="14"/>
      <c r="N143" s="14" t="s">
        <v>40</v>
      </c>
      <c r="O143" s="14"/>
      <c r="P143" s="14"/>
      <c r="Q143" s="14"/>
      <c r="R143" s="14"/>
      <c r="S143" s="14"/>
      <c r="T143" s="14"/>
      <c r="U143" s="14"/>
      <c r="V143" s="14" t="s">
        <v>987</v>
      </c>
    </row>
    <row r="144" s="73" customFormat="1" ht="20" hidden="1" customHeight="1" spans="1:257">
      <c r="A144" s="13">
        <f t="shared" si="7"/>
        <v>9</v>
      </c>
      <c r="B144" s="14" t="s">
        <v>990</v>
      </c>
      <c r="C144" s="14" t="s">
        <v>50</v>
      </c>
      <c r="D144" s="14">
        <v>9</v>
      </c>
      <c r="E144" s="14">
        <f>1000/8*D144</f>
        <v>1125</v>
      </c>
      <c r="F144" s="14">
        <v>0</v>
      </c>
      <c r="G144" s="14">
        <f>1500/8*F144</f>
        <v>0</v>
      </c>
      <c r="H144" s="14"/>
      <c r="I144" s="23">
        <v>829</v>
      </c>
      <c r="J144" s="14" t="s">
        <v>186</v>
      </c>
      <c r="K144" s="14" t="s">
        <v>947</v>
      </c>
      <c r="L144" s="14"/>
      <c r="M144" s="14"/>
      <c r="N144" s="14" t="s">
        <v>40</v>
      </c>
      <c r="O144" s="14"/>
      <c r="P144" s="14"/>
      <c r="Q144" s="14"/>
      <c r="R144" s="14"/>
      <c r="S144" s="14"/>
      <c r="T144" s="14"/>
      <c r="U144" s="14"/>
      <c r="V144" s="14" t="s">
        <v>977</v>
      </c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</row>
    <row r="145" s="3" customFormat="1" ht="21" hidden="1" customHeight="1" spans="1:22">
      <c r="A145" s="13">
        <f t="shared" si="7"/>
        <v>8</v>
      </c>
      <c r="B145" s="14" t="s">
        <v>990</v>
      </c>
      <c r="C145" s="14" t="s">
        <v>80</v>
      </c>
      <c r="D145" s="14">
        <v>0</v>
      </c>
      <c r="E145" s="14">
        <f>900/8*D145</f>
        <v>0</v>
      </c>
      <c r="F145" s="14">
        <v>8</v>
      </c>
      <c r="G145" s="14">
        <f>1300/8*F145</f>
        <v>1300</v>
      </c>
      <c r="H145" s="41"/>
      <c r="I145" s="23">
        <v>5737</v>
      </c>
      <c r="J145" s="14" t="s">
        <v>60</v>
      </c>
      <c r="K145" s="14" t="s">
        <v>861</v>
      </c>
      <c r="L145" s="41"/>
      <c r="M145" s="41"/>
      <c r="N145" s="14" t="s">
        <v>40</v>
      </c>
      <c r="O145" s="41"/>
      <c r="P145" s="41"/>
      <c r="Q145" s="41"/>
      <c r="R145" s="41"/>
      <c r="S145" s="41"/>
      <c r="T145" s="41"/>
      <c r="U145" s="41"/>
      <c r="V145" s="14" t="s">
        <v>862</v>
      </c>
    </row>
    <row r="146" s="3" customFormat="1" ht="21" hidden="1" customHeight="1" spans="1:22">
      <c r="A146" s="13">
        <f t="shared" si="7"/>
        <v>8</v>
      </c>
      <c r="B146" s="14" t="s">
        <v>990</v>
      </c>
      <c r="C146" s="14" t="s">
        <v>180</v>
      </c>
      <c r="D146" s="14">
        <v>8</v>
      </c>
      <c r="E146" s="14">
        <f>900/8*D146</f>
        <v>900</v>
      </c>
      <c r="F146" s="14">
        <v>0</v>
      </c>
      <c r="G146" s="14">
        <f>1300/8*F146</f>
        <v>0</v>
      </c>
      <c r="H146" s="14"/>
      <c r="I146" s="23">
        <v>552</v>
      </c>
      <c r="J146" s="14" t="s">
        <v>23</v>
      </c>
      <c r="K146" s="14" t="s">
        <v>994</v>
      </c>
      <c r="L146" s="14">
        <v>25</v>
      </c>
      <c r="M146" s="14" t="s">
        <v>748</v>
      </c>
      <c r="N146" s="14" t="s">
        <v>40</v>
      </c>
      <c r="O146" s="14"/>
      <c r="P146" s="14"/>
      <c r="Q146" s="14"/>
      <c r="R146" s="14"/>
      <c r="S146" s="14"/>
      <c r="T146" s="14"/>
      <c r="U146" s="14"/>
      <c r="V146" s="14" t="s">
        <v>984</v>
      </c>
    </row>
    <row r="147" s="3" customFormat="1" ht="21" hidden="1" customHeight="1" spans="1:22">
      <c r="A147" s="13">
        <f t="shared" si="7"/>
        <v>8</v>
      </c>
      <c r="B147" s="14" t="s">
        <v>990</v>
      </c>
      <c r="C147" s="14" t="s">
        <v>737</v>
      </c>
      <c r="D147" s="14">
        <v>8</v>
      </c>
      <c r="E147" s="14">
        <f>1000/8*D147</f>
        <v>1000</v>
      </c>
      <c r="F147" s="14">
        <v>0</v>
      </c>
      <c r="G147" s="14">
        <f t="shared" ref="G147:G152" si="8">1500/8*F147</f>
        <v>0</v>
      </c>
      <c r="H147" s="14"/>
      <c r="I147" s="23">
        <v>842</v>
      </c>
      <c r="J147" s="14" t="s">
        <v>939</v>
      </c>
      <c r="K147" s="14" t="s">
        <v>988</v>
      </c>
      <c r="L147" s="14"/>
      <c r="M147" s="14"/>
      <c r="N147" s="14" t="s">
        <v>40</v>
      </c>
      <c r="O147" s="14"/>
      <c r="P147" s="14"/>
      <c r="Q147" s="14"/>
      <c r="R147" s="14"/>
      <c r="S147" s="14"/>
      <c r="T147" s="14"/>
      <c r="U147" s="14"/>
      <c r="V147" s="14">
        <v>18664639911</v>
      </c>
    </row>
    <row r="148" s="3" customFormat="1" ht="21" hidden="1" customHeight="1" spans="1:22">
      <c r="A148" s="13">
        <f t="shared" si="7"/>
        <v>8</v>
      </c>
      <c r="B148" s="32" t="s">
        <v>990</v>
      </c>
      <c r="C148" s="32" t="s">
        <v>400</v>
      </c>
      <c r="D148" s="32">
        <v>0</v>
      </c>
      <c r="E148" s="32">
        <f>900/8*D148</f>
        <v>0</v>
      </c>
      <c r="F148" s="32">
        <v>8</v>
      </c>
      <c r="G148" s="32">
        <f t="shared" si="8"/>
        <v>1500</v>
      </c>
      <c r="H148" s="32"/>
      <c r="I148" s="42"/>
      <c r="J148" s="32" t="s">
        <v>338</v>
      </c>
      <c r="K148" s="32" t="s">
        <v>969</v>
      </c>
      <c r="L148" s="32"/>
      <c r="M148" s="32" t="s">
        <v>970</v>
      </c>
      <c r="N148" s="32"/>
      <c r="O148" s="32"/>
      <c r="P148" s="32"/>
      <c r="Q148" s="32"/>
      <c r="R148" s="32"/>
      <c r="S148" s="32"/>
      <c r="T148" s="32">
        <v>1352.4</v>
      </c>
      <c r="U148" s="32" t="s">
        <v>408</v>
      </c>
      <c r="V148" s="32"/>
    </row>
    <row r="149" s="3" customFormat="1" ht="21" hidden="1" customHeight="1" spans="1:22">
      <c r="A149" s="13">
        <f t="shared" si="7"/>
        <v>8</v>
      </c>
      <c r="B149" s="14" t="s">
        <v>990</v>
      </c>
      <c r="C149" s="14" t="s">
        <v>37</v>
      </c>
      <c r="D149" s="14">
        <v>8</v>
      </c>
      <c r="E149" s="14">
        <f>1000/8*D149</f>
        <v>1000</v>
      </c>
      <c r="F149" s="14">
        <v>0</v>
      </c>
      <c r="G149" s="14">
        <f t="shared" si="8"/>
        <v>0</v>
      </c>
      <c r="H149" s="14"/>
      <c r="I149" s="23">
        <v>5346</v>
      </c>
      <c r="J149" s="14" t="s">
        <v>284</v>
      </c>
      <c r="K149" s="14" t="s">
        <v>270</v>
      </c>
      <c r="L149" s="14"/>
      <c r="M149" s="14"/>
      <c r="N149" s="14" t="s">
        <v>40</v>
      </c>
      <c r="O149" s="14"/>
      <c r="P149" s="14"/>
      <c r="Q149" s="14"/>
      <c r="R149" s="14"/>
      <c r="S149" s="14"/>
      <c r="T149" s="14"/>
      <c r="U149" s="14"/>
      <c r="V149" s="14">
        <v>13923978348</v>
      </c>
    </row>
    <row r="150" s="73" customFormat="1" ht="20" hidden="1" customHeight="1" spans="1:257">
      <c r="A150" s="13">
        <f t="shared" si="7"/>
        <v>8</v>
      </c>
      <c r="B150" s="14" t="s">
        <v>990</v>
      </c>
      <c r="C150" s="14" t="s">
        <v>81</v>
      </c>
      <c r="D150" s="14">
        <v>8</v>
      </c>
      <c r="E150" s="14">
        <f>1000/8*D150</f>
        <v>1000</v>
      </c>
      <c r="F150" s="14">
        <v>0</v>
      </c>
      <c r="G150" s="14">
        <f t="shared" si="8"/>
        <v>0</v>
      </c>
      <c r="H150" s="14"/>
      <c r="I150" s="23">
        <v>5673</v>
      </c>
      <c r="J150" s="14" t="s">
        <v>432</v>
      </c>
      <c r="K150" s="14" t="s">
        <v>713</v>
      </c>
      <c r="L150" s="14"/>
      <c r="M150" s="14"/>
      <c r="N150" s="14" t="s">
        <v>40</v>
      </c>
      <c r="O150" s="14"/>
      <c r="P150" s="14"/>
      <c r="Q150" s="14"/>
      <c r="R150" s="14"/>
      <c r="S150" s="14"/>
      <c r="T150" s="14"/>
      <c r="U150" s="14"/>
      <c r="V150" s="14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</row>
    <row r="151" s="3" customFormat="1" ht="21" hidden="1" customHeight="1" spans="1:22">
      <c r="A151" s="13">
        <f t="shared" si="7"/>
        <v>9</v>
      </c>
      <c r="B151" s="14" t="s">
        <v>990</v>
      </c>
      <c r="C151" s="14" t="s">
        <v>85</v>
      </c>
      <c r="D151" s="14">
        <v>9</v>
      </c>
      <c r="E151" s="14">
        <f>1000/8*D151</f>
        <v>1125</v>
      </c>
      <c r="F151" s="14">
        <v>0</v>
      </c>
      <c r="G151" s="14">
        <f t="shared" si="8"/>
        <v>0</v>
      </c>
      <c r="H151" s="14"/>
      <c r="I151" s="23">
        <v>883</v>
      </c>
      <c r="J151" s="14" t="s">
        <v>82</v>
      </c>
      <c r="K151" s="14" t="s">
        <v>972</v>
      </c>
      <c r="L151" s="14"/>
      <c r="M151" s="14"/>
      <c r="N151" s="14" t="s">
        <v>40</v>
      </c>
      <c r="O151" s="14"/>
      <c r="P151" s="14"/>
      <c r="Q151" s="14"/>
      <c r="R151" s="14"/>
      <c r="S151" s="14"/>
      <c r="T151" s="14"/>
      <c r="U151" s="14"/>
      <c r="V151" s="14" t="s">
        <v>775</v>
      </c>
    </row>
    <row r="152" s="3" customFormat="1" ht="21" hidden="1" customHeight="1" spans="1:22">
      <c r="A152" s="13">
        <f t="shared" si="7"/>
        <v>9</v>
      </c>
      <c r="B152" s="14" t="s">
        <v>990</v>
      </c>
      <c r="C152" s="14" t="s">
        <v>67</v>
      </c>
      <c r="D152" s="14">
        <v>5</v>
      </c>
      <c r="E152" s="14">
        <f>1000/8*D152</f>
        <v>625</v>
      </c>
      <c r="F152" s="14">
        <v>4</v>
      </c>
      <c r="G152" s="14">
        <f t="shared" si="8"/>
        <v>750</v>
      </c>
      <c r="H152" s="14"/>
      <c r="I152" s="23">
        <v>881</v>
      </c>
      <c r="J152" s="14" t="s">
        <v>34</v>
      </c>
      <c r="K152" s="14" t="s">
        <v>972</v>
      </c>
      <c r="L152" s="14"/>
      <c r="M152" s="14"/>
      <c r="N152" s="14" t="s">
        <v>40</v>
      </c>
      <c r="O152" s="14"/>
      <c r="P152" s="14"/>
      <c r="Q152" s="14"/>
      <c r="R152" s="14"/>
      <c r="S152" s="14"/>
      <c r="T152" s="14"/>
      <c r="U152" s="14"/>
      <c r="V152" s="14" t="s">
        <v>775</v>
      </c>
    </row>
    <row r="153" s="73" customFormat="1" ht="20" hidden="1" customHeight="1" spans="1:257">
      <c r="A153" s="13">
        <f t="shared" si="7"/>
        <v>5</v>
      </c>
      <c r="B153" s="14" t="s">
        <v>995</v>
      </c>
      <c r="C153" s="14" t="s">
        <v>90</v>
      </c>
      <c r="D153" s="14">
        <v>5</v>
      </c>
      <c r="E153" s="14">
        <f>900/8*D153</f>
        <v>562.5</v>
      </c>
      <c r="F153" s="14">
        <v>0</v>
      </c>
      <c r="G153" s="14">
        <f>1300/8*F153</f>
        <v>0</v>
      </c>
      <c r="H153" s="41"/>
      <c r="I153" s="23">
        <v>1377</v>
      </c>
      <c r="J153" s="14" t="s">
        <v>54</v>
      </c>
      <c r="K153" s="14" t="s">
        <v>774</v>
      </c>
      <c r="L153" s="14"/>
      <c r="M153" s="41"/>
      <c r="N153" s="41" t="s">
        <v>40</v>
      </c>
      <c r="O153" s="41"/>
      <c r="P153" s="41"/>
      <c r="Q153" s="41"/>
      <c r="R153" s="41"/>
      <c r="S153" s="41"/>
      <c r="T153" s="14">
        <v>1054.6</v>
      </c>
      <c r="U153" s="14" t="s">
        <v>407</v>
      </c>
      <c r="V153" s="14" t="s">
        <v>951</v>
      </c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</row>
    <row r="154" s="3" customFormat="1" ht="21" hidden="1" customHeight="1" spans="1:22">
      <c r="A154" s="13">
        <f t="shared" si="7"/>
        <v>5</v>
      </c>
      <c r="B154" s="14" t="s">
        <v>995</v>
      </c>
      <c r="C154" s="14" t="s">
        <v>457</v>
      </c>
      <c r="D154" s="14">
        <v>0</v>
      </c>
      <c r="E154" s="14">
        <f>900/8*D154</f>
        <v>0</v>
      </c>
      <c r="F154" s="14">
        <v>5</v>
      </c>
      <c r="G154" s="14">
        <f>1300/8*F154</f>
        <v>812.5</v>
      </c>
      <c r="H154" s="41"/>
      <c r="I154" s="23">
        <v>1378</v>
      </c>
      <c r="J154" s="14" t="s">
        <v>38</v>
      </c>
      <c r="K154" s="14" t="s">
        <v>774</v>
      </c>
      <c r="L154" s="14">
        <v>15</v>
      </c>
      <c r="M154" s="41"/>
      <c r="N154" s="41" t="s">
        <v>40</v>
      </c>
      <c r="O154" s="41"/>
      <c r="P154" s="41"/>
      <c r="Q154" s="41"/>
      <c r="R154" s="41"/>
      <c r="S154" s="41"/>
      <c r="T154" s="14">
        <v>1610</v>
      </c>
      <c r="U154" s="14" t="s">
        <v>408</v>
      </c>
      <c r="V154" s="14" t="s">
        <v>951</v>
      </c>
    </row>
    <row r="155" s="73" customFormat="1" ht="20" hidden="1" customHeight="1" spans="1:257">
      <c r="A155" s="13">
        <f t="shared" si="7"/>
        <v>8</v>
      </c>
      <c r="B155" s="32" t="s">
        <v>995</v>
      </c>
      <c r="C155" s="32" t="s">
        <v>322</v>
      </c>
      <c r="D155" s="32">
        <v>0</v>
      </c>
      <c r="E155" s="32">
        <f>900/8*D155</f>
        <v>0</v>
      </c>
      <c r="F155" s="32">
        <v>8</v>
      </c>
      <c r="G155" s="32">
        <f>1300/8*F155</f>
        <v>1300</v>
      </c>
      <c r="H155" s="32"/>
      <c r="I155" s="42">
        <v>5631</v>
      </c>
      <c r="J155" s="32" t="s">
        <v>432</v>
      </c>
      <c r="K155" s="32" t="s">
        <v>996</v>
      </c>
      <c r="L155" s="32"/>
      <c r="M155" s="32" t="s">
        <v>997</v>
      </c>
      <c r="N155" s="32" t="s">
        <v>40</v>
      </c>
      <c r="O155" s="32"/>
      <c r="P155" s="32">
        <v>1800</v>
      </c>
      <c r="Q155" s="32"/>
      <c r="R155" s="32"/>
      <c r="S155" s="32"/>
      <c r="T155" s="32"/>
      <c r="U155" s="32"/>
      <c r="V155" s="32">
        <v>15118731512</v>
      </c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</row>
    <row r="156" s="73" customFormat="1" ht="20" hidden="1" customHeight="1" spans="1:257">
      <c r="A156" s="13">
        <f t="shared" si="7"/>
        <v>8</v>
      </c>
      <c r="B156" s="14" t="s">
        <v>995</v>
      </c>
      <c r="C156" s="14" t="s">
        <v>80</v>
      </c>
      <c r="D156" s="14">
        <v>0</v>
      </c>
      <c r="E156" s="14">
        <f>900/8*D156</f>
        <v>0</v>
      </c>
      <c r="F156" s="14">
        <v>8</v>
      </c>
      <c r="G156" s="14">
        <f>1300/8*F156</f>
        <v>1300</v>
      </c>
      <c r="H156" s="14"/>
      <c r="I156" s="23">
        <v>5347</v>
      </c>
      <c r="J156" s="14" t="s">
        <v>284</v>
      </c>
      <c r="K156" s="14" t="s">
        <v>861</v>
      </c>
      <c r="L156" s="14"/>
      <c r="M156" s="14"/>
      <c r="N156" s="14" t="s">
        <v>40</v>
      </c>
      <c r="O156" s="14"/>
      <c r="P156" s="14"/>
      <c r="Q156" s="14"/>
      <c r="R156" s="14"/>
      <c r="S156" s="14"/>
      <c r="T156" s="14">
        <v>894</v>
      </c>
      <c r="U156" s="14"/>
      <c r="V156" s="14" t="s">
        <v>862</v>
      </c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</row>
    <row r="157" s="73" customFormat="1" ht="20" hidden="1" customHeight="1" spans="1:257">
      <c r="A157" s="13">
        <f t="shared" si="7"/>
        <v>8</v>
      </c>
      <c r="B157" s="32" t="s">
        <v>995</v>
      </c>
      <c r="C157" s="32" t="s">
        <v>400</v>
      </c>
      <c r="D157" s="32">
        <v>0</v>
      </c>
      <c r="E157" s="32">
        <f>900/8*D157</f>
        <v>0</v>
      </c>
      <c r="F157" s="32">
        <v>8</v>
      </c>
      <c r="G157" s="32">
        <f>1500/8*F157</f>
        <v>1500</v>
      </c>
      <c r="H157" s="32"/>
      <c r="I157" s="42"/>
      <c r="J157" s="32" t="s">
        <v>23</v>
      </c>
      <c r="K157" s="32" t="s">
        <v>969</v>
      </c>
      <c r="L157" s="32"/>
      <c r="M157" s="32" t="s">
        <v>970</v>
      </c>
      <c r="N157" s="32"/>
      <c r="O157" s="32"/>
      <c r="P157" s="32"/>
      <c r="Q157" s="32"/>
      <c r="R157" s="32"/>
      <c r="S157" s="32"/>
      <c r="T157" s="32">
        <v>1360</v>
      </c>
      <c r="U157" s="32"/>
      <c r="V157" s="32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</row>
    <row r="158" s="3" customFormat="1" ht="21" hidden="1" customHeight="1" spans="1:22">
      <c r="A158" s="13">
        <f t="shared" si="7"/>
        <v>8</v>
      </c>
      <c r="B158" s="14" t="s">
        <v>995</v>
      </c>
      <c r="C158" s="14" t="s">
        <v>42</v>
      </c>
      <c r="D158" s="14">
        <v>8</v>
      </c>
      <c r="E158" s="14">
        <f>1000/8*D158</f>
        <v>1000</v>
      </c>
      <c r="F158" s="14">
        <v>0</v>
      </c>
      <c r="G158" s="14">
        <f>1500/8*F158</f>
        <v>0</v>
      </c>
      <c r="H158" s="14"/>
      <c r="I158" s="23">
        <v>844</v>
      </c>
      <c r="J158" s="14" t="s">
        <v>986</v>
      </c>
      <c r="K158" s="14" t="s">
        <v>713</v>
      </c>
      <c r="L158" s="14"/>
      <c r="M158" s="14"/>
      <c r="N158" s="14" t="s">
        <v>40</v>
      </c>
      <c r="O158" s="14"/>
      <c r="P158" s="14"/>
      <c r="Q158" s="14"/>
      <c r="R158" s="14"/>
      <c r="S158" s="14"/>
      <c r="T158" s="14">
        <v>2349</v>
      </c>
      <c r="U158" s="14"/>
      <c r="V158" s="14" t="s">
        <v>924</v>
      </c>
    </row>
    <row r="159" s="73" customFormat="1" ht="20" hidden="1" customHeight="1" spans="1:257">
      <c r="A159" s="13">
        <f t="shared" si="7"/>
        <v>10</v>
      </c>
      <c r="B159" s="14" t="s">
        <v>995</v>
      </c>
      <c r="C159" s="14" t="s">
        <v>85</v>
      </c>
      <c r="D159" s="14">
        <v>4</v>
      </c>
      <c r="E159" s="14">
        <f>1000/8*D159</f>
        <v>500</v>
      </c>
      <c r="F159" s="14">
        <v>6</v>
      </c>
      <c r="G159" s="14">
        <f>1500/8*F159</f>
        <v>1125</v>
      </c>
      <c r="H159" s="14"/>
      <c r="I159" s="23">
        <v>886</v>
      </c>
      <c r="J159" s="14" t="s">
        <v>82</v>
      </c>
      <c r="K159" s="14" t="s">
        <v>972</v>
      </c>
      <c r="L159" s="14"/>
      <c r="M159" s="14"/>
      <c r="N159" s="14" t="s">
        <v>40</v>
      </c>
      <c r="O159" s="14"/>
      <c r="P159" s="14"/>
      <c r="Q159" s="14"/>
      <c r="R159" s="14"/>
      <c r="S159" s="14"/>
      <c r="T159" s="14"/>
      <c r="U159" s="14"/>
      <c r="V159" s="14" t="s">
        <v>775</v>
      </c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</row>
    <row r="160" s="73" customFormat="1" ht="20" hidden="1" customHeight="1" spans="1:257">
      <c r="A160" s="13">
        <f t="shared" si="7"/>
        <v>11</v>
      </c>
      <c r="B160" s="14" t="s">
        <v>995</v>
      </c>
      <c r="C160" s="14" t="s">
        <v>67</v>
      </c>
      <c r="D160" s="14">
        <v>5</v>
      </c>
      <c r="E160" s="14">
        <f>1000/8*D160</f>
        <v>625</v>
      </c>
      <c r="F160" s="14">
        <v>6</v>
      </c>
      <c r="G160" s="14">
        <f>1500/8*F160</f>
        <v>1125</v>
      </c>
      <c r="H160" s="14"/>
      <c r="I160" s="23">
        <v>884</v>
      </c>
      <c r="J160" s="14" t="s">
        <v>34</v>
      </c>
      <c r="K160" s="14" t="s">
        <v>972</v>
      </c>
      <c r="L160" s="14"/>
      <c r="M160" s="14"/>
      <c r="N160" s="14" t="s">
        <v>40</v>
      </c>
      <c r="O160" s="14"/>
      <c r="P160" s="14"/>
      <c r="Q160" s="14"/>
      <c r="R160" s="14"/>
      <c r="S160" s="14"/>
      <c r="T160" s="14"/>
      <c r="U160" s="14"/>
      <c r="V160" s="14" t="s">
        <v>775</v>
      </c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</row>
    <row r="161" s="3" customFormat="1" ht="21" hidden="1" customHeight="1" spans="1:22">
      <c r="A161" s="13">
        <f t="shared" si="7"/>
        <v>8</v>
      </c>
      <c r="B161" s="14" t="s">
        <v>998</v>
      </c>
      <c r="C161" s="14" t="s">
        <v>102</v>
      </c>
      <c r="D161" s="14">
        <v>8</v>
      </c>
      <c r="E161" s="14">
        <f>1000/8*D161</f>
        <v>1000</v>
      </c>
      <c r="F161" s="14">
        <v>0</v>
      </c>
      <c r="G161" s="14">
        <f>1500/8*F161</f>
        <v>0</v>
      </c>
      <c r="H161" s="14"/>
      <c r="I161" s="23">
        <v>5158</v>
      </c>
      <c r="J161" s="14" t="s">
        <v>915</v>
      </c>
      <c r="K161" s="14" t="s">
        <v>982</v>
      </c>
      <c r="L161" s="14"/>
      <c r="M161" s="14"/>
      <c r="N161" s="14" t="s">
        <v>40</v>
      </c>
      <c r="O161" s="14"/>
      <c r="P161" s="14"/>
      <c r="Q161" s="14"/>
      <c r="R161" s="14"/>
      <c r="S161" s="14"/>
      <c r="T161" s="14">
        <v>2309</v>
      </c>
      <c r="U161" s="14"/>
      <c r="V161" s="14" t="s">
        <v>983</v>
      </c>
    </row>
    <row r="162" s="3" customFormat="1" ht="21" customHeight="1" spans="1:22">
      <c r="A162" s="13">
        <f t="shared" si="7"/>
        <v>8</v>
      </c>
      <c r="B162" s="14" t="s">
        <v>998</v>
      </c>
      <c r="C162" s="14" t="s">
        <v>63</v>
      </c>
      <c r="D162" s="14">
        <v>8</v>
      </c>
      <c r="E162" s="14">
        <f t="shared" ref="E162:E167" si="9">900/8*D162</f>
        <v>900</v>
      </c>
      <c r="F162" s="14">
        <v>0</v>
      </c>
      <c r="G162" s="14">
        <f t="shared" ref="G162:G167" si="10">1300/8*F162</f>
        <v>0</v>
      </c>
      <c r="H162" s="14"/>
      <c r="I162" s="23">
        <v>5793</v>
      </c>
      <c r="J162" s="14" t="s">
        <v>986</v>
      </c>
      <c r="K162" s="14" t="s">
        <v>991</v>
      </c>
      <c r="L162" s="14">
        <v>25</v>
      </c>
      <c r="M162" s="14"/>
      <c r="N162" s="14" t="s">
        <v>40</v>
      </c>
      <c r="O162" s="14"/>
      <c r="P162" s="14"/>
      <c r="Q162" s="14"/>
      <c r="R162" s="14"/>
      <c r="S162" s="14"/>
      <c r="T162" s="14">
        <v>1044</v>
      </c>
      <c r="U162" s="14"/>
      <c r="V162" s="14" t="s">
        <v>992</v>
      </c>
    </row>
    <row r="163" s="3" customFormat="1" ht="21" hidden="1" customHeight="1" spans="1:22">
      <c r="A163" s="13">
        <f t="shared" si="7"/>
        <v>10</v>
      </c>
      <c r="B163" s="14" t="s">
        <v>998</v>
      </c>
      <c r="C163" s="14" t="s">
        <v>457</v>
      </c>
      <c r="D163" s="14">
        <v>1</v>
      </c>
      <c r="E163" s="14">
        <f t="shared" si="9"/>
        <v>112.5</v>
      </c>
      <c r="F163" s="14">
        <v>9</v>
      </c>
      <c r="G163" s="14">
        <f t="shared" si="10"/>
        <v>1462.5</v>
      </c>
      <c r="H163" s="41"/>
      <c r="I163" s="23">
        <v>5242</v>
      </c>
      <c r="J163" s="14" t="s">
        <v>845</v>
      </c>
      <c r="K163" s="14" t="s">
        <v>774</v>
      </c>
      <c r="L163" s="14"/>
      <c r="M163" s="41"/>
      <c r="N163" s="41" t="s">
        <v>40</v>
      </c>
      <c r="O163" s="41"/>
      <c r="P163" s="41"/>
      <c r="Q163" s="41"/>
      <c r="R163" s="41"/>
      <c r="S163" s="41"/>
      <c r="T163" s="14">
        <v>1619.8</v>
      </c>
      <c r="U163" s="14" t="s">
        <v>445</v>
      </c>
      <c r="V163" s="14" t="s">
        <v>951</v>
      </c>
    </row>
    <row r="164" s="3" customFormat="1" ht="21" hidden="1" customHeight="1" spans="1:22">
      <c r="A164" s="13">
        <f t="shared" si="7"/>
        <v>4</v>
      </c>
      <c r="B164" s="14" t="s">
        <v>998</v>
      </c>
      <c r="C164" s="14" t="s">
        <v>90</v>
      </c>
      <c r="D164" s="14">
        <v>4</v>
      </c>
      <c r="E164" s="14">
        <f t="shared" si="9"/>
        <v>450</v>
      </c>
      <c r="F164" s="14">
        <v>0</v>
      </c>
      <c r="G164" s="14">
        <f t="shared" si="10"/>
        <v>0</v>
      </c>
      <c r="H164" s="41"/>
      <c r="I164" s="23">
        <v>732</v>
      </c>
      <c r="J164" s="14" t="s">
        <v>54</v>
      </c>
      <c r="K164" s="14" t="s">
        <v>774</v>
      </c>
      <c r="L164" s="14"/>
      <c r="M164" s="41"/>
      <c r="N164" s="41" t="s">
        <v>40</v>
      </c>
      <c r="O164" s="41"/>
      <c r="P164" s="41"/>
      <c r="Q164" s="41"/>
      <c r="R164" s="41"/>
      <c r="S164" s="41"/>
      <c r="T164" s="14">
        <v>1068.1</v>
      </c>
      <c r="U164" s="14" t="s">
        <v>431</v>
      </c>
      <c r="V164" s="14" t="s">
        <v>951</v>
      </c>
    </row>
    <row r="165" s="3" customFormat="1" ht="21" hidden="1" customHeight="1" spans="1:22">
      <c r="A165" s="13">
        <f t="shared" si="7"/>
        <v>8</v>
      </c>
      <c r="B165" s="14" t="s">
        <v>998</v>
      </c>
      <c r="C165" s="14" t="s">
        <v>457</v>
      </c>
      <c r="D165" s="14">
        <v>8</v>
      </c>
      <c r="E165" s="14">
        <f t="shared" si="9"/>
        <v>900</v>
      </c>
      <c r="F165" s="14">
        <v>0</v>
      </c>
      <c r="G165" s="14">
        <f t="shared" si="10"/>
        <v>0</v>
      </c>
      <c r="H165" s="41"/>
      <c r="I165" s="23">
        <v>733</v>
      </c>
      <c r="J165" s="14" t="s">
        <v>38</v>
      </c>
      <c r="K165" s="14" t="s">
        <v>774</v>
      </c>
      <c r="L165" s="14">
        <v>25</v>
      </c>
      <c r="M165" s="41"/>
      <c r="N165" s="41" t="s">
        <v>40</v>
      </c>
      <c r="O165" s="41"/>
      <c r="P165" s="41"/>
      <c r="Q165" s="41"/>
      <c r="R165" s="41"/>
      <c r="S165" s="41"/>
      <c r="T165" s="14">
        <v>1625</v>
      </c>
      <c r="U165" s="14" t="s">
        <v>408</v>
      </c>
      <c r="V165" s="14" t="s">
        <v>951</v>
      </c>
    </row>
    <row r="166" s="3" customFormat="1" ht="21" hidden="1" customHeight="1" spans="1:22">
      <c r="A166" s="13">
        <f t="shared" si="7"/>
        <v>10</v>
      </c>
      <c r="B166" s="14" t="s">
        <v>998</v>
      </c>
      <c r="C166" s="14" t="s">
        <v>90</v>
      </c>
      <c r="D166" s="14">
        <v>10</v>
      </c>
      <c r="E166" s="14">
        <f t="shared" si="9"/>
        <v>1125</v>
      </c>
      <c r="F166" s="14">
        <v>0</v>
      </c>
      <c r="G166" s="14">
        <f t="shared" si="10"/>
        <v>0</v>
      </c>
      <c r="H166" s="41"/>
      <c r="I166" s="23">
        <v>142</v>
      </c>
      <c r="J166" s="14" t="s">
        <v>47</v>
      </c>
      <c r="K166" s="14" t="s">
        <v>774</v>
      </c>
      <c r="L166" s="14"/>
      <c r="M166" s="41"/>
      <c r="N166" s="41" t="s">
        <v>40</v>
      </c>
      <c r="O166" s="41"/>
      <c r="P166" s="41"/>
      <c r="Q166" s="41"/>
      <c r="R166" s="41"/>
      <c r="S166" s="41"/>
      <c r="T166" s="14">
        <v>1064.1</v>
      </c>
      <c r="U166" s="14"/>
      <c r="V166" s="14" t="s">
        <v>951</v>
      </c>
    </row>
    <row r="167" s="3" customFormat="1" ht="21" hidden="1" customHeight="1" spans="1:22">
      <c r="A167" s="13">
        <f t="shared" si="7"/>
        <v>8</v>
      </c>
      <c r="B167" s="14" t="s">
        <v>998</v>
      </c>
      <c r="C167" s="14" t="s">
        <v>345</v>
      </c>
      <c r="D167" s="14">
        <v>8</v>
      </c>
      <c r="E167" s="14">
        <f t="shared" si="9"/>
        <v>900</v>
      </c>
      <c r="F167" s="14">
        <v>0</v>
      </c>
      <c r="G167" s="14">
        <f t="shared" si="10"/>
        <v>0</v>
      </c>
      <c r="H167" s="41"/>
      <c r="I167" s="23">
        <v>5351</v>
      </c>
      <c r="J167" s="23" t="s">
        <v>60</v>
      </c>
      <c r="K167" s="14" t="s">
        <v>790</v>
      </c>
      <c r="L167" s="41"/>
      <c r="M167" s="41"/>
      <c r="N167" s="41" t="s">
        <v>40</v>
      </c>
      <c r="O167" s="41"/>
      <c r="P167" s="41"/>
      <c r="Q167" s="41"/>
      <c r="R167" s="41"/>
      <c r="S167" s="41"/>
      <c r="T167" s="41"/>
      <c r="U167" s="41"/>
      <c r="V167" s="41"/>
    </row>
    <row r="168" s="3" customFormat="1" ht="21" hidden="1" customHeight="1" spans="1:22">
      <c r="A168" s="13">
        <f t="shared" si="7"/>
        <v>4</v>
      </c>
      <c r="B168" s="32" t="s">
        <v>998</v>
      </c>
      <c r="C168" s="32" t="s">
        <v>522</v>
      </c>
      <c r="D168" s="32">
        <v>0</v>
      </c>
      <c r="E168" s="32">
        <f>1000/8*D168</f>
        <v>0</v>
      </c>
      <c r="F168" s="32">
        <v>4</v>
      </c>
      <c r="G168" s="32">
        <f>1500/8*F168</f>
        <v>750</v>
      </c>
      <c r="H168" s="32"/>
      <c r="I168" s="42"/>
      <c r="J168" s="32" t="s">
        <v>842</v>
      </c>
      <c r="K168" s="32" t="s">
        <v>999</v>
      </c>
      <c r="L168" s="32"/>
      <c r="M168" s="32" t="s">
        <v>748</v>
      </c>
      <c r="N168" s="32"/>
      <c r="O168" s="32"/>
      <c r="P168" s="32"/>
      <c r="Q168" s="32"/>
      <c r="R168" s="32"/>
      <c r="S168" s="32"/>
      <c r="T168" s="32"/>
      <c r="U168" s="32"/>
      <c r="V168" s="32"/>
    </row>
    <row r="169" s="3" customFormat="1" ht="21" hidden="1" customHeight="1" spans="1:22">
      <c r="A169" s="13">
        <f t="shared" si="7"/>
        <v>9</v>
      </c>
      <c r="B169" s="14" t="s">
        <v>998</v>
      </c>
      <c r="C169" s="14" t="s">
        <v>50</v>
      </c>
      <c r="D169" s="14">
        <v>9</v>
      </c>
      <c r="E169" s="14">
        <f>1000/8*D169</f>
        <v>1125</v>
      </c>
      <c r="F169" s="14">
        <v>0</v>
      </c>
      <c r="G169" s="14">
        <f>1500/8*F169</f>
        <v>0</v>
      </c>
      <c r="H169" s="14"/>
      <c r="I169" s="23">
        <v>830</v>
      </c>
      <c r="J169" s="14" t="s">
        <v>186</v>
      </c>
      <c r="K169" s="14" t="s">
        <v>947</v>
      </c>
      <c r="L169" s="14"/>
      <c r="M169" s="14"/>
      <c r="N169" s="14" t="s">
        <v>40</v>
      </c>
      <c r="O169" s="14"/>
      <c r="P169" s="14"/>
      <c r="Q169" s="14"/>
      <c r="R169" s="14"/>
      <c r="S169" s="14"/>
      <c r="T169" s="14">
        <v>2357</v>
      </c>
      <c r="U169" s="14"/>
      <c r="V169" s="14" t="s">
        <v>977</v>
      </c>
    </row>
    <row r="170" s="3" customFormat="1" ht="21" hidden="1" customHeight="1" spans="1:22">
      <c r="A170" s="13">
        <f t="shared" si="7"/>
        <v>8</v>
      </c>
      <c r="B170" s="14" t="s">
        <v>998</v>
      </c>
      <c r="C170" s="14" t="s">
        <v>80</v>
      </c>
      <c r="D170" s="14">
        <v>4</v>
      </c>
      <c r="E170" s="14">
        <f>900/8*D170</f>
        <v>450</v>
      </c>
      <c r="F170" s="14">
        <v>4</v>
      </c>
      <c r="G170" s="14">
        <f>1300/8*F170</f>
        <v>650</v>
      </c>
      <c r="H170" s="14"/>
      <c r="I170" s="23">
        <v>5348</v>
      </c>
      <c r="J170" s="14" t="s">
        <v>284</v>
      </c>
      <c r="K170" s="14" t="s">
        <v>861</v>
      </c>
      <c r="L170" s="14"/>
      <c r="M170" s="14"/>
      <c r="N170" s="15" t="s">
        <v>40</v>
      </c>
      <c r="O170" s="14"/>
      <c r="P170" s="14"/>
      <c r="Q170" s="14"/>
      <c r="R170" s="14"/>
      <c r="S170" s="14"/>
      <c r="T170" s="14">
        <v>899</v>
      </c>
      <c r="U170" s="14"/>
      <c r="V170" s="14" t="s">
        <v>862</v>
      </c>
    </row>
    <row r="171" s="3" customFormat="1" ht="20" hidden="1" customHeight="1" spans="1:22">
      <c r="A171" s="13">
        <f t="shared" si="7"/>
        <v>8</v>
      </c>
      <c r="B171" s="3" t="s">
        <v>998</v>
      </c>
      <c r="C171" s="3" t="s">
        <v>737</v>
      </c>
      <c r="D171" s="3">
        <v>8</v>
      </c>
      <c r="E171" s="3">
        <f>1000/8*D171</f>
        <v>1000</v>
      </c>
      <c r="F171" s="3">
        <v>0</v>
      </c>
      <c r="G171" s="3">
        <f>1500/8*F171</f>
        <v>0</v>
      </c>
      <c r="H171" s="74"/>
      <c r="I171" s="51"/>
      <c r="J171" s="3" t="s">
        <v>338</v>
      </c>
      <c r="K171" s="3" t="s">
        <v>1000</v>
      </c>
      <c r="L171" s="74"/>
      <c r="M171" s="74"/>
      <c r="N171" s="74"/>
      <c r="O171" s="74"/>
      <c r="P171" s="74"/>
      <c r="Q171" s="74"/>
      <c r="R171" s="74"/>
      <c r="S171" s="74"/>
      <c r="T171" s="3">
        <v>2357.7</v>
      </c>
      <c r="U171" s="3" t="s">
        <v>410</v>
      </c>
      <c r="V171" s="74"/>
    </row>
    <row r="172" s="73" customFormat="1" ht="20" hidden="1" customHeight="1" spans="1:257">
      <c r="A172" s="13">
        <f t="shared" si="7"/>
        <v>8</v>
      </c>
      <c r="B172" s="32" t="s">
        <v>998</v>
      </c>
      <c r="C172" s="32" t="s">
        <v>400</v>
      </c>
      <c r="D172" s="32">
        <v>0</v>
      </c>
      <c r="E172" s="32">
        <f>900/8*D172</f>
        <v>0</v>
      </c>
      <c r="F172" s="32">
        <v>8</v>
      </c>
      <c r="G172" s="32">
        <f>1500/8*F172</f>
        <v>1500</v>
      </c>
      <c r="H172" s="32"/>
      <c r="I172" s="42"/>
      <c r="J172" s="32" t="s">
        <v>23</v>
      </c>
      <c r="K172" s="32" t="s">
        <v>969</v>
      </c>
      <c r="L172" s="32"/>
      <c r="M172" s="32" t="s">
        <v>970</v>
      </c>
      <c r="N172" s="32"/>
      <c r="O172" s="32"/>
      <c r="P172" s="32"/>
      <c r="Q172" s="32"/>
      <c r="R172" s="32"/>
      <c r="S172" s="32"/>
      <c r="T172" s="32">
        <v>1367</v>
      </c>
      <c r="U172" s="32"/>
      <c r="V172" s="32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</row>
    <row r="173" s="73" customFormat="1" ht="20" hidden="1" customHeight="1" spans="1:257">
      <c r="A173" s="13">
        <f t="shared" si="7"/>
        <v>8</v>
      </c>
      <c r="B173" s="32" t="s">
        <v>998</v>
      </c>
      <c r="C173" s="32" t="s">
        <v>180</v>
      </c>
      <c r="D173" s="32">
        <v>0</v>
      </c>
      <c r="E173" s="32">
        <f>900/8*D173</f>
        <v>0</v>
      </c>
      <c r="F173" s="32">
        <v>8</v>
      </c>
      <c r="G173" s="32">
        <v>1600</v>
      </c>
      <c r="H173" s="32"/>
      <c r="I173" s="42">
        <v>1476</v>
      </c>
      <c r="J173" s="32" t="s">
        <v>374</v>
      </c>
      <c r="K173" s="32" t="s">
        <v>1001</v>
      </c>
      <c r="L173" s="32"/>
      <c r="M173" s="32" t="s">
        <v>748</v>
      </c>
      <c r="N173" s="32" t="s">
        <v>40</v>
      </c>
      <c r="O173" s="32"/>
      <c r="P173" s="32">
        <v>1600</v>
      </c>
      <c r="Q173" s="32"/>
      <c r="R173" s="32"/>
      <c r="S173" s="32"/>
      <c r="T173" s="32"/>
      <c r="U173" s="32"/>
      <c r="V173" s="32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</row>
    <row r="174" s="73" customFormat="1" ht="20" hidden="1" customHeight="1" spans="1:257">
      <c r="A174" s="13">
        <f t="shared" si="7"/>
        <v>8.5</v>
      </c>
      <c r="B174" s="14" t="s">
        <v>998</v>
      </c>
      <c r="C174" s="14" t="s">
        <v>85</v>
      </c>
      <c r="D174" s="14">
        <v>2.5</v>
      </c>
      <c r="E174" s="14">
        <f>1000/8*D174</f>
        <v>312.5</v>
      </c>
      <c r="F174" s="14">
        <v>6</v>
      </c>
      <c r="G174" s="14">
        <f>1500/8*F174</f>
        <v>1125</v>
      </c>
      <c r="H174" s="14"/>
      <c r="I174" s="23">
        <v>888</v>
      </c>
      <c r="J174" s="14" t="s">
        <v>82</v>
      </c>
      <c r="K174" s="14" t="s">
        <v>972</v>
      </c>
      <c r="L174" s="14"/>
      <c r="M174" s="14"/>
      <c r="N174" s="14" t="s">
        <v>40</v>
      </c>
      <c r="O174" s="14"/>
      <c r="P174" s="14"/>
      <c r="Q174" s="14"/>
      <c r="R174" s="14"/>
      <c r="S174" s="14"/>
      <c r="T174" s="14"/>
      <c r="U174" s="14"/>
      <c r="V174" s="14" t="s">
        <v>775</v>
      </c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</row>
    <row r="175" s="3" customFormat="1" ht="21" hidden="1" customHeight="1" spans="1:22">
      <c r="A175" s="13">
        <f t="shared" si="7"/>
        <v>8.5</v>
      </c>
      <c r="B175" s="14" t="s">
        <v>998</v>
      </c>
      <c r="C175" s="14" t="s">
        <v>67</v>
      </c>
      <c r="D175" s="14">
        <v>0</v>
      </c>
      <c r="E175" s="14">
        <f>1000/8*D175</f>
        <v>0</v>
      </c>
      <c r="F175" s="14">
        <v>8.5</v>
      </c>
      <c r="G175" s="14">
        <f>1500/8*F175</f>
        <v>1593.75</v>
      </c>
      <c r="H175" s="14"/>
      <c r="I175" s="23">
        <v>885</v>
      </c>
      <c r="J175" s="14" t="s">
        <v>34</v>
      </c>
      <c r="K175" s="14" t="s">
        <v>972</v>
      </c>
      <c r="L175" s="14"/>
      <c r="M175" s="14"/>
      <c r="N175" s="14" t="s">
        <v>40</v>
      </c>
      <c r="O175" s="14"/>
      <c r="P175" s="14"/>
      <c r="Q175" s="14"/>
      <c r="R175" s="14"/>
      <c r="S175" s="14"/>
      <c r="T175" s="14"/>
      <c r="U175" s="14"/>
      <c r="V175" s="14" t="s">
        <v>775</v>
      </c>
    </row>
    <row r="176" s="3" customFormat="1" ht="21" hidden="1" customHeight="1" spans="1:22">
      <c r="A176" s="13">
        <f t="shared" si="7"/>
        <v>4</v>
      </c>
      <c r="B176" s="14" t="s">
        <v>1002</v>
      </c>
      <c r="C176" s="14" t="s">
        <v>102</v>
      </c>
      <c r="D176" s="14">
        <v>4</v>
      </c>
      <c r="E176" s="14">
        <f>1000/8*D176</f>
        <v>500</v>
      </c>
      <c r="F176" s="14">
        <v>0</v>
      </c>
      <c r="G176" s="14">
        <f>1500/8*F176</f>
        <v>0</v>
      </c>
      <c r="H176" s="14"/>
      <c r="I176" s="23">
        <v>5159</v>
      </c>
      <c r="J176" s="14" t="s">
        <v>915</v>
      </c>
      <c r="K176" s="14" t="s">
        <v>982</v>
      </c>
      <c r="L176" s="14"/>
      <c r="M176" s="14"/>
      <c r="N176" s="14" t="s">
        <v>40</v>
      </c>
      <c r="O176" s="14"/>
      <c r="P176" s="14"/>
      <c r="Q176" s="14"/>
      <c r="R176" s="14"/>
      <c r="S176" s="14"/>
      <c r="T176" s="14"/>
      <c r="U176" s="14"/>
      <c r="V176" s="14" t="s">
        <v>983</v>
      </c>
    </row>
    <row r="177" s="73" customFormat="1" ht="20" customHeight="1" spans="1:257">
      <c r="A177" s="13">
        <f t="shared" si="7"/>
        <v>8</v>
      </c>
      <c r="B177" s="14" t="s">
        <v>1002</v>
      </c>
      <c r="C177" s="14" t="s">
        <v>63</v>
      </c>
      <c r="D177" s="14">
        <v>8</v>
      </c>
      <c r="E177" s="14">
        <f>900/8*D177</f>
        <v>900</v>
      </c>
      <c r="F177" s="14">
        <v>0</v>
      </c>
      <c r="G177" s="14">
        <f>1300/8*F177</f>
        <v>0</v>
      </c>
      <c r="H177" s="14"/>
      <c r="I177" s="23">
        <v>5794</v>
      </c>
      <c r="J177" s="14" t="s">
        <v>986</v>
      </c>
      <c r="K177" s="14" t="s">
        <v>991</v>
      </c>
      <c r="L177" s="14">
        <v>20</v>
      </c>
      <c r="M177" s="14"/>
      <c r="N177" s="14" t="s">
        <v>40</v>
      </c>
      <c r="O177" s="14"/>
      <c r="P177" s="14"/>
      <c r="Q177" s="14"/>
      <c r="R177" s="14"/>
      <c r="S177" s="14"/>
      <c r="T177" s="14">
        <v>1051</v>
      </c>
      <c r="U177" s="14"/>
      <c r="V177" s="14" t="s">
        <v>992</v>
      </c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</row>
    <row r="178" s="73" customFormat="1" ht="20" hidden="1" customHeight="1" spans="1:257">
      <c r="A178" s="13">
        <f t="shared" si="7"/>
        <v>8</v>
      </c>
      <c r="B178" s="14" t="s">
        <v>1002</v>
      </c>
      <c r="C178" s="14" t="s">
        <v>90</v>
      </c>
      <c r="D178" s="14">
        <v>8</v>
      </c>
      <c r="E178" s="14">
        <f>900/8*D178</f>
        <v>900</v>
      </c>
      <c r="F178" s="14">
        <v>0</v>
      </c>
      <c r="G178" s="14">
        <f>1300/8*F178</f>
        <v>0</v>
      </c>
      <c r="H178" s="41"/>
      <c r="I178" s="23">
        <v>1419</v>
      </c>
      <c r="J178" s="14" t="s">
        <v>54</v>
      </c>
      <c r="K178" s="14" t="s">
        <v>774</v>
      </c>
      <c r="L178" s="14"/>
      <c r="M178" s="41"/>
      <c r="N178" s="41" t="s">
        <v>40</v>
      </c>
      <c r="O178" s="41"/>
      <c r="P178" s="41"/>
      <c r="Q178" s="41"/>
      <c r="R178" s="41"/>
      <c r="S178" s="41"/>
      <c r="T178" s="14">
        <v>1074.2</v>
      </c>
      <c r="U178" s="14" t="s">
        <v>409</v>
      </c>
      <c r="V178" s="14" t="s">
        <v>951</v>
      </c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</row>
    <row r="179" s="73" customFormat="1" ht="34" hidden="1" customHeight="1" spans="1:257">
      <c r="A179" s="13">
        <f t="shared" si="7"/>
        <v>9</v>
      </c>
      <c r="B179" s="14" t="s">
        <v>1002</v>
      </c>
      <c r="C179" s="14" t="s">
        <v>457</v>
      </c>
      <c r="D179" s="14">
        <v>9</v>
      </c>
      <c r="E179" s="14">
        <f>900/8*D179</f>
        <v>1012.5</v>
      </c>
      <c r="F179" s="14">
        <v>0</v>
      </c>
      <c r="G179" s="14">
        <f>1300/8*F179</f>
        <v>0</v>
      </c>
      <c r="H179" s="41"/>
      <c r="I179" s="23">
        <v>735</v>
      </c>
      <c r="J179" s="14" t="s">
        <v>38</v>
      </c>
      <c r="K179" s="14" t="s">
        <v>774</v>
      </c>
      <c r="L179" s="14"/>
      <c r="M179" s="41"/>
      <c r="N179" s="41" t="s">
        <v>40</v>
      </c>
      <c r="O179" s="41"/>
      <c r="P179" s="41"/>
      <c r="Q179" s="41"/>
      <c r="R179" s="41"/>
      <c r="S179" s="41"/>
      <c r="T179" s="14">
        <v>1633</v>
      </c>
      <c r="U179" s="14" t="s">
        <v>481</v>
      </c>
      <c r="V179" s="14" t="s">
        <v>951</v>
      </c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</row>
    <row r="180" s="73" customFormat="1" ht="23" hidden="1" customHeight="1" spans="1:257">
      <c r="A180" s="13">
        <f t="shared" si="7"/>
        <v>4</v>
      </c>
      <c r="B180" s="14" t="s">
        <v>1002</v>
      </c>
      <c r="C180" s="14" t="s">
        <v>345</v>
      </c>
      <c r="D180" s="14">
        <v>4</v>
      </c>
      <c r="E180" s="14">
        <f>900/8*D180</f>
        <v>450</v>
      </c>
      <c r="F180" s="14">
        <v>0</v>
      </c>
      <c r="G180" s="14">
        <f>1300/8*F180</f>
        <v>0</v>
      </c>
      <c r="H180" s="14"/>
      <c r="I180" s="23">
        <v>5245</v>
      </c>
      <c r="J180" s="14" t="s">
        <v>845</v>
      </c>
      <c r="K180" s="14" t="s">
        <v>790</v>
      </c>
      <c r="L180" s="14"/>
      <c r="M180" s="14"/>
      <c r="N180" s="14" t="s">
        <v>40</v>
      </c>
      <c r="O180" s="14"/>
      <c r="P180" s="14"/>
      <c r="Q180" s="14"/>
      <c r="R180" s="14"/>
      <c r="S180" s="14"/>
      <c r="T180" s="14"/>
      <c r="U180" s="14"/>
      <c r="V180" s="14" t="s">
        <v>791</v>
      </c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</row>
    <row r="181" s="3" customFormat="1" ht="21" hidden="1" customHeight="1" spans="1:22">
      <c r="A181" s="13">
        <f t="shared" si="7"/>
        <v>8</v>
      </c>
      <c r="B181" s="14" t="s">
        <v>1002</v>
      </c>
      <c r="C181" s="14" t="s">
        <v>50</v>
      </c>
      <c r="D181" s="14">
        <v>8</v>
      </c>
      <c r="E181" s="14">
        <f>1000/8*D181</f>
        <v>1000</v>
      </c>
      <c r="F181" s="14">
        <v>0</v>
      </c>
      <c r="G181" s="14">
        <f>1500/8*F181</f>
        <v>0</v>
      </c>
      <c r="H181" s="14"/>
      <c r="I181" s="23">
        <v>831</v>
      </c>
      <c r="J181" s="14" t="s">
        <v>186</v>
      </c>
      <c r="K181" s="14" t="s">
        <v>947</v>
      </c>
      <c r="L181" s="14"/>
      <c r="M181" s="14"/>
      <c r="N181" s="14" t="s">
        <v>40</v>
      </c>
      <c r="O181" s="14"/>
      <c r="P181" s="14"/>
      <c r="Q181" s="14"/>
      <c r="R181" s="14"/>
      <c r="S181" s="14"/>
      <c r="T181" s="14">
        <v>2357</v>
      </c>
      <c r="U181" s="14"/>
      <c r="V181" s="14" t="s">
        <v>977</v>
      </c>
    </row>
    <row r="182" s="3" customFormat="1" ht="21" hidden="1" customHeight="1" spans="1:22">
      <c r="A182" s="13">
        <f t="shared" si="7"/>
        <v>8</v>
      </c>
      <c r="B182" s="14" t="s">
        <v>1002</v>
      </c>
      <c r="C182" s="14" t="s">
        <v>81</v>
      </c>
      <c r="D182" s="14">
        <v>8</v>
      </c>
      <c r="E182" s="14">
        <f>1000/8*D182</f>
        <v>1000</v>
      </c>
      <c r="F182" s="14"/>
      <c r="G182" s="14">
        <f>1400/8*F182</f>
        <v>0</v>
      </c>
      <c r="H182" s="14"/>
      <c r="I182" s="23">
        <v>767</v>
      </c>
      <c r="J182" s="14" t="s">
        <v>842</v>
      </c>
      <c r="K182" s="14" t="s">
        <v>224</v>
      </c>
      <c r="L182" s="14"/>
      <c r="M182" s="14"/>
      <c r="N182" s="14" t="s">
        <v>40</v>
      </c>
      <c r="O182" s="14"/>
      <c r="P182" s="14"/>
      <c r="Q182" s="14"/>
      <c r="R182" s="14"/>
      <c r="S182" s="14"/>
      <c r="T182" s="14"/>
      <c r="U182" s="14"/>
      <c r="V182" s="14" t="s">
        <v>852</v>
      </c>
    </row>
    <row r="183" s="73" customFormat="1" ht="20" hidden="1" customHeight="1" spans="1:257">
      <c r="A183" s="13">
        <f t="shared" si="7"/>
        <v>8</v>
      </c>
      <c r="B183" s="14" t="s">
        <v>1002</v>
      </c>
      <c r="C183" s="14" t="s">
        <v>80</v>
      </c>
      <c r="D183" s="14">
        <v>8</v>
      </c>
      <c r="E183" s="14">
        <f>900/8*D183</f>
        <v>900</v>
      </c>
      <c r="F183" s="14">
        <v>0</v>
      </c>
      <c r="G183" s="14">
        <f>1300/8*F183</f>
        <v>0</v>
      </c>
      <c r="H183" s="14"/>
      <c r="I183" s="23">
        <v>5349</v>
      </c>
      <c r="J183" s="14" t="s">
        <v>284</v>
      </c>
      <c r="K183" s="14" t="s">
        <v>861</v>
      </c>
      <c r="L183" s="14">
        <v>20</v>
      </c>
      <c r="M183" s="14"/>
      <c r="N183" s="15" t="s">
        <v>40</v>
      </c>
      <c r="O183" s="14"/>
      <c r="P183" s="14"/>
      <c r="Q183" s="14"/>
      <c r="R183" s="14"/>
      <c r="S183" s="14"/>
      <c r="T183" s="14">
        <v>904</v>
      </c>
      <c r="U183" s="14"/>
      <c r="V183" s="14" t="s">
        <v>862</v>
      </c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</row>
    <row r="184" s="73" customFormat="1" ht="20" hidden="1" customHeight="1" spans="1:257">
      <c r="A184" s="13">
        <f t="shared" si="7"/>
        <v>8</v>
      </c>
      <c r="B184" s="32" t="s">
        <v>1002</v>
      </c>
      <c r="C184" s="32" t="s">
        <v>737</v>
      </c>
      <c r="D184" s="32">
        <v>8</v>
      </c>
      <c r="E184" s="32">
        <f>1000/8*D184</f>
        <v>1000</v>
      </c>
      <c r="F184" s="32">
        <v>0</v>
      </c>
      <c r="G184" s="32">
        <f>1500/8*F184</f>
        <v>0</v>
      </c>
      <c r="H184" s="32"/>
      <c r="I184" s="42"/>
      <c r="J184" s="32" t="s">
        <v>338</v>
      </c>
      <c r="K184" s="32" t="s">
        <v>1000</v>
      </c>
      <c r="L184" s="32"/>
      <c r="M184" s="32" t="s">
        <v>748</v>
      </c>
      <c r="N184" s="32"/>
      <c r="O184" s="32"/>
      <c r="P184" s="32"/>
      <c r="Q184" s="32"/>
      <c r="R184" s="32"/>
      <c r="S184" s="32"/>
      <c r="T184" s="32">
        <v>2364</v>
      </c>
      <c r="U184" s="32" t="s">
        <v>409</v>
      </c>
      <c r="V184" s="32" t="s">
        <v>977</v>
      </c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</row>
    <row r="185" s="3" customFormat="1" ht="21" hidden="1" customHeight="1" spans="1:22">
      <c r="A185" s="13">
        <f t="shared" si="7"/>
        <v>8</v>
      </c>
      <c r="B185" s="32" t="s">
        <v>1002</v>
      </c>
      <c r="C185" s="32" t="s">
        <v>400</v>
      </c>
      <c r="D185" s="32">
        <v>0</v>
      </c>
      <c r="E185" s="32">
        <f>900/8*D185</f>
        <v>0</v>
      </c>
      <c r="F185" s="32">
        <v>8</v>
      </c>
      <c r="G185" s="32">
        <f>1500/8*F185</f>
        <v>1500</v>
      </c>
      <c r="H185" s="32"/>
      <c r="I185" s="42"/>
      <c r="J185" s="32" t="s">
        <v>23</v>
      </c>
      <c r="K185" s="32" t="s">
        <v>969</v>
      </c>
      <c r="L185" s="32"/>
      <c r="M185" s="32" t="s">
        <v>970</v>
      </c>
      <c r="N185" s="32"/>
      <c r="O185" s="32"/>
      <c r="P185" s="32"/>
      <c r="Q185" s="32"/>
      <c r="R185" s="32"/>
      <c r="S185" s="32"/>
      <c r="T185" s="32">
        <v>1373</v>
      </c>
      <c r="U185" s="32"/>
      <c r="V185" s="32"/>
    </row>
    <row r="186" s="3" customFormat="1" ht="21" hidden="1" customHeight="1" spans="1:22">
      <c r="A186" s="13">
        <f t="shared" si="7"/>
        <v>8</v>
      </c>
      <c r="B186" s="14" t="s">
        <v>1002</v>
      </c>
      <c r="C186" s="14" t="s">
        <v>180</v>
      </c>
      <c r="D186" s="14">
        <v>8</v>
      </c>
      <c r="E186" s="14">
        <f>900/8*D186</f>
        <v>900</v>
      </c>
      <c r="F186" s="14">
        <v>0</v>
      </c>
      <c r="G186" s="14">
        <f>1300/8*F186</f>
        <v>0</v>
      </c>
      <c r="H186" s="14"/>
      <c r="I186" s="23">
        <v>1475</v>
      </c>
      <c r="J186" s="76" t="s">
        <v>374</v>
      </c>
      <c r="K186" s="14" t="s">
        <v>1003</v>
      </c>
      <c r="L186" s="14"/>
      <c r="M186" s="14"/>
      <c r="N186" s="14" t="s">
        <v>40</v>
      </c>
      <c r="O186" s="14"/>
      <c r="P186" s="14"/>
      <c r="Q186" s="14"/>
      <c r="R186" s="14"/>
      <c r="S186" s="14"/>
      <c r="T186" s="14"/>
      <c r="U186" s="14"/>
      <c r="V186" s="14" t="s">
        <v>1004</v>
      </c>
    </row>
    <row r="187" s="3" customFormat="1" ht="21" hidden="1" customHeight="1" spans="1:22">
      <c r="A187" s="13">
        <f t="shared" si="7"/>
        <v>4</v>
      </c>
      <c r="B187" s="14" t="s">
        <v>1002</v>
      </c>
      <c r="C187" s="14" t="s">
        <v>37</v>
      </c>
      <c r="D187" s="14">
        <v>4</v>
      </c>
      <c r="E187" s="14">
        <f t="shared" ref="E187:E192" si="11">1000/8*D187</f>
        <v>500</v>
      </c>
      <c r="F187" s="14">
        <v>0</v>
      </c>
      <c r="G187" s="14">
        <f t="shared" ref="G187:G192" si="12">1500/8*F187</f>
        <v>0</v>
      </c>
      <c r="H187" s="14"/>
      <c r="I187" s="23">
        <v>1421</v>
      </c>
      <c r="J187" s="14" t="s">
        <v>54</v>
      </c>
      <c r="K187" s="14" t="s">
        <v>270</v>
      </c>
      <c r="L187" s="14"/>
      <c r="M187" s="14"/>
      <c r="N187" s="14" t="s">
        <v>40</v>
      </c>
      <c r="O187" s="14"/>
      <c r="P187" s="14"/>
      <c r="Q187" s="14"/>
      <c r="R187" s="14"/>
      <c r="S187" s="14"/>
      <c r="T187" s="14"/>
      <c r="U187" s="14"/>
      <c r="V187" s="14">
        <v>13923978348</v>
      </c>
    </row>
    <row r="188" s="73" customFormat="1" ht="20" hidden="1" customHeight="1" spans="1:257">
      <c r="A188" s="13">
        <f t="shared" si="7"/>
        <v>8</v>
      </c>
      <c r="B188" s="14" t="s">
        <v>1002</v>
      </c>
      <c r="C188" s="14" t="s">
        <v>1005</v>
      </c>
      <c r="D188" s="14">
        <v>8</v>
      </c>
      <c r="E188" s="14">
        <f t="shared" si="11"/>
        <v>1000</v>
      </c>
      <c r="F188" s="14">
        <v>0</v>
      </c>
      <c r="G188" s="14">
        <f t="shared" si="12"/>
        <v>0</v>
      </c>
      <c r="H188" s="14"/>
      <c r="I188" s="23">
        <v>1081</v>
      </c>
      <c r="J188" s="14" t="s">
        <v>1006</v>
      </c>
      <c r="K188" s="14" t="s">
        <v>923</v>
      </c>
      <c r="L188" s="14"/>
      <c r="M188" s="14"/>
      <c r="N188" s="14" t="s">
        <v>40</v>
      </c>
      <c r="O188" s="14"/>
      <c r="P188" s="14"/>
      <c r="Q188" s="14"/>
      <c r="R188" s="14"/>
      <c r="S188" s="14"/>
      <c r="T188" s="14"/>
      <c r="U188" s="14"/>
      <c r="V188" s="14" t="s">
        <v>1007</v>
      </c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</row>
    <row r="189" s="73" customFormat="1" ht="20" hidden="1" customHeight="1" spans="1:257">
      <c r="A189" s="13">
        <f t="shared" si="7"/>
        <v>8</v>
      </c>
      <c r="B189" s="14" t="s">
        <v>1002</v>
      </c>
      <c r="C189" s="14" t="s">
        <v>85</v>
      </c>
      <c r="D189" s="14">
        <v>7</v>
      </c>
      <c r="E189" s="14">
        <f t="shared" si="11"/>
        <v>875</v>
      </c>
      <c r="F189" s="14">
        <v>1</v>
      </c>
      <c r="G189" s="14">
        <f t="shared" si="12"/>
        <v>187.5</v>
      </c>
      <c r="H189" s="14"/>
      <c r="I189" s="23">
        <v>891</v>
      </c>
      <c r="J189" s="14" t="s">
        <v>82</v>
      </c>
      <c r="K189" s="14" t="s">
        <v>972</v>
      </c>
      <c r="L189" s="14"/>
      <c r="M189" s="14"/>
      <c r="N189" s="14" t="s">
        <v>40</v>
      </c>
      <c r="O189" s="14"/>
      <c r="P189" s="14"/>
      <c r="Q189" s="14"/>
      <c r="R189" s="14"/>
      <c r="S189" s="14"/>
      <c r="T189" s="14"/>
      <c r="U189" s="14"/>
      <c r="V189" s="14" t="s">
        <v>775</v>
      </c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</row>
    <row r="190" s="73" customFormat="1" ht="20" hidden="1" customHeight="1" spans="1:257">
      <c r="A190" s="13">
        <f t="shared" si="7"/>
        <v>8</v>
      </c>
      <c r="B190" s="14" t="s">
        <v>1002</v>
      </c>
      <c r="C190" s="14" t="s">
        <v>67</v>
      </c>
      <c r="D190" s="14">
        <v>0</v>
      </c>
      <c r="E190" s="14">
        <f t="shared" si="11"/>
        <v>0</v>
      </c>
      <c r="F190" s="14">
        <v>8</v>
      </c>
      <c r="G190" s="14">
        <f t="shared" si="12"/>
        <v>1500</v>
      </c>
      <c r="H190" s="14"/>
      <c r="I190" s="23">
        <v>889</v>
      </c>
      <c r="J190" s="14" t="s">
        <v>34</v>
      </c>
      <c r="K190" s="14" t="s">
        <v>972</v>
      </c>
      <c r="L190" s="14"/>
      <c r="M190" s="14"/>
      <c r="N190" s="14" t="s">
        <v>40</v>
      </c>
      <c r="O190" s="14"/>
      <c r="P190" s="14"/>
      <c r="Q190" s="14"/>
      <c r="R190" s="14"/>
      <c r="S190" s="14"/>
      <c r="T190" s="14"/>
      <c r="U190" s="14"/>
      <c r="V190" s="14" t="s">
        <v>775</v>
      </c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</row>
    <row r="191" s="73" customFormat="1" ht="20" hidden="1" customHeight="1" spans="1:257">
      <c r="A191" s="13">
        <f t="shared" si="7"/>
        <v>8</v>
      </c>
      <c r="B191" s="14" t="s">
        <v>1008</v>
      </c>
      <c r="C191" s="14" t="s">
        <v>42</v>
      </c>
      <c r="D191" s="14">
        <v>0</v>
      </c>
      <c r="E191" s="14">
        <f t="shared" si="11"/>
        <v>0</v>
      </c>
      <c r="F191" s="14">
        <v>8</v>
      </c>
      <c r="G191" s="14">
        <f t="shared" si="12"/>
        <v>1500</v>
      </c>
      <c r="H191" s="14"/>
      <c r="I191" s="23">
        <v>1082</v>
      </c>
      <c r="J191" s="14" t="s">
        <v>1006</v>
      </c>
      <c r="K191" s="14" t="s">
        <v>1009</v>
      </c>
      <c r="L191" s="14"/>
      <c r="M191" s="14"/>
      <c r="N191" s="14" t="s">
        <v>40</v>
      </c>
      <c r="O191" s="14"/>
      <c r="P191" s="14"/>
      <c r="Q191" s="14"/>
      <c r="R191" s="14"/>
      <c r="S191" s="14"/>
      <c r="T191" s="14"/>
      <c r="U191" s="14"/>
      <c r="V191" s="14" t="s">
        <v>1010</v>
      </c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</row>
    <row r="192" s="73" customFormat="1" ht="20" hidden="1" customHeight="1" spans="1:257">
      <c r="A192" s="13">
        <f t="shared" si="7"/>
        <v>8</v>
      </c>
      <c r="B192" s="14" t="s">
        <v>1008</v>
      </c>
      <c r="C192" s="14" t="s">
        <v>273</v>
      </c>
      <c r="D192" s="14">
        <v>8</v>
      </c>
      <c r="E192" s="14">
        <f t="shared" si="11"/>
        <v>1000</v>
      </c>
      <c r="F192" s="14">
        <v>0</v>
      </c>
      <c r="G192" s="14">
        <f t="shared" si="12"/>
        <v>0</v>
      </c>
      <c r="H192" s="14"/>
      <c r="I192" s="23">
        <v>5661</v>
      </c>
      <c r="J192" s="14" t="s">
        <v>939</v>
      </c>
      <c r="K192" s="14" t="s">
        <v>1011</v>
      </c>
      <c r="L192" s="14"/>
      <c r="M192" s="14"/>
      <c r="N192" s="14" t="s">
        <v>40</v>
      </c>
      <c r="O192" s="14"/>
      <c r="P192" s="14"/>
      <c r="Q192" s="14"/>
      <c r="R192" s="14"/>
      <c r="S192" s="14"/>
      <c r="T192" s="14"/>
      <c r="U192" s="14"/>
      <c r="V192" s="14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</row>
    <row r="193" s="73" customFormat="1" ht="20" hidden="1" customHeight="1" spans="1:257">
      <c r="A193" s="13">
        <f t="shared" si="7"/>
        <v>8</v>
      </c>
      <c r="B193" s="14" t="s">
        <v>1008</v>
      </c>
      <c r="C193" s="14" t="s">
        <v>63</v>
      </c>
      <c r="D193" s="14">
        <v>4</v>
      </c>
      <c r="E193" s="14">
        <f>900/8*D193</f>
        <v>450</v>
      </c>
      <c r="F193" s="14">
        <v>4</v>
      </c>
      <c r="G193" s="14">
        <f>1300/8*F193</f>
        <v>650</v>
      </c>
      <c r="H193" s="14"/>
      <c r="I193" s="23">
        <v>5795</v>
      </c>
      <c r="J193" s="14" t="s">
        <v>986</v>
      </c>
      <c r="K193" s="14" t="s">
        <v>1012</v>
      </c>
      <c r="L193" s="14"/>
      <c r="M193" s="14"/>
      <c r="N193" s="62" t="s">
        <v>40</v>
      </c>
      <c r="O193" s="14"/>
      <c r="P193" s="14"/>
      <c r="Q193" s="14"/>
      <c r="R193" s="14"/>
      <c r="S193" s="14"/>
      <c r="T193" s="14">
        <v>1053</v>
      </c>
      <c r="U193" s="14"/>
      <c r="V193" s="14" t="s">
        <v>1013</v>
      </c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</row>
    <row r="194" s="73" customFormat="1" ht="20" hidden="1" customHeight="1" spans="1:257">
      <c r="A194" s="13">
        <f t="shared" si="7"/>
        <v>8</v>
      </c>
      <c r="B194" s="14" t="s">
        <v>1008</v>
      </c>
      <c r="C194" s="14" t="s">
        <v>457</v>
      </c>
      <c r="D194" s="14">
        <v>8</v>
      </c>
      <c r="E194" s="14">
        <f>900/8*D194</f>
        <v>900</v>
      </c>
      <c r="F194" s="14">
        <v>0</v>
      </c>
      <c r="G194" s="14">
        <f>1300/8*F194</f>
        <v>0</v>
      </c>
      <c r="H194" s="41"/>
      <c r="I194" s="23">
        <v>736</v>
      </c>
      <c r="J194" s="14" t="s">
        <v>38</v>
      </c>
      <c r="K194" s="14" t="s">
        <v>774</v>
      </c>
      <c r="L194" s="14"/>
      <c r="M194" s="41"/>
      <c r="N194" s="41" t="s">
        <v>40</v>
      </c>
      <c r="O194" s="41"/>
      <c r="P194" s="41"/>
      <c r="Q194" s="41"/>
      <c r="R194" s="41"/>
      <c r="S194" s="41"/>
      <c r="T194" s="14">
        <v>1638</v>
      </c>
      <c r="U194" s="14" t="s">
        <v>410</v>
      </c>
      <c r="V194" s="14" t="s">
        <v>951</v>
      </c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</row>
    <row r="195" s="73" customFormat="1" ht="20" hidden="1" customHeight="1" spans="1:257">
      <c r="A195" s="13">
        <f t="shared" ref="A195:A258" si="13">D195+F195</f>
        <v>14</v>
      </c>
      <c r="B195" s="14" t="s">
        <v>1008</v>
      </c>
      <c r="C195" s="14" t="s">
        <v>27</v>
      </c>
      <c r="D195" s="14">
        <v>14</v>
      </c>
      <c r="E195" s="14">
        <f>1000/8*D195</f>
        <v>1750</v>
      </c>
      <c r="F195" s="14">
        <v>0</v>
      </c>
      <c r="G195" s="14">
        <f>1500/8*F195</f>
        <v>0</v>
      </c>
      <c r="H195" s="14"/>
      <c r="I195" s="23">
        <v>1186</v>
      </c>
      <c r="J195" s="14" t="s">
        <v>432</v>
      </c>
      <c r="K195" s="14" t="s">
        <v>974</v>
      </c>
      <c r="L195" s="14">
        <v>18</v>
      </c>
      <c r="M195" s="14"/>
      <c r="N195" s="14" t="s">
        <v>40</v>
      </c>
      <c r="O195" s="14"/>
      <c r="P195" s="14"/>
      <c r="Q195" s="14"/>
      <c r="R195" s="14"/>
      <c r="S195" s="14"/>
      <c r="T195" s="14"/>
      <c r="U195" s="14"/>
      <c r="V195" s="14" t="s">
        <v>987</v>
      </c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</row>
    <row r="196" s="73" customFormat="1" ht="20" hidden="1" customHeight="1" spans="1:257">
      <c r="A196" s="13">
        <f t="shared" si="13"/>
        <v>4</v>
      </c>
      <c r="B196" s="14" t="s">
        <v>1008</v>
      </c>
      <c r="C196" s="14" t="s">
        <v>345</v>
      </c>
      <c r="D196" s="14">
        <v>3</v>
      </c>
      <c r="E196" s="14">
        <f>900/8*D196</f>
        <v>337.5</v>
      </c>
      <c r="F196" s="14">
        <v>1</v>
      </c>
      <c r="G196" s="14">
        <f>1300/8*F196</f>
        <v>162.5</v>
      </c>
      <c r="H196" s="14"/>
      <c r="I196" s="23">
        <v>5247</v>
      </c>
      <c r="J196" s="14" t="s">
        <v>845</v>
      </c>
      <c r="K196" s="14" t="s">
        <v>790</v>
      </c>
      <c r="L196" s="14"/>
      <c r="M196" s="14"/>
      <c r="N196" s="14" t="s">
        <v>40</v>
      </c>
      <c r="O196" s="14"/>
      <c r="P196" s="14"/>
      <c r="Q196" s="14"/>
      <c r="R196" s="14"/>
      <c r="S196" s="14"/>
      <c r="T196" s="14"/>
      <c r="U196" s="14"/>
      <c r="V196" s="14" t="s">
        <v>791</v>
      </c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</row>
    <row r="197" s="73" customFormat="1" ht="20" hidden="1" customHeight="1" spans="1:257">
      <c r="A197" s="13">
        <f t="shared" si="13"/>
        <v>8</v>
      </c>
      <c r="B197" s="14" t="s">
        <v>1008</v>
      </c>
      <c r="C197" s="14" t="s">
        <v>50</v>
      </c>
      <c r="D197" s="14">
        <v>6</v>
      </c>
      <c r="E197" s="14">
        <f>1000/8*D197</f>
        <v>750</v>
      </c>
      <c r="F197" s="14">
        <v>2</v>
      </c>
      <c r="G197" s="14">
        <f>1500/8*F197</f>
        <v>375</v>
      </c>
      <c r="H197" s="14"/>
      <c r="I197" s="23">
        <v>832</v>
      </c>
      <c r="J197" s="14" t="s">
        <v>186</v>
      </c>
      <c r="K197" s="14" t="s">
        <v>947</v>
      </c>
      <c r="L197" s="14"/>
      <c r="M197" s="14"/>
      <c r="N197" s="14" t="s">
        <v>40</v>
      </c>
      <c r="O197" s="14"/>
      <c r="P197" s="14"/>
      <c r="Q197" s="14"/>
      <c r="R197" s="14"/>
      <c r="S197" s="14"/>
      <c r="T197" s="14">
        <v>2357</v>
      </c>
      <c r="U197" s="14"/>
      <c r="V197" s="14" t="s">
        <v>977</v>
      </c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</row>
    <row r="198" s="73" customFormat="1" ht="20" hidden="1" customHeight="1" spans="1:257">
      <c r="A198" s="13">
        <f t="shared" si="13"/>
        <v>10</v>
      </c>
      <c r="B198" s="14" t="s">
        <v>1008</v>
      </c>
      <c r="C198" s="14" t="s">
        <v>81</v>
      </c>
      <c r="D198" s="14">
        <v>10</v>
      </c>
      <c r="E198" s="14">
        <f>1000/8*D198</f>
        <v>1250</v>
      </c>
      <c r="F198" s="14"/>
      <c r="G198" s="14">
        <f>1400/8*F198</f>
        <v>0</v>
      </c>
      <c r="H198" s="14"/>
      <c r="I198" s="23">
        <v>768</v>
      </c>
      <c r="J198" s="14" t="s">
        <v>842</v>
      </c>
      <c r="K198" s="14" t="s">
        <v>224</v>
      </c>
      <c r="L198" s="14"/>
      <c r="M198" s="14"/>
      <c r="N198" s="14" t="s">
        <v>40</v>
      </c>
      <c r="O198" s="14"/>
      <c r="P198" s="14"/>
      <c r="Q198" s="14"/>
      <c r="R198" s="14"/>
      <c r="S198" s="14"/>
      <c r="T198" s="14"/>
      <c r="U198" s="14"/>
      <c r="V198" s="14" t="s">
        <v>852</v>
      </c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</row>
    <row r="199" s="73" customFormat="1" ht="20" hidden="1" customHeight="1" spans="1:257">
      <c r="A199" s="13">
        <f t="shared" si="13"/>
        <v>8</v>
      </c>
      <c r="B199" s="32" t="s">
        <v>1008</v>
      </c>
      <c r="C199" s="32" t="s">
        <v>102</v>
      </c>
      <c r="D199" s="32">
        <v>8</v>
      </c>
      <c r="E199" s="32">
        <v>1300</v>
      </c>
      <c r="F199" s="32">
        <v>0</v>
      </c>
      <c r="G199" s="32">
        <f>1500/8*F199</f>
        <v>0</v>
      </c>
      <c r="H199" s="32">
        <v>300</v>
      </c>
      <c r="I199" s="42"/>
      <c r="J199" s="32" t="s">
        <v>60</v>
      </c>
      <c r="K199" s="32" t="s">
        <v>1014</v>
      </c>
      <c r="L199" s="32"/>
      <c r="M199" s="32"/>
      <c r="N199" s="32"/>
      <c r="O199" s="32"/>
      <c r="P199" s="32">
        <v>1600</v>
      </c>
      <c r="Q199" s="32"/>
      <c r="R199" s="32"/>
      <c r="S199" s="32"/>
      <c r="T199" s="32"/>
      <c r="U199" s="32"/>
      <c r="V199" s="32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</row>
    <row r="200" s="73" customFormat="1" ht="20" hidden="1" customHeight="1" spans="1:257">
      <c r="A200" s="13">
        <f t="shared" si="13"/>
        <v>8</v>
      </c>
      <c r="B200" s="14" t="s">
        <v>1008</v>
      </c>
      <c r="C200" s="14" t="s">
        <v>180</v>
      </c>
      <c r="D200" s="14">
        <v>8</v>
      </c>
      <c r="E200" s="14">
        <f>900/8*D200</f>
        <v>900</v>
      </c>
      <c r="F200" s="14">
        <v>0</v>
      </c>
      <c r="G200" s="14">
        <f>1300/8*F200</f>
        <v>0</v>
      </c>
      <c r="H200" s="14"/>
      <c r="I200" s="23">
        <v>1474</v>
      </c>
      <c r="J200" s="76" t="s">
        <v>374</v>
      </c>
      <c r="K200" s="14" t="s">
        <v>1003</v>
      </c>
      <c r="L200" s="14"/>
      <c r="M200" s="14"/>
      <c r="N200" s="14" t="s">
        <v>40</v>
      </c>
      <c r="O200" s="14"/>
      <c r="P200" s="14"/>
      <c r="Q200" s="14"/>
      <c r="R200" s="14"/>
      <c r="S200" s="14"/>
      <c r="T200" s="14"/>
      <c r="U200" s="14"/>
      <c r="V200" s="14" t="s">
        <v>1004</v>
      </c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</row>
    <row r="201" s="73" customFormat="1" ht="20" hidden="1" customHeight="1" spans="1:257">
      <c r="A201" s="13">
        <f t="shared" si="13"/>
        <v>8</v>
      </c>
      <c r="B201" s="14" t="s">
        <v>1008</v>
      </c>
      <c r="C201" s="14" t="s">
        <v>37</v>
      </c>
      <c r="D201" s="14">
        <v>8</v>
      </c>
      <c r="E201" s="14">
        <f>1000/8*D201</f>
        <v>1000</v>
      </c>
      <c r="F201" s="14">
        <v>0</v>
      </c>
      <c r="G201" s="14">
        <f>1500/8*F201</f>
        <v>0</v>
      </c>
      <c r="H201" s="14"/>
      <c r="I201" s="23">
        <v>1420</v>
      </c>
      <c r="J201" s="14" t="s">
        <v>54</v>
      </c>
      <c r="K201" s="14" t="s">
        <v>270</v>
      </c>
      <c r="L201" s="14"/>
      <c r="M201" s="14"/>
      <c r="N201" s="14" t="s">
        <v>40</v>
      </c>
      <c r="O201" s="14"/>
      <c r="P201" s="14"/>
      <c r="Q201" s="14"/>
      <c r="R201" s="14"/>
      <c r="S201" s="14"/>
      <c r="T201" s="14">
        <v>3219</v>
      </c>
      <c r="U201" s="14" t="s">
        <v>495</v>
      </c>
      <c r="V201" s="14">
        <v>13923978348</v>
      </c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</row>
    <row r="202" s="73" customFormat="1" ht="20" hidden="1" customHeight="1" spans="1:257">
      <c r="A202" s="13">
        <f t="shared" si="13"/>
        <v>16</v>
      </c>
      <c r="B202" s="14" t="s">
        <v>1008</v>
      </c>
      <c r="C202" s="14" t="s">
        <v>33</v>
      </c>
      <c r="D202" s="14">
        <v>8</v>
      </c>
      <c r="E202" s="14">
        <f>1000/8*D202</f>
        <v>1000</v>
      </c>
      <c r="F202" s="14">
        <v>8</v>
      </c>
      <c r="G202" s="14">
        <f>1500/8*F202</f>
        <v>1500</v>
      </c>
      <c r="H202" s="14"/>
      <c r="I202" s="23">
        <v>963</v>
      </c>
      <c r="J202" s="76" t="s">
        <v>338</v>
      </c>
      <c r="K202" s="14" t="s">
        <v>1015</v>
      </c>
      <c r="L202" s="14"/>
      <c r="M202" s="14"/>
      <c r="N202" s="14" t="s">
        <v>40</v>
      </c>
      <c r="O202" s="14"/>
      <c r="P202" s="14"/>
      <c r="Q202" s="14"/>
      <c r="R202" s="14"/>
      <c r="S202" s="14"/>
      <c r="T202" s="14"/>
      <c r="U202" s="14"/>
      <c r="V202" s="14" t="s">
        <v>1016</v>
      </c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</row>
    <row r="203" s="3" customFormat="1" ht="21" hidden="1" customHeight="1" spans="1:22">
      <c r="A203" s="13">
        <f t="shared" si="13"/>
        <v>8</v>
      </c>
      <c r="B203" s="14" t="s">
        <v>1008</v>
      </c>
      <c r="C203" s="14" t="s">
        <v>85</v>
      </c>
      <c r="D203" s="14">
        <v>8</v>
      </c>
      <c r="E203" s="14">
        <f>1000/8*D203</f>
        <v>1000</v>
      </c>
      <c r="F203" s="14">
        <v>0</v>
      </c>
      <c r="G203" s="14">
        <f>1500/8*F203</f>
        <v>0</v>
      </c>
      <c r="H203" s="14"/>
      <c r="I203" s="23">
        <v>894</v>
      </c>
      <c r="J203" s="14" t="s">
        <v>82</v>
      </c>
      <c r="K203" s="14" t="s">
        <v>972</v>
      </c>
      <c r="L203" s="14"/>
      <c r="M203" s="14"/>
      <c r="N203" s="14" t="s">
        <v>40</v>
      </c>
      <c r="O203" s="14"/>
      <c r="P203" s="14"/>
      <c r="Q203" s="14"/>
      <c r="R203" s="14"/>
      <c r="S203" s="14"/>
      <c r="T203" s="14"/>
      <c r="U203" s="14"/>
      <c r="V203" s="14" t="s">
        <v>775</v>
      </c>
    </row>
    <row r="204" s="3" customFormat="1" ht="21" hidden="1" customHeight="1" spans="1:22">
      <c r="A204" s="13">
        <f t="shared" si="13"/>
        <v>6</v>
      </c>
      <c r="B204" s="14" t="s">
        <v>1008</v>
      </c>
      <c r="C204" s="14" t="s">
        <v>67</v>
      </c>
      <c r="D204" s="14">
        <v>0</v>
      </c>
      <c r="E204" s="14">
        <f>1000/8*D204</f>
        <v>0</v>
      </c>
      <c r="F204" s="14">
        <v>6</v>
      </c>
      <c r="G204" s="14">
        <f>1500/8*F204</f>
        <v>1125</v>
      </c>
      <c r="H204" s="14"/>
      <c r="I204" s="23">
        <v>893</v>
      </c>
      <c r="J204" s="14" t="s">
        <v>34</v>
      </c>
      <c r="K204" s="14" t="s">
        <v>972</v>
      </c>
      <c r="L204" s="14"/>
      <c r="M204" s="14"/>
      <c r="N204" s="14" t="s">
        <v>40</v>
      </c>
      <c r="O204" s="14"/>
      <c r="P204" s="14"/>
      <c r="Q204" s="14"/>
      <c r="R204" s="14"/>
      <c r="S204" s="14"/>
      <c r="T204" s="14"/>
      <c r="U204" s="14"/>
      <c r="V204" s="14" t="s">
        <v>775</v>
      </c>
    </row>
    <row r="205" s="3" customFormat="1" ht="21" hidden="1" customHeight="1" spans="1:22">
      <c r="A205" s="13">
        <f t="shared" si="13"/>
        <v>8.5</v>
      </c>
      <c r="B205" s="14" t="s">
        <v>1017</v>
      </c>
      <c r="C205" s="14" t="s">
        <v>42</v>
      </c>
      <c r="D205" s="14">
        <v>3.5</v>
      </c>
      <c r="E205" s="14">
        <f>1000/8*D205</f>
        <v>437.5</v>
      </c>
      <c r="F205" s="14">
        <v>5</v>
      </c>
      <c r="G205" s="14">
        <f>1500/8*F205</f>
        <v>937.5</v>
      </c>
      <c r="H205" s="14"/>
      <c r="I205" s="23">
        <v>1083</v>
      </c>
      <c r="J205" s="14" t="s">
        <v>1006</v>
      </c>
      <c r="K205" s="14" t="s">
        <v>1009</v>
      </c>
      <c r="L205" s="14"/>
      <c r="M205" s="14" t="s">
        <v>1018</v>
      </c>
      <c r="N205" s="14" t="s">
        <v>40</v>
      </c>
      <c r="O205" s="14"/>
      <c r="P205" s="14"/>
      <c r="Q205" s="14"/>
      <c r="R205" s="14"/>
      <c r="S205" s="14"/>
      <c r="T205" s="14"/>
      <c r="U205" s="14"/>
      <c r="V205" s="14" t="s">
        <v>1010</v>
      </c>
    </row>
    <row r="206" s="3" customFormat="1" ht="21" hidden="1" customHeight="1" spans="1:22">
      <c r="A206" s="13">
        <f t="shared" si="13"/>
        <v>10</v>
      </c>
      <c r="B206" s="14" t="s">
        <v>1017</v>
      </c>
      <c r="C206" s="14" t="s">
        <v>63</v>
      </c>
      <c r="D206" s="14">
        <v>10</v>
      </c>
      <c r="E206" s="14">
        <f>900/8*D206</f>
        <v>1125</v>
      </c>
      <c r="F206" s="14">
        <v>0</v>
      </c>
      <c r="G206" s="14">
        <f>1300/8*F206</f>
        <v>0</v>
      </c>
      <c r="H206" s="14"/>
      <c r="I206" s="23">
        <v>5797</v>
      </c>
      <c r="J206" s="14" t="s">
        <v>986</v>
      </c>
      <c r="K206" s="14" t="s">
        <v>1012</v>
      </c>
      <c r="L206" s="14"/>
      <c r="M206" s="14"/>
      <c r="N206" s="62" t="s">
        <v>40</v>
      </c>
      <c r="O206" s="14"/>
      <c r="P206" s="14"/>
      <c r="Q206" s="14"/>
      <c r="R206" s="14"/>
      <c r="S206" s="14"/>
      <c r="T206" s="14">
        <v>1067</v>
      </c>
      <c r="U206" s="14"/>
      <c r="V206" s="14" t="s">
        <v>1013</v>
      </c>
    </row>
    <row r="207" s="3" customFormat="1" ht="21" hidden="1" customHeight="1" spans="1:22">
      <c r="A207" s="13">
        <f t="shared" si="13"/>
        <v>9</v>
      </c>
      <c r="B207" s="14" t="s">
        <v>1017</v>
      </c>
      <c r="C207" s="14" t="s">
        <v>457</v>
      </c>
      <c r="D207" s="14">
        <v>9</v>
      </c>
      <c r="E207" s="14">
        <f>900/8*D207</f>
        <v>1012.5</v>
      </c>
      <c r="F207" s="14">
        <v>0</v>
      </c>
      <c r="G207" s="14">
        <f>1300/8*F207</f>
        <v>0</v>
      </c>
      <c r="H207" s="41"/>
      <c r="I207" s="23">
        <v>737</v>
      </c>
      <c r="J207" s="14" t="s">
        <v>38</v>
      </c>
      <c r="K207" s="14" t="s">
        <v>774</v>
      </c>
      <c r="L207" s="14">
        <v>20</v>
      </c>
      <c r="M207" s="41"/>
      <c r="N207" s="41" t="s">
        <v>40</v>
      </c>
      <c r="O207" s="41"/>
      <c r="P207" s="41"/>
      <c r="Q207" s="41"/>
      <c r="R207" s="41"/>
      <c r="S207" s="41"/>
      <c r="T207" s="14">
        <v>1646</v>
      </c>
      <c r="U207" s="14" t="s">
        <v>408</v>
      </c>
      <c r="V207" s="14" t="s">
        <v>951</v>
      </c>
    </row>
    <row r="208" s="3" customFormat="1" ht="21" hidden="1" customHeight="1" spans="1:22">
      <c r="A208" s="13">
        <f t="shared" si="13"/>
        <v>8</v>
      </c>
      <c r="B208" s="14" t="s">
        <v>1017</v>
      </c>
      <c r="C208" s="14" t="s">
        <v>27</v>
      </c>
      <c r="D208" s="14">
        <v>8</v>
      </c>
      <c r="E208" s="14">
        <f>1000/8*D208</f>
        <v>1000</v>
      </c>
      <c r="F208" s="14">
        <v>0</v>
      </c>
      <c r="G208" s="14">
        <f>1500/8*F208</f>
        <v>0</v>
      </c>
      <c r="H208" s="14"/>
      <c r="I208" s="23">
        <v>1189</v>
      </c>
      <c r="J208" s="14" t="s">
        <v>432</v>
      </c>
      <c r="K208" s="14" t="s">
        <v>974</v>
      </c>
      <c r="L208" s="14"/>
      <c r="M208" s="14"/>
      <c r="N208" s="14" t="s">
        <v>40</v>
      </c>
      <c r="O208" s="14"/>
      <c r="P208" s="14"/>
      <c r="Q208" s="14"/>
      <c r="R208" s="14"/>
      <c r="S208" s="14"/>
      <c r="T208" s="14"/>
      <c r="U208" s="14"/>
      <c r="V208" s="14" t="s">
        <v>987</v>
      </c>
    </row>
    <row r="209" s="3" customFormat="1" ht="21" hidden="1" customHeight="1" spans="1:22">
      <c r="A209" s="13">
        <f t="shared" si="13"/>
        <v>7</v>
      </c>
      <c r="B209" s="14" t="s">
        <v>1017</v>
      </c>
      <c r="C209" s="14" t="s">
        <v>322</v>
      </c>
      <c r="D209" s="14">
        <v>0</v>
      </c>
      <c r="E209" s="14">
        <f>900/8*D209</f>
        <v>0</v>
      </c>
      <c r="F209" s="14">
        <v>7</v>
      </c>
      <c r="G209" s="14">
        <f>1300/8*F209</f>
        <v>1137.5</v>
      </c>
      <c r="H209" s="14"/>
      <c r="I209" s="23">
        <v>5821</v>
      </c>
      <c r="J209" s="14" t="s">
        <v>845</v>
      </c>
      <c r="K209" s="14" t="s">
        <v>1019</v>
      </c>
      <c r="L209" s="14"/>
      <c r="M209" s="14"/>
      <c r="N209" s="14" t="s">
        <v>40</v>
      </c>
      <c r="O209" s="14"/>
      <c r="P209" s="14"/>
      <c r="Q209" s="14"/>
      <c r="R209" s="14"/>
      <c r="S209" s="14"/>
      <c r="T209" s="14"/>
      <c r="U209" s="14"/>
      <c r="V209" s="14" t="s">
        <v>1020</v>
      </c>
    </row>
    <row r="210" s="3" customFormat="1" ht="21" hidden="1" customHeight="1" spans="1:22">
      <c r="A210" s="13">
        <f t="shared" si="13"/>
        <v>6.5</v>
      </c>
      <c r="B210" s="14" t="s">
        <v>1017</v>
      </c>
      <c r="C210" s="14" t="s">
        <v>50</v>
      </c>
      <c r="D210" s="14">
        <v>6.5</v>
      </c>
      <c r="E210" s="14">
        <f>1000/8*D210</f>
        <v>812.5</v>
      </c>
      <c r="F210" s="14">
        <v>0</v>
      </c>
      <c r="G210" s="14">
        <f>1500/8*F210</f>
        <v>0</v>
      </c>
      <c r="H210" s="14"/>
      <c r="I210" s="23">
        <v>834</v>
      </c>
      <c r="J210" s="14" t="s">
        <v>186</v>
      </c>
      <c r="K210" s="14" t="s">
        <v>947</v>
      </c>
      <c r="L210" s="14"/>
      <c r="M210" s="14"/>
      <c r="N210" s="14" t="s">
        <v>40</v>
      </c>
      <c r="O210" s="14"/>
      <c r="P210" s="14"/>
      <c r="Q210" s="14"/>
      <c r="R210" s="14"/>
      <c r="S210" s="14"/>
      <c r="T210" s="14">
        <v>2357</v>
      </c>
      <c r="U210" s="14"/>
      <c r="V210" s="14" t="s">
        <v>977</v>
      </c>
    </row>
    <row r="211" s="3" customFormat="1" ht="21" hidden="1" customHeight="1" spans="1:22">
      <c r="A211" s="13">
        <f t="shared" si="13"/>
        <v>11</v>
      </c>
      <c r="B211" s="14" t="s">
        <v>1017</v>
      </c>
      <c r="C211" s="14" t="s">
        <v>81</v>
      </c>
      <c r="D211" s="14">
        <v>11</v>
      </c>
      <c r="E211" s="14">
        <f>1000/8*D211</f>
        <v>1375</v>
      </c>
      <c r="F211" s="14"/>
      <c r="G211" s="14">
        <f>1400/8*F211</f>
        <v>0</v>
      </c>
      <c r="H211" s="14"/>
      <c r="I211" s="23">
        <v>769</v>
      </c>
      <c r="J211" s="14" t="s">
        <v>842</v>
      </c>
      <c r="K211" s="14" t="s">
        <v>224</v>
      </c>
      <c r="L211" s="14"/>
      <c r="M211" s="14"/>
      <c r="N211" s="14" t="s">
        <v>40</v>
      </c>
      <c r="O211" s="14"/>
      <c r="P211" s="14"/>
      <c r="Q211" s="14"/>
      <c r="R211" s="14"/>
      <c r="S211" s="14"/>
      <c r="T211" s="14"/>
      <c r="U211" s="14"/>
      <c r="V211" s="14" t="s">
        <v>852</v>
      </c>
    </row>
    <row r="212" s="3" customFormat="1" ht="21" hidden="1" customHeight="1" spans="1:22">
      <c r="A212" s="13">
        <f t="shared" si="13"/>
        <v>8</v>
      </c>
      <c r="B212" s="14" t="s">
        <v>1017</v>
      </c>
      <c r="C212" s="14" t="s">
        <v>102</v>
      </c>
      <c r="D212" s="14">
        <v>8</v>
      </c>
      <c r="E212" s="14">
        <v>1100</v>
      </c>
      <c r="F212" s="14">
        <v>0</v>
      </c>
      <c r="G212" s="14">
        <f>1500/8*F212</f>
        <v>0</v>
      </c>
      <c r="H212" s="14"/>
      <c r="I212" s="23">
        <v>5662</v>
      </c>
      <c r="J212" s="14" t="s">
        <v>939</v>
      </c>
      <c r="K212" s="14" t="s">
        <v>890</v>
      </c>
      <c r="L212" s="14"/>
      <c r="M212" s="14"/>
      <c r="N212" s="14" t="s">
        <v>40</v>
      </c>
      <c r="O212" s="14"/>
      <c r="P212" s="14">
        <v>1100</v>
      </c>
      <c r="Q212" s="14"/>
      <c r="R212" s="14"/>
      <c r="S212" s="14"/>
      <c r="T212" s="14"/>
      <c r="U212" s="14"/>
      <c r="V212" s="14"/>
    </row>
    <row r="213" s="73" customFormat="1" ht="20" hidden="1" customHeight="1" spans="1:257">
      <c r="A213" s="13">
        <f t="shared" si="13"/>
        <v>8</v>
      </c>
      <c r="B213" s="32" t="s">
        <v>1017</v>
      </c>
      <c r="C213" s="32" t="s">
        <v>102</v>
      </c>
      <c r="D213" s="32">
        <v>8</v>
      </c>
      <c r="E213" s="32">
        <v>1300</v>
      </c>
      <c r="F213" s="32">
        <v>0</v>
      </c>
      <c r="G213" s="32">
        <f>1500/8*F213</f>
        <v>0</v>
      </c>
      <c r="H213" s="32"/>
      <c r="I213" s="42"/>
      <c r="J213" s="32" t="s">
        <v>60</v>
      </c>
      <c r="K213" s="32" t="s">
        <v>1014</v>
      </c>
      <c r="L213" s="32"/>
      <c r="M213" s="32"/>
      <c r="N213" s="32"/>
      <c r="O213" s="32"/>
      <c r="P213" s="32">
        <v>1300</v>
      </c>
      <c r="Q213" s="32"/>
      <c r="R213" s="32"/>
      <c r="S213" s="32"/>
      <c r="T213" s="32"/>
      <c r="U213" s="32"/>
      <c r="V213" s="32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</row>
    <row r="214" s="73" customFormat="1" ht="20" hidden="1" customHeight="1" spans="1:257">
      <c r="A214" s="13">
        <f t="shared" si="13"/>
        <v>8</v>
      </c>
      <c r="B214" s="14" t="s">
        <v>1017</v>
      </c>
      <c r="C214" s="14" t="s">
        <v>180</v>
      </c>
      <c r="D214" s="14">
        <v>8</v>
      </c>
      <c r="E214" s="14">
        <f>900/8*D214</f>
        <v>900</v>
      </c>
      <c r="F214" s="14">
        <v>0</v>
      </c>
      <c r="G214" s="14">
        <f>1300/8*F214</f>
        <v>0</v>
      </c>
      <c r="H214" s="14"/>
      <c r="I214" s="23">
        <v>1473</v>
      </c>
      <c r="J214" s="76" t="s">
        <v>374</v>
      </c>
      <c r="K214" s="14" t="s">
        <v>1003</v>
      </c>
      <c r="L214" s="14">
        <v>20</v>
      </c>
      <c r="M214" s="14"/>
      <c r="N214" s="14" t="s">
        <v>40</v>
      </c>
      <c r="O214" s="14"/>
      <c r="P214" s="14"/>
      <c r="Q214" s="14"/>
      <c r="R214" s="14"/>
      <c r="S214" s="14"/>
      <c r="T214" s="14"/>
      <c r="U214" s="14"/>
      <c r="V214" s="14" t="s">
        <v>1004</v>
      </c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</row>
    <row r="215" s="73" customFormat="1" ht="20" hidden="1" customHeight="1" spans="1:257">
      <c r="A215" s="13">
        <f t="shared" si="13"/>
        <v>8</v>
      </c>
      <c r="B215" s="14" t="s">
        <v>1017</v>
      </c>
      <c r="C215" s="14" t="s">
        <v>37</v>
      </c>
      <c r="D215" s="14">
        <v>8</v>
      </c>
      <c r="E215" s="14">
        <f>1000/8*D215</f>
        <v>1000</v>
      </c>
      <c r="F215" s="14">
        <v>0</v>
      </c>
      <c r="G215" s="14">
        <f>1500/8*F215</f>
        <v>0</v>
      </c>
      <c r="H215" s="14"/>
      <c r="I215" s="23">
        <v>1422</v>
      </c>
      <c r="J215" s="14" t="s">
        <v>54</v>
      </c>
      <c r="K215" s="14" t="s">
        <v>270</v>
      </c>
      <c r="L215" s="14"/>
      <c r="M215" s="14"/>
      <c r="N215" s="14" t="s">
        <v>40</v>
      </c>
      <c r="O215" s="14"/>
      <c r="P215" s="14"/>
      <c r="Q215" s="14"/>
      <c r="R215" s="14"/>
      <c r="S215" s="14"/>
      <c r="T215" s="14">
        <v>3226</v>
      </c>
      <c r="U215" s="14" t="s">
        <v>407</v>
      </c>
      <c r="V215" s="14">
        <v>13923978348</v>
      </c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</row>
    <row r="216" s="73" customFormat="1" ht="29" hidden="1" customHeight="1" spans="1:257">
      <c r="A216" s="13">
        <f t="shared" si="13"/>
        <v>9.5</v>
      </c>
      <c r="B216" s="14" t="s">
        <v>1017</v>
      </c>
      <c r="C216" s="14" t="s">
        <v>522</v>
      </c>
      <c r="D216" s="14">
        <v>9.5</v>
      </c>
      <c r="E216" s="14">
        <f>1000/8*D216</f>
        <v>1187.5</v>
      </c>
      <c r="F216" s="14">
        <v>0</v>
      </c>
      <c r="G216" s="14">
        <f>1500/8*F216</f>
        <v>0</v>
      </c>
      <c r="H216" s="14"/>
      <c r="I216" s="23">
        <v>1381</v>
      </c>
      <c r="J216" s="14" t="s">
        <v>47</v>
      </c>
      <c r="K216" s="14" t="s">
        <v>713</v>
      </c>
      <c r="L216" s="14"/>
      <c r="M216" s="14"/>
      <c r="N216" s="14" t="s">
        <v>40</v>
      </c>
      <c r="O216" s="14"/>
      <c r="P216" s="14"/>
      <c r="Q216" s="14"/>
      <c r="R216" s="14"/>
      <c r="S216" s="14"/>
      <c r="T216" s="14"/>
      <c r="U216" s="14"/>
      <c r="V216" s="14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</row>
    <row r="217" s="73" customFormat="1" ht="20" hidden="1" customHeight="1" spans="1:257">
      <c r="A217" s="13">
        <f t="shared" si="13"/>
        <v>8</v>
      </c>
      <c r="B217" s="32" t="s">
        <v>1017</v>
      </c>
      <c r="C217" s="32" t="s">
        <v>85</v>
      </c>
      <c r="D217" s="32">
        <v>0</v>
      </c>
      <c r="E217" s="32">
        <f>900/8*D217</f>
        <v>0</v>
      </c>
      <c r="F217" s="32">
        <v>8</v>
      </c>
      <c r="G217" s="32">
        <f>1500/8*F217</f>
        <v>1500</v>
      </c>
      <c r="H217" s="32"/>
      <c r="I217" s="42"/>
      <c r="J217" s="32" t="s">
        <v>23</v>
      </c>
      <c r="K217" s="32" t="s">
        <v>1021</v>
      </c>
      <c r="L217" s="32"/>
      <c r="M217" s="32" t="s">
        <v>77</v>
      </c>
      <c r="N217" s="32"/>
      <c r="O217" s="32"/>
      <c r="P217" s="32">
        <v>1500</v>
      </c>
      <c r="Q217" s="32"/>
      <c r="R217" s="32"/>
      <c r="S217" s="32"/>
      <c r="T217" s="32"/>
      <c r="U217" s="32"/>
      <c r="V217" s="32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</row>
    <row r="218" s="73" customFormat="1" ht="33" hidden="1" customHeight="1" spans="1:257">
      <c r="A218" s="13">
        <f t="shared" si="13"/>
        <v>11.5</v>
      </c>
      <c r="B218" s="14" t="s">
        <v>1017</v>
      </c>
      <c r="C218" s="14" t="s">
        <v>33</v>
      </c>
      <c r="D218" s="14">
        <v>7.5</v>
      </c>
      <c r="E218" s="14">
        <f>1000/8*D218</f>
        <v>937.5</v>
      </c>
      <c r="F218" s="14">
        <v>4</v>
      </c>
      <c r="G218" s="14">
        <f>1500/8*F218</f>
        <v>750</v>
      </c>
      <c r="H218" s="14"/>
      <c r="I218" s="24" t="s">
        <v>1022</v>
      </c>
      <c r="J218" s="76" t="s">
        <v>1023</v>
      </c>
      <c r="K218" s="14" t="s">
        <v>1015</v>
      </c>
      <c r="L218" s="14"/>
      <c r="M218" s="14"/>
      <c r="N218" s="14" t="s">
        <v>40</v>
      </c>
      <c r="O218" s="14"/>
      <c r="P218" s="14"/>
      <c r="Q218" s="14"/>
      <c r="R218" s="14"/>
      <c r="S218" s="14"/>
      <c r="T218" s="14"/>
      <c r="U218" s="14"/>
      <c r="V218" s="14" t="s">
        <v>1016</v>
      </c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</row>
    <row r="219" s="73" customFormat="1" ht="20" hidden="1" customHeight="1" spans="1:257">
      <c r="A219" s="13">
        <f t="shared" si="13"/>
        <v>4</v>
      </c>
      <c r="B219" s="14" t="s">
        <v>1024</v>
      </c>
      <c r="C219" s="14" t="s">
        <v>345</v>
      </c>
      <c r="D219" s="14">
        <v>4</v>
      </c>
      <c r="E219" s="14">
        <f>900/8*D219</f>
        <v>450</v>
      </c>
      <c r="F219" s="14">
        <v>0</v>
      </c>
      <c r="G219" s="14">
        <f>1300/8*F219</f>
        <v>0</v>
      </c>
      <c r="H219" s="41"/>
      <c r="I219" s="23">
        <v>5353</v>
      </c>
      <c r="J219" s="23" t="s">
        <v>284</v>
      </c>
      <c r="K219" s="14" t="s">
        <v>790</v>
      </c>
      <c r="L219" s="41"/>
      <c r="M219" s="41"/>
      <c r="N219" s="14" t="s">
        <v>40</v>
      </c>
      <c r="O219" s="41"/>
      <c r="P219" s="41"/>
      <c r="Q219" s="41"/>
      <c r="R219" s="41"/>
      <c r="S219" s="41"/>
      <c r="T219" s="41"/>
      <c r="U219" s="41"/>
      <c r="V219" s="41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</row>
    <row r="220" s="73" customFormat="1" ht="20" hidden="1" customHeight="1" spans="1:257">
      <c r="A220" s="13">
        <f t="shared" si="13"/>
        <v>8</v>
      </c>
      <c r="B220" s="3" t="s">
        <v>1024</v>
      </c>
      <c r="C220" s="3" t="s">
        <v>63</v>
      </c>
      <c r="D220" s="3">
        <v>8</v>
      </c>
      <c r="E220" s="3">
        <f>900/8*D220</f>
        <v>900</v>
      </c>
      <c r="F220" s="3">
        <v>0</v>
      </c>
      <c r="G220" s="3">
        <f>1300/8*F220</f>
        <v>0</v>
      </c>
      <c r="H220" s="3"/>
      <c r="I220" s="51"/>
      <c r="J220" s="3" t="s">
        <v>986</v>
      </c>
      <c r="K220" s="3" t="s">
        <v>1025</v>
      </c>
      <c r="L220" s="3"/>
      <c r="M220" s="3"/>
      <c r="N220" s="3"/>
      <c r="O220" s="3"/>
      <c r="P220" s="3"/>
      <c r="Q220" s="3"/>
      <c r="R220" s="3"/>
      <c r="S220" s="3"/>
      <c r="T220" s="3">
        <v>1067</v>
      </c>
      <c r="U220" s="3"/>
      <c r="V220" s="3" t="s">
        <v>1013</v>
      </c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</row>
    <row r="221" s="73" customFormat="1" ht="20" hidden="1" customHeight="1" spans="1:257">
      <c r="A221" s="13">
        <f t="shared" si="13"/>
        <v>7</v>
      </c>
      <c r="B221" s="14" t="s">
        <v>1024</v>
      </c>
      <c r="C221" s="14" t="s">
        <v>322</v>
      </c>
      <c r="D221" s="14">
        <v>0</v>
      </c>
      <c r="E221" s="14">
        <f>900/8*D221</f>
        <v>0</v>
      </c>
      <c r="F221" s="14">
        <v>7</v>
      </c>
      <c r="G221" s="14">
        <f>1300/8*F221</f>
        <v>1137.5</v>
      </c>
      <c r="H221" s="14"/>
      <c r="I221" s="23">
        <v>5822</v>
      </c>
      <c r="J221" s="14" t="s">
        <v>845</v>
      </c>
      <c r="K221" s="14" t="s">
        <v>1019</v>
      </c>
      <c r="L221" s="14"/>
      <c r="M221" s="14"/>
      <c r="N221" s="14" t="s">
        <v>40</v>
      </c>
      <c r="O221" s="14"/>
      <c r="P221" s="14"/>
      <c r="Q221" s="14"/>
      <c r="R221" s="14"/>
      <c r="S221" s="14"/>
      <c r="T221" s="14"/>
      <c r="U221" s="14"/>
      <c r="V221" s="14" t="s">
        <v>1020</v>
      </c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</row>
    <row r="222" s="73" customFormat="1" ht="20" hidden="1" customHeight="1" spans="1:257">
      <c r="A222" s="13">
        <f t="shared" si="13"/>
        <v>3</v>
      </c>
      <c r="B222" s="14" t="s">
        <v>1024</v>
      </c>
      <c r="C222" s="14" t="s">
        <v>50</v>
      </c>
      <c r="D222" s="14">
        <v>2</v>
      </c>
      <c r="E222" s="14">
        <f>1000/8*D222</f>
        <v>250</v>
      </c>
      <c r="F222" s="14">
        <v>1</v>
      </c>
      <c r="G222" s="14">
        <f>1500/8*F222</f>
        <v>187.5</v>
      </c>
      <c r="H222" s="14"/>
      <c r="I222" s="23">
        <v>835</v>
      </c>
      <c r="J222" s="14" t="s">
        <v>186</v>
      </c>
      <c r="K222" s="14" t="s">
        <v>947</v>
      </c>
      <c r="L222" s="14"/>
      <c r="M222" s="14"/>
      <c r="N222" s="14" t="s">
        <v>40</v>
      </c>
      <c r="O222" s="14"/>
      <c r="P222" s="14"/>
      <c r="Q222" s="14"/>
      <c r="R222" s="14"/>
      <c r="S222" s="14"/>
      <c r="T222" s="14">
        <v>2357</v>
      </c>
      <c r="U222" s="14"/>
      <c r="V222" s="14" t="s">
        <v>977</v>
      </c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</row>
    <row r="223" s="73" customFormat="1" ht="20" hidden="1" customHeight="1" spans="1:257">
      <c r="A223" s="13">
        <f t="shared" si="13"/>
        <v>10</v>
      </c>
      <c r="B223" s="14" t="s">
        <v>1024</v>
      </c>
      <c r="C223" s="14" t="s">
        <v>81</v>
      </c>
      <c r="D223" s="14">
        <v>10</v>
      </c>
      <c r="E223" s="14">
        <f>1000/8*D223</f>
        <v>1250</v>
      </c>
      <c r="F223" s="14"/>
      <c r="G223" s="14">
        <f>1400/8*F223</f>
        <v>0</v>
      </c>
      <c r="H223" s="14"/>
      <c r="I223" s="23">
        <v>772</v>
      </c>
      <c r="J223" s="14" t="s">
        <v>842</v>
      </c>
      <c r="K223" s="14" t="s">
        <v>224</v>
      </c>
      <c r="L223" s="14"/>
      <c r="M223" s="14"/>
      <c r="N223" s="14" t="s">
        <v>40</v>
      </c>
      <c r="O223" s="14"/>
      <c r="P223" s="14"/>
      <c r="Q223" s="14"/>
      <c r="R223" s="14"/>
      <c r="S223" s="14"/>
      <c r="T223" s="14"/>
      <c r="U223" s="14"/>
      <c r="V223" s="14" t="s">
        <v>852</v>
      </c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</row>
    <row r="224" s="73" customFormat="1" ht="20" hidden="1" customHeight="1" spans="1:257">
      <c r="A224" s="13">
        <f t="shared" si="13"/>
        <v>8</v>
      </c>
      <c r="B224" s="14" t="s">
        <v>1024</v>
      </c>
      <c r="C224" s="14" t="s">
        <v>180</v>
      </c>
      <c r="D224" s="14">
        <v>8</v>
      </c>
      <c r="E224" s="14">
        <f>900/8*D224</f>
        <v>900</v>
      </c>
      <c r="F224" s="14">
        <v>0</v>
      </c>
      <c r="G224" s="14">
        <f>1300/8*F224</f>
        <v>0</v>
      </c>
      <c r="H224" s="14"/>
      <c r="I224" s="23">
        <v>1472</v>
      </c>
      <c r="J224" s="76" t="s">
        <v>374</v>
      </c>
      <c r="K224" s="14" t="s">
        <v>1003</v>
      </c>
      <c r="L224" s="14"/>
      <c r="M224" s="14"/>
      <c r="N224" s="14" t="s">
        <v>40</v>
      </c>
      <c r="O224" s="14"/>
      <c r="P224" s="14"/>
      <c r="Q224" s="14"/>
      <c r="R224" s="14"/>
      <c r="S224" s="14"/>
      <c r="T224" s="14"/>
      <c r="U224" s="14"/>
      <c r="V224" s="14" t="s">
        <v>1004</v>
      </c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</row>
    <row r="225" s="3" customFormat="1" ht="21" hidden="1" customHeight="1" spans="1:22">
      <c r="A225" s="13">
        <f t="shared" si="13"/>
        <v>4</v>
      </c>
      <c r="B225" s="14" t="s">
        <v>1024</v>
      </c>
      <c r="C225" s="14" t="s">
        <v>37</v>
      </c>
      <c r="D225" s="14">
        <v>4</v>
      </c>
      <c r="E225" s="14">
        <f>1000/8*D225</f>
        <v>500</v>
      </c>
      <c r="F225" s="14">
        <v>0</v>
      </c>
      <c r="G225" s="14">
        <f>1500/8*F225</f>
        <v>0</v>
      </c>
      <c r="H225" s="14"/>
      <c r="I225" s="23">
        <v>1423</v>
      </c>
      <c r="J225" s="14" t="s">
        <v>54</v>
      </c>
      <c r="K225" s="14" t="s">
        <v>270</v>
      </c>
      <c r="L225" s="14"/>
      <c r="M225" s="14"/>
      <c r="N225" s="14" t="s">
        <v>40</v>
      </c>
      <c r="O225" s="14"/>
      <c r="P225" s="14"/>
      <c r="Q225" s="14"/>
      <c r="R225" s="14"/>
      <c r="S225" s="14"/>
      <c r="T225" s="14"/>
      <c r="U225" s="14"/>
      <c r="V225" s="14">
        <v>13923978348</v>
      </c>
    </row>
    <row r="226" s="3" customFormat="1" ht="21" hidden="1" customHeight="1" spans="1:22">
      <c r="A226" s="13">
        <f t="shared" si="13"/>
        <v>8</v>
      </c>
      <c r="B226" s="14" t="s">
        <v>1024</v>
      </c>
      <c r="C226" s="14" t="s">
        <v>33</v>
      </c>
      <c r="D226" s="14">
        <v>8</v>
      </c>
      <c r="E226" s="14">
        <f>1000/8*D226</f>
        <v>1000</v>
      </c>
      <c r="F226" s="14">
        <v>0</v>
      </c>
      <c r="G226" s="14">
        <f>1500/8*F226</f>
        <v>0</v>
      </c>
      <c r="H226" s="14"/>
      <c r="I226" s="23">
        <v>993</v>
      </c>
      <c r="J226" s="76" t="s">
        <v>1026</v>
      </c>
      <c r="K226" s="14" t="s">
        <v>1015</v>
      </c>
      <c r="L226" s="14"/>
      <c r="M226" s="14"/>
      <c r="N226" s="14" t="s">
        <v>40</v>
      </c>
      <c r="O226" s="14"/>
      <c r="P226" s="14"/>
      <c r="Q226" s="14"/>
      <c r="R226" s="14"/>
      <c r="S226" s="14"/>
      <c r="T226" s="14"/>
      <c r="U226" s="14"/>
      <c r="V226" s="14" t="s">
        <v>1016</v>
      </c>
    </row>
    <row r="227" s="73" customFormat="1" ht="20" hidden="1" customHeight="1" spans="1:257">
      <c r="A227" s="13">
        <f t="shared" si="13"/>
        <v>8</v>
      </c>
      <c r="B227" s="14" t="s">
        <v>1027</v>
      </c>
      <c r="C227" s="14" t="s">
        <v>273</v>
      </c>
      <c r="D227" s="14">
        <v>8</v>
      </c>
      <c r="E227" s="14">
        <f>1000/8*D227</f>
        <v>1000</v>
      </c>
      <c r="F227" s="14">
        <v>0</v>
      </c>
      <c r="G227" s="14">
        <f>1500/8*F227</f>
        <v>0</v>
      </c>
      <c r="H227" s="14"/>
      <c r="I227" s="23">
        <v>5663</v>
      </c>
      <c r="J227" s="14" t="s">
        <v>939</v>
      </c>
      <c r="K227" s="14" t="s">
        <v>1011</v>
      </c>
      <c r="L227" s="14"/>
      <c r="M227" s="14"/>
      <c r="N227" s="14" t="s">
        <v>40</v>
      </c>
      <c r="O227" s="14"/>
      <c r="P227" s="14"/>
      <c r="Q227" s="14"/>
      <c r="R227" s="14"/>
      <c r="S227" s="14"/>
      <c r="T227" s="14"/>
      <c r="U227" s="14"/>
      <c r="V227" s="14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</row>
    <row r="228" s="3" customFormat="1" ht="21" hidden="1" customHeight="1" spans="1:22">
      <c r="A228" s="13">
        <f t="shared" si="13"/>
        <v>8</v>
      </c>
      <c r="B228" s="14" t="s">
        <v>1027</v>
      </c>
      <c r="C228" s="14" t="s">
        <v>457</v>
      </c>
      <c r="D228" s="14">
        <v>8</v>
      </c>
      <c r="E228" s="14">
        <f>900/8*D228</f>
        <v>900</v>
      </c>
      <c r="F228" s="14">
        <v>0</v>
      </c>
      <c r="G228" s="14">
        <f>1300/8*F228</f>
        <v>0</v>
      </c>
      <c r="H228" s="41"/>
      <c r="I228" s="23">
        <v>5728</v>
      </c>
      <c r="J228" s="14" t="s">
        <v>38</v>
      </c>
      <c r="K228" s="14" t="s">
        <v>774</v>
      </c>
      <c r="L228" s="14">
        <v>20</v>
      </c>
      <c r="M228" s="41"/>
      <c r="N228" s="41" t="s">
        <v>40</v>
      </c>
      <c r="O228" s="41"/>
      <c r="P228" s="41"/>
      <c r="Q228" s="41"/>
      <c r="R228" s="41"/>
      <c r="S228" s="41"/>
      <c r="T228" s="14">
        <v>1655</v>
      </c>
      <c r="U228" s="14" t="s">
        <v>408</v>
      </c>
      <c r="V228" s="14" t="s">
        <v>951</v>
      </c>
    </row>
    <row r="229" s="3" customFormat="1" ht="21" hidden="1" customHeight="1" spans="1:22">
      <c r="A229" s="13">
        <f t="shared" si="13"/>
        <v>3</v>
      </c>
      <c r="B229" s="32" t="s">
        <v>1027</v>
      </c>
      <c r="C229" s="32" t="s">
        <v>457</v>
      </c>
      <c r="D229" s="32">
        <v>3</v>
      </c>
      <c r="E229" s="32">
        <v>700</v>
      </c>
      <c r="F229" s="32">
        <v>0</v>
      </c>
      <c r="G229" s="32">
        <f>1300/8*F229</f>
        <v>0</v>
      </c>
      <c r="H229" s="45"/>
      <c r="I229" s="42"/>
      <c r="J229" s="32" t="s">
        <v>38</v>
      </c>
      <c r="K229" s="32" t="s">
        <v>774</v>
      </c>
      <c r="L229" s="32"/>
      <c r="M229" s="45" t="s">
        <v>123</v>
      </c>
      <c r="N229" s="45"/>
      <c r="O229" s="45"/>
      <c r="P229" s="45">
        <v>700</v>
      </c>
      <c r="Q229" s="45"/>
      <c r="R229" s="45"/>
      <c r="S229" s="45"/>
      <c r="T229" s="32"/>
      <c r="U229" s="32"/>
      <c r="V229" s="32" t="s">
        <v>951</v>
      </c>
    </row>
    <row r="230" s="73" customFormat="1" ht="20" hidden="1" customHeight="1" spans="1:257">
      <c r="A230" s="13">
        <f t="shared" si="13"/>
        <v>8</v>
      </c>
      <c r="B230" s="14" t="s">
        <v>1027</v>
      </c>
      <c r="C230" s="14" t="s">
        <v>102</v>
      </c>
      <c r="D230" s="14">
        <v>8</v>
      </c>
      <c r="E230" s="14">
        <f>900/8*D230</f>
        <v>900</v>
      </c>
      <c r="F230" s="14">
        <v>0</v>
      </c>
      <c r="G230" s="14">
        <f>1300/8*F230</f>
        <v>0</v>
      </c>
      <c r="H230" s="14"/>
      <c r="I230" s="23">
        <v>1085</v>
      </c>
      <c r="J230" s="14" t="s">
        <v>1006</v>
      </c>
      <c r="K230" s="14" t="s">
        <v>1028</v>
      </c>
      <c r="L230" s="14"/>
      <c r="M230" s="14"/>
      <c r="N230" s="14" t="s">
        <v>40</v>
      </c>
      <c r="O230" s="14"/>
      <c r="P230" s="14"/>
      <c r="Q230" s="14"/>
      <c r="R230" s="14"/>
      <c r="S230" s="14"/>
      <c r="T230" s="14"/>
      <c r="U230" s="14"/>
      <c r="V230" s="14" t="s">
        <v>1029</v>
      </c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</row>
    <row r="231" s="73" customFormat="1" ht="20" hidden="1" customHeight="1" spans="1:257">
      <c r="A231" s="13">
        <f t="shared" si="13"/>
        <v>8</v>
      </c>
      <c r="B231" s="14" t="s">
        <v>1027</v>
      </c>
      <c r="C231" s="14" t="s">
        <v>67</v>
      </c>
      <c r="D231" s="14">
        <v>7</v>
      </c>
      <c r="E231" s="14">
        <f>900/8*D231</f>
        <v>787.5</v>
      </c>
      <c r="F231" s="14">
        <v>1</v>
      </c>
      <c r="G231" s="14">
        <f>1300/8*F231</f>
        <v>162.5</v>
      </c>
      <c r="H231" s="41"/>
      <c r="I231" s="23">
        <v>258</v>
      </c>
      <c r="J231" s="23" t="s">
        <v>82</v>
      </c>
      <c r="K231" s="14" t="s">
        <v>790</v>
      </c>
      <c r="L231" s="41"/>
      <c r="M231" s="41"/>
      <c r="N231" s="41" t="s">
        <v>40</v>
      </c>
      <c r="O231" s="41"/>
      <c r="P231" s="41"/>
      <c r="Q231" s="41"/>
      <c r="R231" s="41"/>
      <c r="S231" s="41"/>
      <c r="T231" s="41"/>
      <c r="U231" s="41"/>
      <c r="V231" s="41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</row>
    <row r="232" s="73" customFormat="1" ht="20" hidden="1" customHeight="1" spans="1:257">
      <c r="A232" s="13">
        <f t="shared" si="13"/>
        <v>4</v>
      </c>
      <c r="B232" s="14" t="s">
        <v>1027</v>
      </c>
      <c r="C232" s="14" t="s">
        <v>322</v>
      </c>
      <c r="D232" s="14">
        <v>0</v>
      </c>
      <c r="E232" s="14">
        <f>900/8*D232</f>
        <v>0</v>
      </c>
      <c r="F232" s="14">
        <v>4</v>
      </c>
      <c r="G232" s="14">
        <f>1300/8*F232</f>
        <v>650</v>
      </c>
      <c r="H232" s="14"/>
      <c r="I232" s="23">
        <v>5823</v>
      </c>
      <c r="J232" s="14" t="s">
        <v>845</v>
      </c>
      <c r="K232" s="14" t="s">
        <v>1019</v>
      </c>
      <c r="L232" s="14"/>
      <c r="M232" s="14"/>
      <c r="N232" s="14" t="s">
        <v>40</v>
      </c>
      <c r="O232" s="14"/>
      <c r="P232" s="14"/>
      <c r="Q232" s="14"/>
      <c r="R232" s="14"/>
      <c r="S232" s="14"/>
      <c r="T232" s="14"/>
      <c r="U232" s="14"/>
      <c r="V232" s="14" t="s">
        <v>1030</v>
      </c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</row>
    <row r="233" s="3" customFormat="1" ht="21" hidden="1" customHeight="1" spans="1:22">
      <c r="A233" s="13">
        <f t="shared" si="13"/>
        <v>8</v>
      </c>
      <c r="B233" s="14" t="s">
        <v>1027</v>
      </c>
      <c r="C233" s="14" t="s">
        <v>81</v>
      </c>
      <c r="D233" s="14">
        <v>8</v>
      </c>
      <c r="E233" s="14">
        <f>1000/8*D233</f>
        <v>1000</v>
      </c>
      <c r="F233" s="14"/>
      <c r="G233" s="14">
        <f>1400/8*F233</f>
        <v>0</v>
      </c>
      <c r="H233" s="14"/>
      <c r="I233" s="23">
        <v>775</v>
      </c>
      <c r="J233" s="14" t="s">
        <v>842</v>
      </c>
      <c r="K233" s="14" t="s">
        <v>224</v>
      </c>
      <c r="L233" s="14"/>
      <c r="M233" s="14"/>
      <c r="N233" s="14" t="s">
        <v>40</v>
      </c>
      <c r="O233" s="14"/>
      <c r="P233" s="14"/>
      <c r="Q233" s="14"/>
      <c r="R233" s="14"/>
      <c r="S233" s="14"/>
      <c r="T233" s="14"/>
      <c r="U233" s="14"/>
      <c r="V233" s="14" t="s">
        <v>852</v>
      </c>
    </row>
    <row r="234" s="73" customFormat="1" ht="20" hidden="1" customHeight="1" spans="1:257">
      <c r="A234" s="13">
        <f t="shared" si="13"/>
        <v>5</v>
      </c>
      <c r="B234" s="14" t="s">
        <v>1027</v>
      </c>
      <c r="C234" s="14" t="s">
        <v>85</v>
      </c>
      <c r="D234" s="14">
        <v>5</v>
      </c>
      <c r="E234" s="14">
        <f>1000/8*D234</f>
        <v>625</v>
      </c>
      <c r="F234" s="14"/>
      <c r="G234" s="14">
        <f>1400/8*F234</f>
        <v>0</v>
      </c>
      <c r="H234" s="14"/>
      <c r="I234" s="23">
        <v>691</v>
      </c>
      <c r="J234" s="14" t="s">
        <v>986</v>
      </c>
      <c r="K234" s="14" t="s">
        <v>262</v>
      </c>
      <c r="L234" s="14"/>
      <c r="M234" s="14"/>
      <c r="N234" s="14" t="s">
        <v>40</v>
      </c>
      <c r="O234" s="14"/>
      <c r="P234" s="14"/>
      <c r="Q234" s="14"/>
      <c r="R234" s="14"/>
      <c r="S234" s="14"/>
      <c r="T234" s="14"/>
      <c r="U234" s="14"/>
      <c r="V234" s="14" t="s">
        <v>1031</v>
      </c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</row>
    <row r="235" s="73" customFormat="1" ht="20" hidden="1" customHeight="1" spans="1:257">
      <c r="A235" s="13">
        <f t="shared" si="13"/>
        <v>8</v>
      </c>
      <c r="B235" s="14" t="s">
        <v>1027</v>
      </c>
      <c r="C235" s="14" t="s">
        <v>80</v>
      </c>
      <c r="D235" s="14">
        <v>0</v>
      </c>
      <c r="E235" s="14">
        <f>900/8*D235</f>
        <v>0</v>
      </c>
      <c r="F235" s="14">
        <v>8</v>
      </c>
      <c r="G235" s="14">
        <f>1300/8*F235</f>
        <v>1300</v>
      </c>
      <c r="H235" s="14"/>
      <c r="I235" s="23">
        <v>5354</v>
      </c>
      <c r="J235" s="14" t="s">
        <v>284</v>
      </c>
      <c r="K235" s="14" t="s">
        <v>861</v>
      </c>
      <c r="L235" s="14"/>
      <c r="M235" s="14"/>
      <c r="N235" s="15" t="s">
        <v>40</v>
      </c>
      <c r="O235" s="14"/>
      <c r="P235" s="14"/>
      <c r="Q235" s="14"/>
      <c r="R235" s="14"/>
      <c r="S235" s="14"/>
      <c r="T235" s="14">
        <v>909</v>
      </c>
      <c r="U235" s="14"/>
      <c r="V235" s="14" t="s">
        <v>862</v>
      </c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</row>
    <row r="236" s="73" customFormat="1" ht="20" hidden="1" customHeight="1" spans="1:257">
      <c r="A236" s="13">
        <f t="shared" si="13"/>
        <v>8.5</v>
      </c>
      <c r="B236" s="14" t="s">
        <v>1027</v>
      </c>
      <c r="C236" s="14" t="s">
        <v>63</v>
      </c>
      <c r="D236" s="14">
        <v>6.5</v>
      </c>
      <c r="E236" s="14">
        <f>900/8*D236</f>
        <v>731.25</v>
      </c>
      <c r="F236" s="14">
        <v>2</v>
      </c>
      <c r="G236" s="14">
        <f>1500/8*F236</f>
        <v>375</v>
      </c>
      <c r="H236" s="14"/>
      <c r="I236" s="23">
        <v>1190</v>
      </c>
      <c r="J236" s="76" t="s">
        <v>432</v>
      </c>
      <c r="K236" s="14" t="s">
        <v>1032</v>
      </c>
      <c r="L236" s="14"/>
      <c r="M236" s="14" t="s">
        <v>748</v>
      </c>
      <c r="N236" s="14" t="s">
        <v>40</v>
      </c>
      <c r="O236" s="14"/>
      <c r="P236" s="14"/>
      <c r="Q236" s="14"/>
      <c r="R236" s="14"/>
      <c r="S236" s="14"/>
      <c r="T236" s="14"/>
      <c r="U236" s="14"/>
      <c r="V236" s="14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</row>
    <row r="237" s="73" customFormat="1" ht="20" hidden="1" customHeight="1" spans="1:257">
      <c r="A237" s="13">
        <f t="shared" si="13"/>
        <v>8</v>
      </c>
      <c r="B237" s="14" t="s">
        <v>1027</v>
      </c>
      <c r="C237" s="14" t="s">
        <v>180</v>
      </c>
      <c r="D237" s="14">
        <v>8</v>
      </c>
      <c r="E237" s="14">
        <f>900/8*D237</f>
        <v>900</v>
      </c>
      <c r="F237" s="14">
        <v>0</v>
      </c>
      <c r="G237" s="14">
        <f>1300/8*F237</f>
        <v>0</v>
      </c>
      <c r="H237" s="14"/>
      <c r="I237" s="23">
        <v>1481</v>
      </c>
      <c r="J237" s="76" t="s">
        <v>374</v>
      </c>
      <c r="K237" s="14" t="s">
        <v>1003</v>
      </c>
      <c r="L237" s="14"/>
      <c r="M237" s="14"/>
      <c r="N237" s="14" t="s">
        <v>40</v>
      </c>
      <c r="O237" s="14"/>
      <c r="P237" s="14"/>
      <c r="Q237" s="14"/>
      <c r="R237" s="14"/>
      <c r="S237" s="14"/>
      <c r="T237" s="14"/>
      <c r="U237" s="14"/>
      <c r="V237" s="14" t="s">
        <v>1004</v>
      </c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</row>
    <row r="238" s="73" customFormat="1" ht="20" hidden="1" customHeight="1" spans="1:257">
      <c r="A238" s="13">
        <f t="shared" si="13"/>
        <v>8</v>
      </c>
      <c r="B238" s="14" t="s">
        <v>1027</v>
      </c>
      <c r="C238" s="14" t="s">
        <v>345</v>
      </c>
      <c r="D238" s="14">
        <v>8</v>
      </c>
      <c r="E238" s="14">
        <f>900/8*D238</f>
        <v>900</v>
      </c>
      <c r="F238" s="14">
        <v>0</v>
      </c>
      <c r="G238" s="14">
        <f>1300/8*F238</f>
        <v>0</v>
      </c>
      <c r="H238" s="14"/>
      <c r="I238" s="23">
        <v>1382</v>
      </c>
      <c r="J238" s="14" t="s">
        <v>47</v>
      </c>
      <c r="K238" s="14" t="s">
        <v>1033</v>
      </c>
      <c r="L238" s="14"/>
      <c r="M238" s="14"/>
      <c r="N238" s="41" t="s">
        <v>40</v>
      </c>
      <c r="O238" s="14"/>
      <c r="P238" s="14"/>
      <c r="Q238" s="14"/>
      <c r="R238" s="14"/>
      <c r="S238" s="14"/>
      <c r="T238" s="14"/>
      <c r="U238" s="14" t="s">
        <v>409</v>
      </c>
      <c r="V238" s="14" t="s">
        <v>1034</v>
      </c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</row>
    <row r="239" s="73" customFormat="1" ht="20" hidden="1" customHeight="1" spans="1:257">
      <c r="A239" s="13">
        <f t="shared" si="13"/>
        <v>8</v>
      </c>
      <c r="B239" s="14" t="s">
        <v>1027</v>
      </c>
      <c r="C239" s="14" t="s">
        <v>37</v>
      </c>
      <c r="D239" s="14">
        <v>8</v>
      </c>
      <c r="E239" s="14">
        <f>1000/8*D239</f>
        <v>1000</v>
      </c>
      <c r="F239" s="14">
        <v>0</v>
      </c>
      <c r="G239" s="14">
        <f>1500/8*F239</f>
        <v>0</v>
      </c>
      <c r="H239" s="14"/>
      <c r="I239" s="23">
        <v>1424</v>
      </c>
      <c r="J239" s="14" t="s">
        <v>54</v>
      </c>
      <c r="K239" s="14" t="s">
        <v>270</v>
      </c>
      <c r="L239" s="14"/>
      <c r="M239" s="14"/>
      <c r="N239" s="14" t="s">
        <v>40</v>
      </c>
      <c r="O239" s="14"/>
      <c r="P239" s="14"/>
      <c r="Q239" s="14"/>
      <c r="R239" s="14"/>
      <c r="S239" s="14"/>
      <c r="T239" s="14">
        <v>3230.1</v>
      </c>
      <c r="U239" s="14" t="s">
        <v>410</v>
      </c>
      <c r="V239" s="14">
        <v>13923978348</v>
      </c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</row>
    <row r="240" s="73" customFormat="1" ht="20" hidden="1" customHeight="1" spans="1:257">
      <c r="A240" s="13">
        <f t="shared" si="13"/>
        <v>11</v>
      </c>
      <c r="B240" s="14" t="s">
        <v>1027</v>
      </c>
      <c r="C240" s="14" t="s">
        <v>33</v>
      </c>
      <c r="D240" s="14">
        <v>9</v>
      </c>
      <c r="E240" s="14">
        <f>1000/8*D240</f>
        <v>1125</v>
      </c>
      <c r="F240" s="14">
        <v>2</v>
      </c>
      <c r="G240" s="14">
        <f>1500/8*F240</f>
        <v>375</v>
      </c>
      <c r="H240" s="14"/>
      <c r="I240" s="23">
        <v>994</v>
      </c>
      <c r="J240" s="76" t="s">
        <v>1026</v>
      </c>
      <c r="K240" s="14" t="s">
        <v>1015</v>
      </c>
      <c r="L240" s="14"/>
      <c r="M240" s="14"/>
      <c r="N240" s="14" t="s">
        <v>40</v>
      </c>
      <c r="O240" s="14"/>
      <c r="P240" s="14"/>
      <c r="Q240" s="14"/>
      <c r="R240" s="14"/>
      <c r="S240" s="14"/>
      <c r="T240" s="14"/>
      <c r="U240" s="14"/>
      <c r="V240" s="14">
        <v>13268100825</v>
      </c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</row>
    <row r="241" s="3" customFormat="1" ht="21" hidden="1" customHeight="1" spans="1:22">
      <c r="A241" s="13">
        <f t="shared" si="13"/>
        <v>8</v>
      </c>
      <c r="B241" s="14" t="s">
        <v>1035</v>
      </c>
      <c r="C241" s="14" t="s">
        <v>42</v>
      </c>
      <c r="D241" s="14">
        <v>6</v>
      </c>
      <c r="E241" s="14">
        <f>900/8*D241</f>
        <v>675</v>
      </c>
      <c r="F241" s="14">
        <v>2</v>
      </c>
      <c r="G241" s="14">
        <f t="shared" ref="G241:G247" si="14">1300/8*F241</f>
        <v>325</v>
      </c>
      <c r="H241" s="41">
        <v>300</v>
      </c>
      <c r="I241" s="23">
        <v>1425</v>
      </c>
      <c r="J241" s="14" t="s">
        <v>54</v>
      </c>
      <c r="K241" s="14" t="s">
        <v>774</v>
      </c>
      <c r="L241" s="14"/>
      <c r="M241" s="41"/>
      <c r="N241" s="41" t="s">
        <v>40</v>
      </c>
      <c r="O241" s="41"/>
      <c r="P241" s="41"/>
      <c r="Q241" s="41"/>
      <c r="R241" s="41"/>
      <c r="S241" s="41"/>
      <c r="T241" s="14">
        <v>2386.4</v>
      </c>
      <c r="U241" s="14" t="s">
        <v>408</v>
      </c>
      <c r="V241" s="14" t="s">
        <v>951</v>
      </c>
    </row>
    <row r="242" s="3" customFormat="1" ht="21" hidden="1" customHeight="1" spans="1:22">
      <c r="A242" s="13">
        <f t="shared" si="13"/>
        <v>8</v>
      </c>
      <c r="B242" s="14" t="s">
        <v>1035</v>
      </c>
      <c r="C242" s="14" t="s">
        <v>457</v>
      </c>
      <c r="D242" s="14">
        <v>8</v>
      </c>
      <c r="E242" s="14">
        <f>900/8*D242</f>
        <v>900</v>
      </c>
      <c r="F242" s="14">
        <v>0</v>
      </c>
      <c r="G242" s="14">
        <f t="shared" si="14"/>
        <v>0</v>
      </c>
      <c r="H242" s="41"/>
      <c r="I242" s="23">
        <v>5729</v>
      </c>
      <c r="J242" s="14" t="s">
        <v>38</v>
      </c>
      <c r="K242" s="14" t="s">
        <v>774</v>
      </c>
      <c r="L242" s="14"/>
      <c r="M242" s="41"/>
      <c r="N242" s="41" t="s">
        <v>40</v>
      </c>
      <c r="O242" s="41"/>
      <c r="P242" s="41"/>
      <c r="Q242" s="41"/>
      <c r="R242" s="41"/>
      <c r="S242" s="41"/>
      <c r="T242" s="14">
        <v>1661</v>
      </c>
      <c r="U242" s="14" t="s">
        <v>445</v>
      </c>
      <c r="V242" s="14" t="s">
        <v>951</v>
      </c>
    </row>
    <row r="243" s="73" customFormat="1" ht="20" hidden="1" customHeight="1" spans="1:257">
      <c r="A243" s="13">
        <f t="shared" si="13"/>
        <v>8</v>
      </c>
      <c r="B243" s="14" t="s">
        <v>1035</v>
      </c>
      <c r="C243" s="14" t="s">
        <v>102</v>
      </c>
      <c r="D243" s="14">
        <v>1</v>
      </c>
      <c r="E243" s="14">
        <f>900/8*D243</f>
        <v>112.5</v>
      </c>
      <c r="F243" s="14">
        <v>7</v>
      </c>
      <c r="G243" s="14">
        <f t="shared" si="14"/>
        <v>1137.5</v>
      </c>
      <c r="H243" s="14"/>
      <c r="I243" s="23">
        <v>1088</v>
      </c>
      <c r="J243" s="14" t="s">
        <v>1006</v>
      </c>
      <c r="K243" s="14" t="s">
        <v>1028</v>
      </c>
      <c r="L243" s="14"/>
      <c r="M243" s="14"/>
      <c r="N243" s="14" t="s">
        <v>40</v>
      </c>
      <c r="O243" s="14"/>
      <c r="P243" s="14"/>
      <c r="Q243" s="14"/>
      <c r="R243" s="14"/>
      <c r="S243" s="14"/>
      <c r="T243" s="14"/>
      <c r="U243" s="14"/>
      <c r="V243" s="14" t="s">
        <v>1029</v>
      </c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</row>
    <row r="244" s="3" customFormat="1" ht="21" hidden="1" customHeight="1" spans="1:22">
      <c r="A244" s="13">
        <f t="shared" si="13"/>
        <v>8</v>
      </c>
      <c r="B244" s="33" t="s">
        <v>1035</v>
      </c>
      <c r="C244" s="33" t="s">
        <v>63</v>
      </c>
      <c r="D244" s="33">
        <v>8</v>
      </c>
      <c r="E244" s="33">
        <v>1600</v>
      </c>
      <c r="F244" s="33">
        <v>0</v>
      </c>
      <c r="G244" s="33">
        <f t="shared" si="14"/>
        <v>0</v>
      </c>
      <c r="H244" s="33"/>
      <c r="I244" s="43">
        <v>5671</v>
      </c>
      <c r="J244" s="44" t="s">
        <v>939</v>
      </c>
      <c r="K244" s="33" t="s">
        <v>1036</v>
      </c>
      <c r="L244" s="33"/>
      <c r="M244" s="33" t="s">
        <v>25</v>
      </c>
      <c r="N244" s="33" t="s">
        <v>40</v>
      </c>
      <c r="O244" s="33"/>
      <c r="P244" s="33">
        <v>1600</v>
      </c>
      <c r="Q244" s="33"/>
      <c r="R244" s="33"/>
      <c r="S244" s="33"/>
      <c r="T244" s="33"/>
      <c r="U244" s="33"/>
      <c r="V244" s="33">
        <v>18933963962</v>
      </c>
    </row>
    <row r="245" s="3" customFormat="1" ht="21" hidden="1" customHeight="1" spans="1:22">
      <c r="A245" s="13">
        <f t="shared" si="13"/>
        <v>8</v>
      </c>
      <c r="B245" s="14" t="s">
        <v>1035</v>
      </c>
      <c r="C245" s="14" t="s">
        <v>322</v>
      </c>
      <c r="D245" s="14">
        <v>0</v>
      </c>
      <c r="E245" s="14">
        <f>900/8*D245</f>
        <v>0</v>
      </c>
      <c r="F245" s="14">
        <v>8</v>
      </c>
      <c r="G245" s="14">
        <f t="shared" si="14"/>
        <v>1300</v>
      </c>
      <c r="H245" s="14"/>
      <c r="I245" s="23">
        <v>5824</v>
      </c>
      <c r="J245" s="14" t="s">
        <v>845</v>
      </c>
      <c r="K245" s="14" t="s">
        <v>1019</v>
      </c>
      <c r="L245" s="14"/>
      <c r="M245" s="14"/>
      <c r="N245" s="14" t="s">
        <v>40</v>
      </c>
      <c r="O245" s="14"/>
      <c r="P245" s="14"/>
      <c r="Q245" s="14"/>
      <c r="R245" s="14"/>
      <c r="S245" s="14"/>
      <c r="T245" s="14"/>
      <c r="U245" s="14"/>
      <c r="V245" s="14" t="s">
        <v>1030</v>
      </c>
    </row>
    <row r="246" s="73" customFormat="1" ht="20" hidden="1" customHeight="1" spans="1:257">
      <c r="A246" s="13">
        <f t="shared" si="13"/>
        <v>9</v>
      </c>
      <c r="B246" s="32" t="s">
        <v>1035</v>
      </c>
      <c r="C246" s="32" t="s">
        <v>137</v>
      </c>
      <c r="D246" s="32">
        <v>5</v>
      </c>
      <c r="E246" s="32">
        <f>900/8*D246</f>
        <v>562.5</v>
      </c>
      <c r="F246" s="32">
        <v>4</v>
      </c>
      <c r="G246" s="32">
        <f t="shared" si="14"/>
        <v>650</v>
      </c>
      <c r="H246" s="32"/>
      <c r="I246" s="42">
        <v>1191</v>
      </c>
      <c r="J246" s="32" t="s">
        <v>432</v>
      </c>
      <c r="K246" s="32" t="s">
        <v>996</v>
      </c>
      <c r="L246" s="32"/>
      <c r="M246" s="32" t="s">
        <v>997</v>
      </c>
      <c r="N246" s="32" t="s">
        <v>40</v>
      </c>
      <c r="O246" s="32"/>
      <c r="P246" s="32"/>
      <c r="Q246" s="32"/>
      <c r="R246" s="32"/>
      <c r="S246" s="32"/>
      <c r="T246" s="32"/>
      <c r="U246" s="32"/>
      <c r="V246" s="32">
        <v>15118731512</v>
      </c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</row>
    <row r="247" s="73" customFormat="1" ht="20" hidden="1" customHeight="1" spans="1:257">
      <c r="A247" s="13">
        <f t="shared" si="13"/>
        <v>8</v>
      </c>
      <c r="B247" s="14" t="s">
        <v>1035</v>
      </c>
      <c r="C247" s="14" t="s">
        <v>90</v>
      </c>
      <c r="D247" s="14">
        <v>8</v>
      </c>
      <c r="E247" s="14">
        <f>900/8*D247</f>
        <v>900</v>
      </c>
      <c r="F247" s="14">
        <v>0</v>
      </c>
      <c r="G247" s="14">
        <f t="shared" si="14"/>
        <v>0</v>
      </c>
      <c r="H247" s="41"/>
      <c r="I247" s="23">
        <v>965</v>
      </c>
      <c r="J247" s="14" t="s">
        <v>338</v>
      </c>
      <c r="K247" s="14" t="s">
        <v>1037</v>
      </c>
      <c r="L247" s="14"/>
      <c r="M247" s="41"/>
      <c r="N247" s="41" t="s">
        <v>40</v>
      </c>
      <c r="O247" s="41"/>
      <c r="P247" s="41"/>
      <c r="Q247" s="41"/>
      <c r="R247" s="41"/>
      <c r="S247" s="41"/>
      <c r="T247" s="14"/>
      <c r="U247" s="14" t="s">
        <v>481</v>
      </c>
      <c r="V247" s="14">
        <v>13528361954</v>
      </c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</row>
    <row r="248" s="73" customFormat="1" ht="20" hidden="1" customHeight="1" spans="1:257">
      <c r="A248" s="13">
        <f t="shared" si="13"/>
        <v>12</v>
      </c>
      <c r="B248" s="14" t="s">
        <v>1035</v>
      </c>
      <c r="C248" s="14" t="s">
        <v>81</v>
      </c>
      <c r="D248" s="14">
        <v>12</v>
      </c>
      <c r="E248" s="14">
        <f>1000/8*D248</f>
        <v>1500</v>
      </c>
      <c r="F248" s="14"/>
      <c r="G248" s="14">
        <f>1400/8*F248</f>
        <v>0</v>
      </c>
      <c r="H248" s="14"/>
      <c r="I248" s="23">
        <v>777</v>
      </c>
      <c r="J248" s="14" t="s">
        <v>842</v>
      </c>
      <c r="K248" s="14" t="s">
        <v>224</v>
      </c>
      <c r="L248" s="14"/>
      <c r="M248" s="14"/>
      <c r="N248" s="14" t="s">
        <v>40</v>
      </c>
      <c r="O248" s="14"/>
      <c r="P248" s="14"/>
      <c r="Q248" s="14"/>
      <c r="R248" s="14"/>
      <c r="S248" s="14"/>
      <c r="T248" s="14"/>
      <c r="U248" s="14"/>
      <c r="V248" s="14" t="s">
        <v>852</v>
      </c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</row>
    <row r="249" s="3" customFormat="1" ht="21" hidden="1" customHeight="1" spans="1:22">
      <c r="A249" s="13">
        <f t="shared" si="13"/>
        <v>14</v>
      </c>
      <c r="B249" s="14" t="s">
        <v>1035</v>
      </c>
      <c r="C249" s="14" t="s">
        <v>85</v>
      </c>
      <c r="D249" s="14">
        <v>14</v>
      </c>
      <c r="E249" s="14">
        <f>1000/8*D249</f>
        <v>1750</v>
      </c>
      <c r="F249" s="14"/>
      <c r="G249" s="14">
        <f>1400/8*F249</f>
        <v>0</v>
      </c>
      <c r="H249" s="14"/>
      <c r="I249" s="23">
        <v>692</v>
      </c>
      <c r="J249" s="14" t="s">
        <v>986</v>
      </c>
      <c r="K249" s="14" t="s">
        <v>262</v>
      </c>
      <c r="L249" s="14"/>
      <c r="M249" s="14"/>
      <c r="N249" s="14" t="s">
        <v>40</v>
      </c>
      <c r="O249" s="14"/>
      <c r="P249" s="14"/>
      <c r="Q249" s="14"/>
      <c r="R249" s="14"/>
      <c r="S249" s="14"/>
      <c r="T249" s="14"/>
      <c r="U249" s="14"/>
      <c r="V249" s="14" t="s">
        <v>1031</v>
      </c>
    </row>
    <row r="250" s="73" customFormat="1" ht="20" hidden="1" customHeight="1" spans="1:257">
      <c r="A250" s="13">
        <f t="shared" si="13"/>
        <v>8</v>
      </c>
      <c r="B250" s="14" t="s">
        <v>1035</v>
      </c>
      <c r="C250" s="14" t="s">
        <v>80</v>
      </c>
      <c r="D250" s="14">
        <v>4</v>
      </c>
      <c r="E250" s="14">
        <f>900/8*D250</f>
        <v>450</v>
      </c>
      <c r="F250" s="14">
        <v>4</v>
      </c>
      <c r="G250" s="14">
        <f>1300/8*F250</f>
        <v>650</v>
      </c>
      <c r="H250" s="14"/>
      <c r="I250" s="23">
        <v>5355</v>
      </c>
      <c r="J250" s="14" t="s">
        <v>284</v>
      </c>
      <c r="K250" s="14" t="s">
        <v>861</v>
      </c>
      <c r="L250" s="14"/>
      <c r="M250" s="14"/>
      <c r="N250" s="15" t="s">
        <v>40</v>
      </c>
      <c r="O250" s="14"/>
      <c r="P250" s="14"/>
      <c r="Q250" s="14"/>
      <c r="R250" s="14"/>
      <c r="S250" s="14"/>
      <c r="T250" s="14"/>
      <c r="U250" s="14" t="s">
        <v>408</v>
      </c>
      <c r="V250" s="14" t="s">
        <v>862</v>
      </c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</row>
    <row r="251" s="73" customFormat="1" ht="20" hidden="1" customHeight="1" spans="1:257">
      <c r="A251" s="13">
        <f t="shared" si="13"/>
        <v>8</v>
      </c>
      <c r="B251" s="32" t="s">
        <v>1035</v>
      </c>
      <c r="C251" s="32" t="s">
        <v>1038</v>
      </c>
      <c r="D251" s="32">
        <v>0</v>
      </c>
      <c r="E251" s="32">
        <f>900/8*D251</f>
        <v>0</v>
      </c>
      <c r="F251" s="32">
        <v>8</v>
      </c>
      <c r="G251" s="32">
        <f>1500/8*F251</f>
        <v>1500</v>
      </c>
      <c r="H251" s="32"/>
      <c r="I251" s="42"/>
      <c r="J251" s="32" t="s">
        <v>23</v>
      </c>
      <c r="K251" s="32" t="s">
        <v>969</v>
      </c>
      <c r="L251" s="32"/>
      <c r="M251" s="32" t="s">
        <v>748</v>
      </c>
      <c r="N251" s="32"/>
      <c r="O251" s="32"/>
      <c r="P251" s="32"/>
      <c r="Q251" s="32"/>
      <c r="R251" s="32"/>
      <c r="S251" s="32"/>
      <c r="T251" s="32">
        <v>1940</v>
      </c>
      <c r="U251" s="32"/>
      <c r="V251" s="32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</row>
    <row r="252" s="73" customFormat="1" ht="20" hidden="1" customHeight="1" spans="1:257">
      <c r="A252" s="13">
        <f t="shared" si="13"/>
        <v>8</v>
      </c>
      <c r="B252" s="14" t="s">
        <v>1035</v>
      </c>
      <c r="C252" s="14" t="s">
        <v>180</v>
      </c>
      <c r="D252" s="14">
        <v>8</v>
      </c>
      <c r="E252" s="14">
        <f>900/8*D252</f>
        <v>900</v>
      </c>
      <c r="F252" s="14">
        <v>0</v>
      </c>
      <c r="G252" s="14">
        <f>1300/8*F252</f>
        <v>0</v>
      </c>
      <c r="H252" s="14"/>
      <c r="I252" s="23">
        <v>1480</v>
      </c>
      <c r="J252" s="76" t="s">
        <v>374</v>
      </c>
      <c r="K252" s="14" t="s">
        <v>1003</v>
      </c>
      <c r="L252" s="14"/>
      <c r="M252" s="14"/>
      <c r="N252" s="14" t="s">
        <v>40</v>
      </c>
      <c r="O252" s="14"/>
      <c r="P252" s="14"/>
      <c r="Q252" s="14"/>
      <c r="R252" s="14"/>
      <c r="S252" s="14"/>
      <c r="T252" s="14"/>
      <c r="U252" s="14"/>
      <c r="V252" s="14" t="s">
        <v>1004</v>
      </c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</row>
    <row r="253" s="73" customFormat="1" ht="20" hidden="1" customHeight="1" spans="1:257">
      <c r="A253" s="13">
        <f t="shared" si="13"/>
        <v>9</v>
      </c>
      <c r="B253" s="14" t="s">
        <v>1035</v>
      </c>
      <c r="C253" s="14" t="s">
        <v>345</v>
      </c>
      <c r="D253" s="14">
        <v>9</v>
      </c>
      <c r="E253" s="14">
        <f>900/8*D253</f>
        <v>1012.5</v>
      </c>
      <c r="F253" s="14">
        <v>0</v>
      </c>
      <c r="G253" s="14">
        <f>1300/8*F253</f>
        <v>0</v>
      </c>
      <c r="H253" s="14"/>
      <c r="I253" s="23">
        <v>1383</v>
      </c>
      <c r="J253" s="14" t="s">
        <v>47</v>
      </c>
      <c r="K253" s="14" t="s">
        <v>1033</v>
      </c>
      <c r="L253" s="14">
        <v>20</v>
      </c>
      <c r="M253" s="14"/>
      <c r="N253" s="41" t="s">
        <v>40</v>
      </c>
      <c r="O253" s="14"/>
      <c r="P253" s="14"/>
      <c r="Q253" s="14"/>
      <c r="R253" s="14"/>
      <c r="S253" s="14"/>
      <c r="T253" s="14"/>
      <c r="U253" s="14"/>
      <c r="V253" s="14" t="s">
        <v>1034</v>
      </c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</row>
    <row r="254" s="73" customFormat="1" ht="20" hidden="1" customHeight="1" spans="1:257">
      <c r="A254" s="13">
        <f t="shared" si="13"/>
        <v>4</v>
      </c>
      <c r="B254" s="3" t="s">
        <v>1035</v>
      </c>
      <c r="C254" s="3" t="s">
        <v>37</v>
      </c>
      <c r="D254" s="3">
        <v>4</v>
      </c>
      <c r="E254" s="3">
        <f>1000/8*D254</f>
        <v>500</v>
      </c>
      <c r="F254" s="3">
        <v>0</v>
      </c>
      <c r="G254" s="3">
        <f>1500/8*F254</f>
        <v>0</v>
      </c>
      <c r="H254" s="3"/>
      <c r="I254" s="51"/>
      <c r="J254" s="3" t="s">
        <v>54</v>
      </c>
      <c r="K254" s="3" t="s">
        <v>270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</row>
    <row r="255" s="73" customFormat="1" ht="20" hidden="1" customHeight="1" spans="1:257">
      <c r="A255" s="13">
        <f t="shared" si="13"/>
        <v>7</v>
      </c>
      <c r="B255" s="14" t="s">
        <v>1035</v>
      </c>
      <c r="C255" s="14" t="s">
        <v>384</v>
      </c>
      <c r="D255" s="14">
        <v>7</v>
      </c>
      <c r="E255" s="14">
        <f>900/8*D255</f>
        <v>787.5</v>
      </c>
      <c r="F255" s="14">
        <v>0</v>
      </c>
      <c r="G255" s="14">
        <f>1300/8*F255</f>
        <v>0</v>
      </c>
      <c r="H255" s="14"/>
      <c r="I255" s="23">
        <v>895</v>
      </c>
      <c r="J255" s="14" t="s">
        <v>34</v>
      </c>
      <c r="K255" s="14" t="s">
        <v>1039</v>
      </c>
      <c r="L255" s="14">
        <v>10</v>
      </c>
      <c r="M255" s="14"/>
      <c r="N255" s="14" t="s">
        <v>40</v>
      </c>
      <c r="O255" s="14"/>
      <c r="P255" s="14"/>
      <c r="Q255" s="14"/>
      <c r="R255" s="14"/>
      <c r="S255" s="14"/>
      <c r="T255" s="14"/>
      <c r="U255" s="14"/>
      <c r="V255" s="14" t="s">
        <v>1040</v>
      </c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</row>
    <row r="256" s="73" customFormat="1" ht="20" hidden="1" customHeight="1" spans="1:257">
      <c r="A256" s="13">
        <f t="shared" si="13"/>
        <v>9.5</v>
      </c>
      <c r="B256" s="14" t="s">
        <v>1035</v>
      </c>
      <c r="C256" s="14" t="s">
        <v>33</v>
      </c>
      <c r="D256" s="14">
        <v>1.5</v>
      </c>
      <c r="E256" s="14">
        <f>1000/8*D256</f>
        <v>187.5</v>
      </c>
      <c r="F256" s="14">
        <v>8</v>
      </c>
      <c r="G256" s="14">
        <f>1500/8*F256</f>
        <v>1500</v>
      </c>
      <c r="H256" s="14"/>
      <c r="I256" s="23">
        <v>997</v>
      </c>
      <c r="J256" s="76" t="s">
        <v>1026</v>
      </c>
      <c r="K256" s="14" t="s">
        <v>1015</v>
      </c>
      <c r="L256" s="14"/>
      <c r="M256" s="14"/>
      <c r="N256" s="14" t="s">
        <v>40</v>
      </c>
      <c r="O256" s="14"/>
      <c r="P256" s="14"/>
      <c r="Q256" s="14"/>
      <c r="R256" s="14"/>
      <c r="S256" s="14"/>
      <c r="T256" s="14"/>
      <c r="U256" s="14"/>
      <c r="V256" s="14">
        <v>13268100825</v>
      </c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</row>
    <row r="257" s="3" customFormat="1" ht="21" hidden="1" customHeight="1" spans="1:22">
      <c r="A257" s="13">
        <f t="shared" si="13"/>
        <v>8</v>
      </c>
      <c r="B257" s="14" t="s">
        <v>1041</v>
      </c>
      <c r="C257" s="14" t="s">
        <v>457</v>
      </c>
      <c r="D257" s="14">
        <v>8</v>
      </c>
      <c r="E257" s="14">
        <f t="shared" ref="E257:E263" si="15">900/8*D257</f>
        <v>900</v>
      </c>
      <c r="F257" s="14">
        <v>0</v>
      </c>
      <c r="G257" s="14">
        <f>1300/8*F257</f>
        <v>0</v>
      </c>
      <c r="H257" s="41"/>
      <c r="I257" s="23">
        <v>3646</v>
      </c>
      <c r="J257" s="14" t="s">
        <v>338</v>
      </c>
      <c r="K257" s="14" t="s">
        <v>774</v>
      </c>
      <c r="L257" s="14">
        <v>20</v>
      </c>
      <c r="M257" s="41"/>
      <c r="N257" s="41" t="s">
        <v>40</v>
      </c>
      <c r="O257" s="41"/>
      <c r="P257" s="41"/>
      <c r="Q257" s="41"/>
      <c r="R257" s="41"/>
      <c r="S257" s="41"/>
      <c r="T257" s="14">
        <v>1663.9</v>
      </c>
      <c r="U257" s="14" t="s">
        <v>407</v>
      </c>
      <c r="V257" s="14" t="s">
        <v>951</v>
      </c>
    </row>
    <row r="258" s="73" customFormat="1" ht="20" hidden="1" customHeight="1" spans="1:257">
      <c r="A258" s="13">
        <f t="shared" si="13"/>
        <v>5.5</v>
      </c>
      <c r="B258" s="14" t="s">
        <v>1041</v>
      </c>
      <c r="C258" s="14" t="s">
        <v>102</v>
      </c>
      <c r="D258" s="14">
        <v>5.5</v>
      </c>
      <c r="E258" s="14">
        <f t="shared" si="15"/>
        <v>618.75</v>
      </c>
      <c r="F258" s="14">
        <v>0</v>
      </c>
      <c r="G258" s="14">
        <f>1300/8*F258</f>
        <v>0</v>
      </c>
      <c r="H258" s="14"/>
      <c r="I258" s="23">
        <v>1087</v>
      </c>
      <c r="J258" s="14" t="s">
        <v>1006</v>
      </c>
      <c r="K258" s="14" t="s">
        <v>1028</v>
      </c>
      <c r="L258" s="14"/>
      <c r="M258" s="14" t="s">
        <v>748</v>
      </c>
      <c r="N258" s="14"/>
      <c r="O258" s="14"/>
      <c r="P258" s="14"/>
      <c r="Q258" s="14"/>
      <c r="R258" s="14"/>
      <c r="S258" s="14"/>
      <c r="T258" s="14"/>
      <c r="U258" s="14"/>
      <c r="V258" s="14" t="s">
        <v>1029</v>
      </c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</row>
    <row r="259" s="3" customFormat="1" ht="21" hidden="1" customHeight="1" spans="1:22">
      <c r="A259" s="13">
        <f t="shared" ref="A259:A322" si="16">D259+F259</f>
        <v>8</v>
      </c>
      <c r="B259" s="32" t="s">
        <v>1041</v>
      </c>
      <c r="C259" s="32" t="s">
        <v>31</v>
      </c>
      <c r="D259" s="32">
        <v>8</v>
      </c>
      <c r="E259" s="32">
        <f t="shared" si="15"/>
        <v>900</v>
      </c>
      <c r="F259" s="32">
        <v>0</v>
      </c>
      <c r="G259" s="32">
        <f>1500/8*F259</f>
        <v>0</v>
      </c>
      <c r="H259" s="32"/>
      <c r="I259" s="42"/>
      <c r="J259" s="77" t="s">
        <v>82</v>
      </c>
      <c r="K259" s="32" t="s">
        <v>1042</v>
      </c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</row>
    <row r="260" s="73" customFormat="1" ht="20" hidden="1" customHeight="1" spans="1:257">
      <c r="A260" s="13">
        <f t="shared" si="16"/>
        <v>8</v>
      </c>
      <c r="B260" s="14" t="s">
        <v>1041</v>
      </c>
      <c r="C260" s="14" t="s">
        <v>322</v>
      </c>
      <c r="D260" s="14">
        <v>0</v>
      </c>
      <c r="E260" s="14">
        <f t="shared" si="15"/>
        <v>0</v>
      </c>
      <c r="F260" s="14">
        <v>8</v>
      </c>
      <c r="G260" s="14">
        <f>1300/8*F260</f>
        <v>1300</v>
      </c>
      <c r="H260" s="14"/>
      <c r="I260" s="23">
        <v>5825</v>
      </c>
      <c r="J260" s="14" t="s">
        <v>845</v>
      </c>
      <c r="K260" s="14" t="s">
        <v>1019</v>
      </c>
      <c r="L260" s="14"/>
      <c r="M260" s="14"/>
      <c r="N260" s="14" t="s">
        <v>40</v>
      </c>
      <c r="O260" s="14"/>
      <c r="P260" s="14"/>
      <c r="Q260" s="14"/>
      <c r="R260" s="14"/>
      <c r="S260" s="14"/>
      <c r="T260" s="14"/>
      <c r="U260" s="14"/>
      <c r="V260" s="14" t="s">
        <v>1030</v>
      </c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</row>
    <row r="261" s="73" customFormat="1" ht="20" hidden="1" customHeight="1" spans="1:257">
      <c r="A261" s="13">
        <f t="shared" si="16"/>
        <v>8</v>
      </c>
      <c r="B261" s="32" t="s">
        <v>1041</v>
      </c>
      <c r="C261" s="32" t="s">
        <v>73</v>
      </c>
      <c r="D261" s="32">
        <v>8</v>
      </c>
      <c r="E261" s="32">
        <f t="shared" si="15"/>
        <v>900</v>
      </c>
      <c r="F261" s="32">
        <v>0</v>
      </c>
      <c r="G261" s="32">
        <f>1300/8*F261</f>
        <v>0</v>
      </c>
      <c r="H261" s="32"/>
      <c r="I261" s="42"/>
      <c r="J261" s="32" t="s">
        <v>1043</v>
      </c>
      <c r="K261" s="32" t="s">
        <v>996</v>
      </c>
      <c r="L261" s="32"/>
      <c r="M261" s="32" t="s">
        <v>997</v>
      </c>
      <c r="N261" s="32"/>
      <c r="O261" s="32"/>
      <c r="P261" s="32"/>
      <c r="Q261" s="32"/>
      <c r="R261" s="32"/>
      <c r="S261" s="32"/>
      <c r="T261" s="32"/>
      <c r="U261" s="32"/>
      <c r="V261" s="32">
        <v>15118731512</v>
      </c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</row>
    <row r="262" s="73" customFormat="1" ht="20" hidden="1" customHeight="1" spans="1:257">
      <c r="A262" s="13">
        <f t="shared" si="16"/>
        <v>10</v>
      </c>
      <c r="B262" s="32" t="s">
        <v>1041</v>
      </c>
      <c r="C262" s="32" t="s">
        <v>137</v>
      </c>
      <c r="D262" s="32">
        <v>6</v>
      </c>
      <c r="E262" s="32">
        <f t="shared" si="15"/>
        <v>675</v>
      </c>
      <c r="F262" s="32">
        <v>4</v>
      </c>
      <c r="G262" s="32">
        <f>1300/8*F262</f>
        <v>650</v>
      </c>
      <c r="H262" s="32"/>
      <c r="I262" s="42">
        <v>1192</v>
      </c>
      <c r="J262" s="32" t="s">
        <v>432</v>
      </c>
      <c r="K262" s="32" t="s">
        <v>996</v>
      </c>
      <c r="L262" s="32"/>
      <c r="M262" s="32" t="s">
        <v>997</v>
      </c>
      <c r="N262" s="32" t="s">
        <v>40</v>
      </c>
      <c r="O262" s="32"/>
      <c r="P262" s="32"/>
      <c r="Q262" s="32"/>
      <c r="R262" s="32"/>
      <c r="S262" s="32"/>
      <c r="T262" s="32"/>
      <c r="U262" s="32"/>
      <c r="V262" s="32">
        <v>15118731512</v>
      </c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</row>
    <row r="263" s="3" customFormat="1" ht="21" hidden="1" customHeight="1" spans="1:21">
      <c r="A263" s="13">
        <f t="shared" si="16"/>
        <v>8</v>
      </c>
      <c r="B263" s="3" t="s">
        <v>1041</v>
      </c>
      <c r="C263" s="3" t="s">
        <v>63</v>
      </c>
      <c r="D263" s="3">
        <v>8</v>
      </c>
      <c r="E263" s="3">
        <f t="shared" si="15"/>
        <v>900</v>
      </c>
      <c r="F263" s="3">
        <v>0</v>
      </c>
      <c r="G263" s="3">
        <f>1300/8*F263</f>
        <v>0</v>
      </c>
      <c r="I263" s="51"/>
      <c r="J263" s="3" t="s">
        <v>54</v>
      </c>
      <c r="K263" s="3" t="s">
        <v>1044</v>
      </c>
      <c r="L263" s="69"/>
      <c r="M263" s="69"/>
      <c r="N263" s="69"/>
      <c r="O263" s="69"/>
      <c r="P263" s="69"/>
      <c r="Q263" s="69"/>
      <c r="R263" s="69"/>
      <c r="S263" s="69"/>
      <c r="T263" s="3">
        <v>1089.1</v>
      </c>
      <c r="U263" s="3" t="s">
        <v>409</v>
      </c>
    </row>
    <row r="264" s="3" customFormat="1" ht="21" hidden="1" customHeight="1" spans="1:22">
      <c r="A264" s="13">
        <f t="shared" si="16"/>
        <v>10</v>
      </c>
      <c r="B264" s="14" t="s">
        <v>1041</v>
      </c>
      <c r="C264" s="14" t="s">
        <v>81</v>
      </c>
      <c r="D264" s="14">
        <v>10</v>
      </c>
      <c r="E264" s="14">
        <f>1000/8*D264</f>
        <v>1250</v>
      </c>
      <c r="F264" s="14"/>
      <c r="G264" s="14">
        <f>1400/8*F264</f>
        <v>0</v>
      </c>
      <c r="H264" s="14"/>
      <c r="I264" s="23">
        <v>778</v>
      </c>
      <c r="J264" s="14" t="s">
        <v>842</v>
      </c>
      <c r="K264" s="14" t="s">
        <v>224</v>
      </c>
      <c r="L264" s="14"/>
      <c r="M264" s="14"/>
      <c r="N264" s="14" t="s">
        <v>40</v>
      </c>
      <c r="O264" s="14"/>
      <c r="P264" s="14"/>
      <c r="Q264" s="14"/>
      <c r="R264" s="14"/>
      <c r="S264" s="14"/>
      <c r="T264" s="14"/>
      <c r="U264" s="14"/>
      <c r="V264" s="14" t="s">
        <v>1031</v>
      </c>
    </row>
    <row r="265" s="73" customFormat="1" ht="20" hidden="1" customHeight="1" spans="1:257">
      <c r="A265" s="13">
        <f t="shared" si="16"/>
        <v>8</v>
      </c>
      <c r="B265" s="14" t="s">
        <v>1041</v>
      </c>
      <c r="C265" s="14" t="s">
        <v>85</v>
      </c>
      <c r="D265" s="14">
        <v>8</v>
      </c>
      <c r="E265" s="14">
        <f>1000/8*D265</f>
        <v>1000</v>
      </c>
      <c r="F265" s="14"/>
      <c r="G265" s="14">
        <f>1400/8*F265</f>
        <v>0</v>
      </c>
      <c r="H265" s="14"/>
      <c r="I265" s="23">
        <v>693</v>
      </c>
      <c r="J265" s="14" t="s">
        <v>986</v>
      </c>
      <c r="K265" s="14" t="s">
        <v>262</v>
      </c>
      <c r="L265" s="14"/>
      <c r="M265" s="14"/>
      <c r="N265" s="14" t="s">
        <v>40</v>
      </c>
      <c r="O265" s="14"/>
      <c r="P265" s="14"/>
      <c r="Q265" s="14"/>
      <c r="R265" s="14"/>
      <c r="S265" s="14"/>
      <c r="T265" s="14"/>
      <c r="U265" s="14"/>
      <c r="V265" s="14" t="s">
        <v>852</v>
      </c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</row>
    <row r="266" s="73" customFormat="1" ht="20" hidden="1" customHeight="1" spans="1:257">
      <c r="A266" s="13">
        <f t="shared" si="16"/>
        <v>8</v>
      </c>
      <c r="B266" s="32" t="s">
        <v>1041</v>
      </c>
      <c r="C266" s="32" t="s">
        <v>67</v>
      </c>
      <c r="D266" s="32">
        <v>8</v>
      </c>
      <c r="E266" s="32">
        <v>1200</v>
      </c>
      <c r="F266" s="32">
        <v>0</v>
      </c>
      <c r="G266" s="32">
        <f>1300/8*F266</f>
        <v>0</v>
      </c>
      <c r="H266" s="32"/>
      <c r="I266" s="42">
        <v>5699</v>
      </c>
      <c r="J266" s="44" t="s">
        <v>939</v>
      </c>
      <c r="K266" s="32" t="s">
        <v>1045</v>
      </c>
      <c r="L266" s="32"/>
      <c r="M266" s="32"/>
      <c r="N266" s="32"/>
      <c r="O266" s="32"/>
      <c r="P266" s="32">
        <v>1200</v>
      </c>
      <c r="Q266" s="32"/>
      <c r="R266" s="32"/>
      <c r="S266" s="32"/>
      <c r="T266" s="32"/>
      <c r="U266" s="32"/>
      <c r="V266" s="32" t="s">
        <v>1046</v>
      </c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</row>
    <row r="267" s="73" customFormat="1" ht="20" hidden="1" customHeight="1" spans="1:257">
      <c r="A267" s="13">
        <f t="shared" si="16"/>
        <v>8</v>
      </c>
      <c r="B267" s="14" t="s">
        <v>1041</v>
      </c>
      <c r="C267" s="14" t="s">
        <v>80</v>
      </c>
      <c r="D267" s="14">
        <v>4</v>
      </c>
      <c r="E267" s="14">
        <f>900/8*D267</f>
        <v>450</v>
      </c>
      <c r="F267" s="14">
        <v>4</v>
      </c>
      <c r="G267" s="14">
        <f>1300/8*F267</f>
        <v>650</v>
      </c>
      <c r="H267" s="14"/>
      <c r="I267" s="23">
        <v>5356</v>
      </c>
      <c r="J267" s="14" t="s">
        <v>284</v>
      </c>
      <c r="K267" s="14" t="s">
        <v>861</v>
      </c>
      <c r="L267" s="14">
        <v>22</v>
      </c>
      <c r="M267" s="14"/>
      <c r="N267" s="15" t="s">
        <v>40</v>
      </c>
      <c r="O267" s="14"/>
      <c r="P267" s="14"/>
      <c r="Q267" s="14"/>
      <c r="R267" s="14"/>
      <c r="S267" s="14"/>
      <c r="T267" s="14">
        <v>917</v>
      </c>
      <c r="U267" s="14" t="s">
        <v>408</v>
      </c>
      <c r="V267" s="14" t="s">
        <v>862</v>
      </c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</row>
    <row r="268" s="73" customFormat="1" ht="20" hidden="1" customHeight="1" spans="1:257">
      <c r="A268" s="13">
        <f t="shared" si="16"/>
        <v>8</v>
      </c>
      <c r="B268" s="32" t="s">
        <v>1041</v>
      </c>
      <c r="C268" s="32" t="s">
        <v>31</v>
      </c>
      <c r="D268" s="32">
        <v>8</v>
      </c>
      <c r="E268" s="32">
        <v>1300</v>
      </c>
      <c r="F268" s="32">
        <v>0</v>
      </c>
      <c r="G268" s="32">
        <f>1500/8*F268</f>
        <v>0</v>
      </c>
      <c r="H268" s="32"/>
      <c r="I268" s="42"/>
      <c r="J268" s="77" t="s">
        <v>82</v>
      </c>
      <c r="K268" s="32" t="s">
        <v>1047</v>
      </c>
      <c r="L268" s="32"/>
      <c r="M268" s="32"/>
      <c r="N268" s="32"/>
      <c r="O268" s="32"/>
      <c r="P268" s="32">
        <v>1300</v>
      </c>
      <c r="Q268" s="32"/>
      <c r="R268" s="32"/>
      <c r="S268" s="32"/>
      <c r="T268" s="32"/>
      <c r="U268" s="32"/>
      <c r="V268" s="32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</row>
    <row r="269" s="73" customFormat="1" ht="20" hidden="1" customHeight="1" spans="1:257">
      <c r="A269" s="13">
        <f t="shared" si="16"/>
        <v>8</v>
      </c>
      <c r="B269" s="14" t="s">
        <v>1041</v>
      </c>
      <c r="C269" s="14" t="s">
        <v>180</v>
      </c>
      <c r="D269" s="14">
        <v>8</v>
      </c>
      <c r="E269" s="14">
        <f>900/8*D269</f>
        <v>900</v>
      </c>
      <c r="F269" s="14">
        <v>0</v>
      </c>
      <c r="G269" s="14">
        <f>1300/8*F269</f>
        <v>0</v>
      </c>
      <c r="H269" s="14"/>
      <c r="I269" s="23">
        <v>1479</v>
      </c>
      <c r="J269" s="76" t="s">
        <v>374</v>
      </c>
      <c r="K269" s="14" t="s">
        <v>1003</v>
      </c>
      <c r="L269" s="14"/>
      <c r="M269" s="14"/>
      <c r="N269" s="14" t="s">
        <v>40</v>
      </c>
      <c r="O269" s="14"/>
      <c r="P269" s="14"/>
      <c r="Q269" s="14"/>
      <c r="R269" s="14"/>
      <c r="S269" s="14"/>
      <c r="T269" s="14"/>
      <c r="U269" s="14"/>
      <c r="V269" s="14" t="s">
        <v>1004</v>
      </c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</row>
    <row r="270" s="73" customFormat="1" ht="20" hidden="1" customHeight="1" spans="1:257">
      <c r="A270" s="13">
        <f t="shared" si="16"/>
        <v>8</v>
      </c>
      <c r="B270" s="14" t="s">
        <v>1041</v>
      </c>
      <c r="C270" s="14" t="s">
        <v>345</v>
      </c>
      <c r="D270" s="14">
        <v>8</v>
      </c>
      <c r="E270" s="14">
        <f>900/8*D270</f>
        <v>900</v>
      </c>
      <c r="F270" s="14">
        <v>0</v>
      </c>
      <c r="G270" s="14">
        <f>1300/8*F270</f>
        <v>0</v>
      </c>
      <c r="H270" s="41"/>
      <c r="I270" s="23">
        <v>1384</v>
      </c>
      <c r="J270" s="14" t="s">
        <v>47</v>
      </c>
      <c r="K270" s="14" t="s">
        <v>1033</v>
      </c>
      <c r="L270" s="14">
        <v>20</v>
      </c>
      <c r="M270" s="41"/>
      <c r="N270" s="41" t="s">
        <v>40</v>
      </c>
      <c r="O270" s="41"/>
      <c r="P270" s="41"/>
      <c r="Q270" s="41"/>
      <c r="R270" s="41"/>
      <c r="S270" s="41"/>
      <c r="T270" s="14">
        <v>1315.3</v>
      </c>
      <c r="U270" s="41"/>
      <c r="V270" s="14" t="s">
        <v>1034</v>
      </c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</row>
    <row r="271" s="73" customFormat="1" ht="20" hidden="1" customHeight="1" spans="1:257">
      <c r="A271" s="13">
        <f t="shared" si="16"/>
        <v>8</v>
      </c>
      <c r="B271" s="3" t="s">
        <v>1041</v>
      </c>
      <c r="C271" s="3" t="s">
        <v>37</v>
      </c>
      <c r="D271" s="3">
        <v>8</v>
      </c>
      <c r="E271" s="3">
        <f>1000/8*D271</f>
        <v>1000</v>
      </c>
      <c r="F271" s="3">
        <v>0</v>
      </c>
      <c r="G271" s="3">
        <f>1500/8*F271</f>
        <v>0</v>
      </c>
      <c r="H271" s="3"/>
      <c r="I271" s="51"/>
      <c r="J271" s="3" t="s">
        <v>104</v>
      </c>
      <c r="K271" s="3" t="s">
        <v>270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</row>
    <row r="272" s="73" customFormat="1" ht="20" hidden="1" customHeight="1" spans="1:257">
      <c r="A272" s="13">
        <f t="shared" si="16"/>
        <v>8</v>
      </c>
      <c r="B272" s="14" t="s">
        <v>1041</v>
      </c>
      <c r="C272" s="14" t="s">
        <v>42</v>
      </c>
      <c r="D272" s="14">
        <v>8</v>
      </c>
      <c r="E272" s="14">
        <f>900/8*D272</f>
        <v>900</v>
      </c>
      <c r="F272" s="14">
        <v>0</v>
      </c>
      <c r="G272" s="14">
        <f>1300/8*F272</f>
        <v>0</v>
      </c>
      <c r="H272" s="14"/>
      <c r="I272" s="23">
        <v>845</v>
      </c>
      <c r="J272" s="14" t="s">
        <v>23</v>
      </c>
      <c r="K272" s="14" t="s">
        <v>1048</v>
      </c>
      <c r="L272" s="14"/>
      <c r="M272" s="14"/>
      <c r="N272" s="14" t="s">
        <v>40</v>
      </c>
      <c r="O272" s="14"/>
      <c r="P272" s="14"/>
      <c r="Q272" s="14"/>
      <c r="R272" s="14"/>
      <c r="S272" s="14"/>
      <c r="T272" s="14"/>
      <c r="U272" s="14"/>
      <c r="V272" s="14" t="s">
        <v>1049</v>
      </c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</row>
    <row r="273" s="73" customFormat="1" ht="20" hidden="1" customHeight="1" spans="1:257">
      <c r="A273" s="13">
        <f t="shared" si="16"/>
        <v>6.5</v>
      </c>
      <c r="B273" s="14" t="s">
        <v>1041</v>
      </c>
      <c r="C273" s="14" t="s">
        <v>214</v>
      </c>
      <c r="D273" s="14">
        <v>6.5</v>
      </c>
      <c r="E273" s="14">
        <f>900/8*D273</f>
        <v>731.25</v>
      </c>
      <c r="F273" s="14">
        <v>0</v>
      </c>
      <c r="G273" s="14">
        <f>1300/8*F273</f>
        <v>0</v>
      </c>
      <c r="H273" s="14">
        <v>300</v>
      </c>
      <c r="I273" s="23">
        <v>896</v>
      </c>
      <c r="J273" s="14" t="s">
        <v>34</v>
      </c>
      <c r="K273" s="14" t="s">
        <v>1039</v>
      </c>
      <c r="L273" s="14"/>
      <c r="M273" s="14"/>
      <c r="N273" s="14" t="s">
        <v>40</v>
      </c>
      <c r="O273" s="14"/>
      <c r="P273" s="14"/>
      <c r="Q273" s="14"/>
      <c r="R273" s="14"/>
      <c r="S273" s="14"/>
      <c r="T273" s="14"/>
      <c r="U273" s="14"/>
      <c r="V273" s="14" t="s">
        <v>1040</v>
      </c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</row>
    <row r="274" s="73" customFormat="1" ht="20" hidden="1" customHeight="1" spans="1:257">
      <c r="A274" s="13">
        <f t="shared" si="16"/>
        <v>9</v>
      </c>
      <c r="B274" s="14" t="s">
        <v>1041</v>
      </c>
      <c r="C274" s="14" t="s">
        <v>33</v>
      </c>
      <c r="D274" s="14">
        <v>1</v>
      </c>
      <c r="E274" s="14">
        <f>1000/8*D274</f>
        <v>125</v>
      </c>
      <c r="F274" s="14">
        <v>8</v>
      </c>
      <c r="G274" s="14">
        <f>1500/8*F274</f>
        <v>1500</v>
      </c>
      <c r="H274" s="14"/>
      <c r="I274" s="23">
        <v>1000</v>
      </c>
      <c r="J274" s="76" t="s">
        <v>1026</v>
      </c>
      <c r="K274" s="14" t="s">
        <v>1015</v>
      </c>
      <c r="L274" s="14"/>
      <c r="M274" s="14"/>
      <c r="N274" s="14" t="s">
        <v>40</v>
      </c>
      <c r="O274" s="14"/>
      <c r="P274" s="14"/>
      <c r="Q274" s="14"/>
      <c r="R274" s="14"/>
      <c r="S274" s="14"/>
      <c r="T274" s="14"/>
      <c r="U274" s="14"/>
      <c r="V274" s="14">
        <v>13268100825</v>
      </c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</row>
    <row r="275" s="73" customFormat="1" ht="20" hidden="1" customHeight="1" spans="1:257">
      <c r="A275" s="13">
        <f t="shared" si="16"/>
        <v>8</v>
      </c>
      <c r="B275" s="32" t="s">
        <v>1050</v>
      </c>
      <c r="C275" s="32" t="s">
        <v>156</v>
      </c>
      <c r="D275" s="32">
        <v>8</v>
      </c>
      <c r="E275" s="32">
        <f>1000/8*D275</f>
        <v>1000</v>
      </c>
      <c r="F275" s="32">
        <v>0</v>
      </c>
      <c r="G275" s="32">
        <f>1500/8*F275</f>
        <v>0</v>
      </c>
      <c r="H275" s="32"/>
      <c r="I275" s="42"/>
      <c r="J275" s="44" t="s">
        <v>939</v>
      </c>
      <c r="K275" s="32" t="s">
        <v>1042</v>
      </c>
      <c r="L275" s="32"/>
      <c r="M275" s="32" t="s">
        <v>25</v>
      </c>
      <c r="N275" s="32"/>
      <c r="O275" s="32"/>
      <c r="P275" s="32"/>
      <c r="Q275" s="32"/>
      <c r="R275" s="32"/>
      <c r="S275" s="32"/>
      <c r="T275" s="32"/>
      <c r="U275" s="32"/>
      <c r="V275" s="32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</row>
    <row r="276" s="73" customFormat="1" ht="20" hidden="1" customHeight="1" spans="1:257">
      <c r="A276" s="13">
        <f t="shared" si="16"/>
        <v>8</v>
      </c>
      <c r="B276" s="14" t="s">
        <v>1050</v>
      </c>
      <c r="C276" s="14" t="s">
        <v>322</v>
      </c>
      <c r="D276" s="14">
        <v>0</v>
      </c>
      <c r="E276" s="14">
        <f>900/8*D276</f>
        <v>0</v>
      </c>
      <c r="F276" s="14">
        <v>8</v>
      </c>
      <c r="G276" s="14">
        <f>1300/8*F276</f>
        <v>1300</v>
      </c>
      <c r="H276" s="14"/>
      <c r="I276" s="23">
        <v>5826</v>
      </c>
      <c r="J276" s="14" t="s">
        <v>845</v>
      </c>
      <c r="K276" s="14" t="s">
        <v>1019</v>
      </c>
      <c r="L276" s="14"/>
      <c r="M276" s="14"/>
      <c r="N276" s="14" t="s">
        <v>40</v>
      </c>
      <c r="O276" s="14"/>
      <c r="P276" s="14"/>
      <c r="Q276" s="14"/>
      <c r="R276" s="14"/>
      <c r="S276" s="14"/>
      <c r="T276" s="14"/>
      <c r="U276" s="14"/>
      <c r="V276" s="14" t="s">
        <v>1030</v>
      </c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</row>
    <row r="277" s="73" customFormat="1" ht="20" hidden="1" customHeight="1" spans="1:257">
      <c r="A277" s="13">
        <f t="shared" si="16"/>
        <v>0</v>
      </c>
      <c r="B277" s="32" t="s">
        <v>1050</v>
      </c>
      <c r="C277" s="32" t="s">
        <v>73</v>
      </c>
      <c r="D277" s="32">
        <v>0</v>
      </c>
      <c r="E277" s="32">
        <f>900/8*D277</f>
        <v>0</v>
      </c>
      <c r="F277" s="32">
        <v>0</v>
      </c>
      <c r="G277" s="32">
        <f>1300/8*F277</f>
        <v>0</v>
      </c>
      <c r="H277" s="32"/>
      <c r="I277" s="42"/>
      <c r="J277" s="32" t="s">
        <v>1043</v>
      </c>
      <c r="K277" s="32" t="s">
        <v>996</v>
      </c>
      <c r="L277" s="32"/>
      <c r="M277" s="32" t="s">
        <v>997</v>
      </c>
      <c r="N277" s="32"/>
      <c r="O277" s="32"/>
      <c r="P277" s="32"/>
      <c r="Q277" s="32"/>
      <c r="R277" s="32"/>
      <c r="S277" s="32"/>
      <c r="T277" s="32"/>
      <c r="U277" s="32"/>
      <c r="V277" s="32">
        <v>15118731512</v>
      </c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</row>
    <row r="278" s="73" customFormat="1" ht="20" hidden="1" customHeight="1" spans="1:257">
      <c r="A278" s="13">
        <f t="shared" si="16"/>
        <v>8</v>
      </c>
      <c r="B278" s="14" t="s">
        <v>1050</v>
      </c>
      <c r="C278" s="14" t="s">
        <v>56</v>
      </c>
      <c r="D278" s="14">
        <v>8</v>
      </c>
      <c r="E278" s="14">
        <f>900/8*D278</f>
        <v>900</v>
      </c>
      <c r="F278" s="14">
        <v>0</v>
      </c>
      <c r="G278" s="14">
        <f>1300/8*F278</f>
        <v>0</v>
      </c>
      <c r="H278" s="14"/>
      <c r="I278" s="23">
        <v>2671</v>
      </c>
      <c r="J278" s="14" t="s">
        <v>38</v>
      </c>
      <c r="K278" s="14" t="s">
        <v>600</v>
      </c>
      <c r="L278" s="14">
        <v>30</v>
      </c>
      <c r="M278" s="14"/>
      <c r="N278" s="62" t="s">
        <v>40</v>
      </c>
      <c r="O278" s="14"/>
      <c r="P278" s="14"/>
      <c r="Q278" s="14"/>
      <c r="R278" s="14"/>
      <c r="S278" s="14"/>
      <c r="T278" s="14">
        <v>1605</v>
      </c>
      <c r="U278" s="14" t="s">
        <v>481</v>
      </c>
      <c r="V278" s="14" t="s">
        <v>603</v>
      </c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</row>
    <row r="279" s="73" customFormat="1" ht="20" hidden="1" customHeight="1" spans="1:257">
      <c r="A279" s="13">
        <f t="shared" si="16"/>
        <v>8</v>
      </c>
      <c r="B279" s="14" t="s">
        <v>1050</v>
      </c>
      <c r="C279" s="14" t="s">
        <v>50</v>
      </c>
      <c r="D279" s="14">
        <v>8</v>
      </c>
      <c r="E279" s="14">
        <f>1000/8*D279</f>
        <v>1000</v>
      </c>
      <c r="F279" s="14">
        <v>0</v>
      </c>
      <c r="G279" s="14">
        <f>1500/8*F279</f>
        <v>0</v>
      </c>
      <c r="H279" s="14"/>
      <c r="I279" s="23">
        <v>1131</v>
      </c>
      <c r="J279" s="14" t="s">
        <v>23</v>
      </c>
      <c r="K279" s="14" t="s">
        <v>947</v>
      </c>
      <c r="L279" s="14"/>
      <c r="M279" s="14"/>
      <c r="N279" s="14" t="s">
        <v>40</v>
      </c>
      <c r="O279" s="14"/>
      <c r="P279" s="14"/>
      <c r="Q279" s="14"/>
      <c r="R279" s="14"/>
      <c r="S279" s="14"/>
      <c r="T279" s="14">
        <v>2389</v>
      </c>
      <c r="U279" s="14"/>
      <c r="V279" s="14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</row>
    <row r="280" s="73" customFormat="1" ht="20" hidden="1" customHeight="1" spans="1:257">
      <c r="A280" s="13">
        <f t="shared" si="16"/>
        <v>8</v>
      </c>
      <c r="B280" s="14" t="s">
        <v>1050</v>
      </c>
      <c r="C280" s="14" t="s">
        <v>81</v>
      </c>
      <c r="D280" s="14">
        <v>8</v>
      </c>
      <c r="E280" s="14">
        <f>1000/8*D280</f>
        <v>1000</v>
      </c>
      <c r="F280" s="14"/>
      <c r="G280" s="14">
        <f>1400/8*F280</f>
        <v>0</v>
      </c>
      <c r="H280" s="14"/>
      <c r="I280" s="23">
        <v>1090</v>
      </c>
      <c r="J280" s="14" t="s">
        <v>1006</v>
      </c>
      <c r="K280" s="14" t="s">
        <v>224</v>
      </c>
      <c r="L280" s="14"/>
      <c r="M280" s="14"/>
      <c r="N280" s="14" t="s">
        <v>40</v>
      </c>
      <c r="O280" s="14"/>
      <c r="P280" s="14"/>
      <c r="Q280" s="14"/>
      <c r="R280" s="14"/>
      <c r="S280" s="14"/>
      <c r="T280" s="14"/>
      <c r="U280" s="14"/>
      <c r="V280" s="14" t="s">
        <v>852</v>
      </c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</row>
    <row r="281" s="73" customFormat="1" ht="20" hidden="1" customHeight="1" spans="1:257">
      <c r="A281" s="13">
        <f t="shared" si="16"/>
        <v>4</v>
      </c>
      <c r="B281" s="14" t="s">
        <v>1050</v>
      </c>
      <c r="C281" s="14" t="s">
        <v>85</v>
      </c>
      <c r="D281" s="14">
        <v>4</v>
      </c>
      <c r="E281" s="14">
        <f>1000/8*D281</f>
        <v>500</v>
      </c>
      <c r="F281" s="14"/>
      <c r="G281" s="14">
        <f>1400/8*F281</f>
        <v>0</v>
      </c>
      <c r="H281" s="14"/>
      <c r="I281" s="23">
        <v>675</v>
      </c>
      <c r="J281" s="14" t="s">
        <v>986</v>
      </c>
      <c r="K281" s="14" t="s">
        <v>262</v>
      </c>
      <c r="L281" s="14"/>
      <c r="M281" s="14"/>
      <c r="N281" s="14" t="s">
        <v>40</v>
      </c>
      <c r="O281" s="14"/>
      <c r="P281" s="14"/>
      <c r="Q281" s="14"/>
      <c r="R281" s="14"/>
      <c r="S281" s="14"/>
      <c r="T281" s="14"/>
      <c r="U281" s="14"/>
      <c r="V281" s="14" t="s">
        <v>852</v>
      </c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</row>
    <row r="282" s="73" customFormat="1" ht="20" hidden="1" customHeight="1" spans="1:257">
      <c r="A282" s="13">
        <f t="shared" si="16"/>
        <v>8</v>
      </c>
      <c r="B282" s="14" t="s">
        <v>1050</v>
      </c>
      <c r="C282" s="14" t="s">
        <v>80</v>
      </c>
      <c r="D282" s="14">
        <v>8</v>
      </c>
      <c r="E282" s="14">
        <f>900/8*D282</f>
        <v>900</v>
      </c>
      <c r="F282" s="14">
        <v>0</v>
      </c>
      <c r="G282" s="14">
        <f>1300/8*F282</f>
        <v>0</v>
      </c>
      <c r="H282" s="14"/>
      <c r="I282" s="23">
        <v>5357</v>
      </c>
      <c r="J282" s="14" t="s">
        <v>284</v>
      </c>
      <c r="K282" s="14" t="s">
        <v>861</v>
      </c>
      <c r="L282" s="14"/>
      <c r="M282" s="14"/>
      <c r="N282" s="15" t="s">
        <v>40</v>
      </c>
      <c r="O282" s="14"/>
      <c r="P282" s="14"/>
      <c r="Q282" s="14"/>
      <c r="R282" s="14"/>
      <c r="S282" s="14"/>
      <c r="T282" s="14"/>
      <c r="U282" s="14"/>
      <c r="V282" s="14" t="s">
        <v>862</v>
      </c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</row>
    <row r="283" s="73" customFormat="1" ht="20" hidden="1" customHeight="1" spans="1:257">
      <c r="A283" s="13">
        <f t="shared" si="16"/>
        <v>4</v>
      </c>
      <c r="B283" s="14" t="s">
        <v>1050</v>
      </c>
      <c r="C283" s="14" t="s">
        <v>33</v>
      </c>
      <c r="D283" s="14">
        <v>0</v>
      </c>
      <c r="E283" s="14">
        <f>1000/8*D283</f>
        <v>0</v>
      </c>
      <c r="F283" s="14">
        <v>4</v>
      </c>
      <c r="G283" s="14">
        <f>1500/8*F283</f>
        <v>750</v>
      </c>
      <c r="H283" s="14">
        <v>300</v>
      </c>
      <c r="I283" s="23">
        <v>5192</v>
      </c>
      <c r="J283" s="76" t="s">
        <v>54</v>
      </c>
      <c r="K283" s="14" t="s">
        <v>1051</v>
      </c>
      <c r="L283" s="14"/>
      <c r="M283" s="14"/>
      <c r="N283" s="14" t="s">
        <v>40</v>
      </c>
      <c r="O283" s="14"/>
      <c r="P283" s="14"/>
      <c r="Q283" s="14"/>
      <c r="R283" s="14"/>
      <c r="S283" s="14"/>
      <c r="T283" s="14"/>
      <c r="U283" s="14"/>
      <c r="V283" s="14">
        <v>13268100825</v>
      </c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</row>
    <row r="284" s="73" customFormat="1" ht="20" hidden="1" customHeight="1" spans="1:257">
      <c r="A284" s="13">
        <f t="shared" si="16"/>
        <v>8</v>
      </c>
      <c r="B284" s="32" t="s">
        <v>1050</v>
      </c>
      <c r="C284" s="32" t="s">
        <v>737</v>
      </c>
      <c r="D284" s="32">
        <v>8</v>
      </c>
      <c r="E284" s="32">
        <v>1300</v>
      </c>
      <c r="F284" s="32">
        <v>0</v>
      </c>
      <c r="G284" s="32">
        <f>1300/8*F284</f>
        <v>0</v>
      </c>
      <c r="H284" s="32"/>
      <c r="I284" s="42"/>
      <c r="J284" s="32" t="s">
        <v>338</v>
      </c>
      <c r="K284" s="32" t="s">
        <v>1052</v>
      </c>
      <c r="L284" s="32"/>
      <c r="M284" s="32" t="s">
        <v>748</v>
      </c>
      <c r="N284" s="32"/>
      <c r="O284" s="32"/>
      <c r="P284" s="32">
        <v>1300</v>
      </c>
      <c r="Q284" s="32"/>
      <c r="R284" s="32"/>
      <c r="S284" s="32"/>
      <c r="T284" s="32">
        <v>2401.2</v>
      </c>
      <c r="U284" s="32" t="s">
        <v>409</v>
      </c>
      <c r="V284" s="32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</row>
    <row r="285" s="73" customFormat="1" ht="20" hidden="1" customHeight="1" spans="1:257">
      <c r="A285" s="13">
        <f t="shared" si="16"/>
        <v>8</v>
      </c>
      <c r="B285" s="14" t="s">
        <v>1050</v>
      </c>
      <c r="C285" s="14" t="s">
        <v>180</v>
      </c>
      <c r="D285" s="14">
        <v>8</v>
      </c>
      <c r="E285" s="14">
        <f>900/8*D285</f>
        <v>900</v>
      </c>
      <c r="F285" s="14">
        <v>0</v>
      </c>
      <c r="G285" s="14">
        <f>1300/8*F285</f>
        <v>0</v>
      </c>
      <c r="H285" s="14"/>
      <c r="I285" s="23">
        <v>1478</v>
      </c>
      <c r="J285" s="76" t="s">
        <v>374</v>
      </c>
      <c r="K285" s="14" t="s">
        <v>1003</v>
      </c>
      <c r="L285" s="14"/>
      <c r="M285" s="14"/>
      <c r="N285" s="14" t="s">
        <v>40</v>
      </c>
      <c r="O285" s="14"/>
      <c r="P285" s="14"/>
      <c r="Q285" s="14"/>
      <c r="R285" s="14"/>
      <c r="S285" s="14"/>
      <c r="T285" s="14"/>
      <c r="U285" s="14"/>
      <c r="V285" s="14" t="s">
        <v>1004</v>
      </c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</row>
    <row r="286" s="3" customFormat="1" ht="21" hidden="1" customHeight="1" spans="1:22">
      <c r="A286" s="13">
        <f t="shared" si="16"/>
        <v>5.5</v>
      </c>
      <c r="B286" s="14" t="s">
        <v>1050</v>
      </c>
      <c r="C286" s="14" t="s">
        <v>214</v>
      </c>
      <c r="D286" s="14">
        <v>5.5</v>
      </c>
      <c r="E286" s="14">
        <f>900/8*D286</f>
        <v>618.75</v>
      </c>
      <c r="F286" s="14">
        <v>0</v>
      </c>
      <c r="G286" s="14">
        <f>1300/8*F286</f>
        <v>0</v>
      </c>
      <c r="H286" s="14"/>
      <c r="I286" s="23">
        <v>897</v>
      </c>
      <c r="J286" s="14" t="s">
        <v>34</v>
      </c>
      <c r="K286" s="14" t="s">
        <v>1039</v>
      </c>
      <c r="L286" s="14"/>
      <c r="M286" s="14"/>
      <c r="N286" s="14" t="s">
        <v>40</v>
      </c>
      <c r="O286" s="14"/>
      <c r="P286" s="14"/>
      <c r="Q286" s="14"/>
      <c r="R286" s="14"/>
      <c r="S286" s="14"/>
      <c r="T286" s="14"/>
      <c r="U286" s="14"/>
      <c r="V286" s="14" t="s">
        <v>1040</v>
      </c>
    </row>
    <row r="287" s="3" customFormat="1" ht="21" hidden="1" customHeight="1" spans="1:22">
      <c r="A287" s="13">
        <f t="shared" si="16"/>
        <v>2</v>
      </c>
      <c r="B287" s="14" t="s">
        <v>1050</v>
      </c>
      <c r="C287" s="14" t="s">
        <v>33</v>
      </c>
      <c r="D287" s="14">
        <v>2</v>
      </c>
      <c r="E287" s="14">
        <f>1000/8*D287</f>
        <v>250</v>
      </c>
      <c r="F287" s="14">
        <v>0</v>
      </c>
      <c r="G287" s="14">
        <f>1500/8*F287</f>
        <v>0</v>
      </c>
      <c r="H287" s="14"/>
      <c r="I287" s="23">
        <v>1427</v>
      </c>
      <c r="J287" s="76" t="s">
        <v>54</v>
      </c>
      <c r="K287" s="14" t="s">
        <v>1015</v>
      </c>
      <c r="L287" s="14"/>
      <c r="M287" s="14"/>
      <c r="N287" s="14" t="s">
        <v>40</v>
      </c>
      <c r="O287" s="14"/>
      <c r="P287" s="14"/>
      <c r="Q287" s="14"/>
      <c r="R287" s="14"/>
      <c r="S287" s="14"/>
      <c r="T287" s="14"/>
      <c r="U287" s="14"/>
      <c r="V287" s="14">
        <v>13268100825</v>
      </c>
    </row>
    <row r="288" s="3" customFormat="1" ht="21" hidden="1" customHeight="1" spans="1:22">
      <c r="A288" s="13">
        <f t="shared" si="16"/>
        <v>4</v>
      </c>
      <c r="B288" s="14" t="s">
        <v>1053</v>
      </c>
      <c r="C288" s="14" t="s">
        <v>322</v>
      </c>
      <c r="D288" s="14">
        <v>0</v>
      </c>
      <c r="E288" s="14">
        <f>900/8*D288</f>
        <v>0</v>
      </c>
      <c r="F288" s="14">
        <v>4</v>
      </c>
      <c r="G288" s="14">
        <f>1300/8*F288</f>
        <v>650</v>
      </c>
      <c r="H288" s="14"/>
      <c r="I288" s="23">
        <v>5827</v>
      </c>
      <c r="J288" s="14" t="s">
        <v>845</v>
      </c>
      <c r="K288" s="14" t="s">
        <v>1019</v>
      </c>
      <c r="L288" s="14"/>
      <c r="M288" s="14"/>
      <c r="N288" s="14" t="s">
        <v>40</v>
      </c>
      <c r="O288" s="14"/>
      <c r="P288" s="14"/>
      <c r="Q288" s="14"/>
      <c r="R288" s="14"/>
      <c r="S288" s="14"/>
      <c r="T288" s="14"/>
      <c r="U288" s="14"/>
      <c r="V288" s="14" t="s">
        <v>1030</v>
      </c>
    </row>
    <row r="289" s="73" customFormat="1" ht="20" hidden="1" customHeight="1" spans="1:257">
      <c r="A289" s="13">
        <f t="shared" si="16"/>
        <v>0</v>
      </c>
      <c r="B289" s="32" t="s">
        <v>1053</v>
      </c>
      <c r="C289" s="32" t="s">
        <v>73</v>
      </c>
      <c r="D289" s="32">
        <v>0</v>
      </c>
      <c r="E289" s="32">
        <f>900/8*D289</f>
        <v>0</v>
      </c>
      <c r="F289" s="32">
        <v>0</v>
      </c>
      <c r="G289" s="32">
        <f>1300/8*F289</f>
        <v>0</v>
      </c>
      <c r="H289" s="32"/>
      <c r="I289" s="42"/>
      <c r="J289" s="32" t="s">
        <v>1043</v>
      </c>
      <c r="K289" s="32" t="s">
        <v>996</v>
      </c>
      <c r="L289" s="32"/>
      <c r="M289" s="32" t="s">
        <v>997</v>
      </c>
      <c r="N289" s="32"/>
      <c r="O289" s="32"/>
      <c r="P289" s="32"/>
      <c r="Q289" s="32"/>
      <c r="R289" s="32"/>
      <c r="S289" s="32"/>
      <c r="T289" s="32"/>
      <c r="U289" s="32"/>
      <c r="V289" s="32">
        <v>15118731512</v>
      </c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</row>
    <row r="290" s="73" customFormat="1" ht="20" hidden="1" customHeight="1" spans="1:257">
      <c r="A290" s="13">
        <f t="shared" si="16"/>
        <v>8</v>
      </c>
      <c r="B290" s="14" t="s">
        <v>1053</v>
      </c>
      <c r="C290" s="14" t="s">
        <v>56</v>
      </c>
      <c r="D290" s="14">
        <v>8</v>
      </c>
      <c r="E290" s="14">
        <f>900/8*D290</f>
        <v>900</v>
      </c>
      <c r="F290" s="14">
        <v>0</v>
      </c>
      <c r="G290" s="14">
        <f>1300/8*F290</f>
        <v>0</v>
      </c>
      <c r="H290" s="14"/>
      <c r="I290" s="23">
        <v>2672</v>
      </c>
      <c r="J290" s="14" t="s">
        <v>38</v>
      </c>
      <c r="K290" s="14" t="s">
        <v>600</v>
      </c>
      <c r="L290" s="14"/>
      <c r="M290" s="14"/>
      <c r="N290" s="62" t="s">
        <v>40</v>
      </c>
      <c r="O290" s="14"/>
      <c r="P290" s="14"/>
      <c r="Q290" s="14"/>
      <c r="R290" s="14"/>
      <c r="S290" s="14"/>
      <c r="T290" s="14">
        <v>1610</v>
      </c>
      <c r="U290" s="14" t="s">
        <v>408</v>
      </c>
      <c r="V290" s="14" t="s">
        <v>603</v>
      </c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</row>
    <row r="291" s="73" customFormat="1" ht="20" hidden="1" customHeight="1" spans="1:257">
      <c r="A291" s="13">
        <f t="shared" si="16"/>
        <v>8</v>
      </c>
      <c r="B291" s="14" t="s">
        <v>1053</v>
      </c>
      <c r="C291" s="14" t="s">
        <v>63</v>
      </c>
      <c r="D291" s="14">
        <v>2</v>
      </c>
      <c r="E291" s="14">
        <f>900/8*D291</f>
        <v>225</v>
      </c>
      <c r="F291" s="14">
        <v>6</v>
      </c>
      <c r="G291" s="14">
        <f>1300/8*F291</f>
        <v>975</v>
      </c>
      <c r="H291" s="14"/>
      <c r="I291" s="23">
        <v>1193</v>
      </c>
      <c r="J291" s="14" t="s">
        <v>432</v>
      </c>
      <c r="K291" s="14" t="s">
        <v>616</v>
      </c>
      <c r="L291" s="14"/>
      <c r="M291" s="14"/>
      <c r="N291" s="14" t="s">
        <v>40</v>
      </c>
      <c r="O291" s="14"/>
      <c r="P291" s="14"/>
      <c r="Q291" s="14"/>
      <c r="R291" s="14"/>
      <c r="S291" s="14"/>
      <c r="T291" s="14"/>
      <c r="U291" s="14"/>
      <c r="V291" s="14" t="s">
        <v>1054</v>
      </c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</row>
    <row r="292" s="73" customFormat="1" ht="20" hidden="1" customHeight="1" spans="1:257">
      <c r="A292" s="13">
        <f t="shared" si="16"/>
        <v>6</v>
      </c>
      <c r="B292" s="14" t="s">
        <v>1053</v>
      </c>
      <c r="C292" s="14" t="s">
        <v>81</v>
      </c>
      <c r="D292" s="14">
        <v>6</v>
      </c>
      <c r="E292" s="14">
        <f>1000/8*D292</f>
        <v>750</v>
      </c>
      <c r="F292" s="14">
        <v>0</v>
      </c>
      <c r="G292" s="14">
        <f>1300/8*F292</f>
        <v>0</v>
      </c>
      <c r="H292" s="14"/>
      <c r="I292" s="23">
        <v>1091</v>
      </c>
      <c r="J292" s="14" t="s">
        <v>1006</v>
      </c>
      <c r="K292" s="14" t="s">
        <v>224</v>
      </c>
      <c r="L292" s="14"/>
      <c r="M292" s="14"/>
      <c r="N292" s="14" t="s">
        <v>40</v>
      </c>
      <c r="O292" s="14"/>
      <c r="P292" s="14"/>
      <c r="Q292" s="14"/>
      <c r="R292" s="14"/>
      <c r="S292" s="14"/>
      <c r="T292" s="14"/>
      <c r="U292" s="14"/>
      <c r="V292" s="14" t="s">
        <v>852</v>
      </c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</row>
    <row r="293" s="73" customFormat="1" ht="20" hidden="1" customHeight="1" spans="1:257">
      <c r="A293" s="13">
        <f t="shared" si="16"/>
        <v>4</v>
      </c>
      <c r="B293" s="14" t="s">
        <v>1053</v>
      </c>
      <c r="C293" s="14" t="s">
        <v>33</v>
      </c>
      <c r="D293" s="14">
        <v>4</v>
      </c>
      <c r="E293" s="14">
        <f>1000/8*D293</f>
        <v>500</v>
      </c>
      <c r="F293" s="14">
        <v>0</v>
      </c>
      <c r="G293" s="14">
        <f>1500/8*F293</f>
        <v>0</v>
      </c>
      <c r="H293" s="14"/>
      <c r="I293" s="23">
        <v>5193</v>
      </c>
      <c r="J293" s="76" t="s">
        <v>54</v>
      </c>
      <c r="K293" s="14" t="s">
        <v>1051</v>
      </c>
      <c r="L293" s="14"/>
      <c r="M293" s="14"/>
      <c r="N293" s="14" t="s">
        <v>40</v>
      </c>
      <c r="O293" s="14"/>
      <c r="P293" s="14"/>
      <c r="Q293" s="14"/>
      <c r="R293" s="14"/>
      <c r="S293" s="14"/>
      <c r="T293" s="14">
        <v>3566.7</v>
      </c>
      <c r="U293" s="14" t="s">
        <v>407</v>
      </c>
      <c r="V293" s="14">
        <v>13268100825</v>
      </c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</row>
    <row r="294" s="73" customFormat="1" ht="20" hidden="1" customHeight="1" spans="1:257">
      <c r="A294" s="13">
        <f t="shared" si="16"/>
        <v>4</v>
      </c>
      <c r="B294" s="14" t="s">
        <v>1053</v>
      </c>
      <c r="C294" s="14" t="s">
        <v>180</v>
      </c>
      <c r="D294" s="14">
        <v>4</v>
      </c>
      <c r="E294" s="14">
        <f>900/8*D294</f>
        <v>450</v>
      </c>
      <c r="F294" s="14">
        <v>0</v>
      </c>
      <c r="G294" s="14">
        <f>1300/8*F294</f>
        <v>0</v>
      </c>
      <c r="H294" s="14"/>
      <c r="I294" s="23">
        <v>1482</v>
      </c>
      <c r="J294" s="76" t="s">
        <v>374</v>
      </c>
      <c r="K294" s="14" t="s">
        <v>1003</v>
      </c>
      <c r="L294" s="14"/>
      <c r="M294" s="14"/>
      <c r="N294" s="14" t="s">
        <v>40</v>
      </c>
      <c r="O294" s="14"/>
      <c r="P294" s="14"/>
      <c r="Q294" s="14"/>
      <c r="R294" s="14"/>
      <c r="S294" s="14"/>
      <c r="T294" s="14"/>
      <c r="U294" s="14"/>
      <c r="V294" s="14" t="s">
        <v>1004</v>
      </c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</row>
    <row r="295" s="73" customFormat="1" ht="20" hidden="1" customHeight="1" spans="1:257">
      <c r="A295" s="13">
        <f t="shared" si="16"/>
        <v>8</v>
      </c>
      <c r="B295" s="32" t="s">
        <v>1053</v>
      </c>
      <c r="C295" s="32" t="s">
        <v>273</v>
      </c>
      <c r="D295" s="32">
        <v>0</v>
      </c>
      <c r="E295" s="32">
        <f>1000/8*D295</f>
        <v>0</v>
      </c>
      <c r="F295" s="32">
        <v>8</v>
      </c>
      <c r="G295" s="32">
        <v>1700</v>
      </c>
      <c r="H295" s="32"/>
      <c r="I295" s="42"/>
      <c r="J295" s="32" t="s">
        <v>82</v>
      </c>
      <c r="K295" s="32" t="s">
        <v>327</v>
      </c>
      <c r="L295" s="32"/>
      <c r="M295" s="32"/>
      <c r="N295" s="32"/>
      <c r="O295" s="32"/>
      <c r="P295" s="32">
        <v>1700</v>
      </c>
      <c r="Q295" s="32"/>
      <c r="R295" s="32"/>
      <c r="S295" s="32"/>
      <c r="T295" s="32"/>
      <c r="U295" s="32"/>
      <c r="V295" s="32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</row>
    <row r="296" s="3" customFormat="1" ht="21" hidden="1" customHeight="1" spans="1:22">
      <c r="A296" s="13">
        <f t="shared" si="16"/>
        <v>8</v>
      </c>
      <c r="B296" s="14" t="s">
        <v>1053</v>
      </c>
      <c r="C296" s="14" t="s">
        <v>214</v>
      </c>
      <c r="D296" s="14">
        <v>8</v>
      </c>
      <c r="E296" s="14">
        <f>900/8*D296</f>
        <v>900</v>
      </c>
      <c r="F296" s="14">
        <v>0</v>
      </c>
      <c r="G296" s="14">
        <f>1300/8*F296</f>
        <v>0</v>
      </c>
      <c r="H296" s="14"/>
      <c r="I296" s="23">
        <v>898</v>
      </c>
      <c r="J296" s="14" t="s">
        <v>34</v>
      </c>
      <c r="K296" s="14" t="s">
        <v>1039</v>
      </c>
      <c r="L296" s="14"/>
      <c r="M296" s="14"/>
      <c r="N296" s="14" t="s">
        <v>40</v>
      </c>
      <c r="O296" s="14"/>
      <c r="P296" s="14"/>
      <c r="Q296" s="14"/>
      <c r="R296" s="14"/>
      <c r="S296" s="14"/>
      <c r="T296" s="14"/>
      <c r="U296" s="14"/>
      <c r="V296" s="14" t="s">
        <v>1040</v>
      </c>
    </row>
    <row r="297" s="3" customFormat="1" ht="21" hidden="1" customHeight="1" spans="1:22">
      <c r="A297" s="13">
        <f t="shared" si="16"/>
        <v>4</v>
      </c>
      <c r="B297" s="14" t="s">
        <v>1055</v>
      </c>
      <c r="C297" s="14" t="s">
        <v>102</v>
      </c>
      <c r="D297" s="14">
        <v>4</v>
      </c>
      <c r="E297" s="14">
        <f>900/8*D297</f>
        <v>450</v>
      </c>
      <c r="F297" s="14">
        <v>0</v>
      </c>
      <c r="G297" s="14">
        <f>1300/8*F297</f>
        <v>0</v>
      </c>
      <c r="H297" s="41"/>
      <c r="I297" s="23">
        <v>5851</v>
      </c>
      <c r="J297" s="23" t="s">
        <v>82</v>
      </c>
      <c r="K297" s="14" t="s">
        <v>790</v>
      </c>
      <c r="L297" s="41"/>
      <c r="M297" s="41"/>
      <c r="N297" s="41" t="s">
        <v>40</v>
      </c>
      <c r="O297" s="41"/>
      <c r="P297" s="41"/>
      <c r="Q297" s="41"/>
      <c r="R297" s="41"/>
      <c r="S297" s="41"/>
      <c r="T297" s="41"/>
      <c r="U297" s="41"/>
      <c r="V297" s="41"/>
    </row>
    <row r="298" s="3" customFormat="1" ht="21" hidden="1" customHeight="1" spans="1:22">
      <c r="A298" s="13">
        <f t="shared" si="16"/>
        <v>8</v>
      </c>
      <c r="B298" s="14" t="s">
        <v>1055</v>
      </c>
      <c r="C298" s="14" t="s">
        <v>322</v>
      </c>
      <c r="D298" s="14">
        <v>0</v>
      </c>
      <c r="E298" s="14">
        <f>900/8*D298</f>
        <v>0</v>
      </c>
      <c r="F298" s="14">
        <v>8</v>
      </c>
      <c r="G298" s="14">
        <f>1300/8*F298</f>
        <v>1300</v>
      </c>
      <c r="H298" s="14"/>
      <c r="I298" s="23">
        <v>5828</v>
      </c>
      <c r="J298" s="14" t="s">
        <v>845</v>
      </c>
      <c r="K298" s="14" t="s">
        <v>1019</v>
      </c>
      <c r="L298" s="14"/>
      <c r="M298" s="14"/>
      <c r="N298" s="14" t="s">
        <v>40</v>
      </c>
      <c r="O298" s="14"/>
      <c r="P298" s="14"/>
      <c r="Q298" s="14"/>
      <c r="R298" s="14"/>
      <c r="S298" s="14"/>
      <c r="T298" s="14"/>
      <c r="U298" s="14"/>
      <c r="V298" s="14" t="s">
        <v>1030</v>
      </c>
    </row>
    <row r="299" s="73" customFormat="1" ht="20" hidden="1" customHeight="1" spans="1:257">
      <c r="A299" s="13">
        <f t="shared" si="16"/>
        <v>8</v>
      </c>
      <c r="B299" s="14" t="s">
        <v>1055</v>
      </c>
      <c r="C299" s="14" t="s">
        <v>50</v>
      </c>
      <c r="D299" s="14">
        <v>8</v>
      </c>
      <c r="E299" s="14">
        <f>1000/8*D299</f>
        <v>1000</v>
      </c>
      <c r="F299" s="14">
        <v>0</v>
      </c>
      <c r="G299" s="14">
        <f>1500/8*F299</f>
        <v>0</v>
      </c>
      <c r="H299" s="14"/>
      <c r="I299" s="23">
        <v>545</v>
      </c>
      <c r="J299" s="14" t="s">
        <v>23</v>
      </c>
      <c r="K299" s="14" t="s">
        <v>947</v>
      </c>
      <c r="L299" s="14"/>
      <c r="M299" s="14"/>
      <c r="N299" s="14" t="s">
        <v>40</v>
      </c>
      <c r="O299" s="14"/>
      <c r="P299" s="14"/>
      <c r="Q299" s="14"/>
      <c r="R299" s="14"/>
      <c r="S299" s="14"/>
      <c r="T299" s="14">
        <v>2396</v>
      </c>
      <c r="U299" s="14"/>
      <c r="V299" s="14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</row>
    <row r="300" s="73" customFormat="1" ht="20" hidden="1" customHeight="1" spans="1:257">
      <c r="A300" s="13">
        <f t="shared" si="16"/>
        <v>11</v>
      </c>
      <c r="B300" s="14" t="s">
        <v>1055</v>
      </c>
      <c r="C300" s="14" t="s">
        <v>81</v>
      </c>
      <c r="D300" s="14">
        <v>11</v>
      </c>
      <c r="E300" s="14">
        <f>1000/8*D300</f>
        <v>1375</v>
      </c>
      <c r="F300" s="14"/>
      <c r="G300" s="14">
        <f>1400/8*F300</f>
        <v>0</v>
      </c>
      <c r="H300" s="14"/>
      <c r="I300" s="23">
        <v>1092</v>
      </c>
      <c r="J300" s="14" t="s">
        <v>1006</v>
      </c>
      <c r="K300" s="14" t="s">
        <v>224</v>
      </c>
      <c r="L300" s="14"/>
      <c r="M300" s="14"/>
      <c r="N300" s="14" t="s">
        <v>40</v>
      </c>
      <c r="O300" s="14"/>
      <c r="P300" s="14"/>
      <c r="Q300" s="14"/>
      <c r="R300" s="14"/>
      <c r="S300" s="14"/>
      <c r="T300" s="14"/>
      <c r="U300" s="14"/>
      <c r="V300" s="14" t="s">
        <v>852</v>
      </c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</row>
    <row r="301" s="3" customFormat="1" ht="21" hidden="1" customHeight="1" spans="1:22">
      <c r="A301" s="13">
        <f t="shared" si="16"/>
        <v>8</v>
      </c>
      <c r="B301" s="14" t="s">
        <v>1055</v>
      </c>
      <c r="C301" s="14" t="s">
        <v>33</v>
      </c>
      <c r="D301" s="14">
        <v>8</v>
      </c>
      <c r="E301" s="14">
        <f>1000/8*D301</f>
        <v>1000</v>
      </c>
      <c r="F301" s="14">
        <v>0</v>
      </c>
      <c r="G301" s="14">
        <f>1500/8*F301</f>
        <v>0</v>
      </c>
      <c r="H301" s="14"/>
      <c r="I301" s="23">
        <v>5194</v>
      </c>
      <c r="J301" s="76" t="s">
        <v>54</v>
      </c>
      <c r="K301" s="14" t="s">
        <v>1051</v>
      </c>
      <c r="L301" s="14">
        <v>40</v>
      </c>
      <c r="M301" s="14" t="s">
        <v>77</v>
      </c>
      <c r="N301" s="14" t="s">
        <v>40</v>
      </c>
      <c r="O301" s="14"/>
      <c r="P301" s="14"/>
      <c r="Q301" s="14"/>
      <c r="R301" s="14"/>
      <c r="S301" s="14"/>
      <c r="T301" s="14">
        <v>3572.5</v>
      </c>
      <c r="U301" s="14" t="s">
        <v>407</v>
      </c>
      <c r="V301" s="14">
        <v>13268100825</v>
      </c>
    </row>
    <row r="302" s="3" customFormat="1" ht="21" hidden="1" customHeight="1" spans="1:22">
      <c r="A302" s="13">
        <f t="shared" si="16"/>
        <v>6</v>
      </c>
      <c r="B302" s="14" t="s">
        <v>1055</v>
      </c>
      <c r="C302" s="14" t="s">
        <v>345</v>
      </c>
      <c r="D302" s="14">
        <v>6</v>
      </c>
      <c r="E302" s="14">
        <f>900/8*D302</f>
        <v>675</v>
      </c>
      <c r="F302" s="14">
        <v>0</v>
      </c>
      <c r="G302" s="14">
        <f>1300/8*F302</f>
        <v>0</v>
      </c>
      <c r="H302" s="41"/>
      <c r="I302" s="23">
        <v>1385</v>
      </c>
      <c r="J302" s="14" t="s">
        <v>47</v>
      </c>
      <c r="K302" s="14" t="s">
        <v>1033</v>
      </c>
      <c r="L302" s="14">
        <v>20</v>
      </c>
      <c r="M302" s="41"/>
      <c r="N302" s="41" t="s">
        <v>40</v>
      </c>
      <c r="O302" s="41"/>
      <c r="P302" s="41"/>
      <c r="Q302" s="41"/>
      <c r="R302" s="41"/>
      <c r="S302" s="41"/>
      <c r="T302" s="14">
        <v>1321.3</v>
      </c>
      <c r="U302" s="41"/>
      <c r="V302" s="14" t="s">
        <v>1034</v>
      </c>
    </row>
    <row r="303" s="3" customFormat="1" ht="21" hidden="1" customHeight="1" spans="1:22">
      <c r="A303" s="13">
        <f t="shared" si="16"/>
        <v>8</v>
      </c>
      <c r="B303" s="14" t="s">
        <v>1055</v>
      </c>
      <c r="C303" s="14" t="s">
        <v>137</v>
      </c>
      <c r="D303" s="14">
        <v>8</v>
      </c>
      <c r="E303" s="14">
        <f>900/8*D303</f>
        <v>900</v>
      </c>
      <c r="F303" s="14">
        <v>0</v>
      </c>
      <c r="G303" s="14">
        <f>1300/8*F303</f>
        <v>0</v>
      </c>
      <c r="H303" s="14"/>
      <c r="I303" s="23">
        <v>5769</v>
      </c>
      <c r="J303" s="14" t="s">
        <v>338</v>
      </c>
      <c r="K303" s="14" t="s">
        <v>1056</v>
      </c>
      <c r="L303" s="14">
        <v>5</v>
      </c>
      <c r="M303" s="14"/>
      <c r="N303" s="14" t="s">
        <v>40</v>
      </c>
      <c r="O303" s="14"/>
      <c r="P303" s="14"/>
      <c r="Q303" s="14"/>
      <c r="R303" s="14"/>
      <c r="S303" s="14"/>
      <c r="T303" s="14">
        <v>1738.5</v>
      </c>
      <c r="U303" s="14" t="s">
        <v>481</v>
      </c>
      <c r="V303" s="14" t="s">
        <v>422</v>
      </c>
    </row>
    <row r="304" s="73" customFormat="1" ht="20" hidden="1" customHeight="1" spans="1:257">
      <c r="A304" s="13">
        <f t="shared" si="16"/>
        <v>8</v>
      </c>
      <c r="B304" s="14" t="s">
        <v>1055</v>
      </c>
      <c r="C304" s="14" t="s">
        <v>214</v>
      </c>
      <c r="D304" s="14">
        <v>8</v>
      </c>
      <c r="E304" s="14">
        <f>900/8*D304</f>
        <v>900</v>
      </c>
      <c r="F304" s="14">
        <v>0</v>
      </c>
      <c r="G304" s="14">
        <f>1300/8*F304</f>
        <v>0</v>
      </c>
      <c r="H304" s="14"/>
      <c r="I304" s="23">
        <v>5001</v>
      </c>
      <c r="J304" s="14" t="s">
        <v>34</v>
      </c>
      <c r="K304" s="14" t="s">
        <v>1039</v>
      </c>
      <c r="L304" s="14"/>
      <c r="M304" s="14"/>
      <c r="N304" s="14" t="s">
        <v>40</v>
      </c>
      <c r="O304" s="14"/>
      <c r="P304" s="14"/>
      <c r="Q304" s="14"/>
      <c r="R304" s="14"/>
      <c r="S304" s="14"/>
      <c r="T304" s="14"/>
      <c r="U304" s="14"/>
      <c r="V304" s="14" t="s">
        <v>1040</v>
      </c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</row>
    <row r="305" s="73" customFormat="1" ht="20" hidden="1" customHeight="1" spans="1:257">
      <c r="A305" s="13">
        <f t="shared" si="16"/>
        <v>8</v>
      </c>
      <c r="B305" s="32" t="s">
        <v>1055</v>
      </c>
      <c r="C305" s="32" t="s">
        <v>273</v>
      </c>
      <c r="D305" s="32">
        <v>8</v>
      </c>
      <c r="E305" s="32">
        <v>1500</v>
      </c>
      <c r="F305" s="32">
        <v>0</v>
      </c>
      <c r="G305" s="32">
        <f>1500/8*F305</f>
        <v>0</v>
      </c>
      <c r="H305" s="32"/>
      <c r="I305" s="42"/>
      <c r="J305" s="44" t="s">
        <v>939</v>
      </c>
      <c r="K305" s="32" t="s">
        <v>1057</v>
      </c>
      <c r="L305" s="32"/>
      <c r="M305" s="32" t="s">
        <v>25</v>
      </c>
      <c r="N305" s="32"/>
      <c r="O305" s="32"/>
      <c r="P305" s="32">
        <v>1500</v>
      </c>
      <c r="Q305" s="32"/>
      <c r="R305" s="32"/>
      <c r="S305" s="32"/>
      <c r="T305" s="32"/>
      <c r="U305" s="32"/>
      <c r="V305" s="32" t="s">
        <v>987</v>
      </c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</row>
    <row r="306" s="73" customFormat="1" ht="20" hidden="1" customHeight="1" spans="1:257">
      <c r="A306" s="13">
        <f t="shared" si="16"/>
        <v>8</v>
      </c>
      <c r="B306" s="14" t="s">
        <v>1055</v>
      </c>
      <c r="C306" s="14" t="s">
        <v>90</v>
      </c>
      <c r="D306" s="14">
        <v>8</v>
      </c>
      <c r="E306" s="14">
        <f>900/8*D306</f>
        <v>900</v>
      </c>
      <c r="F306" s="14">
        <v>0</v>
      </c>
      <c r="G306" s="14">
        <f>1300/8*F306</f>
        <v>0</v>
      </c>
      <c r="H306" s="14"/>
      <c r="I306" s="23">
        <v>5359</v>
      </c>
      <c r="J306" s="14" t="s">
        <v>284</v>
      </c>
      <c r="K306" s="14" t="s">
        <v>187</v>
      </c>
      <c r="L306" s="14"/>
      <c r="M306" s="14"/>
      <c r="N306" s="14" t="s">
        <v>40</v>
      </c>
      <c r="O306" s="14"/>
      <c r="P306" s="14"/>
      <c r="Q306" s="14"/>
      <c r="R306" s="14"/>
      <c r="S306" s="14"/>
      <c r="T306" s="14"/>
      <c r="U306" s="14" t="s">
        <v>409</v>
      </c>
      <c r="V306" s="14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</row>
    <row r="307" s="73" customFormat="1" ht="20" hidden="1" customHeight="1" spans="1:257">
      <c r="A307" s="13">
        <f t="shared" si="16"/>
        <v>8</v>
      </c>
      <c r="B307" s="14" t="s">
        <v>1058</v>
      </c>
      <c r="C307" s="14" t="s">
        <v>457</v>
      </c>
      <c r="D307" s="14">
        <v>8</v>
      </c>
      <c r="E307" s="14">
        <f>900/8*D307</f>
        <v>900</v>
      </c>
      <c r="F307" s="14">
        <v>0</v>
      </c>
      <c r="G307" s="14">
        <f>1300/8*F307</f>
        <v>0</v>
      </c>
      <c r="H307" s="41"/>
      <c r="I307" s="23">
        <v>5195</v>
      </c>
      <c r="J307" s="14" t="s">
        <v>54</v>
      </c>
      <c r="K307" s="14" t="s">
        <v>774</v>
      </c>
      <c r="L307" s="14">
        <v>10</v>
      </c>
      <c r="M307" s="41"/>
      <c r="N307" s="41" t="s">
        <v>40</v>
      </c>
      <c r="O307" s="41"/>
      <c r="P307" s="41"/>
      <c r="Q307" s="41"/>
      <c r="R307" s="41"/>
      <c r="S307" s="41"/>
      <c r="T307" s="14">
        <v>1674.5</v>
      </c>
      <c r="U307" s="14" t="s">
        <v>408</v>
      </c>
      <c r="V307" s="14" t="s">
        <v>951</v>
      </c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</row>
    <row r="308" s="3" customFormat="1" ht="21" hidden="1" customHeight="1" spans="1:22">
      <c r="A308" s="13">
        <f t="shared" si="16"/>
        <v>8</v>
      </c>
      <c r="B308" s="32" t="s">
        <v>1058</v>
      </c>
      <c r="C308" s="32" t="s">
        <v>33</v>
      </c>
      <c r="D308" s="32">
        <v>8</v>
      </c>
      <c r="E308" s="32">
        <v>1400</v>
      </c>
      <c r="F308" s="32">
        <v>0</v>
      </c>
      <c r="G308" s="32">
        <f>1300/8*F308</f>
        <v>0</v>
      </c>
      <c r="H308" s="45"/>
      <c r="I308" s="42"/>
      <c r="J308" s="42" t="s">
        <v>23</v>
      </c>
      <c r="K308" s="32" t="s">
        <v>1059</v>
      </c>
      <c r="L308" s="45"/>
      <c r="M308" s="45" t="s">
        <v>77</v>
      </c>
      <c r="N308" s="45"/>
      <c r="O308" s="45"/>
      <c r="P308" s="45">
        <v>1400</v>
      </c>
      <c r="Q308" s="45"/>
      <c r="R308" s="45"/>
      <c r="S308" s="45"/>
      <c r="T308" s="45"/>
      <c r="U308" s="45"/>
      <c r="V308" s="45"/>
    </row>
    <row r="309" s="73" customFormat="1" ht="20" hidden="1" customHeight="1" spans="1:257">
      <c r="A309" s="13">
        <f t="shared" si="16"/>
        <v>8</v>
      </c>
      <c r="B309" s="14" t="s">
        <v>1058</v>
      </c>
      <c r="C309" s="14" t="s">
        <v>63</v>
      </c>
      <c r="D309" s="14">
        <v>3</v>
      </c>
      <c r="E309" s="14">
        <f>900/8*D309</f>
        <v>337.5</v>
      </c>
      <c r="F309" s="14">
        <v>5</v>
      </c>
      <c r="G309" s="14">
        <f>1300/8*F309</f>
        <v>812.5</v>
      </c>
      <c r="H309" s="14"/>
      <c r="I309" s="23">
        <v>4982</v>
      </c>
      <c r="J309" s="14" t="s">
        <v>432</v>
      </c>
      <c r="K309" s="14" t="s">
        <v>616</v>
      </c>
      <c r="L309" s="14">
        <v>20</v>
      </c>
      <c r="M309" s="14"/>
      <c r="N309" s="14" t="s">
        <v>40</v>
      </c>
      <c r="O309" s="14"/>
      <c r="P309" s="14"/>
      <c r="Q309" s="14"/>
      <c r="R309" s="14"/>
      <c r="S309" s="14"/>
      <c r="T309" s="14"/>
      <c r="U309" s="14" t="s">
        <v>408</v>
      </c>
      <c r="V309" s="14" t="s">
        <v>1054</v>
      </c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</row>
    <row r="310" s="3" customFormat="1" ht="21" hidden="1" customHeight="1" spans="1:22">
      <c r="A310" s="13">
        <f t="shared" si="16"/>
        <v>8</v>
      </c>
      <c r="B310" s="14" t="s">
        <v>1058</v>
      </c>
      <c r="C310" s="14" t="s">
        <v>81</v>
      </c>
      <c r="D310" s="14">
        <v>8</v>
      </c>
      <c r="E310" s="14">
        <f>1000/8*D310</f>
        <v>1000</v>
      </c>
      <c r="F310" s="14"/>
      <c r="G310" s="14">
        <f>1400/8*F310</f>
        <v>0</v>
      </c>
      <c r="H310" s="14"/>
      <c r="I310" s="23">
        <v>1093</v>
      </c>
      <c r="J310" s="14" t="s">
        <v>1006</v>
      </c>
      <c r="K310" s="14" t="s">
        <v>224</v>
      </c>
      <c r="L310" s="14"/>
      <c r="M310" s="14"/>
      <c r="N310" s="14" t="s">
        <v>40</v>
      </c>
      <c r="O310" s="14"/>
      <c r="P310" s="14"/>
      <c r="Q310" s="14"/>
      <c r="R310" s="14"/>
      <c r="S310" s="14"/>
      <c r="T310" s="14"/>
      <c r="U310" s="14"/>
      <c r="V310" s="14" t="s">
        <v>852</v>
      </c>
    </row>
    <row r="311" s="3" customFormat="1" ht="21" hidden="1" customHeight="1" spans="1:22">
      <c r="A311" s="13">
        <f t="shared" si="16"/>
        <v>8</v>
      </c>
      <c r="B311" s="14" t="s">
        <v>1058</v>
      </c>
      <c r="C311" s="14" t="s">
        <v>85</v>
      </c>
      <c r="D311" s="14">
        <v>8</v>
      </c>
      <c r="E311" s="14">
        <f>1000/8*D311</f>
        <v>1000</v>
      </c>
      <c r="F311" s="14"/>
      <c r="G311" s="14">
        <f>1400/8*F311</f>
        <v>0</v>
      </c>
      <c r="H311" s="14"/>
      <c r="I311" s="23">
        <v>676</v>
      </c>
      <c r="J311" s="14" t="s">
        <v>986</v>
      </c>
      <c r="K311" s="14" t="s">
        <v>262</v>
      </c>
      <c r="L311" s="14">
        <v>15</v>
      </c>
      <c r="M311" s="14"/>
      <c r="N311" s="14" t="s">
        <v>40</v>
      </c>
      <c r="O311" s="14"/>
      <c r="P311" s="14"/>
      <c r="Q311" s="14"/>
      <c r="R311" s="14"/>
      <c r="S311" s="14"/>
      <c r="T311" s="14"/>
      <c r="U311" s="14"/>
      <c r="V311" s="14" t="s">
        <v>852</v>
      </c>
    </row>
    <row r="312" s="73" customFormat="1" ht="20" hidden="1" customHeight="1" spans="1:257">
      <c r="A312" s="13">
        <f t="shared" si="16"/>
        <v>8</v>
      </c>
      <c r="B312" s="15" t="s">
        <v>1058</v>
      </c>
      <c r="C312" s="15" t="s">
        <v>80</v>
      </c>
      <c r="D312" s="15">
        <v>8</v>
      </c>
      <c r="E312" s="15">
        <f>900/8*D312</f>
        <v>900</v>
      </c>
      <c r="F312" s="15">
        <v>0</v>
      </c>
      <c r="G312" s="15">
        <f>1300/8*F312</f>
        <v>0</v>
      </c>
      <c r="H312" s="15"/>
      <c r="I312" s="36">
        <v>5361</v>
      </c>
      <c r="J312" s="15" t="s">
        <v>284</v>
      </c>
      <c r="K312" s="15" t="s">
        <v>861</v>
      </c>
      <c r="L312" s="15"/>
      <c r="M312" s="15"/>
      <c r="N312" s="15" t="s">
        <v>40</v>
      </c>
      <c r="O312" s="15"/>
      <c r="P312" s="15"/>
      <c r="Q312" s="15"/>
      <c r="R312" s="15"/>
      <c r="S312" s="15"/>
      <c r="T312" s="15"/>
      <c r="U312" s="15" t="s">
        <v>408</v>
      </c>
      <c r="V312" s="15" t="s">
        <v>862</v>
      </c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</row>
    <row r="313" s="3" customFormat="1" ht="21" hidden="1" customHeight="1" spans="1:22">
      <c r="A313" s="13">
        <f t="shared" si="16"/>
        <v>4</v>
      </c>
      <c r="B313" s="14" t="s">
        <v>1058</v>
      </c>
      <c r="C313" s="14" t="s">
        <v>156</v>
      </c>
      <c r="D313" s="14">
        <v>0</v>
      </c>
      <c r="E313" s="14">
        <f>900/8*D313</f>
        <v>0</v>
      </c>
      <c r="F313" s="14">
        <v>4</v>
      </c>
      <c r="G313" s="14">
        <f>1300/8*F313</f>
        <v>650</v>
      </c>
      <c r="H313" s="14"/>
      <c r="I313" s="23">
        <v>5853</v>
      </c>
      <c r="J313" s="14" t="s">
        <v>82</v>
      </c>
      <c r="K313" s="14" t="s">
        <v>701</v>
      </c>
      <c r="L313" s="14"/>
      <c r="M313" s="14"/>
      <c r="N313" s="14" t="s">
        <v>40</v>
      </c>
      <c r="O313" s="14"/>
      <c r="P313" s="14"/>
      <c r="Q313" s="14"/>
      <c r="R313" s="14"/>
      <c r="S313" s="14"/>
      <c r="T313" s="14"/>
      <c r="U313" s="14"/>
      <c r="V313" s="14" t="s">
        <v>775</v>
      </c>
    </row>
    <row r="314" s="73" customFormat="1" ht="20" hidden="1" customHeight="1" spans="1:257">
      <c r="A314" s="13">
        <f t="shared" si="16"/>
        <v>6</v>
      </c>
      <c r="B314" s="14" t="s">
        <v>1058</v>
      </c>
      <c r="C314" s="14" t="s">
        <v>345</v>
      </c>
      <c r="D314" s="14">
        <v>6</v>
      </c>
      <c r="E314" s="14">
        <f>900/8*D314</f>
        <v>675</v>
      </c>
      <c r="F314" s="14">
        <v>0</v>
      </c>
      <c r="G314" s="14">
        <f>1300/8*F314</f>
        <v>0</v>
      </c>
      <c r="H314" s="41"/>
      <c r="I314" s="23">
        <v>1386</v>
      </c>
      <c r="J314" s="14" t="s">
        <v>47</v>
      </c>
      <c r="K314" s="14" t="s">
        <v>1033</v>
      </c>
      <c r="L314" s="14"/>
      <c r="M314" s="41"/>
      <c r="N314" s="41" t="s">
        <v>40</v>
      </c>
      <c r="O314" s="41"/>
      <c r="P314" s="41"/>
      <c r="Q314" s="41"/>
      <c r="R314" s="41"/>
      <c r="S314" s="41"/>
      <c r="T314" s="14"/>
      <c r="U314" s="41"/>
      <c r="V314" s="14" t="s">
        <v>1034</v>
      </c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</row>
    <row r="315" s="73" customFormat="1" ht="20" hidden="1" customHeight="1" spans="1:257">
      <c r="A315" s="13">
        <f t="shared" si="16"/>
        <v>8</v>
      </c>
      <c r="B315" s="14" t="s">
        <v>1058</v>
      </c>
      <c r="C315" s="14" t="s">
        <v>137</v>
      </c>
      <c r="D315" s="14">
        <v>8</v>
      </c>
      <c r="E315" s="14">
        <f>900/8*D315</f>
        <v>900</v>
      </c>
      <c r="F315" s="14">
        <v>0</v>
      </c>
      <c r="G315" s="14">
        <f>1300/8*F315</f>
        <v>0</v>
      </c>
      <c r="H315" s="14"/>
      <c r="I315" s="23">
        <v>5770</v>
      </c>
      <c r="J315" s="14" t="s">
        <v>338</v>
      </c>
      <c r="K315" s="14" t="s">
        <v>1056</v>
      </c>
      <c r="L315" s="14"/>
      <c r="M315" s="14"/>
      <c r="N315" s="14" t="s">
        <v>40</v>
      </c>
      <c r="O315" s="14"/>
      <c r="P315" s="14"/>
      <c r="Q315" s="14"/>
      <c r="R315" s="14"/>
      <c r="S315" s="14"/>
      <c r="T315" s="14">
        <v>1743.7</v>
      </c>
      <c r="U315" s="14" t="s">
        <v>409</v>
      </c>
      <c r="V315" s="14" t="s">
        <v>422</v>
      </c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</row>
    <row r="316" s="3" customFormat="1" ht="21" hidden="1" customHeight="1" spans="1:22">
      <c r="A316" s="13">
        <f t="shared" si="16"/>
        <v>8</v>
      </c>
      <c r="B316" s="14" t="s">
        <v>1058</v>
      </c>
      <c r="C316" s="14" t="s">
        <v>50</v>
      </c>
      <c r="D316" s="14">
        <v>8</v>
      </c>
      <c r="E316" s="14">
        <f>1000/8*D316</f>
        <v>1000</v>
      </c>
      <c r="F316" s="14">
        <v>0</v>
      </c>
      <c r="G316" s="14">
        <f>1500/8*F316</f>
        <v>0</v>
      </c>
      <c r="H316" s="41"/>
      <c r="I316" s="23">
        <v>1001</v>
      </c>
      <c r="J316" s="23" t="s">
        <v>60</v>
      </c>
      <c r="K316" s="14" t="s">
        <v>1060</v>
      </c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 t="s">
        <v>980</v>
      </c>
    </row>
    <row r="317" s="3" customFormat="1" ht="21" hidden="1" customHeight="1" spans="1:22">
      <c r="A317" s="13">
        <f t="shared" si="16"/>
        <v>8</v>
      </c>
      <c r="B317" s="14" t="s">
        <v>1058</v>
      </c>
      <c r="C317" s="14" t="s">
        <v>214</v>
      </c>
      <c r="D317" s="14">
        <v>8</v>
      </c>
      <c r="E317" s="14">
        <f t="shared" ref="E317:E322" si="17">900/8*D317</f>
        <v>900</v>
      </c>
      <c r="F317" s="14">
        <v>0</v>
      </c>
      <c r="G317" s="14">
        <f t="shared" ref="G317:G322" si="18">1300/8*F317</f>
        <v>0</v>
      </c>
      <c r="H317" s="14"/>
      <c r="I317" s="23">
        <v>5002</v>
      </c>
      <c r="J317" s="14" t="s">
        <v>34</v>
      </c>
      <c r="K317" s="14" t="s">
        <v>1039</v>
      </c>
      <c r="L317" s="14"/>
      <c r="M317" s="14"/>
      <c r="N317" s="14" t="s">
        <v>40</v>
      </c>
      <c r="O317" s="14"/>
      <c r="P317" s="14"/>
      <c r="Q317" s="14"/>
      <c r="R317" s="14"/>
      <c r="S317" s="14"/>
      <c r="T317" s="14"/>
      <c r="U317" s="14"/>
      <c r="V317" s="14" t="s">
        <v>1040</v>
      </c>
    </row>
    <row r="318" s="3" customFormat="1" ht="21" hidden="1" customHeight="1" spans="1:22">
      <c r="A318" s="13">
        <f t="shared" si="16"/>
        <v>8</v>
      </c>
      <c r="B318" s="14" t="s">
        <v>1058</v>
      </c>
      <c r="C318" s="14" t="s">
        <v>90</v>
      </c>
      <c r="D318" s="14">
        <v>8</v>
      </c>
      <c r="E318" s="14">
        <f t="shared" si="17"/>
        <v>900</v>
      </c>
      <c r="F318" s="14">
        <v>0</v>
      </c>
      <c r="G318" s="14">
        <f t="shared" si="18"/>
        <v>0</v>
      </c>
      <c r="H318" s="14"/>
      <c r="I318" s="23">
        <v>5665</v>
      </c>
      <c r="J318" s="14" t="s">
        <v>939</v>
      </c>
      <c r="K318" s="14" t="s">
        <v>187</v>
      </c>
      <c r="L318" s="14">
        <v>30</v>
      </c>
      <c r="M318" s="14"/>
      <c r="N318" s="14" t="s">
        <v>40</v>
      </c>
      <c r="O318" s="14"/>
      <c r="P318" s="14"/>
      <c r="Q318" s="14"/>
      <c r="R318" s="14"/>
      <c r="S318" s="14"/>
      <c r="T318" s="14"/>
      <c r="U318" s="14"/>
      <c r="V318" s="14"/>
    </row>
    <row r="319" s="3" customFormat="1" ht="21" hidden="1" customHeight="1" spans="1:22">
      <c r="A319" s="13">
        <f t="shared" si="16"/>
        <v>13</v>
      </c>
      <c r="B319" s="14" t="s">
        <v>1061</v>
      </c>
      <c r="C319" s="14" t="s">
        <v>457</v>
      </c>
      <c r="D319" s="14">
        <v>13</v>
      </c>
      <c r="E319" s="14">
        <f t="shared" si="17"/>
        <v>1462.5</v>
      </c>
      <c r="F319" s="14">
        <v>0</v>
      </c>
      <c r="G319" s="14">
        <f t="shared" si="18"/>
        <v>0</v>
      </c>
      <c r="H319" s="41"/>
      <c r="I319" s="23">
        <v>5197</v>
      </c>
      <c r="J319" s="14" t="s">
        <v>54</v>
      </c>
      <c r="K319" s="14" t="s">
        <v>774</v>
      </c>
      <c r="L319" s="14">
        <v>25</v>
      </c>
      <c r="M319" s="41"/>
      <c r="N319" s="41" t="s">
        <v>40</v>
      </c>
      <c r="O319" s="41"/>
      <c r="P319" s="41"/>
      <c r="Q319" s="41"/>
      <c r="R319" s="41"/>
      <c r="S319" s="41"/>
      <c r="T319" s="14">
        <v>1684.3</v>
      </c>
      <c r="U319" s="14" t="s">
        <v>408</v>
      </c>
      <c r="V319" s="14" t="s">
        <v>951</v>
      </c>
    </row>
    <row r="320" s="3" customFormat="1" ht="21" hidden="1" customHeight="1" spans="1:22">
      <c r="A320" s="13">
        <f t="shared" si="16"/>
        <v>8</v>
      </c>
      <c r="B320" s="14" t="s">
        <v>1061</v>
      </c>
      <c r="C320" s="14" t="s">
        <v>322</v>
      </c>
      <c r="D320" s="14">
        <v>4</v>
      </c>
      <c r="E320" s="14">
        <f t="shared" si="17"/>
        <v>450</v>
      </c>
      <c r="F320" s="14">
        <v>4</v>
      </c>
      <c r="G320" s="14">
        <f t="shared" si="18"/>
        <v>650</v>
      </c>
      <c r="H320" s="41"/>
      <c r="I320" s="23">
        <v>5930</v>
      </c>
      <c r="J320" s="14" t="s">
        <v>845</v>
      </c>
      <c r="K320" s="14" t="s">
        <v>1062</v>
      </c>
      <c r="L320" s="14"/>
      <c r="M320" s="41" t="s">
        <v>77</v>
      </c>
      <c r="N320" s="41"/>
      <c r="O320" s="41"/>
      <c r="P320" s="41"/>
      <c r="Q320" s="41"/>
      <c r="R320" s="41"/>
      <c r="S320" s="41"/>
      <c r="T320" s="14"/>
      <c r="U320" s="14"/>
      <c r="V320" s="14"/>
    </row>
    <row r="321" s="3" customFormat="1" ht="21" hidden="1" customHeight="1" spans="1:22">
      <c r="A321" s="13">
        <f t="shared" si="16"/>
        <v>4</v>
      </c>
      <c r="B321" s="14" t="s">
        <v>1061</v>
      </c>
      <c r="C321" s="14" t="s">
        <v>56</v>
      </c>
      <c r="D321" s="14">
        <v>4</v>
      </c>
      <c r="E321" s="14">
        <f t="shared" si="17"/>
        <v>450</v>
      </c>
      <c r="F321" s="14">
        <v>0</v>
      </c>
      <c r="G321" s="14">
        <f t="shared" si="18"/>
        <v>0</v>
      </c>
      <c r="H321" s="14"/>
      <c r="I321" s="23">
        <v>2673</v>
      </c>
      <c r="J321" s="14" t="s">
        <v>38</v>
      </c>
      <c r="K321" s="14" t="s">
        <v>600</v>
      </c>
      <c r="L321" s="14"/>
      <c r="M321" s="14"/>
      <c r="N321" s="62" t="s">
        <v>40</v>
      </c>
      <c r="O321" s="14"/>
      <c r="P321" s="14"/>
      <c r="Q321" s="14"/>
      <c r="R321" s="14"/>
      <c r="S321" s="14"/>
      <c r="T321" s="14">
        <v>1610</v>
      </c>
      <c r="U321" s="14" t="s">
        <v>408</v>
      </c>
      <c r="V321" s="14" t="s">
        <v>810</v>
      </c>
    </row>
    <row r="322" s="3" customFormat="1" ht="21" hidden="1" customHeight="1" spans="1:22">
      <c r="A322" s="13">
        <f t="shared" si="16"/>
        <v>8</v>
      </c>
      <c r="B322" s="14" t="s">
        <v>1061</v>
      </c>
      <c r="C322" s="14" t="s">
        <v>63</v>
      </c>
      <c r="D322" s="14">
        <v>3</v>
      </c>
      <c r="E322" s="14">
        <f t="shared" si="17"/>
        <v>337.5</v>
      </c>
      <c r="F322" s="14">
        <v>5</v>
      </c>
      <c r="G322" s="14">
        <f t="shared" si="18"/>
        <v>812.5</v>
      </c>
      <c r="H322" s="14"/>
      <c r="I322" s="23">
        <v>4983</v>
      </c>
      <c r="J322" s="14" t="s">
        <v>432</v>
      </c>
      <c r="K322" s="14" t="s">
        <v>616</v>
      </c>
      <c r="L322" s="14">
        <v>20</v>
      </c>
      <c r="M322" s="14"/>
      <c r="N322" s="14" t="s">
        <v>40</v>
      </c>
      <c r="O322" s="14"/>
      <c r="P322" s="14"/>
      <c r="Q322" s="14"/>
      <c r="R322" s="14"/>
      <c r="S322" s="14"/>
      <c r="T322" s="14"/>
      <c r="U322" s="14" t="s">
        <v>408</v>
      </c>
      <c r="V322" s="14">
        <v>13725395368</v>
      </c>
    </row>
    <row r="323" s="73" customFormat="1" ht="20" hidden="1" customHeight="1" spans="1:257">
      <c r="A323" s="13">
        <f t="shared" ref="A323:A386" si="19">D323+F323</f>
        <v>8</v>
      </c>
      <c r="B323" s="14" t="s">
        <v>1061</v>
      </c>
      <c r="C323" s="14" t="s">
        <v>81</v>
      </c>
      <c r="D323" s="14">
        <v>8</v>
      </c>
      <c r="E323" s="14">
        <f>1000/8*D323</f>
        <v>1000</v>
      </c>
      <c r="F323" s="14"/>
      <c r="G323" s="14">
        <f>1400/8*F323</f>
        <v>0</v>
      </c>
      <c r="H323" s="14"/>
      <c r="I323" s="23">
        <v>1094</v>
      </c>
      <c r="J323" s="14" t="s">
        <v>1006</v>
      </c>
      <c r="K323" s="14" t="s">
        <v>224</v>
      </c>
      <c r="L323" s="14"/>
      <c r="M323" s="14"/>
      <c r="N323" s="14" t="s">
        <v>40</v>
      </c>
      <c r="O323" s="14"/>
      <c r="P323" s="14"/>
      <c r="Q323" s="14"/>
      <c r="R323" s="14"/>
      <c r="S323" s="14"/>
      <c r="T323" s="14"/>
      <c r="U323" s="14"/>
      <c r="V323" s="14" t="s">
        <v>852</v>
      </c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</row>
    <row r="324" s="73" customFormat="1" ht="20" hidden="1" customHeight="1" spans="1:257">
      <c r="A324" s="13">
        <f t="shared" si="19"/>
        <v>8</v>
      </c>
      <c r="B324" s="15" t="s">
        <v>1061</v>
      </c>
      <c r="C324" s="15" t="s">
        <v>85</v>
      </c>
      <c r="D324" s="15">
        <v>8</v>
      </c>
      <c r="E324" s="15">
        <f>1000/8*D324</f>
        <v>1000</v>
      </c>
      <c r="F324" s="78"/>
      <c r="G324" s="15">
        <f>1400/8*F324</f>
        <v>0</v>
      </c>
      <c r="H324" s="78"/>
      <c r="I324" s="36">
        <v>677</v>
      </c>
      <c r="J324" s="15" t="s">
        <v>986</v>
      </c>
      <c r="K324" s="15" t="s">
        <v>262</v>
      </c>
      <c r="L324" s="15">
        <v>15</v>
      </c>
      <c r="M324" s="78"/>
      <c r="N324" s="14" t="s">
        <v>40</v>
      </c>
      <c r="O324" s="78"/>
      <c r="P324" s="78"/>
      <c r="Q324" s="78"/>
      <c r="R324" s="78"/>
      <c r="S324" s="78"/>
      <c r="T324" s="78"/>
      <c r="U324" s="78"/>
      <c r="V324" s="15" t="s">
        <v>852</v>
      </c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</row>
    <row r="325" s="3" customFormat="1" ht="21" hidden="1" customHeight="1" spans="1:22">
      <c r="A325" s="13">
        <f t="shared" si="19"/>
        <v>8</v>
      </c>
      <c r="B325" s="15" t="s">
        <v>1061</v>
      </c>
      <c r="C325" s="15" t="s">
        <v>80</v>
      </c>
      <c r="D325" s="15">
        <v>8</v>
      </c>
      <c r="E325" s="15">
        <f t="shared" ref="E325:E335" si="20">900/8*D325</f>
        <v>900</v>
      </c>
      <c r="F325" s="15">
        <v>0</v>
      </c>
      <c r="G325" s="15">
        <f t="shared" ref="G325:G335" si="21">1300/8*F325</f>
        <v>0</v>
      </c>
      <c r="H325" s="15"/>
      <c r="I325" s="36">
        <v>5362</v>
      </c>
      <c r="J325" s="15" t="s">
        <v>284</v>
      </c>
      <c r="K325" s="15" t="s">
        <v>861</v>
      </c>
      <c r="L325" s="15"/>
      <c r="M325" s="15"/>
      <c r="N325" s="15" t="s">
        <v>40</v>
      </c>
      <c r="O325" s="15"/>
      <c r="P325" s="15"/>
      <c r="Q325" s="15"/>
      <c r="R325" s="15"/>
      <c r="S325" s="15"/>
      <c r="T325" s="15"/>
      <c r="U325" s="15" t="s">
        <v>408</v>
      </c>
      <c r="V325" s="15" t="s">
        <v>862</v>
      </c>
    </row>
    <row r="326" s="73" customFormat="1" ht="20" hidden="1" customHeight="1" spans="1:257">
      <c r="A326" s="13">
        <f t="shared" si="19"/>
        <v>5</v>
      </c>
      <c r="B326" s="32" t="s">
        <v>1061</v>
      </c>
      <c r="C326" s="32" t="s">
        <v>168</v>
      </c>
      <c r="D326" s="32">
        <v>2</v>
      </c>
      <c r="E326" s="32">
        <f t="shared" si="20"/>
        <v>225</v>
      </c>
      <c r="F326" s="32">
        <v>3</v>
      </c>
      <c r="G326" s="32">
        <f t="shared" si="21"/>
        <v>487.5</v>
      </c>
      <c r="H326" s="32"/>
      <c r="I326" s="42"/>
      <c r="J326" s="32" t="s">
        <v>34</v>
      </c>
      <c r="K326" s="32" t="s">
        <v>1063</v>
      </c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</row>
    <row r="327" s="73" customFormat="1" ht="20" hidden="1" customHeight="1" spans="1:257">
      <c r="A327" s="13">
        <f t="shared" si="19"/>
        <v>8</v>
      </c>
      <c r="B327" s="14" t="s">
        <v>1061</v>
      </c>
      <c r="C327" s="14" t="s">
        <v>156</v>
      </c>
      <c r="D327" s="14">
        <v>0</v>
      </c>
      <c r="E327" s="14">
        <f t="shared" si="20"/>
        <v>0</v>
      </c>
      <c r="F327" s="14">
        <v>8</v>
      </c>
      <c r="G327" s="14">
        <f t="shared" si="21"/>
        <v>1300</v>
      </c>
      <c r="H327" s="14"/>
      <c r="I327" s="23">
        <v>5854</v>
      </c>
      <c r="J327" s="14" t="s">
        <v>82</v>
      </c>
      <c r="K327" s="14" t="s">
        <v>701</v>
      </c>
      <c r="L327" s="14"/>
      <c r="M327" s="14"/>
      <c r="N327" s="14" t="s">
        <v>40</v>
      </c>
      <c r="O327" s="14"/>
      <c r="P327" s="14"/>
      <c r="Q327" s="14"/>
      <c r="R327" s="14"/>
      <c r="S327" s="14"/>
      <c r="T327" s="14"/>
      <c r="U327" s="14"/>
      <c r="V327" s="14" t="s">
        <v>775</v>
      </c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</row>
    <row r="328" s="73" customFormat="1" ht="20" hidden="1" customHeight="1" spans="1:257">
      <c r="A328" s="13">
        <f t="shared" si="19"/>
        <v>4</v>
      </c>
      <c r="B328" s="14" t="s">
        <v>1061</v>
      </c>
      <c r="C328" s="14" t="s">
        <v>137</v>
      </c>
      <c r="D328" s="14">
        <v>3</v>
      </c>
      <c r="E328" s="14">
        <f t="shared" si="20"/>
        <v>337.5</v>
      </c>
      <c r="F328" s="14">
        <v>1</v>
      </c>
      <c r="G328" s="14">
        <f t="shared" si="21"/>
        <v>162.5</v>
      </c>
      <c r="H328" s="14"/>
      <c r="I328" s="23">
        <v>5771</v>
      </c>
      <c r="J328" s="14" t="s">
        <v>338</v>
      </c>
      <c r="K328" s="14" t="s">
        <v>1056</v>
      </c>
      <c r="L328" s="14"/>
      <c r="M328" s="14"/>
      <c r="N328" s="14" t="s">
        <v>40</v>
      </c>
      <c r="O328" s="14"/>
      <c r="P328" s="14"/>
      <c r="Q328" s="14"/>
      <c r="R328" s="14"/>
      <c r="S328" s="14"/>
      <c r="T328" s="14">
        <v>1745.9</v>
      </c>
      <c r="U328" s="14" t="s">
        <v>410</v>
      </c>
      <c r="V328" s="14" t="s">
        <v>422</v>
      </c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</row>
    <row r="329" s="73" customFormat="1" ht="20" hidden="1" customHeight="1" spans="1:257">
      <c r="A329" s="13">
        <f t="shared" si="19"/>
        <v>4</v>
      </c>
      <c r="B329" s="14" t="s">
        <v>1061</v>
      </c>
      <c r="C329" s="14" t="s">
        <v>214</v>
      </c>
      <c r="D329" s="14">
        <v>4</v>
      </c>
      <c r="E329" s="14">
        <f t="shared" si="20"/>
        <v>450</v>
      </c>
      <c r="F329" s="14">
        <v>0</v>
      </c>
      <c r="G329" s="14">
        <f t="shared" si="21"/>
        <v>0</v>
      </c>
      <c r="H329" s="14"/>
      <c r="I329" s="23">
        <v>5003</v>
      </c>
      <c r="J329" s="14" t="s">
        <v>34</v>
      </c>
      <c r="K329" s="14" t="s">
        <v>1039</v>
      </c>
      <c r="L329" s="14"/>
      <c r="M329" s="14"/>
      <c r="N329" s="14" t="s">
        <v>40</v>
      </c>
      <c r="O329" s="14"/>
      <c r="P329" s="14"/>
      <c r="Q329" s="14"/>
      <c r="R329" s="14"/>
      <c r="S329" s="14"/>
      <c r="T329" s="14"/>
      <c r="U329" s="14"/>
      <c r="V329" s="14" t="s">
        <v>1040</v>
      </c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</row>
    <row r="330" s="3" customFormat="1" ht="21" hidden="1" customHeight="1" spans="1:22">
      <c r="A330" s="13">
        <f t="shared" si="19"/>
        <v>8</v>
      </c>
      <c r="B330" s="14" t="s">
        <v>1061</v>
      </c>
      <c r="C330" s="14" t="s">
        <v>67</v>
      </c>
      <c r="D330" s="14">
        <v>0</v>
      </c>
      <c r="E330" s="14">
        <f t="shared" si="20"/>
        <v>0</v>
      </c>
      <c r="F330" s="14">
        <v>8</v>
      </c>
      <c r="G330" s="14">
        <f t="shared" si="21"/>
        <v>1300</v>
      </c>
      <c r="H330" s="14">
        <v>300</v>
      </c>
      <c r="I330" s="23">
        <v>556</v>
      </c>
      <c r="J330" s="14" t="s">
        <v>23</v>
      </c>
      <c r="K330" s="14" t="s">
        <v>1064</v>
      </c>
      <c r="L330" s="14"/>
      <c r="M330" s="14"/>
      <c r="N330" s="14" t="s">
        <v>40</v>
      </c>
      <c r="O330" s="14"/>
      <c r="P330" s="14"/>
      <c r="Q330" s="14"/>
      <c r="R330" s="14"/>
      <c r="S330" s="14"/>
      <c r="T330" s="14"/>
      <c r="U330" s="14"/>
      <c r="V330" s="14" t="s">
        <v>1065</v>
      </c>
    </row>
    <row r="331" s="3" customFormat="1" ht="21" hidden="1" customHeight="1" spans="1:22">
      <c r="A331" s="13">
        <f t="shared" si="19"/>
        <v>8</v>
      </c>
      <c r="B331" s="14" t="s">
        <v>1061</v>
      </c>
      <c r="C331" s="14" t="s">
        <v>90</v>
      </c>
      <c r="D331" s="14">
        <v>8</v>
      </c>
      <c r="E331" s="14">
        <f t="shared" si="20"/>
        <v>900</v>
      </c>
      <c r="F331" s="14">
        <v>0</v>
      </c>
      <c r="G331" s="14">
        <f t="shared" si="21"/>
        <v>0</v>
      </c>
      <c r="H331" s="14"/>
      <c r="I331" s="23">
        <v>5666</v>
      </c>
      <c r="J331" s="14" t="s">
        <v>939</v>
      </c>
      <c r="K331" s="14" t="s">
        <v>187</v>
      </c>
      <c r="L331" s="14"/>
      <c r="M331" s="14"/>
      <c r="N331" s="14" t="s">
        <v>40</v>
      </c>
      <c r="O331" s="14"/>
      <c r="P331" s="14"/>
      <c r="Q331" s="14"/>
      <c r="R331" s="14"/>
      <c r="S331" s="14"/>
      <c r="T331" s="14"/>
      <c r="U331" s="14"/>
      <c r="V331" s="14"/>
    </row>
    <row r="332" s="3" customFormat="1" ht="21" hidden="1" customHeight="1" spans="1:22">
      <c r="A332" s="13">
        <f t="shared" si="19"/>
        <v>8</v>
      </c>
      <c r="B332" s="14" t="s">
        <v>1066</v>
      </c>
      <c r="C332" s="14" t="s">
        <v>457</v>
      </c>
      <c r="D332" s="14">
        <v>8</v>
      </c>
      <c r="E332" s="14">
        <f t="shared" si="20"/>
        <v>900</v>
      </c>
      <c r="F332" s="14">
        <v>0</v>
      </c>
      <c r="G332" s="14">
        <f t="shared" si="21"/>
        <v>0</v>
      </c>
      <c r="H332" s="41"/>
      <c r="I332" s="23">
        <v>5198</v>
      </c>
      <c r="J332" s="14" t="s">
        <v>54</v>
      </c>
      <c r="K332" s="14" t="s">
        <v>774</v>
      </c>
      <c r="L332" s="14">
        <v>20</v>
      </c>
      <c r="M332" s="41"/>
      <c r="N332" s="41" t="s">
        <v>40</v>
      </c>
      <c r="O332" s="41"/>
      <c r="P332" s="41"/>
      <c r="Q332" s="41"/>
      <c r="R332" s="41"/>
      <c r="S332" s="41"/>
      <c r="T332" s="14">
        <v>1691.5</v>
      </c>
      <c r="U332" s="14" t="s">
        <v>407</v>
      </c>
      <c r="V332" s="14" t="s">
        <v>951</v>
      </c>
    </row>
    <row r="333" s="3" customFormat="1" ht="21" hidden="1" customHeight="1" spans="1:22">
      <c r="A333" s="13">
        <f t="shared" si="19"/>
        <v>8</v>
      </c>
      <c r="B333" s="14" t="s">
        <v>1066</v>
      </c>
      <c r="C333" s="14" t="s">
        <v>273</v>
      </c>
      <c r="D333" s="14">
        <v>8</v>
      </c>
      <c r="E333" s="14">
        <f t="shared" si="20"/>
        <v>900</v>
      </c>
      <c r="F333" s="14">
        <v>0</v>
      </c>
      <c r="G333" s="14">
        <f t="shared" si="21"/>
        <v>0</v>
      </c>
      <c r="H333" s="41"/>
      <c r="I333" s="23">
        <v>559</v>
      </c>
      <c r="J333" s="14" t="s">
        <v>23</v>
      </c>
      <c r="K333" s="14" t="s">
        <v>774</v>
      </c>
      <c r="L333" s="14"/>
      <c r="M333" s="41"/>
      <c r="N333" s="14" t="s">
        <v>40</v>
      </c>
      <c r="O333" s="41"/>
      <c r="P333" s="41"/>
      <c r="Q333" s="41"/>
      <c r="R333" s="41"/>
      <c r="S333" s="41"/>
      <c r="T333" s="14"/>
      <c r="U333" s="14"/>
      <c r="V333" s="14" t="s">
        <v>951</v>
      </c>
    </row>
    <row r="334" s="73" customFormat="1" ht="20" hidden="1" customHeight="1" spans="1:257">
      <c r="A334" s="13">
        <f t="shared" si="19"/>
        <v>8</v>
      </c>
      <c r="B334" s="15" t="s">
        <v>1066</v>
      </c>
      <c r="C334" s="15" t="s">
        <v>102</v>
      </c>
      <c r="D334" s="15">
        <v>0</v>
      </c>
      <c r="E334" s="15">
        <f t="shared" si="20"/>
        <v>0</v>
      </c>
      <c r="F334" s="15">
        <v>8</v>
      </c>
      <c r="G334" s="15">
        <f t="shared" si="21"/>
        <v>1300</v>
      </c>
      <c r="H334" s="79"/>
      <c r="I334" s="36">
        <v>5855</v>
      </c>
      <c r="J334" s="36" t="s">
        <v>82</v>
      </c>
      <c r="K334" s="15" t="s">
        <v>790</v>
      </c>
      <c r="L334" s="79"/>
      <c r="M334" s="79"/>
      <c r="N334" s="41" t="s">
        <v>40</v>
      </c>
      <c r="O334" s="79"/>
      <c r="P334" s="79"/>
      <c r="Q334" s="79"/>
      <c r="R334" s="79"/>
      <c r="S334" s="79"/>
      <c r="T334" s="79"/>
      <c r="U334" s="79"/>
      <c r="V334" s="79" t="s">
        <v>1067</v>
      </c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</row>
    <row r="335" s="3" customFormat="1" ht="21" hidden="1" customHeight="1" spans="1:22">
      <c r="A335" s="13">
        <f t="shared" si="19"/>
        <v>8</v>
      </c>
      <c r="B335" s="14" t="s">
        <v>1066</v>
      </c>
      <c r="C335" s="14" t="s">
        <v>56</v>
      </c>
      <c r="D335" s="14">
        <v>8</v>
      </c>
      <c r="E335" s="14">
        <f t="shared" si="20"/>
        <v>900</v>
      </c>
      <c r="F335" s="14">
        <v>0</v>
      </c>
      <c r="G335" s="14">
        <f t="shared" si="21"/>
        <v>0</v>
      </c>
      <c r="H335" s="14"/>
      <c r="I335" s="23">
        <v>2674</v>
      </c>
      <c r="J335" s="14" t="s">
        <v>38</v>
      </c>
      <c r="K335" s="14" t="s">
        <v>600</v>
      </c>
      <c r="L335" s="14"/>
      <c r="M335" s="14"/>
      <c r="N335" s="62" t="s">
        <v>40</v>
      </c>
      <c r="O335" s="14"/>
      <c r="P335" s="14"/>
      <c r="Q335" s="14"/>
      <c r="R335" s="14"/>
      <c r="S335" s="14"/>
      <c r="T335" s="14">
        <v>1619</v>
      </c>
      <c r="U335" s="14" t="s">
        <v>445</v>
      </c>
      <c r="V335" s="14" t="s">
        <v>810</v>
      </c>
    </row>
    <row r="336" s="73" customFormat="1" ht="20" hidden="1" customHeight="1" spans="1:257">
      <c r="A336" s="13">
        <f t="shared" si="19"/>
        <v>4</v>
      </c>
      <c r="B336" s="14" t="s">
        <v>1066</v>
      </c>
      <c r="C336" s="14" t="s">
        <v>81</v>
      </c>
      <c r="D336" s="14">
        <v>4</v>
      </c>
      <c r="E336" s="14">
        <f>1000/8*D336</f>
        <v>500</v>
      </c>
      <c r="F336" s="14"/>
      <c r="G336" s="14">
        <f>1400/8*F336</f>
        <v>0</v>
      </c>
      <c r="H336" s="14"/>
      <c r="I336" s="23">
        <v>1095</v>
      </c>
      <c r="J336" s="14" t="s">
        <v>1006</v>
      </c>
      <c r="K336" s="14" t="s">
        <v>224</v>
      </c>
      <c r="L336" s="14"/>
      <c r="M336" s="14"/>
      <c r="N336" s="14" t="s">
        <v>40</v>
      </c>
      <c r="O336" s="14"/>
      <c r="P336" s="14"/>
      <c r="Q336" s="14"/>
      <c r="R336" s="14"/>
      <c r="S336" s="14"/>
      <c r="T336" s="14"/>
      <c r="U336" s="14"/>
      <c r="V336" s="14" t="s">
        <v>852</v>
      </c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</row>
    <row r="337" s="3" customFormat="1" ht="21" hidden="1" customHeight="1" spans="1:22">
      <c r="A337" s="13">
        <f t="shared" si="19"/>
        <v>10</v>
      </c>
      <c r="B337" s="15" t="s">
        <v>1066</v>
      </c>
      <c r="C337" s="15" t="s">
        <v>85</v>
      </c>
      <c r="D337" s="15">
        <v>10</v>
      </c>
      <c r="E337" s="15">
        <f>1000/8*D337</f>
        <v>1250</v>
      </c>
      <c r="F337" s="78"/>
      <c r="G337" s="15">
        <f>1400/8*F337</f>
        <v>0</v>
      </c>
      <c r="H337" s="78"/>
      <c r="I337" s="36">
        <v>679</v>
      </c>
      <c r="J337" s="15" t="s">
        <v>986</v>
      </c>
      <c r="K337" s="15" t="s">
        <v>262</v>
      </c>
      <c r="L337" s="15">
        <v>40</v>
      </c>
      <c r="M337" s="78"/>
      <c r="N337" s="14" t="s">
        <v>40</v>
      </c>
      <c r="O337" s="78"/>
      <c r="P337" s="78"/>
      <c r="Q337" s="78"/>
      <c r="R337" s="78"/>
      <c r="S337" s="78"/>
      <c r="T337" s="78"/>
      <c r="U337" s="78"/>
      <c r="V337" s="15" t="s">
        <v>852</v>
      </c>
    </row>
    <row r="338" s="3" customFormat="1" ht="21" hidden="1" customHeight="1" spans="1:22">
      <c r="A338" s="13">
        <f t="shared" si="19"/>
        <v>8</v>
      </c>
      <c r="B338" s="15" t="s">
        <v>1066</v>
      </c>
      <c r="C338" s="15" t="s">
        <v>80</v>
      </c>
      <c r="D338" s="15">
        <v>8</v>
      </c>
      <c r="E338" s="15">
        <f t="shared" ref="E338:E343" si="22">900/8*D338</f>
        <v>900</v>
      </c>
      <c r="F338" s="15">
        <v>0</v>
      </c>
      <c r="G338" s="15">
        <f t="shared" ref="G338:G343" si="23">1300/8*F338</f>
        <v>0</v>
      </c>
      <c r="H338" s="15"/>
      <c r="I338" s="36">
        <v>5364</v>
      </c>
      <c r="J338" s="15" t="s">
        <v>284</v>
      </c>
      <c r="K338" s="15" t="s">
        <v>861</v>
      </c>
      <c r="L338" s="15"/>
      <c r="M338" s="15"/>
      <c r="N338" s="15" t="s">
        <v>40</v>
      </c>
      <c r="O338" s="15"/>
      <c r="P338" s="15"/>
      <c r="Q338" s="15"/>
      <c r="R338" s="15"/>
      <c r="S338" s="15"/>
      <c r="T338" s="15"/>
      <c r="U338" s="15" t="s">
        <v>408</v>
      </c>
      <c r="V338" s="15" t="s">
        <v>862</v>
      </c>
    </row>
    <row r="339" s="3" customFormat="1" ht="21" hidden="1" customHeight="1" spans="1:22">
      <c r="A339" s="13">
        <f t="shared" si="19"/>
        <v>8</v>
      </c>
      <c r="B339" s="14" t="s">
        <v>1066</v>
      </c>
      <c r="C339" s="14" t="s">
        <v>42</v>
      </c>
      <c r="D339" s="14">
        <v>8</v>
      </c>
      <c r="E339" s="14">
        <f t="shared" si="22"/>
        <v>900</v>
      </c>
      <c r="F339" s="14">
        <v>0</v>
      </c>
      <c r="G339" s="14">
        <f t="shared" si="23"/>
        <v>0</v>
      </c>
      <c r="H339" s="14"/>
      <c r="I339" s="23">
        <v>1196</v>
      </c>
      <c r="J339" s="14" t="s">
        <v>432</v>
      </c>
      <c r="K339" s="14" t="s">
        <v>1068</v>
      </c>
      <c r="L339" s="14"/>
      <c r="M339" s="14"/>
      <c r="N339" s="14" t="s">
        <v>40</v>
      </c>
      <c r="O339" s="14"/>
      <c r="P339" s="14"/>
      <c r="Q339" s="14"/>
      <c r="R339" s="14"/>
      <c r="S339" s="14"/>
      <c r="T339" s="14"/>
      <c r="U339" s="14"/>
      <c r="V339" s="14" t="s">
        <v>1069</v>
      </c>
    </row>
    <row r="340" s="73" customFormat="1" ht="20" hidden="1" customHeight="1" spans="1:257">
      <c r="A340" s="13">
        <f t="shared" si="19"/>
        <v>8</v>
      </c>
      <c r="B340" s="32" t="s">
        <v>1066</v>
      </c>
      <c r="C340" s="32" t="s">
        <v>168</v>
      </c>
      <c r="D340" s="32">
        <v>0</v>
      </c>
      <c r="E340" s="32">
        <f t="shared" si="22"/>
        <v>0</v>
      </c>
      <c r="F340" s="32">
        <v>8</v>
      </c>
      <c r="G340" s="32">
        <f t="shared" si="23"/>
        <v>1300</v>
      </c>
      <c r="H340" s="32"/>
      <c r="I340" s="42"/>
      <c r="J340" s="32" t="s">
        <v>34</v>
      </c>
      <c r="K340" s="32" t="s">
        <v>1063</v>
      </c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</row>
    <row r="341" s="3" customFormat="1" ht="21" hidden="1" customHeight="1" spans="1:22">
      <c r="A341" s="13">
        <f t="shared" si="19"/>
        <v>8</v>
      </c>
      <c r="B341" s="14" t="s">
        <v>1066</v>
      </c>
      <c r="C341" s="14" t="s">
        <v>156</v>
      </c>
      <c r="D341" s="14">
        <v>0</v>
      </c>
      <c r="E341" s="14">
        <f t="shared" si="22"/>
        <v>0</v>
      </c>
      <c r="F341" s="14">
        <v>8</v>
      </c>
      <c r="G341" s="14">
        <f t="shared" si="23"/>
        <v>1300</v>
      </c>
      <c r="H341" s="14"/>
      <c r="I341" s="23">
        <v>5832</v>
      </c>
      <c r="J341" s="14" t="s">
        <v>845</v>
      </c>
      <c r="K341" s="14" t="s">
        <v>701</v>
      </c>
      <c r="L341" s="14"/>
      <c r="M341" s="14"/>
      <c r="N341" s="14" t="s">
        <v>40</v>
      </c>
      <c r="O341" s="14"/>
      <c r="P341" s="14"/>
      <c r="Q341" s="14"/>
      <c r="R341" s="14"/>
      <c r="S341" s="14"/>
      <c r="T341" s="14"/>
      <c r="U341" s="14"/>
      <c r="V341" s="14" t="s">
        <v>775</v>
      </c>
    </row>
    <row r="342" s="73" customFormat="1" ht="20" hidden="1" customHeight="1" spans="1:257">
      <c r="A342" s="13">
        <f t="shared" si="19"/>
        <v>7</v>
      </c>
      <c r="B342" s="14" t="s">
        <v>1066</v>
      </c>
      <c r="C342" s="14" t="s">
        <v>345</v>
      </c>
      <c r="D342" s="14">
        <v>7</v>
      </c>
      <c r="E342" s="14">
        <f t="shared" si="22"/>
        <v>787.5</v>
      </c>
      <c r="F342" s="14">
        <v>0</v>
      </c>
      <c r="G342" s="14">
        <f t="shared" si="23"/>
        <v>0</v>
      </c>
      <c r="H342" s="41"/>
      <c r="I342" s="23">
        <v>1387</v>
      </c>
      <c r="J342" s="14" t="s">
        <v>47</v>
      </c>
      <c r="K342" s="14" t="s">
        <v>1033</v>
      </c>
      <c r="L342" s="14"/>
      <c r="M342" s="41"/>
      <c r="N342" s="41" t="s">
        <v>40</v>
      </c>
      <c r="O342" s="41"/>
      <c r="P342" s="41"/>
      <c r="Q342" s="41"/>
      <c r="R342" s="41"/>
      <c r="S342" s="41"/>
      <c r="T342" s="14">
        <v>1333.1</v>
      </c>
      <c r="U342" s="41" t="s">
        <v>410</v>
      </c>
      <c r="V342" s="14" t="s">
        <v>1034</v>
      </c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</row>
    <row r="343" s="3" customFormat="1" ht="21" hidden="1" customHeight="1" spans="1:22">
      <c r="A343" s="13">
        <f t="shared" si="19"/>
        <v>4</v>
      </c>
      <c r="B343" s="14" t="s">
        <v>1066</v>
      </c>
      <c r="C343" s="14" t="s">
        <v>137</v>
      </c>
      <c r="D343" s="14">
        <v>4</v>
      </c>
      <c r="E343" s="14">
        <f t="shared" si="22"/>
        <v>450</v>
      </c>
      <c r="F343" s="14">
        <v>0</v>
      </c>
      <c r="G343" s="14">
        <f t="shared" si="23"/>
        <v>0</v>
      </c>
      <c r="H343" s="14"/>
      <c r="I343" s="23">
        <v>5772</v>
      </c>
      <c r="J343" s="14" t="s">
        <v>338</v>
      </c>
      <c r="K343" s="14" t="s">
        <v>1056</v>
      </c>
      <c r="L343" s="14">
        <v>15</v>
      </c>
      <c r="M343" s="14" t="s">
        <v>748</v>
      </c>
      <c r="N343" s="14" t="s">
        <v>40</v>
      </c>
      <c r="O343" s="14"/>
      <c r="P343" s="14"/>
      <c r="Q343" s="14"/>
      <c r="R343" s="14"/>
      <c r="S343" s="14"/>
      <c r="T343" s="14">
        <v>1747.5</v>
      </c>
      <c r="U343" s="14" t="s">
        <v>481</v>
      </c>
      <c r="V343" s="14" t="s">
        <v>422</v>
      </c>
    </row>
    <row r="344" s="73" customFormat="1" ht="20" hidden="1" customHeight="1" spans="1:257">
      <c r="A344" s="13">
        <f t="shared" si="19"/>
        <v>8</v>
      </c>
      <c r="B344" s="14" t="s">
        <v>1066</v>
      </c>
      <c r="C344" s="14" t="s">
        <v>50</v>
      </c>
      <c r="D344" s="14">
        <v>8</v>
      </c>
      <c r="E344" s="14">
        <f>1000/8*D344</f>
        <v>1000</v>
      </c>
      <c r="F344" s="14">
        <v>0</v>
      </c>
      <c r="G344" s="14">
        <f>1500/8*F344</f>
        <v>0</v>
      </c>
      <c r="H344" s="41"/>
      <c r="I344" s="23">
        <v>1488</v>
      </c>
      <c r="J344" s="23" t="s">
        <v>374</v>
      </c>
      <c r="K344" s="14" t="s">
        <v>1060</v>
      </c>
      <c r="L344" s="41"/>
      <c r="M344" s="41"/>
      <c r="N344" s="41" t="s">
        <v>40</v>
      </c>
      <c r="O344" s="41"/>
      <c r="P344" s="41"/>
      <c r="Q344" s="41"/>
      <c r="R344" s="41"/>
      <c r="S344" s="41"/>
      <c r="T344" s="41"/>
      <c r="U344" s="41"/>
      <c r="V344" s="41" t="s">
        <v>980</v>
      </c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</row>
    <row r="345" s="73" customFormat="1" ht="20" hidden="1" customHeight="1" spans="1:257">
      <c r="A345" s="13">
        <f t="shared" si="19"/>
        <v>10</v>
      </c>
      <c r="B345" s="14" t="s">
        <v>1066</v>
      </c>
      <c r="C345" s="14" t="s">
        <v>90</v>
      </c>
      <c r="D345" s="14">
        <v>10</v>
      </c>
      <c r="E345" s="14">
        <f>900/8*D345</f>
        <v>1125</v>
      </c>
      <c r="F345" s="14">
        <v>0</v>
      </c>
      <c r="G345" s="14">
        <f t="shared" ref="G345:G352" si="24">1300/8*F345</f>
        <v>0</v>
      </c>
      <c r="H345" s="14"/>
      <c r="I345" s="23">
        <v>5667</v>
      </c>
      <c r="J345" s="14" t="s">
        <v>939</v>
      </c>
      <c r="K345" s="14" t="s">
        <v>187</v>
      </c>
      <c r="L345" s="14">
        <v>25</v>
      </c>
      <c r="M345" s="14"/>
      <c r="N345" s="14" t="s">
        <v>40</v>
      </c>
      <c r="O345" s="14"/>
      <c r="P345" s="14"/>
      <c r="Q345" s="14"/>
      <c r="R345" s="14"/>
      <c r="S345" s="14"/>
      <c r="T345" s="14"/>
      <c r="U345" s="14"/>
      <c r="V345" s="14" t="s">
        <v>1070</v>
      </c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</row>
    <row r="346" s="3" customFormat="1" ht="21" hidden="1" customHeight="1" spans="1:22">
      <c r="A346" s="13">
        <f t="shared" si="19"/>
        <v>8</v>
      </c>
      <c r="B346" s="14" t="s">
        <v>1071</v>
      </c>
      <c r="C346" s="14" t="s">
        <v>457</v>
      </c>
      <c r="D346" s="14">
        <v>8</v>
      </c>
      <c r="E346" s="14">
        <f>900/8*D346</f>
        <v>900</v>
      </c>
      <c r="F346" s="14">
        <v>0</v>
      </c>
      <c r="G346" s="14">
        <f t="shared" si="24"/>
        <v>0</v>
      </c>
      <c r="H346" s="41"/>
      <c r="I346" s="23">
        <v>1429</v>
      </c>
      <c r="J346" s="14" t="s">
        <v>54</v>
      </c>
      <c r="K346" s="14" t="s">
        <v>774</v>
      </c>
      <c r="L346" s="14"/>
      <c r="M346" s="41"/>
      <c r="N346" s="41" t="s">
        <v>40</v>
      </c>
      <c r="O346" s="41"/>
      <c r="P346" s="41"/>
      <c r="Q346" s="41"/>
      <c r="R346" s="41"/>
      <c r="S346" s="41"/>
      <c r="T346" s="14">
        <v>1699.1</v>
      </c>
      <c r="U346" s="14" t="s">
        <v>445</v>
      </c>
      <c r="V346" s="14" t="s">
        <v>951</v>
      </c>
    </row>
    <row r="347" s="3" customFormat="1" ht="21" hidden="1" customHeight="1" spans="1:22">
      <c r="A347" s="13">
        <f t="shared" si="19"/>
        <v>8</v>
      </c>
      <c r="B347" s="14" t="s">
        <v>1071</v>
      </c>
      <c r="C347" s="14" t="s">
        <v>67</v>
      </c>
      <c r="D347" s="14">
        <v>8</v>
      </c>
      <c r="E347" s="14">
        <v>1200</v>
      </c>
      <c r="F347" s="14">
        <v>0</v>
      </c>
      <c r="G347" s="14">
        <f t="shared" si="24"/>
        <v>0</v>
      </c>
      <c r="H347" s="41"/>
      <c r="I347" s="23">
        <v>5004</v>
      </c>
      <c r="J347" s="23" t="s">
        <v>34</v>
      </c>
      <c r="K347" s="14" t="s">
        <v>1072</v>
      </c>
      <c r="L347" s="41"/>
      <c r="M347" s="41"/>
      <c r="N347" s="41" t="s">
        <v>40</v>
      </c>
      <c r="O347" s="41"/>
      <c r="P347" s="41">
        <v>1200</v>
      </c>
      <c r="Q347" s="41"/>
      <c r="R347" s="41"/>
      <c r="S347" s="41"/>
      <c r="T347" s="41"/>
      <c r="U347" s="41"/>
      <c r="V347" s="41" t="s">
        <v>1073</v>
      </c>
    </row>
    <row r="348" s="3" customFormat="1" ht="21" hidden="1" customHeight="1" spans="1:22">
      <c r="A348" s="13">
        <f t="shared" si="19"/>
        <v>8</v>
      </c>
      <c r="B348" s="15" t="s">
        <v>1071</v>
      </c>
      <c r="C348" s="15" t="s">
        <v>102</v>
      </c>
      <c r="D348" s="15">
        <v>4</v>
      </c>
      <c r="E348" s="15">
        <f>900/8*D348</f>
        <v>450</v>
      </c>
      <c r="F348" s="15">
        <v>4</v>
      </c>
      <c r="G348" s="15">
        <f t="shared" si="24"/>
        <v>650</v>
      </c>
      <c r="H348" s="79"/>
      <c r="I348" s="36">
        <v>5856</v>
      </c>
      <c r="J348" s="36" t="s">
        <v>82</v>
      </c>
      <c r="K348" s="15" t="s">
        <v>790</v>
      </c>
      <c r="L348" s="79"/>
      <c r="M348" s="79"/>
      <c r="N348" s="41" t="s">
        <v>40</v>
      </c>
      <c r="O348" s="79"/>
      <c r="P348" s="79"/>
      <c r="Q348" s="79"/>
      <c r="R348" s="79"/>
      <c r="S348" s="79"/>
      <c r="T348" s="79"/>
      <c r="U348" s="79"/>
      <c r="V348" s="79" t="s">
        <v>1067</v>
      </c>
    </row>
    <row r="349" s="3" customFormat="1" ht="21" hidden="1" customHeight="1" spans="1:22">
      <c r="A349" s="13">
        <f t="shared" si="19"/>
        <v>8</v>
      </c>
      <c r="B349" s="32" t="s">
        <v>1071</v>
      </c>
      <c r="C349" s="32" t="s">
        <v>400</v>
      </c>
      <c r="D349" s="32">
        <v>8</v>
      </c>
      <c r="E349" s="32">
        <f>900/8*D349</f>
        <v>900</v>
      </c>
      <c r="F349" s="32">
        <v>0</v>
      </c>
      <c r="G349" s="32">
        <f t="shared" si="24"/>
        <v>0</v>
      </c>
      <c r="H349" s="32"/>
      <c r="I349" s="42"/>
      <c r="J349" s="32" t="s">
        <v>338</v>
      </c>
      <c r="K349" s="32" t="s">
        <v>1074</v>
      </c>
      <c r="L349" s="32"/>
      <c r="M349" s="32" t="s">
        <v>1018</v>
      </c>
      <c r="N349" s="32"/>
      <c r="O349" s="32"/>
      <c r="P349" s="32">
        <v>1200</v>
      </c>
      <c r="Q349" s="32"/>
      <c r="R349" s="32"/>
      <c r="S349" s="32"/>
      <c r="T349" s="32">
        <v>1382.1</v>
      </c>
      <c r="U349" s="32" t="s">
        <v>407</v>
      </c>
      <c r="V349" s="32"/>
    </row>
    <row r="350" s="3" customFormat="1" ht="21" hidden="1" customHeight="1" spans="1:22">
      <c r="A350" s="13">
        <f t="shared" si="19"/>
        <v>8</v>
      </c>
      <c r="B350" s="32" t="s">
        <v>1071</v>
      </c>
      <c r="C350" s="32" t="s">
        <v>73</v>
      </c>
      <c r="D350" s="32">
        <v>4</v>
      </c>
      <c r="E350" s="32">
        <f>900/8*D350</f>
        <v>450</v>
      </c>
      <c r="F350" s="32">
        <v>4</v>
      </c>
      <c r="G350" s="32">
        <f t="shared" si="24"/>
        <v>650</v>
      </c>
      <c r="H350" s="32"/>
      <c r="I350" s="42"/>
      <c r="J350" s="32" t="s">
        <v>34</v>
      </c>
      <c r="K350" s="32" t="s">
        <v>996</v>
      </c>
      <c r="L350" s="32"/>
      <c r="M350" s="32" t="s">
        <v>997</v>
      </c>
      <c r="N350" s="32"/>
      <c r="O350" s="32"/>
      <c r="P350" s="32"/>
      <c r="Q350" s="32"/>
      <c r="R350" s="32"/>
      <c r="S350" s="32"/>
      <c r="T350" s="32">
        <v>1203</v>
      </c>
      <c r="U350" s="32"/>
      <c r="V350" s="32">
        <v>15118731512</v>
      </c>
    </row>
    <row r="351" s="3" customFormat="1" ht="21" hidden="1" customHeight="1" spans="1:22">
      <c r="A351" s="13">
        <f t="shared" si="19"/>
        <v>4</v>
      </c>
      <c r="B351" s="14" t="s">
        <v>1071</v>
      </c>
      <c r="C351" s="14" t="s">
        <v>56</v>
      </c>
      <c r="D351" s="14">
        <v>4</v>
      </c>
      <c r="E351" s="14">
        <f>900/8*D351</f>
        <v>450</v>
      </c>
      <c r="F351" s="14">
        <v>0</v>
      </c>
      <c r="G351" s="14">
        <f t="shared" si="24"/>
        <v>0</v>
      </c>
      <c r="H351" s="14"/>
      <c r="I351" s="23">
        <v>2675</v>
      </c>
      <c r="J351" s="14" t="s">
        <v>38</v>
      </c>
      <c r="K351" s="14" t="s">
        <v>600</v>
      </c>
      <c r="L351" s="14">
        <v>30</v>
      </c>
      <c r="M351" s="14"/>
      <c r="N351" s="62" t="s">
        <v>40</v>
      </c>
      <c r="O351" s="14"/>
      <c r="P351" s="14"/>
      <c r="Q351" s="14"/>
      <c r="R351" s="14"/>
      <c r="S351" s="14"/>
      <c r="T351" s="14">
        <v>1623</v>
      </c>
      <c r="U351" s="14" t="s">
        <v>481</v>
      </c>
      <c r="V351" s="14" t="s">
        <v>810</v>
      </c>
    </row>
    <row r="352" s="3" customFormat="1" ht="21" hidden="1" customHeight="1" spans="1:22">
      <c r="A352" s="13">
        <f t="shared" si="19"/>
        <v>4</v>
      </c>
      <c r="B352" s="14" t="s">
        <v>1071</v>
      </c>
      <c r="C352" s="14" t="s">
        <v>63</v>
      </c>
      <c r="D352" s="14">
        <v>4</v>
      </c>
      <c r="E352" s="14">
        <f>900/8*D352</f>
        <v>450</v>
      </c>
      <c r="F352" s="14">
        <v>0</v>
      </c>
      <c r="G352" s="14">
        <f t="shared" si="24"/>
        <v>0</v>
      </c>
      <c r="H352" s="14"/>
      <c r="I352" s="23">
        <v>4984</v>
      </c>
      <c r="J352" s="14" t="s">
        <v>432</v>
      </c>
      <c r="K352" s="14" t="s">
        <v>616</v>
      </c>
      <c r="L352" s="14">
        <v>20</v>
      </c>
      <c r="M352" s="14"/>
      <c r="N352" s="14" t="s">
        <v>40</v>
      </c>
      <c r="O352" s="14"/>
      <c r="P352" s="14"/>
      <c r="Q352" s="14"/>
      <c r="R352" s="14"/>
      <c r="S352" s="14"/>
      <c r="T352" s="14"/>
      <c r="U352" s="14" t="s">
        <v>408</v>
      </c>
      <c r="V352" s="14">
        <v>13725395368</v>
      </c>
    </row>
    <row r="353" s="73" customFormat="1" ht="20" hidden="1" customHeight="1" spans="1:257">
      <c r="A353" s="13">
        <f t="shared" si="19"/>
        <v>4</v>
      </c>
      <c r="B353" s="14" t="s">
        <v>1071</v>
      </c>
      <c r="C353" s="14" t="s">
        <v>81</v>
      </c>
      <c r="D353" s="14">
        <v>4</v>
      </c>
      <c r="E353" s="14">
        <f>1000/8*D353</f>
        <v>500</v>
      </c>
      <c r="F353" s="14"/>
      <c r="G353" s="14">
        <f>1400/8*F353</f>
        <v>0</v>
      </c>
      <c r="H353" s="14"/>
      <c r="I353" s="23">
        <v>561</v>
      </c>
      <c r="J353" s="14" t="s">
        <v>23</v>
      </c>
      <c r="K353" s="14" t="s">
        <v>224</v>
      </c>
      <c r="L353" s="14"/>
      <c r="M353" s="14"/>
      <c r="N353" s="14" t="s">
        <v>40</v>
      </c>
      <c r="O353" s="14"/>
      <c r="P353" s="14"/>
      <c r="Q353" s="14"/>
      <c r="R353" s="14"/>
      <c r="S353" s="14"/>
      <c r="T353" s="14"/>
      <c r="U353" s="14"/>
      <c r="V353" s="14" t="s">
        <v>852</v>
      </c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</row>
    <row r="354" s="3" customFormat="1" ht="21" hidden="1" customHeight="1" spans="1:22">
      <c r="A354" s="13">
        <f t="shared" si="19"/>
        <v>8</v>
      </c>
      <c r="B354" s="15" t="s">
        <v>1071</v>
      </c>
      <c r="C354" s="15" t="s">
        <v>80</v>
      </c>
      <c r="D354" s="15">
        <v>8</v>
      </c>
      <c r="E354" s="15">
        <f t="shared" ref="E354:E359" si="25">900/8*D354</f>
        <v>900</v>
      </c>
      <c r="F354" s="15">
        <v>0</v>
      </c>
      <c r="G354" s="15">
        <f t="shared" ref="G354:G359" si="26">1300/8*F354</f>
        <v>0</v>
      </c>
      <c r="H354" s="15"/>
      <c r="I354" s="36">
        <v>5365</v>
      </c>
      <c r="J354" s="15" t="s">
        <v>284</v>
      </c>
      <c r="K354" s="15" t="s">
        <v>861</v>
      </c>
      <c r="L354" s="15"/>
      <c r="M354" s="15"/>
      <c r="N354" s="15" t="s">
        <v>40</v>
      </c>
      <c r="O354" s="15"/>
      <c r="P354" s="15"/>
      <c r="Q354" s="15"/>
      <c r="R354" s="15"/>
      <c r="S354" s="15"/>
      <c r="T354" s="15"/>
      <c r="U354" s="15" t="s">
        <v>408</v>
      </c>
      <c r="V354" s="15" t="s">
        <v>862</v>
      </c>
    </row>
    <row r="355" s="73" customFormat="1" ht="20" hidden="1" customHeight="1" spans="1:257">
      <c r="A355" s="13">
        <f t="shared" si="19"/>
        <v>5</v>
      </c>
      <c r="B355" s="15" t="s">
        <v>1071</v>
      </c>
      <c r="C355" s="15" t="s">
        <v>180</v>
      </c>
      <c r="D355" s="15">
        <v>0</v>
      </c>
      <c r="E355" s="15">
        <f t="shared" si="25"/>
        <v>0</v>
      </c>
      <c r="F355" s="15">
        <v>5</v>
      </c>
      <c r="G355" s="15">
        <f t="shared" si="26"/>
        <v>812.5</v>
      </c>
      <c r="H355" s="15"/>
      <c r="I355" s="36">
        <v>681</v>
      </c>
      <c r="J355" s="15" t="s">
        <v>986</v>
      </c>
      <c r="K355" s="15" t="s">
        <v>1075</v>
      </c>
      <c r="L355" s="15">
        <v>20</v>
      </c>
      <c r="M355" s="15"/>
      <c r="N355" s="15" t="s">
        <v>40</v>
      </c>
      <c r="O355" s="15"/>
      <c r="P355" s="15"/>
      <c r="Q355" s="15"/>
      <c r="R355" s="15"/>
      <c r="S355" s="15"/>
      <c r="T355" s="15"/>
      <c r="U355" s="15"/>
      <c r="V355" s="15" t="s">
        <v>1076</v>
      </c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</row>
    <row r="356" s="73" customFormat="1" ht="20" hidden="1" customHeight="1" spans="1:257">
      <c r="A356" s="13">
        <f t="shared" si="19"/>
        <v>4</v>
      </c>
      <c r="B356" s="15" t="s">
        <v>1071</v>
      </c>
      <c r="C356" s="15" t="s">
        <v>322</v>
      </c>
      <c r="D356" s="15">
        <v>4</v>
      </c>
      <c r="E356" s="15">
        <f t="shared" si="25"/>
        <v>450</v>
      </c>
      <c r="F356" s="15">
        <v>0</v>
      </c>
      <c r="G356" s="15">
        <f t="shared" si="26"/>
        <v>0</v>
      </c>
      <c r="H356" s="15"/>
      <c r="I356" s="36">
        <v>1097</v>
      </c>
      <c r="J356" s="15" t="s">
        <v>1077</v>
      </c>
      <c r="K356" s="15" t="s">
        <v>1078</v>
      </c>
      <c r="L356" s="15"/>
      <c r="M356" s="15"/>
      <c r="N356" s="15" t="s">
        <v>40</v>
      </c>
      <c r="O356" s="15"/>
      <c r="P356" s="15"/>
      <c r="Q356" s="15"/>
      <c r="R356" s="15"/>
      <c r="S356" s="15"/>
      <c r="T356" s="15"/>
      <c r="U356" s="15"/>
      <c r="V356" s="15" t="s">
        <v>1079</v>
      </c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</row>
    <row r="357" s="3" customFormat="1" ht="21" hidden="1" customHeight="1" spans="1:22">
      <c r="A357" s="13">
        <f t="shared" si="19"/>
        <v>12</v>
      </c>
      <c r="B357" s="14" t="s">
        <v>1071</v>
      </c>
      <c r="C357" s="14" t="s">
        <v>85</v>
      </c>
      <c r="D357" s="14">
        <v>12</v>
      </c>
      <c r="E357" s="14">
        <f t="shared" si="25"/>
        <v>1350</v>
      </c>
      <c r="F357" s="14">
        <v>0</v>
      </c>
      <c r="G357" s="14">
        <f t="shared" si="26"/>
        <v>0</v>
      </c>
      <c r="H357" s="61">
        <v>300</v>
      </c>
      <c r="I357" s="23">
        <v>5833</v>
      </c>
      <c r="J357" s="14" t="s">
        <v>845</v>
      </c>
      <c r="K357" s="14" t="s">
        <v>1080</v>
      </c>
      <c r="L357" s="61"/>
      <c r="M357" s="61" t="s">
        <v>748</v>
      </c>
      <c r="N357" s="61" t="s">
        <v>40</v>
      </c>
      <c r="O357" s="61"/>
      <c r="P357" s="61"/>
      <c r="Q357" s="61"/>
      <c r="R357" s="61"/>
      <c r="S357" s="61"/>
      <c r="T357" s="61"/>
      <c r="U357" s="61"/>
      <c r="V357" s="14" t="s">
        <v>1081</v>
      </c>
    </row>
    <row r="358" s="3" customFormat="1" ht="21" hidden="1" customHeight="1" spans="1:22">
      <c r="A358" s="13">
        <f t="shared" si="19"/>
        <v>4</v>
      </c>
      <c r="B358" s="14" t="s">
        <v>1071</v>
      </c>
      <c r="C358" s="14" t="s">
        <v>156</v>
      </c>
      <c r="D358" s="14">
        <v>0</v>
      </c>
      <c r="E358" s="14">
        <f t="shared" si="25"/>
        <v>0</v>
      </c>
      <c r="F358" s="14">
        <v>4</v>
      </c>
      <c r="G358" s="14">
        <f t="shared" si="26"/>
        <v>650</v>
      </c>
      <c r="H358" s="31"/>
      <c r="I358" s="23">
        <v>5842</v>
      </c>
      <c r="J358" s="14" t="s">
        <v>845</v>
      </c>
      <c r="K358" s="14" t="s">
        <v>701</v>
      </c>
      <c r="L358" s="31"/>
      <c r="M358" s="31"/>
      <c r="N358" s="80" t="s">
        <v>40</v>
      </c>
      <c r="O358" s="31"/>
      <c r="P358" s="31"/>
      <c r="Q358" s="31"/>
      <c r="R358" s="31"/>
      <c r="S358" s="31"/>
      <c r="T358" s="31"/>
      <c r="U358" s="31"/>
      <c r="V358" s="14" t="s">
        <v>775</v>
      </c>
    </row>
    <row r="359" s="3" customFormat="1" ht="21" hidden="1" customHeight="1" spans="1:22">
      <c r="A359" s="13">
        <f t="shared" si="19"/>
        <v>8</v>
      </c>
      <c r="B359" s="14" t="s">
        <v>1071</v>
      </c>
      <c r="C359" s="14" t="s">
        <v>345</v>
      </c>
      <c r="D359" s="14">
        <v>8</v>
      </c>
      <c r="E359" s="14">
        <f t="shared" si="25"/>
        <v>900</v>
      </c>
      <c r="F359" s="14">
        <v>0</v>
      </c>
      <c r="G359" s="14">
        <f t="shared" si="26"/>
        <v>0</v>
      </c>
      <c r="H359" s="41"/>
      <c r="I359" s="23">
        <v>1388</v>
      </c>
      <c r="J359" s="14" t="s">
        <v>47</v>
      </c>
      <c r="K359" s="14" t="s">
        <v>1033</v>
      </c>
      <c r="L359" s="14">
        <v>20</v>
      </c>
      <c r="M359" s="41"/>
      <c r="N359" s="41" t="s">
        <v>40</v>
      </c>
      <c r="O359" s="41"/>
      <c r="P359" s="41"/>
      <c r="Q359" s="41"/>
      <c r="R359" s="41"/>
      <c r="S359" s="41"/>
      <c r="T359" s="14">
        <v>1339.5</v>
      </c>
      <c r="U359" s="41" t="s">
        <v>410</v>
      </c>
      <c r="V359" s="14" t="s">
        <v>1034</v>
      </c>
    </row>
    <row r="360" s="73" customFormat="1" ht="20" hidden="1" customHeight="1" spans="1:257">
      <c r="A360" s="13">
        <f t="shared" si="19"/>
        <v>8</v>
      </c>
      <c r="B360" s="14" t="s">
        <v>1071</v>
      </c>
      <c r="C360" s="14" t="s">
        <v>50</v>
      </c>
      <c r="D360" s="14">
        <v>8</v>
      </c>
      <c r="E360" s="14">
        <f>1000/8*D360</f>
        <v>1000</v>
      </c>
      <c r="F360" s="14">
        <v>0</v>
      </c>
      <c r="G360" s="14">
        <f>1500/8*F360</f>
        <v>0</v>
      </c>
      <c r="H360" s="41">
        <v>300</v>
      </c>
      <c r="I360" s="23">
        <v>1051</v>
      </c>
      <c r="J360" s="23" t="s">
        <v>23</v>
      </c>
      <c r="K360" s="14" t="s">
        <v>1060</v>
      </c>
      <c r="L360" s="41"/>
      <c r="M360" s="41"/>
      <c r="N360" s="41" t="s">
        <v>40</v>
      </c>
      <c r="O360" s="41"/>
      <c r="P360" s="41"/>
      <c r="Q360" s="41"/>
      <c r="R360" s="41"/>
      <c r="S360" s="41"/>
      <c r="T360" s="41"/>
      <c r="U360" s="41"/>
      <c r="V360" s="41" t="s">
        <v>1073</v>
      </c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</row>
    <row r="361" s="3" customFormat="1" ht="21" hidden="1" customHeight="1" spans="1:22">
      <c r="A361" s="13">
        <f t="shared" si="19"/>
        <v>8</v>
      </c>
      <c r="B361" s="14" t="s">
        <v>1071</v>
      </c>
      <c r="C361" s="14" t="s">
        <v>90</v>
      </c>
      <c r="D361" s="14">
        <v>8</v>
      </c>
      <c r="E361" s="14">
        <f>900/8*D361</f>
        <v>900</v>
      </c>
      <c r="F361" s="14">
        <v>0</v>
      </c>
      <c r="G361" s="14">
        <f>1300/8*F361</f>
        <v>0</v>
      </c>
      <c r="H361" s="14"/>
      <c r="I361" s="23">
        <v>5668</v>
      </c>
      <c r="J361" s="14" t="s">
        <v>939</v>
      </c>
      <c r="K361" s="14" t="s">
        <v>187</v>
      </c>
      <c r="L361" s="14"/>
      <c r="M361" s="14"/>
      <c r="N361" s="14" t="s">
        <v>40</v>
      </c>
      <c r="O361" s="14"/>
      <c r="P361" s="14"/>
      <c r="Q361" s="14"/>
      <c r="R361" s="14"/>
      <c r="S361" s="14"/>
      <c r="T361" s="14"/>
      <c r="U361" s="14"/>
      <c r="V361" s="14" t="s">
        <v>1070</v>
      </c>
    </row>
    <row r="362" s="3" customFormat="1" ht="21" hidden="1" customHeight="1" spans="1:22">
      <c r="A362" s="13">
        <f t="shared" si="19"/>
        <v>4</v>
      </c>
      <c r="B362" s="14" t="s">
        <v>1082</v>
      </c>
      <c r="C362" s="14" t="s">
        <v>457</v>
      </c>
      <c r="D362" s="14">
        <v>4</v>
      </c>
      <c r="E362" s="14">
        <f>900/8*D362</f>
        <v>450</v>
      </c>
      <c r="F362" s="14">
        <v>0</v>
      </c>
      <c r="G362" s="14">
        <f>1300/8*F362</f>
        <v>0</v>
      </c>
      <c r="H362" s="41"/>
      <c r="I362" s="23">
        <v>1430</v>
      </c>
      <c r="J362" s="14" t="s">
        <v>54</v>
      </c>
      <c r="K362" s="14" t="s">
        <v>774</v>
      </c>
      <c r="L362" s="14">
        <v>20</v>
      </c>
      <c r="M362" s="41"/>
      <c r="N362" s="41" t="s">
        <v>40</v>
      </c>
      <c r="O362" s="41"/>
      <c r="P362" s="41"/>
      <c r="Q362" s="41"/>
      <c r="R362" s="41"/>
      <c r="S362" s="41"/>
      <c r="T362" s="14">
        <v>1702.3</v>
      </c>
      <c r="U362" s="14" t="s">
        <v>407</v>
      </c>
      <c r="V362" s="14" t="s">
        <v>951</v>
      </c>
    </row>
    <row r="363" s="3" customFormat="1" ht="21" hidden="1" customHeight="1" spans="1:22">
      <c r="A363" s="13">
        <f t="shared" si="19"/>
        <v>13</v>
      </c>
      <c r="B363" s="14" t="s">
        <v>1082</v>
      </c>
      <c r="C363" s="14" t="s">
        <v>33</v>
      </c>
      <c r="D363" s="14">
        <v>12</v>
      </c>
      <c r="E363" s="14">
        <f>1000/8*D363</f>
        <v>1500</v>
      </c>
      <c r="F363" s="14">
        <v>1</v>
      </c>
      <c r="G363" s="14">
        <f>1500/8*F363</f>
        <v>187.5</v>
      </c>
      <c r="H363" s="41"/>
      <c r="I363" s="23">
        <v>1431</v>
      </c>
      <c r="J363" s="14" t="s">
        <v>54</v>
      </c>
      <c r="K363" s="14" t="s">
        <v>774</v>
      </c>
      <c r="L363" s="14"/>
      <c r="M363" s="41" t="s">
        <v>77</v>
      </c>
      <c r="N363" s="41" t="s">
        <v>40</v>
      </c>
      <c r="O363" s="41"/>
      <c r="P363" s="41"/>
      <c r="Q363" s="41"/>
      <c r="R363" s="41"/>
      <c r="S363" s="41"/>
      <c r="T363" s="14">
        <v>3582.6</v>
      </c>
      <c r="U363" s="14" t="s">
        <v>481</v>
      </c>
      <c r="V363" s="14" t="s">
        <v>951</v>
      </c>
    </row>
    <row r="364" s="3" customFormat="1" ht="21" hidden="1" customHeight="1" spans="1:22">
      <c r="A364" s="13">
        <f t="shared" si="19"/>
        <v>8</v>
      </c>
      <c r="B364" s="15" t="s">
        <v>1082</v>
      </c>
      <c r="C364" s="15" t="s">
        <v>102</v>
      </c>
      <c r="D364" s="15">
        <v>8</v>
      </c>
      <c r="E364" s="15">
        <f>900/8*D364</f>
        <v>900</v>
      </c>
      <c r="F364" s="15">
        <v>0</v>
      </c>
      <c r="G364" s="15">
        <f>1300/8*F364</f>
        <v>0</v>
      </c>
      <c r="H364" s="79"/>
      <c r="I364" s="36">
        <v>5857</v>
      </c>
      <c r="J364" s="36" t="s">
        <v>82</v>
      </c>
      <c r="K364" s="15" t="s">
        <v>790</v>
      </c>
      <c r="L364" s="79"/>
      <c r="M364" s="79"/>
      <c r="N364" s="41" t="s">
        <v>40</v>
      </c>
      <c r="O364" s="79"/>
      <c r="P364" s="79"/>
      <c r="Q364" s="79"/>
      <c r="R364" s="79"/>
      <c r="S364" s="79"/>
      <c r="T364" s="79"/>
      <c r="U364" s="79"/>
      <c r="V364" s="79" t="s">
        <v>1067</v>
      </c>
    </row>
    <row r="365" s="3" customFormat="1" ht="21" hidden="1" customHeight="1" spans="1:22">
      <c r="A365" s="13">
        <f t="shared" si="19"/>
        <v>11</v>
      </c>
      <c r="B365" s="32" t="s">
        <v>1082</v>
      </c>
      <c r="C365" s="32" t="s">
        <v>73</v>
      </c>
      <c r="D365" s="32">
        <v>2</v>
      </c>
      <c r="E365" s="32">
        <f>900/8*D365</f>
        <v>225</v>
      </c>
      <c r="F365" s="32">
        <v>9</v>
      </c>
      <c r="G365" s="32">
        <f>1300/8*F365</f>
        <v>1462.5</v>
      </c>
      <c r="H365" s="32"/>
      <c r="I365" s="42"/>
      <c r="J365" s="32" t="s">
        <v>34</v>
      </c>
      <c r="K365" s="32" t="s">
        <v>996</v>
      </c>
      <c r="L365" s="32"/>
      <c r="M365" s="32" t="s">
        <v>997</v>
      </c>
      <c r="N365" s="32"/>
      <c r="O365" s="32"/>
      <c r="P365" s="32"/>
      <c r="Q365" s="32"/>
      <c r="R365" s="32"/>
      <c r="S365" s="32"/>
      <c r="T365" s="32">
        <v>1212</v>
      </c>
      <c r="U365" s="32"/>
      <c r="V365" s="32">
        <v>15118731512</v>
      </c>
    </row>
    <row r="366" s="73" customFormat="1" ht="20" hidden="1" customHeight="1" spans="1:257">
      <c r="A366" s="13">
        <f t="shared" si="19"/>
        <v>4</v>
      </c>
      <c r="B366" s="14" t="s">
        <v>1082</v>
      </c>
      <c r="C366" s="14" t="s">
        <v>56</v>
      </c>
      <c r="D366" s="14">
        <v>4</v>
      </c>
      <c r="E366" s="14">
        <f>900/8*D366</f>
        <v>450</v>
      </c>
      <c r="F366" s="14">
        <v>0</v>
      </c>
      <c r="G366" s="14">
        <f>1300/8*F366</f>
        <v>0</v>
      </c>
      <c r="H366" s="14"/>
      <c r="I366" s="23">
        <v>2676</v>
      </c>
      <c r="J366" s="14" t="s">
        <v>38</v>
      </c>
      <c r="K366" s="14" t="s">
        <v>600</v>
      </c>
      <c r="L366" s="14">
        <v>30</v>
      </c>
      <c r="M366" s="14"/>
      <c r="N366" s="62" t="s">
        <v>40</v>
      </c>
      <c r="O366" s="14"/>
      <c r="P366" s="14"/>
      <c r="Q366" s="14"/>
      <c r="R366" s="14"/>
      <c r="S366" s="14"/>
      <c r="T366" s="14">
        <v>1624</v>
      </c>
      <c r="U366" s="14" t="s">
        <v>481</v>
      </c>
      <c r="V366" s="14" t="s">
        <v>810</v>
      </c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</row>
    <row r="367" s="73" customFormat="1" ht="20" hidden="1" customHeight="1" spans="1:257">
      <c r="A367" s="13">
        <f t="shared" si="19"/>
        <v>8</v>
      </c>
      <c r="B367" s="14" t="s">
        <v>1082</v>
      </c>
      <c r="C367" s="14" t="s">
        <v>63</v>
      </c>
      <c r="D367" s="14">
        <v>0</v>
      </c>
      <c r="E367" s="14">
        <f>900/8*D367</f>
        <v>0</v>
      </c>
      <c r="F367" s="14">
        <v>8</v>
      </c>
      <c r="G367" s="14">
        <f>1300/8*F367</f>
        <v>1300</v>
      </c>
      <c r="H367" s="14"/>
      <c r="I367" s="23">
        <v>4985</v>
      </c>
      <c r="J367" s="14" t="s">
        <v>432</v>
      </c>
      <c r="K367" s="14" t="s">
        <v>616</v>
      </c>
      <c r="L367" s="14"/>
      <c r="M367" s="14"/>
      <c r="N367" s="14" t="s">
        <v>40</v>
      </c>
      <c r="O367" s="14"/>
      <c r="P367" s="14"/>
      <c r="Q367" s="14"/>
      <c r="R367" s="14"/>
      <c r="S367" s="14"/>
      <c r="T367" s="14"/>
      <c r="U367" s="14" t="s">
        <v>408</v>
      </c>
      <c r="V367" s="14">
        <v>13725395368</v>
      </c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</row>
    <row r="368" s="73" customFormat="1" ht="20" hidden="1" customHeight="1" spans="1:257">
      <c r="A368" s="13">
        <f t="shared" si="19"/>
        <v>8</v>
      </c>
      <c r="B368" s="14" t="s">
        <v>1082</v>
      </c>
      <c r="C368" s="14" t="s">
        <v>50</v>
      </c>
      <c r="D368" s="14">
        <v>8</v>
      </c>
      <c r="E368" s="14">
        <f>1000/8*D368</f>
        <v>1000</v>
      </c>
      <c r="F368" s="14">
        <v>0</v>
      </c>
      <c r="G368" s="14">
        <f>1500/8*F368</f>
        <v>0</v>
      </c>
      <c r="H368" s="14"/>
      <c r="I368" s="23">
        <v>1389</v>
      </c>
      <c r="J368" s="14" t="s">
        <v>47</v>
      </c>
      <c r="K368" s="65" t="s">
        <v>1060</v>
      </c>
      <c r="L368" s="14"/>
      <c r="M368" s="14"/>
      <c r="N368" s="14" t="s">
        <v>40</v>
      </c>
      <c r="O368" s="14"/>
      <c r="P368" s="14"/>
      <c r="Q368" s="14"/>
      <c r="R368" s="14"/>
      <c r="S368" s="14"/>
      <c r="T368" s="14">
        <v>2423.4</v>
      </c>
      <c r="U368" s="14" t="s">
        <v>409</v>
      </c>
      <c r="V368" s="14" t="s">
        <v>1083</v>
      </c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</row>
    <row r="369" s="3" customFormat="1" ht="21" hidden="1" customHeight="1" spans="1:22">
      <c r="A369" s="13">
        <f t="shared" si="19"/>
        <v>4</v>
      </c>
      <c r="B369" s="15" t="s">
        <v>1082</v>
      </c>
      <c r="C369" s="15" t="s">
        <v>322</v>
      </c>
      <c r="D369" s="15">
        <v>4</v>
      </c>
      <c r="E369" s="15">
        <f>900/8*D369</f>
        <v>450</v>
      </c>
      <c r="F369" s="15">
        <v>0</v>
      </c>
      <c r="G369" s="15">
        <f>1300/8*F369</f>
        <v>0</v>
      </c>
      <c r="H369" s="79"/>
      <c r="I369" s="36">
        <v>5164</v>
      </c>
      <c r="J369" s="36" t="s">
        <v>82</v>
      </c>
      <c r="K369" s="37" t="s">
        <v>480</v>
      </c>
      <c r="L369" s="79"/>
      <c r="M369" s="79"/>
      <c r="N369" s="79" t="s">
        <v>40</v>
      </c>
      <c r="O369" s="79"/>
      <c r="P369" s="79"/>
      <c r="Q369" s="79"/>
      <c r="R369" s="79"/>
      <c r="S369" s="79"/>
      <c r="T369" s="79"/>
      <c r="U369" s="79"/>
      <c r="V369" s="79" t="s">
        <v>1084</v>
      </c>
    </row>
    <row r="370" s="73" customFormat="1" ht="20" hidden="1" customHeight="1" spans="1:257">
      <c r="A370" s="13">
        <f t="shared" si="19"/>
        <v>8</v>
      </c>
      <c r="B370" s="14" t="s">
        <v>1082</v>
      </c>
      <c r="C370" s="14" t="s">
        <v>81</v>
      </c>
      <c r="D370" s="14">
        <v>8</v>
      </c>
      <c r="E370" s="14">
        <f>1000/8*D370</f>
        <v>1000</v>
      </c>
      <c r="F370" s="14"/>
      <c r="G370" s="14">
        <f>1400/8*F370</f>
        <v>0</v>
      </c>
      <c r="H370" s="14"/>
      <c r="I370" s="23">
        <v>562</v>
      </c>
      <c r="J370" s="14" t="s">
        <v>23</v>
      </c>
      <c r="K370" s="14" t="s">
        <v>224</v>
      </c>
      <c r="L370" s="14"/>
      <c r="M370" s="14"/>
      <c r="N370" s="14" t="s">
        <v>40</v>
      </c>
      <c r="O370" s="14"/>
      <c r="P370" s="14"/>
      <c r="Q370" s="14"/>
      <c r="R370" s="14"/>
      <c r="S370" s="14"/>
      <c r="T370" s="14">
        <v>2947</v>
      </c>
      <c r="U370" s="14" t="s">
        <v>445</v>
      </c>
      <c r="V370" s="14" t="s">
        <v>852</v>
      </c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</row>
    <row r="371" s="73" customFormat="1" ht="20" hidden="1" customHeight="1" spans="1:257">
      <c r="A371" s="13">
        <f t="shared" si="19"/>
        <v>8</v>
      </c>
      <c r="B371" s="15" t="s">
        <v>1082</v>
      </c>
      <c r="C371" s="15" t="s">
        <v>80</v>
      </c>
      <c r="D371" s="15">
        <v>8</v>
      </c>
      <c r="E371" s="15">
        <f>900/8*D371</f>
        <v>900</v>
      </c>
      <c r="F371" s="15">
        <v>0</v>
      </c>
      <c r="G371" s="15">
        <f>1300/8*F371</f>
        <v>0</v>
      </c>
      <c r="H371" s="15"/>
      <c r="I371" s="36">
        <v>5942</v>
      </c>
      <c r="J371" s="15" t="s">
        <v>284</v>
      </c>
      <c r="K371" s="15" t="s">
        <v>861</v>
      </c>
      <c r="L371" s="15"/>
      <c r="M371" s="15"/>
      <c r="N371" s="15" t="s">
        <v>40</v>
      </c>
      <c r="O371" s="15"/>
      <c r="P371" s="15"/>
      <c r="Q371" s="15"/>
      <c r="R371" s="15"/>
      <c r="S371" s="15"/>
      <c r="T371" s="15">
        <v>936</v>
      </c>
      <c r="U371" s="15" t="s">
        <v>408</v>
      </c>
      <c r="V371" s="15" t="s">
        <v>862</v>
      </c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</row>
    <row r="372" s="73" customFormat="1" ht="20" hidden="1" customHeight="1" spans="1:257">
      <c r="A372" s="13">
        <f t="shared" si="19"/>
        <v>8</v>
      </c>
      <c r="B372" s="15" t="s">
        <v>1082</v>
      </c>
      <c r="C372" s="15" t="s">
        <v>180</v>
      </c>
      <c r="D372" s="15">
        <v>8</v>
      </c>
      <c r="E372" s="15">
        <f>900/8*D372</f>
        <v>900</v>
      </c>
      <c r="F372" s="15">
        <v>0</v>
      </c>
      <c r="G372" s="15">
        <f>1300/8*F372</f>
        <v>0</v>
      </c>
      <c r="H372" s="15"/>
      <c r="I372" s="36">
        <v>682</v>
      </c>
      <c r="J372" s="15" t="s">
        <v>986</v>
      </c>
      <c r="K372" s="15" t="s">
        <v>1075</v>
      </c>
      <c r="L372" s="15"/>
      <c r="M372" s="15"/>
      <c r="N372" s="15" t="s">
        <v>40</v>
      </c>
      <c r="O372" s="15"/>
      <c r="P372" s="15"/>
      <c r="Q372" s="15"/>
      <c r="R372" s="15"/>
      <c r="S372" s="15"/>
      <c r="T372" s="15"/>
      <c r="U372" s="15"/>
      <c r="V372" s="15" t="s">
        <v>1076</v>
      </c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</row>
    <row r="373" s="73" customFormat="1" ht="20" hidden="1" customHeight="1" spans="1:257">
      <c r="A373" s="13">
        <f t="shared" si="19"/>
        <v>8</v>
      </c>
      <c r="B373" s="14" t="s">
        <v>1082</v>
      </c>
      <c r="C373" s="14" t="s">
        <v>962</v>
      </c>
      <c r="D373" s="14">
        <v>8</v>
      </c>
      <c r="E373" s="14">
        <f>1000/8*D373</f>
        <v>1000</v>
      </c>
      <c r="F373" s="14">
        <v>0</v>
      </c>
      <c r="G373" s="14">
        <f>1500/8*F373</f>
        <v>0</v>
      </c>
      <c r="H373" s="14"/>
      <c r="I373" s="23">
        <v>966</v>
      </c>
      <c r="J373" s="14" t="s">
        <v>338</v>
      </c>
      <c r="K373" s="14" t="s">
        <v>923</v>
      </c>
      <c r="L373" s="14"/>
      <c r="M373" s="14"/>
      <c r="N373" s="14" t="s">
        <v>40</v>
      </c>
      <c r="O373" s="14"/>
      <c r="P373" s="14"/>
      <c r="Q373" s="14"/>
      <c r="R373" s="14"/>
      <c r="S373" s="14"/>
      <c r="T373" s="14">
        <v>2414.5</v>
      </c>
      <c r="U373" s="14" t="s">
        <v>408</v>
      </c>
      <c r="V373" s="14" t="s">
        <v>1007</v>
      </c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</row>
    <row r="374" s="3" customFormat="1" ht="21" hidden="1" customHeight="1" spans="1:22">
      <c r="A374" s="13">
        <f t="shared" si="19"/>
        <v>9</v>
      </c>
      <c r="B374" s="14" t="s">
        <v>1082</v>
      </c>
      <c r="C374" s="14" t="s">
        <v>90</v>
      </c>
      <c r="D374" s="14">
        <v>9</v>
      </c>
      <c r="E374" s="14">
        <f>900/8*D374</f>
        <v>1012.5</v>
      </c>
      <c r="F374" s="14">
        <v>0</v>
      </c>
      <c r="G374" s="14">
        <f>1300/8*F374</f>
        <v>0</v>
      </c>
      <c r="H374" s="14"/>
      <c r="I374" s="23">
        <v>76</v>
      </c>
      <c r="J374" s="14" t="s">
        <v>939</v>
      </c>
      <c r="K374" s="14" t="s">
        <v>187</v>
      </c>
      <c r="L374" s="14"/>
      <c r="M374" s="14"/>
      <c r="N374" s="14" t="s">
        <v>40</v>
      </c>
      <c r="O374" s="14"/>
      <c r="P374" s="14"/>
      <c r="Q374" s="14"/>
      <c r="R374" s="14"/>
      <c r="S374" s="14"/>
      <c r="T374" s="14"/>
      <c r="U374" s="14"/>
      <c r="V374" s="14" t="s">
        <v>1070</v>
      </c>
    </row>
    <row r="375" s="3" customFormat="1" ht="21" hidden="1" customHeight="1" spans="1:22">
      <c r="A375" s="13">
        <f t="shared" si="19"/>
        <v>4</v>
      </c>
      <c r="B375" s="14" t="s">
        <v>1085</v>
      </c>
      <c r="C375" s="14" t="s">
        <v>457</v>
      </c>
      <c r="D375" s="14">
        <v>4</v>
      </c>
      <c r="E375" s="14">
        <f>900/8*D375</f>
        <v>450</v>
      </c>
      <c r="F375" s="14">
        <v>0</v>
      </c>
      <c r="G375" s="14">
        <f>1300/8*F375</f>
        <v>0</v>
      </c>
      <c r="H375" s="41"/>
      <c r="I375" s="23">
        <v>1432</v>
      </c>
      <c r="J375" s="14" t="s">
        <v>54</v>
      </c>
      <c r="K375" s="14" t="s">
        <v>774</v>
      </c>
      <c r="L375" s="14">
        <v>20</v>
      </c>
      <c r="M375" s="41"/>
      <c r="N375" s="41" t="s">
        <v>40</v>
      </c>
      <c r="O375" s="41"/>
      <c r="P375" s="41"/>
      <c r="Q375" s="41"/>
      <c r="R375" s="41"/>
      <c r="S375" s="41"/>
      <c r="T375" s="14">
        <v>1705.7</v>
      </c>
      <c r="U375" s="14" t="s">
        <v>481</v>
      </c>
      <c r="V375" s="14" t="s">
        <v>951</v>
      </c>
    </row>
    <row r="376" s="3" customFormat="1" ht="21" hidden="1" customHeight="1" spans="1:22">
      <c r="A376" s="13">
        <f t="shared" si="19"/>
        <v>4</v>
      </c>
      <c r="B376" s="15" t="s">
        <v>1085</v>
      </c>
      <c r="C376" s="15" t="s">
        <v>102</v>
      </c>
      <c r="D376" s="15">
        <v>4</v>
      </c>
      <c r="E376" s="15">
        <f>900/8*D376</f>
        <v>450</v>
      </c>
      <c r="F376" s="15">
        <v>0</v>
      </c>
      <c r="G376" s="15">
        <f>1300/8*F376</f>
        <v>0</v>
      </c>
      <c r="H376" s="79"/>
      <c r="I376" s="36">
        <v>5859</v>
      </c>
      <c r="J376" s="36" t="s">
        <v>82</v>
      </c>
      <c r="K376" s="15" t="s">
        <v>790</v>
      </c>
      <c r="L376" s="79"/>
      <c r="M376" s="79"/>
      <c r="N376" s="41" t="s">
        <v>40</v>
      </c>
      <c r="O376" s="79"/>
      <c r="P376" s="79"/>
      <c r="Q376" s="79"/>
      <c r="R376" s="79"/>
      <c r="S376" s="79"/>
      <c r="T376" s="79"/>
      <c r="U376" s="79"/>
      <c r="V376" s="79" t="s">
        <v>1067</v>
      </c>
    </row>
    <row r="377" s="3" customFormat="1" ht="21" hidden="1" customHeight="1" spans="1:22">
      <c r="A377" s="13">
        <f t="shared" si="19"/>
        <v>10</v>
      </c>
      <c r="B377" s="32" t="s">
        <v>1085</v>
      </c>
      <c r="C377" s="32" t="s">
        <v>73</v>
      </c>
      <c r="D377" s="32">
        <v>2</v>
      </c>
      <c r="E377" s="32">
        <f>900/8*D377</f>
        <v>225</v>
      </c>
      <c r="F377" s="32">
        <v>8</v>
      </c>
      <c r="G377" s="32">
        <f>1300/8*F377</f>
        <v>1300</v>
      </c>
      <c r="H377" s="32"/>
      <c r="I377" s="42"/>
      <c r="J377" s="32" t="s">
        <v>34</v>
      </c>
      <c r="K377" s="32" t="s">
        <v>996</v>
      </c>
      <c r="L377" s="32"/>
      <c r="M377" s="32" t="s">
        <v>997</v>
      </c>
      <c r="N377" s="32"/>
      <c r="O377" s="32"/>
      <c r="P377" s="32"/>
      <c r="Q377" s="32"/>
      <c r="R377" s="32"/>
      <c r="S377" s="32"/>
      <c r="T377" s="32">
        <v>1221</v>
      </c>
      <c r="U377" s="32"/>
      <c r="V377" s="32">
        <v>15118731512</v>
      </c>
    </row>
    <row r="378" s="3" customFormat="1" ht="21" hidden="1" customHeight="1" spans="1:22">
      <c r="A378" s="13">
        <f t="shared" si="19"/>
        <v>8</v>
      </c>
      <c r="B378" s="14" t="s">
        <v>1085</v>
      </c>
      <c r="C378" s="14" t="s">
        <v>50</v>
      </c>
      <c r="D378" s="14">
        <v>8</v>
      </c>
      <c r="E378" s="14">
        <f>1000/8*D378</f>
        <v>1000</v>
      </c>
      <c r="F378" s="14">
        <v>0</v>
      </c>
      <c r="G378" s="14">
        <f>1500/8*F378</f>
        <v>0</v>
      </c>
      <c r="H378" s="14"/>
      <c r="I378" s="23">
        <v>1390</v>
      </c>
      <c r="J378" s="14" t="s">
        <v>47</v>
      </c>
      <c r="K378" s="65" t="s">
        <v>1060</v>
      </c>
      <c r="L378" s="14">
        <v>40</v>
      </c>
      <c r="M378" s="14"/>
      <c r="N378" s="14" t="s">
        <v>40</v>
      </c>
      <c r="O378" s="14"/>
      <c r="P378" s="14"/>
      <c r="Q378" s="14"/>
      <c r="R378" s="14"/>
      <c r="S378" s="14"/>
      <c r="T378" s="14">
        <v>2430.2</v>
      </c>
      <c r="U378" s="14"/>
      <c r="V378" s="14" t="s">
        <v>1083</v>
      </c>
    </row>
    <row r="379" s="3" customFormat="1" ht="21" hidden="1" customHeight="1" spans="1:22">
      <c r="A379" s="13">
        <f t="shared" si="19"/>
        <v>4</v>
      </c>
      <c r="B379" s="14" t="s">
        <v>1085</v>
      </c>
      <c r="C379" s="14" t="s">
        <v>322</v>
      </c>
      <c r="D379" s="14">
        <v>4</v>
      </c>
      <c r="E379" s="14">
        <f>900/8*D379</f>
        <v>450</v>
      </c>
      <c r="F379" s="14">
        <v>0</v>
      </c>
      <c r="G379" s="14">
        <f>1300/8*F379</f>
        <v>0</v>
      </c>
      <c r="H379" s="41"/>
      <c r="I379" s="23">
        <v>5836</v>
      </c>
      <c r="J379" s="14" t="s">
        <v>845</v>
      </c>
      <c r="K379" s="14" t="s">
        <v>480</v>
      </c>
      <c r="L379" s="14"/>
      <c r="M379" s="41"/>
      <c r="N379" s="41" t="s">
        <v>40</v>
      </c>
      <c r="O379" s="41"/>
      <c r="P379" s="41"/>
      <c r="Q379" s="41"/>
      <c r="R379" s="41"/>
      <c r="S379" s="41"/>
      <c r="T379" s="14"/>
      <c r="U379" s="14"/>
      <c r="V379" s="14"/>
    </row>
    <row r="380" s="3" customFormat="1" ht="21" hidden="1" customHeight="1" spans="1:22">
      <c r="A380" s="13">
        <f t="shared" si="19"/>
        <v>8</v>
      </c>
      <c r="B380" s="14" t="s">
        <v>1085</v>
      </c>
      <c r="C380" s="14" t="s">
        <v>81</v>
      </c>
      <c r="D380" s="14">
        <v>8</v>
      </c>
      <c r="E380" s="14">
        <f>1000/8*D380</f>
        <v>1000</v>
      </c>
      <c r="F380" s="14"/>
      <c r="G380" s="14">
        <f>1400/8*F380</f>
        <v>0</v>
      </c>
      <c r="H380" s="14"/>
      <c r="I380" s="23">
        <v>563</v>
      </c>
      <c r="J380" s="14" t="s">
        <v>23</v>
      </c>
      <c r="K380" s="14" t="s">
        <v>224</v>
      </c>
      <c r="L380" s="14">
        <v>180</v>
      </c>
      <c r="M380" s="14"/>
      <c r="N380" s="14" t="s">
        <v>40</v>
      </c>
      <c r="O380" s="14"/>
      <c r="P380" s="14"/>
      <c r="Q380" s="14"/>
      <c r="R380" s="14"/>
      <c r="S380" s="14"/>
      <c r="T380" s="14">
        <v>2954</v>
      </c>
      <c r="U380" s="14" t="s">
        <v>445</v>
      </c>
      <c r="V380" s="14" t="s">
        <v>852</v>
      </c>
    </row>
    <row r="381" s="3" customFormat="1" ht="21" hidden="1" customHeight="1" spans="1:22">
      <c r="A381" s="13">
        <f t="shared" si="19"/>
        <v>4</v>
      </c>
      <c r="B381" s="15" t="s">
        <v>1085</v>
      </c>
      <c r="C381" s="15" t="s">
        <v>180</v>
      </c>
      <c r="D381" s="15">
        <v>4</v>
      </c>
      <c r="E381" s="15">
        <f>900/8*D381</f>
        <v>450</v>
      </c>
      <c r="F381" s="15">
        <v>0</v>
      </c>
      <c r="G381" s="15">
        <f>1300/8*F381</f>
        <v>0</v>
      </c>
      <c r="H381" s="15"/>
      <c r="I381" s="36">
        <v>683</v>
      </c>
      <c r="J381" s="15" t="s">
        <v>986</v>
      </c>
      <c r="K381" s="15" t="s">
        <v>1075</v>
      </c>
      <c r="L381" s="15"/>
      <c r="M381" s="15" t="s">
        <v>77</v>
      </c>
      <c r="N381" s="15" t="s">
        <v>40</v>
      </c>
      <c r="O381" s="15"/>
      <c r="P381" s="15"/>
      <c r="Q381" s="15"/>
      <c r="R381" s="15"/>
      <c r="S381" s="15"/>
      <c r="T381" s="15">
        <v>2080.4</v>
      </c>
      <c r="U381" s="15" t="s">
        <v>408</v>
      </c>
      <c r="V381" s="15" t="s">
        <v>1076</v>
      </c>
    </row>
    <row r="382" s="73" customFormat="1" ht="20" hidden="1" customHeight="1" spans="1:257">
      <c r="A382" s="13">
        <f t="shared" si="19"/>
        <v>7</v>
      </c>
      <c r="B382" s="14" t="s">
        <v>1085</v>
      </c>
      <c r="C382" s="14" t="s">
        <v>400</v>
      </c>
      <c r="D382" s="14">
        <v>1</v>
      </c>
      <c r="E382" s="14">
        <f>900/8*D382</f>
        <v>112.5</v>
      </c>
      <c r="F382" s="14">
        <v>6</v>
      </c>
      <c r="G382" s="14">
        <f>1300/8*F382</f>
        <v>975</v>
      </c>
      <c r="H382" s="14"/>
      <c r="I382" s="23">
        <v>4686</v>
      </c>
      <c r="J382" s="14" t="s">
        <v>432</v>
      </c>
      <c r="K382" s="14" t="s">
        <v>1086</v>
      </c>
      <c r="L382" s="14"/>
      <c r="M382" s="14"/>
      <c r="N382" s="14" t="s">
        <v>40</v>
      </c>
      <c r="O382" s="14"/>
      <c r="P382" s="14"/>
      <c r="Q382" s="14"/>
      <c r="R382" s="14"/>
      <c r="S382" s="14"/>
      <c r="T382" s="14"/>
      <c r="U382" s="14" t="s">
        <v>408</v>
      </c>
      <c r="V382" s="14">
        <v>13725395368</v>
      </c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</row>
    <row r="383" s="3" customFormat="1" ht="21" hidden="1" customHeight="1" spans="1:22">
      <c r="A383" s="13">
        <f t="shared" si="19"/>
        <v>8</v>
      </c>
      <c r="B383" s="32" t="s">
        <v>1085</v>
      </c>
      <c r="C383" s="32" t="s">
        <v>33</v>
      </c>
      <c r="D383" s="32">
        <v>8</v>
      </c>
      <c r="E383" s="32">
        <v>1300</v>
      </c>
      <c r="F383" s="32">
        <v>0</v>
      </c>
      <c r="G383" s="32">
        <f>1300/8*F383</f>
        <v>0</v>
      </c>
      <c r="H383" s="32"/>
      <c r="I383" s="42"/>
      <c r="J383" s="32" t="s">
        <v>104</v>
      </c>
      <c r="K383" s="32" t="s">
        <v>1087</v>
      </c>
      <c r="L383" s="32"/>
      <c r="M383" s="32" t="s">
        <v>77</v>
      </c>
      <c r="N383" s="32"/>
      <c r="O383" s="32"/>
      <c r="P383" s="32">
        <v>1300</v>
      </c>
      <c r="Q383" s="32"/>
      <c r="R383" s="32"/>
      <c r="S383" s="32"/>
      <c r="T383" s="32"/>
      <c r="U383" s="32"/>
      <c r="V383" s="32"/>
    </row>
    <row r="384" s="3" customFormat="1" ht="21" hidden="1" customHeight="1" spans="1:22">
      <c r="A384" s="13">
        <f t="shared" si="19"/>
        <v>8</v>
      </c>
      <c r="B384" s="14" t="s">
        <v>1085</v>
      </c>
      <c r="C384" s="14" t="s">
        <v>962</v>
      </c>
      <c r="D384" s="14">
        <v>8</v>
      </c>
      <c r="E384" s="14">
        <f>1000/8*D384</f>
        <v>1000</v>
      </c>
      <c r="F384" s="14">
        <v>0</v>
      </c>
      <c r="G384" s="14">
        <f>1500/8*F384</f>
        <v>0</v>
      </c>
      <c r="H384" s="14"/>
      <c r="I384" s="23">
        <v>846</v>
      </c>
      <c r="J384" s="14" t="s">
        <v>338</v>
      </c>
      <c r="K384" s="14" t="s">
        <v>923</v>
      </c>
      <c r="L384" s="14"/>
      <c r="M384" s="14" t="s">
        <v>748</v>
      </c>
      <c r="N384" s="14" t="s">
        <v>40</v>
      </c>
      <c r="O384" s="14"/>
      <c r="P384" s="14"/>
      <c r="Q384" s="14"/>
      <c r="R384" s="14"/>
      <c r="S384" s="14"/>
      <c r="T384" s="14">
        <v>2417.7</v>
      </c>
      <c r="U384" s="14" t="s">
        <v>409</v>
      </c>
      <c r="V384" s="14" t="s">
        <v>1007</v>
      </c>
    </row>
    <row r="385" s="73" customFormat="1" ht="20" hidden="1" customHeight="1" spans="1:257">
      <c r="A385" s="13">
        <f t="shared" si="19"/>
        <v>8</v>
      </c>
      <c r="B385" s="14" t="s">
        <v>1085</v>
      </c>
      <c r="C385" s="14" t="s">
        <v>214</v>
      </c>
      <c r="D385" s="14">
        <v>8</v>
      </c>
      <c r="E385" s="14">
        <f>900/8*D385</f>
        <v>900</v>
      </c>
      <c r="F385" s="14">
        <v>0</v>
      </c>
      <c r="G385" s="14">
        <f>1300/8*F385</f>
        <v>0</v>
      </c>
      <c r="H385" s="14"/>
      <c r="I385" s="23">
        <v>5774</v>
      </c>
      <c r="J385" s="14" t="s">
        <v>104</v>
      </c>
      <c r="K385" s="14" t="s">
        <v>1039</v>
      </c>
      <c r="L385" s="14"/>
      <c r="M385" s="14"/>
      <c r="N385" s="14" t="s">
        <v>40</v>
      </c>
      <c r="O385" s="14"/>
      <c r="P385" s="14"/>
      <c r="Q385" s="14"/>
      <c r="R385" s="14"/>
      <c r="S385" s="14"/>
      <c r="T385" s="14"/>
      <c r="U385" s="14"/>
      <c r="V385" s="14" t="s">
        <v>1040</v>
      </c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</row>
    <row r="386" s="73" customFormat="1" ht="20" hidden="1" customHeight="1" spans="1:257">
      <c r="A386" s="13">
        <f t="shared" si="19"/>
        <v>8</v>
      </c>
      <c r="B386" s="14" t="s">
        <v>1085</v>
      </c>
      <c r="C386" s="14" t="s">
        <v>90</v>
      </c>
      <c r="D386" s="14">
        <v>8</v>
      </c>
      <c r="E386" s="14">
        <f>900/8*D386</f>
        <v>900</v>
      </c>
      <c r="F386" s="14">
        <v>0</v>
      </c>
      <c r="G386" s="14">
        <f>1300/8*F386</f>
        <v>0</v>
      </c>
      <c r="H386" s="14"/>
      <c r="I386" s="23">
        <v>77</v>
      </c>
      <c r="J386" s="14" t="s">
        <v>939</v>
      </c>
      <c r="K386" s="14" t="s">
        <v>187</v>
      </c>
      <c r="L386" s="14"/>
      <c r="M386" s="14"/>
      <c r="N386" s="14" t="s">
        <v>40</v>
      </c>
      <c r="O386" s="14"/>
      <c r="P386" s="14"/>
      <c r="Q386" s="14"/>
      <c r="R386" s="14"/>
      <c r="S386" s="14"/>
      <c r="T386" s="14"/>
      <c r="U386" s="14"/>
      <c r="V386" s="14" t="s">
        <v>1070</v>
      </c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</row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</sheetData>
  <autoFilter ref="A2:IW386">
    <filterColumn colId="10">
      <customFilters>
        <customFilter operator="equal" val="车陂路动车所"/>
      </customFilters>
    </filterColumn>
    <extLst/>
  </autoFilter>
  <sortState ref="A3:V386">
    <sortCondition ref="B3:B386"/>
  </sortState>
  <mergeCells count="1">
    <mergeCell ref="O1:V1"/>
  </mergeCells>
  <pageMargins left="0.75" right="0.75" top="1" bottom="1" header="0.509027777777778" footer="0.509027777777778"/>
  <pageSetup paperSize="9" orientation="portrait"/>
  <headerFooter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S408"/>
  <sheetViews>
    <sheetView zoomScale="88" zoomScaleNormal="88" workbookViewId="0">
      <pane ySplit="2" topLeftCell="A143" activePane="bottomLeft" state="frozen"/>
      <selection/>
      <selection pane="bottomLeft" activeCell="A199" sqref="$A199:$XFD199"/>
    </sheetView>
  </sheetViews>
  <sheetFormatPr defaultColWidth="9" defaultRowHeight="14.25"/>
  <cols>
    <col min="1" max="1" width="5.13333333333333" style="3" customWidth="1"/>
    <col min="2" max="2" width="13.125" style="4" customWidth="1"/>
    <col min="3" max="3" width="9" style="4" customWidth="1"/>
    <col min="4" max="4" width="6.24166666666667" style="4" customWidth="1"/>
    <col min="5" max="5" width="6.525" style="4" customWidth="1"/>
    <col min="6" max="6" width="6.31666666666667" style="4" customWidth="1"/>
    <col min="7" max="7" width="6.81666666666667" style="4" customWidth="1"/>
    <col min="8" max="8" width="6.38333333333333" style="4" customWidth="1"/>
    <col min="9" max="9" width="6.65833333333333" style="5" customWidth="1"/>
    <col min="10" max="10" width="8.58333333333333" style="4" customWidth="1"/>
    <col min="11" max="11" width="26.25" style="4" customWidth="1"/>
    <col min="12" max="12" width="7.91666666666667" style="4" customWidth="1"/>
    <col min="13" max="13" width="17.2166666666667" style="4" customWidth="1"/>
    <col min="14" max="14" width="5.975" style="4" customWidth="1"/>
    <col min="15" max="15" width="7.225" style="6" customWidth="1"/>
    <col min="16" max="16" width="6.525" style="4" customWidth="1"/>
    <col min="17" max="17" width="5.275" style="4" customWidth="1"/>
    <col min="18" max="18" width="8.60833333333333" style="4" customWidth="1"/>
    <col min="19" max="19" width="5.55833333333333" style="4" customWidth="1"/>
    <col min="20" max="20" width="9.58333333333333" style="4" customWidth="1"/>
    <col min="21" max="21" width="7.49166666666667" style="4" customWidth="1"/>
    <col min="22" max="22" width="20" style="4" customWidth="1"/>
    <col min="23" max="23" width="23.15" style="4" customWidth="1"/>
    <col min="24" max="16384" width="9" style="4"/>
  </cols>
  <sheetData>
    <row r="1" s="1" customFormat="1" ht="42" customHeight="1" spans="1:253">
      <c r="A1" s="7"/>
      <c r="O1" s="17"/>
      <c r="P1" s="8"/>
      <c r="Q1" s="8"/>
      <c r="R1" s="8"/>
      <c r="S1" s="8"/>
      <c r="T1" s="8"/>
      <c r="U1" s="8"/>
      <c r="V1" s="8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</row>
    <row r="2" s="2" customFormat="1" ht="29.5" customHeight="1" spans="1:253">
      <c r="A2" s="8" t="s">
        <v>0</v>
      </c>
      <c r="B2" s="9" t="s">
        <v>1</v>
      </c>
      <c r="C2" s="10" t="s">
        <v>2</v>
      </c>
      <c r="D2" s="11" t="s">
        <v>3</v>
      </c>
      <c r="E2" s="12" t="s">
        <v>4</v>
      </c>
      <c r="F2" s="11" t="s">
        <v>5</v>
      </c>
      <c r="G2" s="12" t="s">
        <v>6</v>
      </c>
      <c r="H2" s="11" t="s">
        <v>13</v>
      </c>
      <c r="I2" s="18" t="s">
        <v>7</v>
      </c>
      <c r="J2" s="19" t="s">
        <v>8</v>
      </c>
      <c r="K2" s="8" t="s">
        <v>9</v>
      </c>
      <c r="L2" s="8" t="s">
        <v>10</v>
      </c>
      <c r="M2" s="20" t="s">
        <v>11</v>
      </c>
      <c r="N2" s="21" t="s">
        <v>12</v>
      </c>
      <c r="O2" s="22" t="s">
        <v>14</v>
      </c>
      <c r="P2" s="11" t="s">
        <v>15</v>
      </c>
      <c r="Q2" s="11" t="s">
        <v>16</v>
      </c>
      <c r="R2" s="21" t="s">
        <v>17</v>
      </c>
      <c r="S2" s="26" t="s">
        <v>18</v>
      </c>
      <c r="T2" s="26" t="s">
        <v>19</v>
      </c>
      <c r="U2" s="26" t="s">
        <v>299</v>
      </c>
      <c r="V2" s="27" t="s">
        <v>20</v>
      </c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</row>
    <row r="3" s="3" customFormat="1" ht="21" hidden="1" customHeight="1" spans="1:22">
      <c r="A3" s="13">
        <f t="shared" ref="A3:A66" si="0">D3+F3</f>
        <v>4</v>
      </c>
      <c r="B3" s="14" t="s">
        <v>1088</v>
      </c>
      <c r="C3" s="14" t="s">
        <v>37</v>
      </c>
      <c r="D3" s="14">
        <v>4</v>
      </c>
      <c r="E3" s="14">
        <f>900/8*D3</f>
        <v>450</v>
      </c>
      <c r="F3" s="14">
        <v>0</v>
      </c>
      <c r="G3" s="14">
        <f>1300/8*F3</f>
        <v>0</v>
      </c>
      <c r="H3" s="14"/>
      <c r="I3" s="23">
        <v>78</v>
      </c>
      <c r="J3" s="14" t="s">
        <v>939</v>
      </c>
      <c r="K3" s="14" t="s">
        <v>187</v>
      </c>
      <c r="L3" s="14"/>
      <c r="M3" s="14"/>
      <c r="N3" s="14" t="s">
        <v>40</v>
      </c>
      <c r="O3" s="14"/>
      <c r="P3" s="14"/>
      <c r="Q3" s="14"/>
      <c r="R3" s="14"/>
      <c r="S3" s="14"/>
      <c r="T3" s="14"/>
      <c r="U3" s="14"/>
      <c r="V3" s="14" t="s">
        <v>1070</v>
      </c>
    </row>
    <row r="4" s="3" customFormat="1" ht="21" hidden="1" customHeight="1" spans="1:22">
      <c r="A4" s="13">
        <f t="shared" si="0"/>
        <v>4</v>
      </c>
      <c r="B4" s="14" t="s">
        <v>1088</v>
      </c>
      <c r="C4" s="14" t="s">
        <v>81</v>
      </c>
      <c r="D4" s="14">
        <v>4</v>
      </c>
      <c r="E4" s="14">
        <f>1000/8*D4</f>
        <v>500</v>
      </c>
      <c r="F4" s="14"/>
      <c r="G4" s="14">
        <f>1400/8*F4</f>
        <v>0</v>
      </c>
      <c r="H4" s="14"/>
      <c r="I4" s="23">
        <v>564</v>
      </c>
      <c r="J4" s="14" t="s">
        <v>23</v>
      </c>
      <c r="K4" s="14" t="s">
        <v>224</v>
      </c>
      <c r="L4" s="14"/>
      <c r="M4" s="14"/>
      <c r="N4" s="14" t="s">
        <v>40</v>
      </c>
      <c r="O4" s="14"/>
      <c r="P4" s="14"/>
      <c r="Q4" s="14"/>
      <c r="R4" s="14"/>
      <c r="S4" s="14"/>
      <c r="T4" s="14">
        <v>2958</v>
      </c>
      <c r="U4" s="14"/>
      <c r="V4" s="14" t="s">
        <v>852</v>
      </c>
    </row>
    <row r="5" s="3" customFormat="1" ht="20" hidden="1" customHeight="1" spans="1:22">
      <c r="A5" s="13">
        <f t="shared" si="0"/>
        <v>8</v>
      </c>
      <c r="B5" s="14" t="s">
        <v>1088</v>
      </c>
      <c r="C5" s="14" t="s">
        <v>180</v>
      </c>
      <c r="D5" s="14">
        <v>8</v>
      </c>
      <c r="E5" s="14">
        <f t="shared" ref="E5:E11" si="1">900/8*D5</f>
        <v>900</v>
      </c>
      <c r="F5" s="14">
        <v>0</v>
      </c>
      <c r="G5" s="14">
        <f>1500/8*F5</f>
        <v>0</v>
      </c>
      <c r="H5" s="14"/>
      <c r="I5" s="23">
        <v>847</v>
      </c>
      <c r="J5" s="14" t="s">
        <v>338</v>
      </c>
      <c r="K5" s="14" t="s">
        <v>1089</v>
      </c>
      <c r="L5" s="14"/>
      <c r="M5" s="14"/>
      <c r="N5" s="14" t="s">
        <v>40</v>
      </c>
      <c r="O5" s="14"/>
      <c r="P5" s="14"/>
      <c r="Q5" s="14"/>
      <c r="R5" s="14"/>
      <c r="S5" s="14"/>
      <c r="T5" s="14">
        <v>2085.5</v>
      </c>
      <c r="U5" s="14" t="s">
        <v>408</v>
      </c>
      <c r="V5" s="14">
        <v>18788626818</v>
      </c>
    </row>
    <row r="6" s="3" customFormat="1" ht="20" hidden="1" customHeight="1" spans="1:22">
      <c r="A6" s="13">
        <f t="shared" si="0"/>
        <v>8</v>
      </c>
      <c r="B6" s="14" t="s">
        <v>1088</v>
      </c>
      <c r="C6" s="14" t="s">
        <v>345</v>
      </c>
      <c r="D6" s="14">
        <v>8</v>
      </c>
      <c r="E6" s="14">
        <f t="shared" si="1"/>
        <v>900</v>
      </c>
      <c r="F6" s="14">
        <v>0</v>
      </c>
      <c r="G6" s="14">
        <f t="shared" ref="G6:G11" si="2">1300/8*F6</f>
        <v>0</v>
      </c>
      <c r="H6" s="14"/>
      <c r="I6" s="23">
        <v>1391</v>
      </c>
      <c r="J6" s="14" t="s">
        <v>47</v>
      </c>
      <c r="K6" s="14" t="s">
        <v>1033</v>
      </c>
      <c r="L6" s="14"/>
      <c r="M6" s="14"/>
      <c r="N6" s="14"/>
      <c r="O6" s="14"/>
      <c r="P6" s="14"/>
      <c r="Q6" s="14"/>
      <c r="R6" s="14"/>
      <c r="S6" s="14"/>
      <c r="T6" s="14">
        <v>1347.5</v>
      </c>
      <c r="U6" s="14" t="s">
        <v>410</v>
      </c>
      <c r="V6" s="14" t="s">
        <v>1034</v>
      </c>
    </row>
    <row r="7" s="3" customFormat="1" ht="20" hidden="1" customHeight="1" spans="1:22">
      <c r="A7" s="13">
        <f t="shared" si="0"/>
        <v>8</v>
      </c>
      <c r="B7" s="14" t="s">
        <v>1088</v>
      </c>
      <c r="C7" s="14" t="s">
        <v>457</v>
      </c>
      <c r="D7" s="14">
        <v>8</v>
      </c>
      <c r="E7" s="14">
        <f t="shared" si="1"/>
        <v>900</v>
      </c>
      <c r="F7" s="14">
        <v>0</v>
      </c>
      <c r="G7" s="14">
        <f t="shared" si="2"/>
        <v>0</v>
      </c>
      <c r="H7" s="14"/>
      <c r="I7" s="23">
        <v>1433</v>
      </c>
      <c r="J7" s="14" t="s">
        <v>54</v>
      </c>
      <c r="K7" s="14" t="s">
        <v>774</v>
      </c>
      <c r="L7" s="14"/>
      <c r="M7" s="14"/>
      <c r="N7" s="14" t="s">
        <v>40</v>
      </c>
      <c r="O7" s="14"/>
      <c r="P7" s="14"/>
      <c r="Q7" s="14"/>
      <c r="R7" s="14"/>
      <c r="S7" s="14"/>
      <c r="T7" s="14">
        <v>1709.6</v>
      </c>
      <c r="U7" s="14" t="s">
        <v>481</v>
      </c>
      <c r="V7" s="14" t="s">
        <v>951</v>
      </c>
    </row>
    <row r="8" s="3" customFormat="1" ht="21" hidden="1" customHeight="1" spans="1:22">
      <c r="A8" s="13">
        <f t="shared" si="0"/>
        <v>8</v>
      </c>
      <c r="B8" s="15" t="s">
        <v>1088</v>
      </c>
      <c r="C8" s="15" t="s">
        <v>102</v>
      </c>
      <c r="D8" s="15">
        <v>8</v>
      </c>
      <c r="E8" s="15">
        <f t="shared" si="1"/>
        <v>900</v>
      </c>
      <c r="F8" s="15">
        <v>0</v>
      </c>
      <c r="G8" s="15">
        <f t="shared" si="2"/>
        <v>0</v>
      </c>
      <c r="H8" s="15"/>
      <c r="I8" s="36">
        <v>5858</v>
      </c>
      <c r="J8" s="36" t="s">
        <v>82</v>
      </c>
      <c r="K8" s="15" t="s">
        <v>790</v>
      </c>
      <c r="L8" s="15">
        <v>22</v>
      </c>
      <c r="M8" s="15"/>
      <c r="N8" s="15" t="s">
        <v>40</v>
      </c>
      <c r="O8" s="15"/>
      <c r="P8" s="15"/>
      <c r="Q8" s="15"/>
      <c r="R8" s="15"/>
      <c r="S8" s="15"/>
      <c r="T8" s="15"/>
      <c r="U8" s="15"/>
      <c r="V8" s="15" t="s">
        <v>1067</v>
      </c>
    </row>
    <row r="9" s="3" customFormat="1" ht="21" hidden="1" customHeight="1" spans="1:22">
      <c r="A9" s="13">
        <f t="shared" si="0"/>
        <v>8</v>
      </c>
      <c r="B9" s="15" t="s">
        <v>1088</v>
      </c>
      <c r="C9" s="15" t="s">
        <v>400</v>
      </c>
      <c r="D9" s="15">
        <v>8</v>
      </c>
      <c r="E9" s="15">
        <f t="shared" si="1"/>
        <v>900</v>
      </c>
      <c r="F9" s="15">
        <v>0</v>
      </c>
      <c r="G9" s="15">
        <f t="shared" si="2"/>
        <v>0</v>
      </c>
      <c r="H9" s="15"/>
      <c r="I9" s="36">
        <v>5941</v>
      </c>
      <c r="J9" s="15" t="s">
        <v>284</v>
      </c>
      <c r="K9" s="15" t="s">
        <v>1064</v>
      </c>
      <c r="L9" s="15"/>
      <c r="M9" s="15"/>
      <c r="N9" s="15" t="s">
        <v>40</v>
      </c>
      <c r="O9" s="15"/>
      <c r="P9" s="15"/>
      <c r="Q9" s="15"/>
      <c r="R9" s="15"/>
      <c r="S9" s="15"/>
      <c r="T9" s="15"/>
      <c r="U9" s="15"/>
      <c r="V9" s="15" t="s">
        <v>1090</v>
      </c>
    </row>
    <row r="10" s="3" customFormat="1" ht="20" hidden="1" customHeight="1" spans="1:22">
      <c r="A10" s="13">
        <f t="shared" si="0"/>
        <v>2</v>
      </c>
      <c r="B10" s="32" t="s">
        <v>1088</v>
      </c>
      <c r="C10" s="32" t="s">
        <v>73</v>
      </c>
      <c r="D10" s="32">
        <v>2</v>
      </c>
      <c r="E10" s="32">
        <f t="shared" si="1"/>
        <v>225</v>
      </c>
      <c r="F10" s="32">
        <v>0</v>
      </c>
      <c r="G10" s="32">
        <f t="shared" si="2"/>
        <v>0</v>
      </c>
      <c r="H10" s="32"/>
      <c r="I10" s="42"/>
      <c r="J10" s="32" t="s">
        <v>34</v>
      </c>
      <c r="K10" s="32" t="s">
        <v>996</v>
      </c>
      <c r="L10" s="32"/>
      <c r="M10" s="32" t="s">
        <v>997</v>
      </c>
      <c r="N10" s="32"/>
      <c r="O10" s="32"/>
      <c r="P10" s="32"/>
      <c r="Q10" s="32"/>
      <c r="R10" s="32"/>
      <c r="S10" s="32"/>
      <c r="T10" s="32">
        <v>1222</v>
      </c>
      <c r="U10" s="32"/>
      <c r="V10" s="32">
        <v>15118731512</v>
      </c>
    </row>
    <row r="11" s="3" customFormat="1" ht="21" hidden="1" customHeight="1" spans="1:22">
      <c r="A11" s="13">
        <f t="shared" si="0"/>
        <v>7</v>
      </c>
      <c r="B11" s="16" t="s">
        <v>1088</v>
      </c>
      <c r="C11" s="16" t="s">
        <v>85</v>
      </c>
      <c r="D11" s="16">
        <v>3</v>
      </c>
      <c r="E11" s="16">
        <f t="shared" si="1"/>
        <v>337.5</v>
      </c>
      <c r="F11" s="16">
        <v>4</v>
      </c>
      <c r="G11" s="16">
        <f t="shared" si="2"/>
        <v>650</v>
      </c>
      <c r="H11" s="16"/>
      <c r="I11" s="46"/>
      <c r="J11" s="16" t="s">
        <v>986</v>
      </c>
      <c r="K11" s="16" t="s">
        <v>1091</v>
      </c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</row>
    <row r="12" s="3" customFormat="1" ht="21" hidden="1" customHeight="1" spans="1:22">
      <c r="A12" s="13">
        <f t="shared" si="0"/>
        <v>6</v>
      </c>
      <c r="B12" s="14" t="s">
        <v>1092</v>
      </c>
      <c r="C12" s="14" t="s">
        <v>81</v>
      </c>
      <c r="D12" s="14">
        <v>6</v>
      </c>
      <c r="E12" s="14">
        <f>1000/8*D12</f>
        <v>750</v>
      </c>
      <c r="F12" s="14"/>
      <c r="G12" s="14">
        <f>1400/8*F12</f>
        <v>0</v>
      </c>
      <c r="H12" s="14"/>
      <c r="I12" s="23">
        <v>565</v>
      </c>
      <c r="J12" s="14" t="s">
        <v>23</v>
      </c>
      <c r="K12" s="14" t="s">
        <v>224</v>
      </c>
      <c r="L12" s="14"/>
      <c r="M12" s="14"/>
      <c r="N12" s="14" t="s">
        <v>40</v>
      </c>
      <c r="O12" s="14"/>
      <c r="P12" s="14"/>
      <c r="Q12" s="14"/>
      <c r="R12" s="14"/>
      <c r="S12" s="14"/>
      <c r="T12" s="14">
        <v>2966</v>
      </c>
      <c r="U12" s="14"/>
      <c r="V12" s="14" t="s">
        <v>852</v>
      </c>
    </row>
    <row r="13" s="3" customFormat="1" ht="21" hidden="1" customHeight="1" spans="1:22">
      <c r="A13" s="13">
        <f t="shared" si="0"/>
        <v>4</v>
      </c>
      <c r="B13" s="14" t="s">
        <v>1092</v>
      </c>
      <c r="C13" s="14" t="s">
        <v>180</v>
      </c>
      <c r="D13" s="14">
        <v>4</v>
      </c>
      <c r="E13" s="14">
        <f>900/8*D13</f>
        <v>450</v>
      </c>
      <c r="F13" s="14">
        <v>0</v>
      </c>
      <c r="G13" s="14">
        <f>1500/8*F13</f>
        <v>0</v>
      </c>
      <c r="H13" s="14"/>
      <c r="I13" s="23">
        <v>848</v>
      </c>
      <c r="J13" s="14" t="s">
        <v>338</v>
      </c>
      <c r="K13" s="14" t="s">
        <v>1089</v>
      </c>
      <c r="L13" s="14"/>
      <c r="M13" s="14"/>
      <c r="N13" s="14" t="s">
        <v>40</v>
      </c>
      <c r="O13" s="14"/>
      <c r="P13" s="14"/>
      <c r="Q13" s="14"/>
      <c r="R13" s="14"/>
      <c r="S13" s="14"/>
      <c r="T13" s="14">
        <v>2088.5</v>
      </c>
      <c r="U13" s="14" t="s">
        <v>410</v>
      </c>
      <c r="V13" s="14">
        <v>18788626818</v>
      </c>
    </row>
    <row r="14" s="3" customFormat="1" ht="20" hidden="1" customHeight="1" spans="1:22">
      <c r="A14" s="13">
        <f t="shared" si="0"/>
        <v>4</v>
      </c>
      <c r="B14" s="14" t="s">
        <v>1092</v>
      </c>
      <c r="C14" s="14" t="s">
        <v>345</v>
      </c>
      <c r="D14" s="14">
        <v>4</v>
      </c>
      <c r="E14" s="14">
        <f>900/8*D14</f>
        <v>450</v>
      </c>
      <c r="F14" s="14">
        <v>0</v>
      </c>
      <c r="G14" s="14">
        <f>1300/8*F14</f>
        <v>0</v>
      </c>
      <c r="H14" s="14"/>
      <c r="I14" s="23">
        <v>1392</v>
      </c>
      <c r="J14" s="14" t="s">
        <v>47</v>
      </c>
      <c r="K14" s="14" t="s">
        <v>1033</v>
      </c>
      <c r="L14" s="14">
        <v>28</v>
      </c>
      <c r="M14" s="14"/>
      <c r="N14" s="14"/>
      <c r="O14" s="14"/>
      <c r="P14" s="14"/>
      <c r="Q14" s="14"/>
      <c r="R14" s="14"/>
      <c r="S14" s="14"/>
      <c r="T14" s="14">
        <v>1351.5</v>
      </c>
      <c r="U14" s="14"/>
      <c r="V14" s="14" t="s">
        <v>1034</v>
      </c>
    </row>
    <row r="15" s="3" customFormat="1" ht="21" hidden="1" customHeight="1" spans="1:22">
      <c r="A15" s="13">
        <f t="shared" si="0"/>
        <v>8</v>
      </c>
      <c r="B15" s="15" t="s">
        <v>1092</v>
      </c>
      <c r="C15" s="14" t="s">
        <v>50</v>
      </c>
      <c r="D15" s="14">
        <v>8</v>
      </c>
      <c r="E15" s="14">
        <f>1000/8*D15</f>
        <v>1000</v>
      </c>
      <c r="F15" s="14">
        <v>0</v>
      </c>
      <c r="G15" s="14">
        <f>1500/8*F15</f>
        <v>0</v>
      </c>
      <c r="H15" s="14"/>
      <c r="I15" s="23">
        <v>1434</v>
      </c>
      <c r="J15" s="14" t="s">
        <v>54</v>
      </c>
      <c r="K15" s="14" t="s">
        <v>1060</v>
      </c>
      <c r="L15" s="14"/>
      <c r="M15" s="14"/>
      <c r="N15" s="14" t="s">
        <v>40</v>
      </c>
      <c r="O15" s="14"/>
      <c r="P15" s="14"/>
      <c r="Q15" s="14"/>
      <c r="R15" s="14"/>
      <c r="S15" s="14"/>
      <c r="T15" s="14">
        <v>2438.2</v>
      </c>
      <c r="U15" s="14" t="s">
        <v>410</v>
      </c>
      <c r="V15" s="14" t="s">
        <v>1083</v>
      </c>
    </row>
    <row r="16" s="3" customFormat="1" ht="21" hidden="1" customHeight="1" spans="1:22">
      <c r="A16" s="13">
        <f t="shared" si="0"/>
        <v>4</v>
      </c>
      <c r="B16" s="14" t="s">
        <v>1092</v>
      </c>
      <c r="C16" s="14" t="s">
        <v>214</v>
      </c>
      <c r="D16" s="14">
        <v>4</v>
      </c>
      <c r="E16" s="14">
        <f>900/8*D16</f>
        <v>450</v>
      </c>
      <c r="F16" s="14">
        <v>0</v>
      </c>
      <c r="G16" s="14">
        <f>1300/8*F16</f>
        <v>0</v>
      </c>
      <c r="H16" s="14"/>
      <c r="I16" s="23">
        <v>5773</v>
      </c>
      <c r="J16" s="14" t="s">
        <v>1093</v>
      </c>
      <c r="K16" s="14" t="s">
        <v>1039</v>
      </c>
      <c r="L16" s="14"/>
      <c r="M16" s="14"/>
      <c r="N16" s="14" t="s">
        <v>40</v>
      </c>
      <c r="O16" s="14"/>
      <c r="P16" s="14"/>
      <c r="Q16" s="14"/>
      <c r="R16" s="14"/>
      <c r="S16" s="14"/>
      <c r="T16" s="14"/>
      <c r="U16" s="14"/>
      <c r="V16" s="14" t="s">
        <v>1094</v>
      </c>
    </row>
    <row r="17" s="3" customFormat="1" ht="21" hidden="1" customHeight="1" spans="1:22">
      <c r="A17" s="13">
        <f t="shared" si="0"/>
        <v>8</v>
      </c>
      <c r="B17" s="15" t="s">
        <v>1092</v>
      </c>
      <c r="C17" s="14" t="s">
        <v>786</v>
      </c>
      <c r="D17" s="14">
        <v>8</v>
      </c>
      <c r="E17" s="14">
        <f>1000/8*D17</f>
        <v>1000</v>
      </c>
      <c r="F17" s="14">
        <v>0</v>
      </c>
      <c r="G17" s="14">
        <f>1500/8*F17</f>
        <v>0</v>
      </c>
      <c r="H17" s="14"/>
      <c r="I17" s="23">
        <v>5837</v>
      </c>
      <c r="J17" s="14" t="s">
        <v>845</v>
      </c>
      <c r="K17" s="14" t="s">
        <v>1095</v>
      </c>
      <c r="L17" s="14"/>
      <c r="M17" s="14"/>
      <c r="N17" s="14" t="s">
        <v>40</v>
      </c>
      <c r="O17" s="14"/>
      <c r="P17" s="14"/>
      <c r="Q17" s="14"/>
      <c r="R17" s="14"/>
      <c r="S17" s="14"/>
      <c r="T17" s="14"/>
      <c r="U17" s="14"/>
      <c r="V17" s="14" t="s">
        <v>803</v>
      </c>
    </row>
    <row r="18" s="3" customFormat="1" ht="20" hidden="1" customHeight="1" spans="1:22">
      <c r="A18" s="13">
        <f t="shared" si="0"/>
        <v>8</v>
      </c>
      <c r="B18" s="15" t="s">
        <v>1092</v>
      </c>
      <c r="C18" s="15" t="s">
        <v>102</v>
      </c>
      <c r="D18" s="15">
        <v>8</v>
      </c>
      <c r="E18" s="15">
        <f>900/8*D18</f>
        <v>900</v>
      </c>
      <c r="F18" s="15">
        <v>0</v>
      </c>
      <c r="G18" s="15">
        <f>1300/8*F18</f>
        <v>0</v>
      </c>
      <c r="H18" s="15"/>
      <c r="I18" s="36">
        <v>5860</v>
      </c>
      <c r="J18" s="36" t="s">
        <v>82</v>
      </c>
      <c r="K18" s="15" t="s">
        <v>790</v>
      </c>
      <c r="L18" s="15"/>
      <c r="M18" s="15"/>
      <c r="N18" s="15" t="s">
        <v>40</v>
      </c>
      <c r="O18" s="15"/>
      <c r="P18" s="15"/>
      <c r="Q18" s="15"/>
      <c r="R18" s="15"/>
      <c r="S18" s="15"/>
      <c r="T18" s="15"/>
      <c r="U18" s="15"/>
      <c r="V18" s="15" t="s">
        <v>1067</v>
      </c>
    </row>
    <row r="19" s="3" customFormat="1" ht="20" hidden="1" customHeight="1" spans="1:22">
      <c r="A19" s="13">
        <f t="shared" si="0"/>
        <v>8</v>
      </c>
      <c r="B19" s="15" t="s">
        <v>1092</v>
      </c>
      <c r="C19" s="15" t="s">
        <v>80</v>
      </c>
      <c r="D19" s="15">
        <v>8</v>
      </c>
      <c r="E19" s="15">
        <f>900/8*D19</f>
        <v>900</v>
      </c>
      <c r="F19" s="15">
        <v>0</v>
      </c>
      <c r="G19" s="15">
        <f>1300/8*F19</f>
        <v>0</v>
      </c>
      <c r="H19" s="15"/>
      <c r="I19" s="36">
        <v>5943</v>
      </c>
      <c r="J19" s="15" t="s">
        <v>284</v>
      </c>
      <c r="K19" s="15" t="s">
        <v>861</v>
      </c>
      <c r="L19" s="15"/>
      <c r="M19" s="15"/>
      <c r="N19" s="15" t="s">
        <v>40</v>
      </c>
      <c r="O19" s="15"/>
      <c r="P19" s="15"/>
      <c r="Q19" s="15"/>
      <c r="R19" s="15"/>
      <c r="S19" s="15"/>
      <c r="T19" s="15"/>
      <c r="U19" s="15" t="s">
        <v>409</v>
      </c>
      <c r="V19" s="15" t="s">
        <v>862</v>
      </c>
    </row>
    <row r="20" s="3" customFormat="1" ht="20" hidden="1" customHeight="1" spans="1:22">
      <c r="A20" s="13">
        <f t="shared" si="0"/>
        <v>8</v>
      </c>
      <c r="B20" s="16" t="s">
        <v>1092</v>
      </c>
      <c r="C20" s="16" t="s">
        <v>85</v>
      </c>
      <c r="D20" s="16">
        <v>7</v>
      </c>
      <c r="E20" s="16">
        <f>900/8*D20</f>
        <v>787.5</v>
      </c>
      <c r="F20" s="16">
        <v>1</v>
      </c>
      <c r="G20" s="16">
        <f>1300/8*F20</f>
        <v>162.5</v>
      </c>
      <c r="H20" s="16"/>
      <c r="I20" s="46"/>
      <c r="J20" s="16" t="s">
        <v>986</v>
      </c>
      <c r="K20" s="16" t="s">
        <v>1091</v>
      </c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</row>
    <row r="21" s="3" customFormat="1" ht="20" hidden="1" customHeight="1" spans="1:22">
      <c r="A21" s="13">
        <f t="shared" si="0"/>
        <v>8</v>
      </c>
      <c r="B21" s="14" t="s">
        <v>1096</v>
      </c>
      <c r="C21" s="14" t="s">
        <v>37</v>
      </c>
      <c r="D21" s="14">
        <v>6</v>
      </c>
      <c r="E21" s="14">
        <f>1000/8*D21</f>
        <v>750</v>
      </c>
      <c r="F21" s="14">
        <v>2</v>
      </c>
      <c r="G21" s="14">
        <f>1300/8*F21</f>
        <v>325</v>
      </c>
      <c r="H21" s="14">
        <v>300</v>
      </c>
      <c r="I21" s="23">
        <v>567</v>
      </c>
      <c r="J21" s="14" t="s">
        <v>23</v>
      </c>
      <c r="K21" s="14" t="s">
        <v>1097</v>
      </c>
      <c r="L21" s="14"/>
      <c r="M21" s="14"/>
      <c r="N21" s="14" t="s">
        <v>40</v>
      </c>
      <c r="O21" s="14"/>
      <c r="P21" s="14"/>
      <c r="Q21" s="14"/>
      <c r="R21" s="14"/>
      <c r="S21" s="14"/>
      <c r="T21" s="14"/>
      <c r="U21" s="14"/>
      <c r="V21" s="14" t="s">
        <v>1098</v>
      </c>
    </row>
    <row r="22" s="3" customFormat="1" ht="21" hidden="1" customHeight="1" spans="1:22">
      <c r="A22" s="13">
        <f t="shared" si="0"/>
        <v>8</v>
      </c>
      <c r="B22" s="15" t="s">
        <v>1096</v>
      </c>
      <c r="C22" s="15" t="s">
        <v>737</v>
      </c>
      <c r="D22" s="15">
        <v>4</v>
      </c>
      <c r="E22" s="14">
        <f>1000/8*D22</f>
        <v>500</v>
      </c>
      <c r="F22" s="15">
        <v>4</v>
      </c>
      <c r="G22" s="14">
        <f>1500/8*F22</f>
        <v>750</v>
      </c>
      <c r="H22" s="15">
        <v>500</v>
      </c>
      <c r="I22" s="36">
        <v>849</v>
      </c>
      <c r="J22" s="36" t="s">
        <v>338</v>
      </c>
      <c r="K22" s="15" t="s">
        <v>1099</v>
      </c>
      <c r="L22" s="15"/>
      <c r="M22" s="15" t="s">
        <v>748</v>
      </c>
      <c r="N22" s="15" t="s">
        <v>40</v>
      </c>
      <c r="O22" s="15"/>
      <c r="P22" s="15">
        <v>2000</v>
      </c>
      <c r="Q22" s="15"/>
      <c r="R22" s="15"/>
      <c r="S22" s="15"/>
      <c r="T22" s="15">
        <v>2425</v>
      </c>
      <c r="U22" s="15"/>
      <c r="V22" s="15" t="s">
        <v>1069</v>
      </c>
    </row>
    <row r="23" s="3" customFormat="1" ht="21" hidden="1" customHeight="1" spans="1:22">
      <c r="A23" s="13">
        <f t="shared" si="0"/>
        <v>8</v>
      </c>
      <c r="B23" s="15" t="s">
        <v>1096</v>
      </c>
      <c r="C23" s="15" t="s">
        <v>168</v>
      </c>
      <c r="D23" s="15">
        <v>8</v>
      </c>
      <c r="E23" s="15">
        <f>900/8*D23</f>
        <v>900</v>
      </c>
      <c r="F23" s="15">
        <v>0</v>
      </c>
      <c r="G23" s="15">
        <f>1300/8*F23</f>
        <v>0</v>
      </c>
      <c r="H23" s="15"/>
      <c r="I23" s="36">
        <v>1393</v>
      </c>
      <c r="J23" s="36" t="s">
        <v>47</v>
      </c>
      <c r="K23" s="15" t="s">
        <v>1100</v>
      </c>
      <c r="L23" s="15"/>
      <c r="M23" s="15"/>
      <c r="N23" s="15" t="s">
        <v>40</v>
      </c>
      <c r="O23" s="15"/>
      <c r="P23" s="15"/>
      <c r="Q23" s="15"/>
      <c r="R23" s="15"/>
      <c r="S23" s="15"/>
      <c r="T23" s="15">
        <v>1009.3</v>
      </c>
      <c r="U23" s="15"/>
      <c r="V23" s="15" t="s">
        <v>1013</v>
      </c>
    </row>
    <row r="24" s="3" customFormat="1" ht="21" hidden="1" customHeight="1" spans="1:22">
      <c r="A24" s="13">
        <f t="shared" si="0"/>
        <v>8</v>
      </c>
      <c r="B24" s="15" t="s">
        <v>1096</v>
      </c>
      <c r="C24" s="15" t="s">
        <v>27</v>
      </c>
      <c r="D24" s="15">
        <v>8</v>
      </c>
      <c r="E24" s="15">
        <f>900/8*D24</f>
        <v>900</v>
      </c>
      <c r="F24" s="15">
        <v>0</v>
      </c>
      <c r="G24" s="15">
        <f>1300/8*F24</f>
        <v>0</v>
      </c>
      <c r="H24" s="15">
        <v>300</v>
      </c>
      <c r="I24" s="36">
        <v>5006</v>
      </c>
      <c r="J24" s="36" t="s">
        <v>34</v>
      </c>
      <c r="K24" s="15" t="s">
        <v>1101</v>
      </c>
      <c r="L24" s="15"/>
      <c r="M24" s="15"/>
      <c r="N24" s="15" t="s">
        <v>40</v>
      </c>
      <c r="O24" s="15"/>
      <c r="P24" s="15"/>
      <c r="Q24" s="15"/>
      <c r="R24" s="15"/>
      <c r="S24" s="15"/>
      <c r="T24" s="15"/>
      <c r="U24" s="15"/>
      <c r="V24" s="15" t="s">
        <v>1102</v>
      </c>
    </row>
    <row r="25" s="3" customFormat="1" ht="21" hidden="1" customHeight="1" spans="1:22">
      <c r="A25" s="13">
        <f t="shared" si="0"/>
        <v>8</v>
      </c>
      <c r="B25" s="15" t="s">
        <v>1096</v>
      </c>
      <c r="C25" s="14" t="s">
        <v>50</v>
      </c>
      <c r="D25" s="14">
        <v>8</v>
      </c>
      <c r="E25" s="14">
        <f>1000/8*D25</f>
        <v>1000</v>
      </c>
      <c r="F25" s="14">
        <v>0</v>
      </c>
      <c r="G25" s="14">
        <f>1500/8*F25</f>
        <v>0</v>
      </c>
      <c r="H25" s="14"/>
      <c r="I25" s="23">
        <v>5199</v>
      </c>
      <c r="J25" s="14" t="s">
        <v>54</v>
      </c>
      <c r="K25" s="14" t="s">
        <v>1060</v>
      </c>
      <c r="L25" s="14"/>
      <c r="M25" s="14"/>
      <c r="N25" s="14" t="s">
        <v>40</v>
      </c>
      <c r="O25" s="14"/>
      <c r="P25" s="14"/>
      <c r="Q25" s="14"/>
      <c r="R25" s="14"/>
      <c r="S25" s="14"/>
      <c r="T25" s="14">
        <v>2446.2</v>
      </c>
      <c r="U25" s="14" t="s">
        <v>408</v>
      </c>
      <c r="V25" s="14" t="s">
        <v>1083</v>
      </c>
    </row>
    <row r="26" s="3" customFormat="1" ht="21" hidden="1" customHeight="1" spans="1:22">
      <c r="A26" s="13">
        <f t="shared" si="0"/>
        <v>4</v>
      </c>
      <c r="B26" s="14" t="s">
        <v>1096</v>
      </c>
      <c r="C26" s="14" t="s">
        <v>214</v>
      </c>
      <c r="D26" s="14">
        <v>4</v>
      </c>
      <c r="E26" s="14">
        <f>900/8*D26</f>
        <v>450</v>
      </c>
      <c r="F26" s="14">
        <v>0</v>
      </c>
      <c r="G26" s="14">
        <f>1300/8*F26</f>
        <v>0</v>
      </c>
      <c r="H26" s="14"/>
      <c r="I26" s="23">
        <v>5775</v>
      </c>
      <c r="J26" s="14" t="s">
        <v>1093</v>
      </c>
      <c r="K26" s="14" t="s">
        <v>1039</v>
      </c>
      <c r="L26" s="14"/>
      <c r="M26" s="14"/>
      <c r="N26" s="14" t="s">
        <v>40</v>
      </c>
      <c r="O26" s="14"/>
      <c r="P26" s="14"/>
      <c r="Q26" s="14"/>
      <c r="R26" s="14"/>
      <c r="S26" s="14"/>
      <c r="T26" s="14"/>
      <c r="U26" s="14"/>
      <c r="V26" s="14" t="s">
        <v>1094</v>
      </c>
    </row>
    <row r="27" s="3" customFormat="1" ht="21" hidden="1" customHeight="1" spans="1:22">
      <c r="A27" s="13">
        <f t="shared" si="0"/>
        <v>8</v>
      </c>
      <c r="B27" s="15" t="s">
        <v>1096</v>
      </c>
      <c r="C27" s="14" t="s">
        <v>786</v>
      </c>
      <c r="D27" s="14">
        <v>7</v>
      </c>
      <c r="E27" s="14">
        <f>1000/8*D27</f>
        <v>875</v>
      </c>
      <c r="F27" s="14">
        <v>1</v>
      </c>
      <c r="G27" s="14">
        <f>1500/8*F27</f>
        <v>187.5</v>
      </c>
      <c r="H27" s="14"/>
      <c r="I27" s="23">
        <v>5838</v>
      </c>
      <c r="J27" s="14" t="s">
        <v>845</v>
      </c>
      <c r="K27" s="14" t="s">
        <v>1095</v>
      </c>
      <c r="L27" s="14"/>
      <c r="M27" s="14"/>
      <c r="N27" s="14" t="s">
        <v>40</v>
      </c>
      <c r="O27" s="14"/>
      <c r="P27" s="14"/>
      <c r="Q27" s="14"/>
      <c r="R27" s="14"/>
      <c r="S27" s="14"/>
      <c r="T27" s="14"/>
      <c r="U27" s="14"/>
      <c r="V27" s="14" t="s">
        <v>803</v>
      </c>
    </row>
    <row r="28" s="3" customFormat="1" ht="21" hidden="1" customHeight="1" spans="1:22">
      <c r="A28" s="13">
        <f t="shared" si="0"/>
        <v>10</v>
      </c>
      <c r="B28" s="15" t="s">
        <v>1096</v>
      </c>
      <c r="C28" s="15" t="s">
        <v>102</v>
      </c>
      <c r="D28" s="15">
        <v>10</v>
      </c>
      <c r="E28" s="15">
        <f>900/8*D28</f>
        <v>1125</v>
      </c>
      <c r="F28" s="15">
        <v>0</v>
      </c>
      <c r="G28" s="15">
        <f>1300/8*F28</f>
        <v>0</v>
      </c>
      <c r="H28" s="15"/>
      <c r="I28" s="36">
        <v>5861</v>
      </c>
      <c r="J28" s="36" t="s">
        <v>82</v>
      </c>
      <c r="K28" s="15" t="s">
        <v>790</v>
      </c>
      <c r="L28" s="15"/>
      <c r="M28" s="15"/>
      <c r="N28" s="15" t="s">
        <v>40</v>
      </c>
      <c r="O28" s="15"/>
      <c r="P28" s="15"/>
      <c r="Q28" s="15"/>
      <c r="R28" s="15"/>
      <c r="S28" s="15"/>
      <c r="T28" s="15"/>
      <c r="U28" s="15"/>
      <c r="V28" s="15" t="s">
        <v>1067</v>
      </c>
    </row>
    <row r="29" s="3" customFormat="1" ht="21" hidden="1" customHeight="1" spans="1:22">
      <c r="A29" s="13">
        <f t="shared" si="0"/>
        <v>8</v>
      </c>
      <c r="B29" s="15" t="s">
        <v>1096</v>
      </c>
      <c r="C29" s="15" t="s">
        <v>80</v>
      </c>
      <c r="D29" s="15">
        <v>4</v>
      </c>
      <c r="E29" s="15">
        <f>900/8*D29</f>
        <v>450</v>
      </c>
      <c r="F29" s="15">
        <v>4</v>
      </c>
      <c r="G29" s="15">
        <f>1300/8*F29</f>
        <v>650</v>
      </c>
      <c r="H29" s="15"/>
      <c r="I29" s="36">
        <v>5944</v>
      </c>
      <c r="J29" s="15" t="s">
        <v>284</v>
      </c>
      <c r="K29" s="15" t="s">
        <v>861</v>
      </c>
      <c r="L29" s="15">
        <v>20</v>
      </c>
      <c r="M29" s="15"/>
      <c r="N29" s="15" t="s">
        <v>40</v>
      </c>
      <c r="O29" s="15"/>
      <c r="P29" s="15"/>
      <c r="Q29" s="15"/>
      <c r="R29" s="15"/>
      <c r="S29" s="15"/>
      <c r="T29" s="15"/>
      <c r="U29" s="15"/>
      <c r="V29" s="15" t="s">
        <v>862</v>
      </c>
    </row>
    <row r="30" s="3" customFormat="1" ht="20" hidden="1" customHeight="1" spans="1:22">
      <c r="A30" s="13">
        <f t="shared" si="0"/>
        <v>3</v>
      </c>
      <c r="B30" s="16" t="s">
        <v>1096</v>
      </c>
      <c r="C30" s="16" t="s">
        <v>85</v>
      </c>
      <c r="D30" s="16">
        <v>3</v>
      </c>
      <c r="E30" s="16">
        <f>900/8*D30</f>
        <v>337.5</v>
      </c>
      <c r="F30" s="16">
        <v>0</v>
      </c>
      <c r="G30" s="16">
        <f>1300/8*F30</f>
        <v>0</v>
      </c>
      <c r="H30" s="16"/>
      <c r="I30" s="46"/>
      <c r="J30" s="16" t="s">
        <v>986</v>
      </c>
      <c r="K30" s="16" t="s">
        <v>1091</v>
      </c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</row>
    <row r="31" s="3" customFormat="1" ht="21" hidden="1" customHeight="1" spans="1:22">
      <c r="A31" s="13">
        <f t="shared" si="0"/>
        <v>1</v>
      </c>
      <c r="B31" s="37" t="s">
        <v>1103</v>
      </c>
      <c r="C31" s="37" t="s">
        <v>37</v>
      </c>
      <c r="D31" s="37">
        <v>1</v>
      </c>
      <c r="E31" s="37"/>
      <c r="F31" s="37"/>
      <c r="G31" s="37">
        <v>2000</v>
      </c>
      <c r="H31" s="37"/>
      <c r="I31" s="54">
        <v>566</v>
      </c>
      <c r="J31" s="37" t="s">
        <v>23</v>
      </c>
      <c r="K31" s="37" t="s">
        <v>1097</v>
      </c>
      <c r="L31" s="37"/>
      <c r="M31" s="37"/>
      <c r="N31" s="37" t="s">
        <v>40</v>
      </c>
      <c r="O31" s="37">
        <v>2000</v>
      </c>
      <c r="P31" s="37">
        <v>2000</v>
      </c>
      <c r="Q31" s="37"/>
      <c r="R31" s="37" t="s">
        <v>26</v>
      </c>
      <c r="S31" s="37"/>
      <c r="T31" s="37"/>
      <c r="U31" s="37"/>
      <c r="V31" s="37" t="s">
        <v>1098</v>
      </c>
    </row>
    <row r="32" s="3" customFormat="1" ht="21" hidden="1" customHeight="1" spans="1:22">
      <c r="A32" s="13">
        <f t="shared" si="0"/>
        <v>8</v>
      </c>
      <c r="B32" s="15" t="s">
        <v>1103</v>
      </c>
      <c r="C32" s="15" t="s">
        <v>168</v>
      </c>
      <c r="D32" s="15">
        <v>7</v>
      </c>
      <c r="E32" s="15">
        <f>900/8*D32</f>
        <v>787.5</v>
      </c>
      <c r="F32" s="15">
        <v>1</v>
      </c>
      <c r="G32" s="15">
        <f>1300/8*F32</f>
        <v>162.5</v>
      </c>
      <c r="H32" s="15"/>
      <c r="I32" s="36">
        <v>1394</v>
      </c>
      <c r="J32" s="36" t="s">
        <v>47</v>
      </c>
      <c r="K32" s="15" t="s">
        <v>1100</v>
      </c>
      <c r="L32" s="15"/>
      <c r="M32" s="15" t="s">
        <v>748</v>
      </c>
      <c r="N32" s="15" t="s">
        <v>40</v>
      </c>
      <c r="O32" s="15"/>
      <c r="P32" s="15"/>
      <c r="Q32" s="15"/>
      <c r="R32" s="15"/>
      <c r="S32" s="15"/>
      <c r="T32" s="15">
        <v>1011.4</v>
      </c>
      <c r="U32" s="15"/>
      <c r="V32" s="15" t="s">
        <v>1013</v>
      </c>
    </row>
    <row r="33" s="3" customFormat="1" ht="21" hidden="1" customHeight="1" spans="1:22">
      <c r="A33" s="13">
        <f t="shared" si="0"/>
        <v>8</v>
      </c>
      <c r="B33" s="15" t="s">
        <v>1103</v>
      </c>
      <c r="C33" s="15" t="s">
        <v>27</v>
      </c>
      <c r="D33" s="15">
        <v>8</v>
      </c>
      <c r="E33" s="15">
        <f>900/8*D33</f>
        <v>900</v>
      </c>
      <c r="F33" s="15">
        <v>0</v>
      </c>
      <c r="G33" s="15">
        <f>1300/8*F33</f>
        <v>0</v>
      </c>
      <c r="H33" s="15"/>
      <c r="I33" s="36">
        <v>5007</v>
      </c>
      <c r="J33" s="36" t="s">
        <v>34</v>
      </c>
      <c r="K33" s="15" t="s">
        <v>1101</v>
      </c>
      <c r="L33" s="15">
        <v>10</v>
      </c>
      <c r="M33" s="15" t="s">
        <v>77</v>
      </c>
      <c r="N33" s="15" t="s">
        <v>40</v>
      </c>
      <c r="O33" s="15"/>
      <c r="P33" s="15">
        <v>2100</v>
      </c>
      <c r="Q33" s="15"/>
      <c r="R33" s="15"/>
      <c r="S33" s="15"/>
      <c r="T33" s="15">
        <v>1763.7</v>
      </c>
      <c r="U33" s="15"/>
      <c r="V33" s="15" t="s">
        <v>1102</v>
      </c>
    </row>
    <row r="34" s="3" customFormat="1" ht="21" hidden="1" customHeight="1" spans="1:22">
      <c r="A34" s="13">
        <f t="shared" si="0"/>
        <v>9</v>
      </c>
      <c r="B34" s="15" t="s">
        <v>1103</v>
      </c>
      <c r="C34" s="14" t="s">
        <v>50</v>
      </c>
      <c r="D34" s="14">
        <v>9</v>
      </c>
      <c r="E34" s="14">
        <f>1000/8*D34</f>
        <v>1125</v>
      </c>
      <c r="F34" s="14">
        <v>0</v>
      </c>
      <c r="G34" s="14">
        <f>1500/8*F34</f>
        <v>0</v>
      </c>
      <c r="H34" s="14"/>
      <c r="I34" s="23">
        <v>5200</v>
      </c>
      <c r="J34" s="14" t="s">
        <v>54</v>
      </c>
      <c r="K34" s="14" t="s">
        <v>1060</v>
      </c>
      <c r="L34" s="14"/>
      <c r="M34" s="14"/>
      <c r="N34" s="14" t="s">
        <v>40</v>
      </c>
      <c r="O34" s="14"/>
      <c r="P34" s="14"/>
      <c r="Q34" s="14"/>
      <c r="R34" s="14"/>
      <c r="S34" s="14"/>
      <c r="T34" s="14">
        <v>2453.8</v>
      </c>
      <c r="U34" s="14" t="s">
        <v>445</v>
      </c>
      <c r="V34" s="14" t="s">
        <v>1083</v>
      </c>
    </row>
    <row r="35" s="3" customFormat="1" ht="21" hidden="1" customHeight="1" spans="1:22">
      <c r="A35" s="13">
        <f t="shared" si="0"/>
        <v>8</v>
      </c>
      <c r="B35" s="37" t="s">
        <v>1103</v>
      </c>
      <c r="C35" s="37" t="s">
        <v>37</v>
      </c>
      <c r="D35" s="37">
        <v>8</v>
      </c>
      <c r="E35" s="37">
        <v>1100</v>
      </c>
      <c r="F35" s="37"/>
      <c r="G35" s="37">
        <f>1000/8*F35</f>
        <v>0</v>
      </c>
      <c r="H35" s="37"/>
      <c r="I35" s="54">
        <v>5702</v>
      </c>
      <c r="J35" s="37" t="s">
        <v>23</v>
      </c>
      <c r="K35" s="37" t="s">
        <v>1104</v>
      </c>
      <c r="L35" s="37"/>
      <c r="M35" s="37" t="s">
        <v>1105</v>
      </c>
      <c r="N35" s="37" t="s">
        <v>40</v>
      </c>
      <c r="O35" s="37">
        <v>1100</v>
      </c>
      <c r="P35" s="37">
        <v>1100</v>
      </c>
      <c r="Q35" s="37"/>
      <c r="R35" s="37" t="s">
        <v>23</v>
      </c>
      <c r="S35" s="37"/>
      <c r="T35" s="37"/>
      <c r="U35" s="37"/>
      <c r="V35" s="37"/>
    </row>
    <row r="36" s="3" customFormat="1" ht="20" hidden="1" customHeight="1" spans="1:22">
      <c r="A36" s="13">
        <f t="shared" si="0"/>
        <v>7</v>
      </c>
      <c r="B36" s="14" t="s">
        <v>1103</v>
      </c>
      <c r="C36" s="14" t="s">
        <v>214</v>
      </c>
      <c r="D36" s="14">
        <v>7</v>
      </c>
      <c r="E36" s="14">
        <f>900/8*D36</f>
        <v>787.5</v>
      </c>
      <c r="F36" s="14">
        <v>0</v>
      </c>
      <c r="G36" s="14">
        <f>1300/8*F36</f>
        <v>0</v>
      </c>
      <c r="H36" s="14"/>
      <c r="I36" s="23">
        <v>5777</v>
      </c>
      <c r="J36" s="14" t="s">
        <v>1093</v>
      </c>
      <c r="K36" s="14" t="s">
        <v>1039</v>
      </c>
      <c r="L36" s="14"/>
      <c r="M36" s="14"/>
      <c r="N36" s="14" t="s">
        <v>40</v>
      </c>
      <c r="O36" s="14"/>
      <c r="P36" s="14"/>
      <c r="Q36" s="14"/>
      <c r="R36" s="14"/>
      <c r="S36" s="14"/>
      <c r="T36" s="14"/>
      <c r="U36" s="14"/>
      <c r="V36" s="14" t="s">
        <v>1094</v>
      </c>
    </row>
    <row r="37" s="3" customFormat="1" ht="20" hidden="1" customHeight="1" spans="1:22">
      <c r="A37" s="13">
        <f t="shared" si="0"/>
        <v>4</v>
      </c>
      <c r="B37" s="15" t="s">
        <v>1103</v>
      </c>
      <c r="C37" s="14" t="s">
        <v>786</v>
      </c>
      <c r="D37" s="14">
        <v>4</v>
      </c>
      <c r="E37" s="14">
        <f>1000/8*D37</f>
        <v>500</v>
      </c>
      <c r="F37" s="14">
        <v>0</v>
      </c>
      <c r="G37" s="14">
        <f>1500/8*F37</f>
        <v>0</v>
      </c>
      <c r="H37" s="14"/>
      <c r="I37" s="23">
        <v>5839</v>
      </c>
      <c r="J37" s="14" t="s">
        <v>845</v>
      </c>
      <c r="K37" s="14" t="s">
        <v>1095</v>
      </c>
      <c r="L37" s="14"/>
      <c r="M37" s="14"/>
      <c r="N37" s="14" t="s">
        <v>40</v>
      </c>
      <c r="O37" s="14"/>
      <c r="P37" s="14"/>
      <c r="Q37" s="14"/>
      <c r="R37" s="14"/>
      <c r="S37" s="14"/>
      <c r="T37" s="14"/>
      <c r="U37" s="14"/>
      <c r="V37" s="14" t="s">
        <v>803</v>
      </c>
    </row>
    <row r="38" s="3" customFormat="1" ht="20" hidden="1" customHeight="1" spans="1:22">
      <c r="A38" s="13">
        <f t="shared" si="0"/>
        <v>8</v>
      </c>
      <c r="B38" s="15" t="s">
        <v>1103</v>
      </c>
      <c r="C38" s="15" t="s">
        <v>80</v>
      </c>
      <c r="D38" s="15">
        <v>8</v>
      </c>
      <c r="E38" s="15">
        <f>900/8*D38</f>
        <v>900</v>
      </c>
      <c r="F38" s="15">
        <v>0</v>
      </c>
      <c r="G38" s="15">
        <f>1300/8*F38</f>
        <v>0</v>
      </c>
      <c r="H38" s="15"/>
      <c r="I38" s="36">
        <v>5945</v>
      </c>
      <c r="J38" s="15" t="s">
        <v>284</v>
      </c>
      <c r="K38" s="15" t="s">
        <v>861</v>
      </c>
      <c r="L38" s="15">
        <v>20</v>
      </c>
      <c r="M38" s="15"/>
      <c r="N38" s="15" t="s">
        <v>40</v>
      </c>
      <c r="O38" s="15"/>
      <c r="P38" s="15"/>
      <c r="Q38" s="15"/>
      <c r="R38" s="15"/>
      <c r="S38" s="15"/>
      <c r="T38" s="15"/>
      <c r="U38" s="15"/>
      <c r="V38" s="15" t="s">
        <v>862</v>
      </c>
    </row>
    <row r="39" s="3" customFormat="1" ht="21" hidden="1" customHeight="1" spans="1:22">
      <c r="A39" s="13">
        <f t="shared" si="0"/>
        <v>18</v>
      </c>
      <c r="B39" s="14" t="s">
        <v>1106</v>
      </c>
      <c r="C39" s="14" t="s">
        <v>37</v>
      </c>
      <c r="D39" s="14">
        <v>18</v>
      </c>
      <c r="E39" s="14">
        <f>900/8*D39</f>
        <v>2025</v>
      </c>
      <c r="F39" s="14">
        <v>0</v>
      </c>
      <c r="G39" s="14">
        <f>1300/8*F39</f>
        <v>0</v>
      </c>
      <c r="H39" s="14"/>
      <c r="I39" s="23">
        <v>853</v>
      </c>
      <c r="J39" s="14" t="s">
        <v>338</v>
      </c>
      <c r="K39" s="14" t="s">
        <v>774</v>
      </c>
      <c r="L39" s="14"/>
      <c r="M39" s="14"/>
      <c r="N39" s="14" t="s">
        <v>40</v>
      </c>
      <c r="O39" s="14"/>
      <c r="P39" s="14"/>
      <c r="Q39" s="14"/>
      <c r="R39" s="14"/>
      <c r="S39" s="14"/>
      <c r="T39" s="14">
        <v>3276.5</v>
      </c>
      <c r="U39" s="14" t="s">
        <v>481</v>
      </c>
      <c r="V39" s="14" t="s">
        <v>951</v>
      </c>
    </row>
    <row r="40" s="3" customFormat="1" ht="21" hidden="1" customHeight="1" spans="1:22">
      <c r="A40" s="13">
        <f t="shared" si="0"/>
        <v>4</v>
      </c>
      <c r="B40" s="15" t="s">
        <v>1106</v>
      </c>
      <c r="C40" s="14" t="s">
        <v>50</v>
      </c>
      <c r="D40" s="14">
        <v>4</v>
      </c>
      <c r="E40" s="14">
        <f>1000/8*D40</f>
        <v>500</v>
      </c>
      <c r="F40" s="14">
        <v>0</v>
      </c>
      <c r="G40" s="14">
        <f>1500/8*F40</f>
        <v>0</v>
      </c>
      <c r="H40" s="14"/>
      <c r="I40" s="23">
        <v>1395</v>
      </c>
      <c r="J40" s="14" t="s">
        <v>47</v>
      </c>
      <c r="K40" s="14" t="s">
        <v>1060</v>
      </c>
      <c r="L40" s="14"/>
      <c r="M40" s="14"/>
      <c r="N40" s="14" t="s">
        <v>40</v>
      </c>
      <c r="O40" s="14"/>
      <c r="P40" s="14"/>
      <c r="Q40" s="14"/>
      <c r="R40" s="14"/>
      <c r="S40" s="14"/>
      <c r="T40" s="14">
        <v>2456.1</v>
      </c>
      <c r="U40" s="14" t="s">
        <v>445</v>
      </c>
      <c r="V40" s="14">
        <v>18011031727</v>
      </c>
    </row>
    <row r="41" s="3" customFormat="1" ht="21" hidden="1" customHeight="1" spans="1:22">
      <c r="A41" s="13">
        <f t="shared" si="0"/>
        <v>4</v>
      </c>
      <c r="B41" s="14" t="s">
        <v>1106</v>
      </c>
      <c r="C41" s="14" t="s">
        <v>56</v>
      </c>
      <c r="D41" s="14">
        <v>4</v>
      </c>
      <c r="E41" s="14">
        <f>900/8*D41</f>
        <v>450</v>
      </c>
      <c r="F41" s="14">
        <v>0</v>
      </c>
      <c r="G41" s="14">
        <f t="shared" ref="G41:G46" si="3">1300/8*F41</f>
        <v>0</v>
      </c>
      <c r="H41" s="14"/>
      <c r="I41" s="23">
        <v>2677</v>
      </c>
      <c r="J41" s="14" t="s">
        <v>38</v>
      </c>
      <c r="K41" s="14" t="s">
        <v>600</v>
      </c>
      <c r="L41" s="14"/>
      <c r="M41" s="14"/>
      <c r="N41" s="14" t="s">
        <v>40</v>
      </c>
      <c r="O41" s="14"/>
      <c r="P41" s="14"/>
      <c r="Q41" s="14"/>
      <c r="R41" s="14"/>
      <c r="S41" s="14"/>
      <c r="T41" s="14">
        <v>1627</v>
      </c>
      <c r="U41" s="14" t="s">
        <v>407</v>
      </c>
      <c r="V41" s="14" t="s">
        <v>810</v>
      </c>
    </row>
    <row r="42" s="3" customFormat="1" ht="21" hidden="1" customHeight="1" spans="1:22">
      <c r="A42" s="13">
        <f t="shared" si="0"/>
        <v>11</v>
      </c>
      <c r="B42" s="15" t="s">
        <v>1106</v>
      </c>
      <c r="C42" s="15" t="s">
        <v>102</v>
      </c>
      <c r="D42" s="15">
        <v>11</v>
      </c>
      <c r="E42" s="15">
        <f>900/8*D42</f>
        <v>1237.5</v>
      </c>
      <c r="F42" s="15">
        <v>0</v>
      </c>
      <c r="G42" s="15">
        <f t="shared" si="3"/>
        <v>0</v>
      </c>
      <c r="H42" s="15"/>
      <c r="I42" s="36">
        <v>5864</v>
      </c>
      <c r="J42" s="36" t="s">
        <v>82</v>
      </c>
      <c r="K42" s="15" t="s">
        <v>790</v>
      </c>
      <c r="L42" s="15"/>
      <c r="M42" s="15"/>
      <c r="N42" s="15" t="s">
        <v>40</v>
      </c>
      <c r="O42" s="15"/>
      <c r="P42" s="15"/>
      <c r="Q42" s="15"/>
      <c r="R42" s="15"/>
      <c r="S42" s="15"/>
      <c r="T42" s="15"/>
      <c r="U42" s="15"/>
      <c r="V42" s="15" t="s">
        <v>1067</v>
      </c>
    </row>
    <row r="43" s="3" customFormat="1" ht="20" hidden="1" customHeight="1" spans="1:22">
      <c r="A43" s="13">
        <f t="shared" si="0"/>
        <v>8</v>
      </c>
      <c r="B43" s="15" t="s">
        <v>1106</v>
      </c>
      <c r="C43" s="15" t="s">
        <v>80</v>
      </c>
      <c r="D43" s="15">
        <v>8</v>
      </c>
      <c r="E43" s="15">
        <f>900/8*D43</f>
        <v>900</v>
      </c>
      <c r="F43" s="15">
        <v>0</v>
      </c>
      <c r="G43" s="15">
        <f t="shared" si="3"/>
        <v>0</v>
      </c>
      <c r="H43" s="15"/>
      <c r="I43" s="36">
        <v>5946</v>
      </c>
      <c r="J43" s="15" t="s">
        <v>284</v>
      </c>
      <c r="K43" s="15" t="s">
        <v>861</v>
      </c>
      <c r="L43" s="15"/>
      <c r="M43" s="15"/>
      <c r="N43" s="15" t="s">
        <v>40</v>
      </c>
      <c r="O43" s="15"/>
      <c r="P43" s="15"/>
      <c r="Q43" s="15"/>
      <c r="R43" s="15"/>
      <c r="S43" s="15"/>
      <c r="T43" s="15"/>
      <c r="U43" s="15" t="s">
        <v>408</v>
      </c>
      <c r="V43" s="15" t="s">
        <v>1107</v>
      </c>
    </row>
    <row r="44" s="3" customFormat="1" ht="21" hidden="1" customHeight="1" spans="1:22">
      <c r="A44" s="13">
        <f t="shared" si="0"/>
        <v>8</v>
      </c>
      <c r="B44" s="33" t="s">
        <v>1106</v>
      </c>
      <c r="C44" s="33" t="s">
        <v>457</v>
      </c>
      <c r="D44" s="33">
        <v>8</v>
      </c>
      <c r="E44" s="33">
        <v>2200</v>
      </c>
      <c r="F44" s="33">
        <v>0</v>
      </c>
      <c r="G44" s="33">
        <f t="shared" si="3"/>
        <v>0</v>
      </c>
      <c r="H44" s="33"/>
      <c r="I44" s="43"/>
      <c r="J44" s="33" t="s">
        <v>360</v>
      </c>
      <c r="K44" s="33" t="s">
        <v>1108</v>
      </c>
      <c r="L44" s="33"/>
      <c r="M44" s="33" t="s">
        <v>123</v>
      </c>
      <c r="N44" s="33"/>
      <c r="O44" s="33"/>
      <c r="P44" s="33">
        <v>2200</v>
      </c>
      <c r="Q44" s="33"/>
      <c r="R44" s="33"/>
      <c r="S44" s="33"/>
      <c r="T44" s="33"/>
      <c r="U44" s="33" t="s">
        <v>408</v>
      </c>
      <c r="V44" s="33" t="s">
        <v>1107</v>
      </c>
    </row>
    <row r="45" s="3" customFormat="1" ht="21" hidden="1" customHeight="1" spans="1:22">
      <c r="A45" s="13">
        <f t="shared" si="0"/>
        <v>8</v>
      </c>
      <c r="B45" s="32" t="s">
        <v>1106</v>
      </c>
      <c r="C45" s="32" t="s">
        <v>42</v>
      </c>
      <c r="D45" s="32">
        <v>8</v>
      </c>
      <c r="E45" s="32">
        <v>1600</v>
      </c>
      <c r="F45" s="32">
        <v>0</v>
      </c>
      <c r="G45" s="32">
        <f t="shared" si="3"/>
        <v>0</v>
      </c>
      <c r="H45" s="32"/>
      <c r="I45" s="42"/>
      <c r="J45" s="32" t="s">
        <v>939</v>
      </c>
      <c r="K45" s="32" t="s">
        <v>1109</v>
      </c>
      <c r="L45" s="32"/>
      <c r="M45" s="32" t="s">
        <v>123</v>
      </c>
      <c r="N45" s="32"/>
      <c r="O45" s="32"/>
      <c r="P45" s="32">
        <v>1600</v>
      </c>
      <c r="Q45" s="32"/>
      <c r="R45" s="32"/>
      <c r="S45" s="32"/>
      <c r="T45" s="32"/>
      <c r="U45" s="32"/>
      <c r="V45" s="32"/>
    </row>
    <row r="46" s="3" customFormat="1" ht="21" hidden="1" customHeight="1" spans="1:22">
      <c r="A46" s="13">
        <f t="shared" si="0"/>
        <v>8</v>
      </c>
      <c r="B46" s="14" t="s">
        <v>1110</v>
      </c>
      <c r="C46" s="14" t="s">
        <v>56</v>
      </c>
      <c r="D46" s="14">
        <v>8</v>
      </c>
      <c r="E46" s="14">
        <f>900/8*D46</f>
        <v>900</v>
      </c>
      <c r="F46" s="14">
        <v>0</v>
      </c>
      <c r="G46" s="14">
        <f t="shared" si="3"/>
        <v>0</v>
      </c>
      <c r="H46" s="14"/>
      <c r="I46" s="23">
        <v>2678</v>
      </c>
      <c r="J46" s="14" t="s">
        <v>38</v>
      </c>
      <c r="K46" s="14" t="s">
        <v>600</v>
      </c>
      <c r="L46" s="14"/>
      <c r="M46" s="14"/>
      <c r="N46" s="14" t="s">
        <v>40</v>
      </c>
      <c r="O46" s="14"/>
      <c r="P46" s="14"/>
      <c r="Q46" s="14"/>
      <c r="R46" s="14"/>
      <c r="S46" s="14"/>
      <c r="T46" s="14"/>
      <c r="U46" s="14" t="s">
        <v>407</v>
      </c>
      <c r="V46" s="14" t="s">
        <v>810</v>
      </c>
    </row>
    <row r="47" s="3" customFormat="1" ht="21" hidden="1" customHeight="1" spans="1:22">
      <c r="A47" s="13">
        <f t="shared" si="0"/>
        <v>8</v>
      </c>
      <c r="B47" s="15" t="s">
        <v>1110</v>
      </c>
      <c r="C47" s="15" t="s">
        <v>737</v>
      </c>
      <c r="D47" s="15">
        <v>8</v>
      </c>
      <c r="E47" s="14">
        <f>1000/8*D47</f>
        <v>1000</v>
      </c>
      <c r="F47" s="15">
        <v>0</v>
      </c>
      <c r="G47" s="14">
        <f>1500/8*F47</f>
        <v>0</v>
      </c>
      <c r="H47" s="15">
        <v>300</v>
      </c>
      <c r="I47" s="36">
        <v>5009</v>
      </c>
      <c r="J47" s="36" t="s">
        <v>34</v>
      </c>
      <c r="K47" s="15" t="s">
        <v>1111</v>
      </c>
      <c r="L47" s="15"/>
      <c r="M47" s="15"/>
      <c r="N47" s="15" t="s">
        <v>40</v>
      </c>
      <c r="O47" s="15"/>
      <c r="P47" s="15"/>
      <c r="Q47" s="15"/>
      <c r="R47" s="15"/>
      <c r="S47" s="15"/>
      <c r="T47" s="15">
        <v>2434.7</v>
      </c>
      <c r="U47" s="15"/>
      <c r="V47" s="15">
        <v>19924235335</v>
      </c>
    </row>
    <row r="48" s="3" customFormat="1" ht="21" hidden="1" customHeight="1" spans="1:22">
      <c r="A48" s="13">
        <f t="shared" si="0"/>
        <v>8</v>
      </c>
      <c r="B48" s="14" t="s">
        <v>1110</v>
      </c>
      <c r="C48" s="14" t="s">
        <v>33</v>
      </c>
      <c r="D48" s="14">
        <v>8</v>
      </c>
      <c r="E48" s="14">
        <f>1000/8*D48</f>
        <v>1000</v>
      </c>
      <c r="F48" s="14">
        <v>0</v>
      </c>
      <c r="G48" s="14">
        <f>1500/8*F48</f>
        <v>0</v>
      </c>
      <c r="H48" s="14"/>
      <c r="I48" s="23">
        <v>5201</v>
      </c>
      <c r="J48" s="14" t="s">
        <v>54</v>
      </c>
      <c r="K48" s="14" t="s">
        <v>1112</v>
      </c>
      <c r="L48" s="14"/>
      <c r="M48" s="14"/>
      <c r="N48" s="14" t="s">
        <v>40</v>
      </c>
      <c r="O48" s="14"/>
      <c r="P48" s="14"/>
      <c r="Q48" s="14"/>
      <c r="R48" s="14"/>
      <c r="S48" s="14"/>
      <c r="T48" s="14">
        <v>3599.3</v>
      </c>
      <c r="U48" s="14" t="s">
        <v>410</v>
      </c>
      <c r="V48" s="14" t="s">
        <v>1113</v>
      </c>
    </row>
    <row r="49" s="3" customFormat="1" ht="21" hidden="1" customHeight="1" spans="1:22">
      <c r="A49" s="13">
        <f t="shared" si="0"/>
        <v>4</v>
      </c>
      <c r="B49" s="15" t="s">
        <v>1110</v>
      </c>
      <c r="C49" s="14" t="s">
        <v>786</v>
      </c>
      <c r="D49" s="14">
        <v>4</v>
      </c>
      <c r="E49" s="14">
        <f>1000/8*D49</f>
        <v>500</v>
      </c>
      <c r="F49" s="14">
        <v>0</v>
      </c>
      <c r="G49" s="14">
        <f>1500/8*F49</f>
        <v>0</v>
      </c>
      <c r="H49" s="14"/>
      <c r="I49" s="23">
        <v>5840</v>
      </c>
      <c r="J49" s="14" t="s">
        <v>845</v>
      </c>
      <c r="K49" s="14" t="s">
        <v>1095</v>
      </c>
      <c r="L49" s="14"/>
      <c r="M49" s="14"/>
      <c r="N49" s="14" t="s">
        <v>40</v>
      </c>
      <c r="O49" s="14"/>
      <c r="P49" s="14"/>
      <c r="Q49" s="14"/>
      <c r="R49" s="14"/>
      <c r="S49" s="14"/>
      <c r="T49" s="14"/>
      <c r="U49" s="14"/>
      <c r="V49" s="14" t="s">
        <v>803</v>
      </c>
    </row>
    <row r="50" s="3" customFormat="1" ht="21" hidden="1" customHeight="1" spans="1:22">
      <c r="A50" s="13">
        <f t="shared" si="0"/>
        <v>8</v>
      </c>
      <c r="B50" s="15" t="s">
        <v>1110</v>
      </c>
      <c r="C50" s="15" t="s">
        <v>80</v>
      </c>
      <c r="D50" s="15">
        <v>8</v>
      </c>
      <c r="E50" s="15">
        <f>900/8*D50</f>
        <v>900</v>
      </c>
      <c r="F50" s="15">
        <v>0</v>
      </c>
      <c r="G50" s="15">
        <f>1300/8*F50</f>
        <v>0</v>
      </c>
      <c r="H50" s="15"/>
      <c r="I50" s="36">
        <v>5947</v>
      </c>
      <c r="J50" s="15" t="s">
        <v>284</v>
      </c>
      <c r="K50" s="15" t="s">
        <v>861</v>
      </c>
      <c r="L50" s="15"/>
      <c r="M50" s="15"/>
      <c r="N50" s="15" t="s">
        <v>40</v>
      </c>
      <c r="O50" s="15"/>
      <c r="P50" s="15"/>
      <c r="Q50" s="15"/>
      <c r="R50" s="15"/>
      <c r="S50" s="15"/>
      <c r="T50" s="15"/>
      <c r="U50" s="15"/>
      <c r="V50" s="15" t="s">
        <v>1107</v>
      </c>
    </row>
    <row r="51" s="3" customFormat="1" ht="21" hidden="1" customHeight="1" spans="1:22">
      <c r="A51" s="13">
        <f t="shared" si="0"/>
        <v>8</v>
      </c>
      <c r="B51" s="14" t="s">
        <v>1114</v>
      </c>
      <c r="C51" s="14" t="s">
        <v>156</v>
      </c>
      <c r="D51" s="14">
        <v>0</v>
      </c>
      <c r="E51" s="14">
        <f>900/8*D51</f>
        <v>0</v>
      </c>
      <c r="F51" s="14">
        <v>8</v>
      </c>
      <c r="G51" s="14">
        <f>1300/8*F51</f>
        <v>1300</v>
      </c>
      <c r="H51" s="14"/>
      <c r="I51" s="23">
        <v>1396</v>
      </c>
      <c r="J51" s="14" t="s">
        <v>47</v>
      </c>
      <c r="K51" s="14" t="s">
        <v>701</v>
      </c>
      <c r="L51" s="14">
        <v>8</v>
      </c>
      <c r="M51" s="14"/>
      <c r="N51" s="14" t="s">
        <v>40</v>
      </c>
      <c r="O51" s="14"/>
      <c r="P51" s="14"/>
      <c r="Q51" s="14"/>
      <c r="R51" s="14"/>
      <c r="S51" s="14"/>
      <c r="T51" s="14">
        <v>1988.8</v>
      </c>
      <c r="U51" s="14"/>
      <c r="V51" s="14" t="s">
        <v>775</v>
      </c>
    </row>
    <row r="52" s="3" customFormat="1" ht="21" hidden="1" customHeight="1" spans="1:22">
      <c r="A52" s="13">
        <f t="shared" si="0"/>
        <v>8</v>
      </c>
      <c r="B52" s="15" t="s">
        <v>1114</v>
      </c>
      <c r="C52" s="15" t="s">
        <v>737</v>
      </c>
      <c r="D52" s="15">
        <v>8</v>
      </c>
      <c r="E52" s="14">
        <f>1000/8*D52</f>
        <v>1000</v>
      </c>
      <c r="F52" s="15">
        <v>0</v>
      </c>
      <c r="G52" s="14">
        <f>1500/8*F52</f>
        <v>0</v>
      </c>
      <c r="H52" s="15"/>
      <c r="I52" s="36">
        <v>1489</v>
      </c>
      <c r="J52" s="36" t="s">
        <v>34</v>
      </c>
      <c r="K52" s="15" t="s">
        <v>1111</v>
      </c>
      <c r="L52" s="15"/>
      <c r="M52" s="15" t="s">
        <v>77</v>
      </c>
      <c r="N52" s="15" t="s">
        <v>40</v>
      </c>
      <c r="O52" s="15"/>
      <c r="P52" s="15">
        <v>2300</v>
      </c>
      <c r="Q52" s="15"/>
      <c r="R52" s="15"/>
      <c r="S52" s="15"/>
      <c r="T52" s="15"/>
      <c r="U52" s="15"/>
      <c r="V52" s="15">
        <v>13924085071</v>
      </c>
    </row>
    <row r="53" s="3" customFormat="1" ht="21" hidden="1" customHeight="1" spans="1:22">
      <c r="A53" s="13">
        <f t="shared" si="0"/>
        <v>8</v>
      </c>
      <c r="B53" s="14" t="s">
        <v>1114</v>
      </c>
      <c r="C53" s="14" t="s">
        <v>56</v>
      </c>
      <c r="D53" s="14">
        <v>8</v>
      </c>
      <c r="E53" s="14">
        <f>900/8*D53</f>
        <v>900</v>
      </c>
      <c r="F53" s="14">
        <v>0</v>
      </c>
      <c r="G53" s="14">
        <f>1300/8*F53</f>
        <v>0</v>
      </c>
      <c r="H53" s="14"/>
      <c r="I53" s="23">
        <v>2679</v>
      </c>
      <c r="J53" s="14" t="s">
        <v>38</v>
      </c>
      <c r="K53" s="14" t="s">
        <v>600</v>
      </c>
      <c r="L53" s="14"/>
      <c r="M53" s="14"/>
      <c r="N53" s="14" t="s">
        <v>40</v>
      </c>
      <c r="O53" s="14"/>
      <c r="P53" s="14"/>
      <c r="Q53" s="14"/>
      <c r="R53" s="14"/>
      <c r="S53" s="14"/>
      <c r="T53" s="14">
        <v>1631</v>
      </c>
      <c r="U53" s="14" t="s">
        <v>409</v>
      </c>
      <c r="V53" s="14" t="s">
        <v>810</v>
      </c>
    </row>
    <row r="54" s="3" customFormat="1" ht="21" hidden="1" customHeight="1" spans="1:22">
      <c r="A54" s="13">
        <f t="shared" si="0"/>
        <v>8</v>
      </c>
      <c r="B54" s="14" t="s">
        <v>1114</v>
      </c>
      <c r="C54" s="14" t="s">
        <v>90</v>
      </c>
      <c r="D54" s="14">
        <v>8</v>
      </c>
      <c r="E54" s="14">
        <f>900/8*D54</f>
        <v>900</v>
      </c>
      <c r="F54" s="14">
        <v>0</v>
      </c>
      <c r="G54" s="14">
        <f>1300/8*F54</f>
        <v>0</v>
      </c>
      <c r="H54" s="14"/>
      <c r="I54" s="23">
        <v>4986</v>
      </c>
      <c r="J54" s="14" t="s">
        <v>360</v>
      </c>
      <c r="K54" s="14" t="s">
        <v>1115</v>
      </c>
      <c r="L54" s="14"/>
      <c r="M54" s="14"/>
      <c r="N54" s="14" t="s">
        <v>40</v>
      </c>
      <c r="O54" s="14"/>
      <c r="P54" s="14"/>
      <c r="Q54" s="14"/>
      <c r="R54" s="14"/>
      <c r="S54" s="14"/>
      <c r="T54" s="14">
        <v>1123.3</v>
      </c>
      <c r="U54" s="14"/>
      <c r="V54" s="14" t="s">
        <v>1090</v>
      </c>
    </row>
    <row r="55" s="3" customFormat="1" ht="21" hidden="1" customHeight="1" spans="1:22">
      <c r="A55" s="13">
        <f t="shared" si="0"/>
        <v>8</v>
      </c>
      <c r="B55" s="14" t="s">
        <v>1114</v>
      </c>
      <c r="C55" s="14" t="s">
        <v>33</v>
      </c>
      <c r="D55" s="14">
        <v>8</v>
      </c>
      <c r="E55" s="14">
        <f>1000/8*D55</f>
        <v>1000</v>
      </c>
      <c r="F55" s="14">
        <v>0</v>
      </c>
      <c r="G55" s="14">
        <f>1500/8*F55</f>
        <v>0</v>
      </c>
      <c r="H55" s="14"/>
      <c r="I55" s="23">
        <v>5202</v>
      </c>
      <c r="J55" s="14" t="s">
        <v>54</v>
      </c>
      <c r="K55" s="14" t="s">
        <v>1112</v>
      </c>
      <c r="L55" s="14"/>
      <c r="M55" s="14" t="s">
        <v>77</v>
      </c>
      <c r="N55" s="14" t="s">
        <v>40</v>
      </c>
      <c r="O55" s="14"/>
      <c r="P55" s="14"/>
      <c r="Q55" s="14"/>
      <c r="R55" s="14"/>
      <c r="S55" s="14"/>
      <c r="T55" s="14">
        <v>3606</v>
      </c>
      <c r="U55" s="14" t="s">
        <v>497</v>
      </c>
      <c r="V55" s="14" t="s">
        <v>1113</v>
      </c>
    </row>
    <row r="56" s="3" customFormat="1" ht="21" hidden="1" customHeight="1" spans="1:22">
      <c r="A56" s="13">
        <f t="shared" si="0"/>
        <v>4</v>
      </c>
      <c r="B56" s="14" t="s">
        <v>1114</v>
      </c>
      <c r="C56" s="14" t="s">
        <v>214</v>
      </c>
      <c r="D56" s="14">
        <v>4</v>
      </c>
      <c r="E56" s="14">
        <f>900/8*D56</f>
        <v>450</v>
      </c>
      <c r="F56" s="14">
        <v>0</v>
      </c>
      <c r="G56" s="14">
        <f>1300/8*F56</f>
        <v>0</v>
      </c>
      <c r="H56" s="14"/>
      <c r="I56" s="23">
        <v>5778</v>
      </c>
      <c r="J56" s="14" t="s">
        <v>1093</v>
      </c>
      <c r="K56" s="14" t="s">
        <v>1039</v>
      </c>
      <c r="L56" s="14"/>
      <c r="M56" s="14"/>
      <c r="N56" s="14" t="s">
        <v>40</v>
      </c>
      <c r="O56" s="14"/>
      <c r="P56" s="14"/>
      <c r="Q56" s="14"/>
      <c r="R56" s="14"/>
      <c r="S56" s="14"/>
      <c r="T56" s="14">
        <v>2022</v>
      </c>
      <c r="U56" s="14"/>
      <c r="V56" s="14" t="s">
        <v>1116</v>
      </c>
    </row>
    <row r="57" s="3" customFormat="1" ht="21" hidden="1" customHeight="1" spans="1:22">
      <c r="A57" s="13">
        <f t="shared" si="0"/>
        <v>8</v>
      </c>
      <c r="B57" s="15" t="s">
        <v>1114</v>
      </c>
      <c r="C57" s="14" t="s">
        <v>786</v>
      </c>
      <c r="D57" s="14">
        <v>8</v>
      </c>
      <c r="E57" s="14">
        <f>1000/8*D57</f>
        <v>1000</v>
      </c>
      <c r="F57" s="14">
        <v>0</v>
      </c>
      <c r="G57" s="14">
        <f>1500/8*F57</f>
        <v>0</v>
      </c>
      <c r="H57" s="14"/>
      <c r="I57" s="23">
        <v>5841</v>
      </c>
      <c r="J57" s="14" t="s">
        <v>845</v>
      </c>
      <c r="K57" s="14" t="s">
        <v>1095</v>
      </c>
      <c r="L57" s="14"/>
      <c r="M57" s="14"/>
      <c r="N57" s="14" t="s">
        <v>40</v>
      </c>
      <c r="O57" s="14"/>
      <c r="P57" s="14"/>
      <c r="Q57" s="14"/>
      <c r="R57" s="14"/>
      <c r="S57" s="14"/>
      <c r="T57" s="14"/>
      <c r="U57" s="14" t="s">
        <v>410</v>
      </c>
      <c r="V57" s="14" t="s">
        <v>803</v>
      </c>
    </row>
    <row r="58" s="3" customFormat="1" ht="21" hidden="1" customHeight="1" spans="1:22">
      <c r="A58" s="13">
        <f t="shared" si="0"/>
        <v>2</v>
      </c>
      <c r="B58" s="32" t="s">
        <v>1114</v>
      </c>
      <c r="C58" s="32" t="s">
        <v>137</v>
      </c>
      <c r="D58" s="32">
        <v>2</v>
      </c>
      <c r="E58" s="32">
        <f>900/8*D58</f>
        <v>225</v>
      </c>
      <c r="F58" s="32">
        <v>0</v>
      </c>
      <c r="G58" s="32">
        <f>1300/8*F58</f>
        <v>0</v>
      </c>
      <c r="H58" s="32">
        <v>300</v>
      </c>
      <c r="I58" s="42"/>
      <c r="J58" s="32" t="s">
        <v>338</v>
      </c>
      <c r="K58" s="32" t="s">
        <v>1117</v>
      </c>
      <c r="L58" s="32"/>
      <c r="M58" s="32"/>
      <c r="N58" s="32"/>
      <c r="O58" s="32"/>
      <c r="P58" s="32"/>
      <c r="Q58" s="32"/>
      <c r="R58" s="32"/>
      <c r="S58" s="32"/>
      <c r="T58" s="32">
        <v>1765.1</v>
      </c>
      <c r="U58" s="32"/>
      <c r="V58" s="32" t="s">
        <v>810</v>
      </c>
    </row>
    <row r="59" s="3" customFormat="1" ht="21" hidden="1" customHeight="1" spans="1:22">
      <c r="A59" s="13">
        <f t="shared" si="0"/>
        <v>8</v>
      </c>
      <c r="B59" s="32" t="s">
        <v>1114</v>
      </c>
      <c r="C59" s="32" t="s">
        <v>457</v>
      </c>
      <c r="D59" s="32">
        <v>8</v>
      </c>
      <c r="E59" s="32">
        <f>900/8*D59</f>
        <v>900</v>
      </c>
      <c r="F59" s="32">
        <v>0</v>
      </c>
      <c r="G59" s="32">
        <f>1300/8*F59</f>
        <v>0</v>
      </c>
      <c r="H59" s="32">
        <v>300</v>
      </c>
      <c r="I59" s="42"/>
      <c r="J59" s="32" t="s">
        <v>939</v>
      </c>
      <c r="K59" s="32" t="s">
        <v>1118</v>
      </c>
      <c r="L59" s="32"/>
      <c r="M59" s="32" t="s">
        <v>77</v>
      </c>
      <c r="N59" s="32"/>
      <c r="O59" s="32"/>
      <c r="P59" s="32">
        <v>1200</v>
      </c>
      <c r="Q59" s="32"/>
      <c r="R59" s="32"/>
      <c r="S59" s="32"/>
      <c r="T59" s="32"/>
      <c r="U59" s="32"/>
      <c r="V59" s="32" t="s">
        <v>810</v>
      </c>
    </row>
    <row r="60" s="3" customFormat="1" ht="21" hidden="1" customHeight="1" spans="1:22">
      <c r="A60" s="13">
        <f t="shared" si="0"/>
        <v>8</v>
      </c>
      <c r="B60" s="33" t="s">
        <v>1114</v>
      </c>
      <c r="C60" s="33" t="s">
        <v>345</v>
      </c>
      <c r="D60" s="33">
        <v>8</v>
      </c>
      <c r="E60" s="33">
        <v>1200</v>
      </c>
      <c r="F60" s="33">
        <v>0</v>
      </c>
      <c r="G60" s="33">
        <f>1300/8*F60</f>
        <v>0</v>
      </c>
      <c r="H60" s="33"/>
      <c r="I60" s="43"/>
      <c r="J60" s="33" t="s">
        <v>23</v>
      </c>
      <c r="K60" s="33" t="s">
        <v>1119</v>
      </c>
      <c r="L60" s="33"/>
      <c r="M60" s="33" t="s">
        <v>748</v>
      </c>
      <c r="N60" s="33"/>
      <c r="O60" s="33"/>
      <c r="P60" s="33">
        <v>1200</v>
      </c>
      <c r="Q60" s="33"/>
      <c r="R60" s="33"/>
      <c r="S60" s="33"/>
      <c r="T60" s="33">
        <v>1355</v>
      </c>
      <c r="U60" s="33"/>
      <c r="V60" s="33" t="s">
        <v>1107</v>
      </c>
    </row>
    <row r="61" s="3" customFormat="1" ht="21" hidden="1" customHeight="1" spans="1:22">
      <c r="A61" s="13">
        <f t="shared" si="0"/>
        <v>8</v>
      </c>
      <c r="B61" s="33" t="s">
        <v>1114</v>
      </c>
      <c r="C61" s="33" t="s">
        <v>50</v>
      </c>
      <c r="D61" s="33">
        <v>0</v>
      </c>
      <c r="E61" s="33">
        <f>1000/8*D61</f>
        <v>0</v>
      </c>
      <c r="F61" s="33">
        <v>8</v>
      </c>
      <c r="G61" s="33">
        <v>1600</v>
      </c>
      <c r="H61" s="33"/>
      <c r="I61" s="43"/>
      <c r="J61" s="33" t="s">
        <v>82</v>
      </c>
      <c r="K61" s="33" t="s">
        <v>1120</v>
      </c>
      <c r="L61" s="33"/>
      <c r="M61" s="33" t="s">
        <v>748</v>
      </c>
      <c r="N61" s="33"/>
      <c r="O61" s="33"/>
      <c r="P61" s="33">
        <v>1600</v>
      </c>
      <c r="Q61" s="33"/>
      <c r="R61" s="33"/>
      <c r="S61" s="33"/>
      <c r="T61" s="33"/>
      <c r="U61" s="33"/>
      <c r="V61" s="33" t="s">
        <v>1107</v>
      </c>
    </row>
    <row r="62" s="3" customFormat="1" ht="21" hidden="1" customHeight="1" spans="1:22">
      <c r="A62" s="13">
        <f t="shared" si="0"/>
        <v>8</v>
      </c>
      <c r="B62" s="14" t="s">
        <v>1121</v>
      </c>
      <c r="C62" s="14" t="s">
        <v>156</v>
      </c>
      <c r="D62" s="14">
        <v>0</v>
      </c>
      <c r="E62" s="14">
        <f>900/8*D62</f>
        <v>0</v>
      </c>
      <c r="F62" s="14">
        <v>8</v>
      </c>
      <c r="G62" s="14">
        <f>1300/8*F62</f>
        <v>1300</v>
      </c>
      <c r="H62" s="14"/>
      <c r="I62" s="23">
        <v>1397</v>
      </c>
      <c r="J62" s="14" t="s">
        <v>47</v>
      </c>
      <c r="K62" s="14" t="s">
        <v>701</v>
      </c>
      <c r="L62" s="14"/>
      <c r="M62" s="14"/>
      <c r="N62" s="14" t="s">
        <v>40</v>
      </c>
      <c r="O62" s="14"/>
      <c r="P62" s="14"/>
      <c r="Q62" s="14"/>
      <c r="R62" s="14"/>
      <c r="S62" s="14"/>
      <c r="T62" s="14">
        <v>1994.3</v>
      </c>
      <c r="U62" s="14"/>
      <c r="V62" s="14" t="s">
        <v>775</v>
      </c>
    </row>
    <row r="63" s="3" customFormat="1" ht="21" hidden="1" customHeight="1" spans="1:22">
      <c r="A63" s="13">
        <f t="shared" si="0"/>
        <v>4</v>
      </c>
      <c r="B63" s="14" t="s">
        <v>1121</v>
      </c>
      <c r="C63" s="14" t="s">
        <v>90</v>
      </c>
      <c r="D63" s="14">
        <v>4</v>
      </c>
      <c r="E63" s="14">
        <f>900/8*D63</f>
        <v>450</v>
      </c>
      <c r="F63" s="14">
        <v>0</v>
      </c>
      <c r="G63" s="14">
        <f>1300/8*F63</f>
        <v>0</v>
      </c>
      <c r="H63" s="14"/>
      <c r="I63" s="23">
        <v>4987</v>
      </c>
      <c r="J63" s="14" t="s">
        <v>360</v>
      </c>
      <c r="K63" s="14" t="s">
        <v>1115</v>
      </c>
      <c r="L63" s="14"/>
      <c r="M63" s="14"/>
      <c r="N63" s="14" t="s">
        <v>40</v>
      </c>
      <c r="O63" s="14"/>
      <c r="P63" s="14"/>
      <c r="Q63" s="14"/>
      <c r="R63" s="14"/>
      <c r="S63" s="14"/>
      <c r="T63" s="14">
        <v>1127.2</v>
      </c>
      <c r="U63" s="14"/>
      <c r="V63" s="14" t="s">
        <v>1090</v>
      </c>
    </row>
    <row r="64" s="3" customFormat="1" ht="20" hidden="1" customHeight="1" spans="1:22">
      <c r="A64" s="13">
        <f t="shared" si="0"/>
        <v>5.5</v>
      </c>
      <c r="B64" s="15" t="s">
        <v>1121</v>
      </c>
      <c r="C64" s="15" t="s">
        <v>37</v>
      </c>
      <c r="D64" s="15">
        <v>0</v>
      </c>
      <c r="E64" s="15">
        <f>1000/8*D64</f>
        <v>0</v>
      </c>
      <c r="F64" s="15">
        <v>5.5</v>
      </c>
      <c r="G64" s="15">
        <f>1500/8*F64</f>
        <v>1031.25</v>
      </c>
      <c r="H64" s="15">
        <v>300</v>
      </c>
      <c r="I64" s="36">
        <v>5704</v>
      </c>
      <c r="J64" s="15" t="s">
        <v>23</v>
      </c>
      <c r="K64" s="15" t="s">
        <v>1122</v>
      </c>
      <c r="L64" s="15"/>
      <c r="M64" s="15"/>
      <c r="N64" s="15" t="s">
        <v>40</v>
      </c>
      <c r="O64" s="15"/>
      <c r="P64" s="15"/>
      <c r="Q64" s="15"/>
      <c r="R64" s="15"/>
      <c r="S64" s="15"/>
      <c r="T64" s="15">
        <v>3283</v>
      </c>
      <c r="U64" s="15" t="s">
        <v>481</v>
      </c>
      <c r="V64" s="15" t="s">
        <v>1107</v>
      </c>
    </row>
    <row r="65" s="3" customFormat="1" ht="20" hidden="1" customHeight="1" spans="1:22">
      <c r="A65" s="13">
        <f t="shared" si="0"/>
        <v>8</v>
      </c>
      <c r="B65" s="14" t="s">
        <v>1121</v>
      </c>
      <c r="C65" s="14" t="s">
        <v>214</v>
      </c>
      <c r="D65" s="14">
        <v>8</v>
      </c>
      <c r="E65" s="14">
        <f>900/8*D65</f>
        <v>900</v>
      </c>
      <c r="F65" s="14">
        <v>0</v>
      </c>
      <c r="G65" s="14">
        <f>1300/8*F65</f>
        <v>0</v>
      </c>
      <c r="H65" s="14"/>
      <c r="I65" s="23">
        <v>5780</v>
      </c>
      <c r="J65" s="14" t="s">
        <v>1093</v>
      </c>
      <c r="K65" s="14" t="s">
        <v>1039</v>
      </c>
      <c r="L65" s="14"/>
      <c r="M65" s="14"/>
      <c r="N65" s="14" t="s">
        <v>40</v>
      </c>
      <c r="O65" s="14"/>
      <c r="P65" s="14"/>
      <c r="Q65" s="14"/>
      <c r="R65" s="14"/>
      <c r="S65" s="14"/>
      <c r="T65" s="14">
        <v>2030</v>
      </c>
      <c r="U65" s="14"/>
      <c r="V65" s="14" t="s">
        <v>1116</v>
      </c>
    </row>
    <row r="66" s="3" customFormat="1" ht="20" hidden="1" customHeight="1" spans="1:22">
      <c r="A66" s="13">
        <f t="shared" si="0"/>
        <v>8</v>
      </c>
      <c r="B66" s="15" t="s">
        <v>1121</v>
      </c>
      <c r="C66" s="15" t="s">
        <v>102</v>
      </c>
      <c r="D66" s="15">
        <v>8</v>
      </c>
      <c r="E66" s="15">
        <f>900/8*D66</f>
        <v>900</v>
      </c>
      <c r="F66" s="15">
        <v>0</v>
      </c>
      <c r="G66" s="15">
        <f>1300/8*F66</f>
        <v>0</v>
      </c>
      <c r="H66" s="15"/>
      <c r="I66" s="36">
        <v>5865</v>
      </c>
      <c r="J66" s="36" t="s">
        <v>82</v>
      </c>
      <c r="K66" s="15" t="s">
        <v>790</v>
      </c>
      <c r="L66" s="15">
        <v>20</v>
      </c>
      <c r="M66" s="15"/>
      <c r="N66" s="15" t="s">
        <v>40</v>
      </c>
      <c r="O66" s="15"/>
      <c r="P66" s="15"/>
      <c r="Q66" s="15"/>
      <c r="R66" s="15"/>
      <c r="S66" s="15"/>
      <c r="T66" s="15"/>
      <c r="U66" s="15"/>
      <c r="V66" s="15" t="s">
        <v>1067</v>
      </c>
    </row>
    <row r="67" s="3" customFormat="1" ht="20" hidden="1" customHeight="1" spans="1:22">
      <c r="A67" s="13">
        <f t="shared" ref="A67:A130" si="4">D67+F67</f>
        <v>8</v>
      </c>
      <c r="B67" s="32" t="s">
        <v>1121</v>
      </c>
      <c r="C67" s="32" t="s">
        <v>137</v>
      </c>
      <c r="D67" s="32">
        <v>8</v>
      </c>
      <c r="E67" s="32">
        <f>900/8*D67</f>
        <v>900</v>
      </c>
      <c r="F67" s="32">
        <v>0</v>
      </c>
      <c r="G67" s="32">
        <f>1300/8*F67</f>
        <v>0</v>
      </c>
      <c r="H67" s="32"/>
      <c r="I67" s="42"/>
      <c r="J67" s="32" t="s">
        <v>338</v>
      </c>
      <c r="K67" s="32" t="s">
        <v>1117</v>
      </c>
      <c r="L67" s="32">
        <v>15</v>
      </c>
      <c r="M67" s="32" t="s">
        <v>77</v>
      </c>
      <c r="N67" s="32"/>
      <c r="O67" s="32"/>
      <c r="P67" s="32">
        <v>1425</v>
      </c>
      <c r="Q67" s="32"/>
      <c r="R67" s="32"/>
      <c r="S67" s="32"/>
      <c r="T67" s="32">
        <v>1770.5</v>
      </c>
      <c r="U67" s="32" t="s">
        <v>481</v>
      </c>
      <c r="V67" s="32" t="s">
        <v>810</v>
      </c>
    </row>
    <row r="68" s="3" customFormat="1" ht="21" hidden="1" customHeight="1" spans="1:22">
      <c r="A68" s="13">
        <f t="shared" si="4"/>
        <v>11</v>
      </c>
      <c r="B68" s="15" t="s">
        <v>1123</v>
      </c>
      <c r="C68" s="15" t="s">
        <v>400</v>
      </c>
      <c r="D68" s="15">
        <v>11</v>
      </c>
      <c r="E68" s="15">
        <f>900/8*D68</f>
        <v>1237.5</v>
      </c>
      <c r="F68" s="15">
        <v>0</v>
      </c>
      <c r="G68" s="15">
        <f>1300/8*F68</f>
        <v>0</v>
      </c>
      <c r="H68" s="15"/>
      <c r="I68" s="36">
        <v>80</v>
      </c>
      <c r="J68" s="15" t="s">
        <v>939</v>
      </c>
      <c r="K68" s="15" t="s">
        <v>1124</v>
      </c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 t="s">
        <v>1125</v>
      </c>
    </row>
    <row r="69" s="3" customFormat="1" ht="21" hidden="1" customHeight="1" spans="1:22">
      <c r="A69" s="13">
        <f t="shared" si="4"/>
        <v>8</v>
      </c>
      <c r="B69" s="15" t="s">
        <v>1123</v>
      </c>
      <c r="C69" s="15" t="s">
        <v>737</v>
      </c>
      <c r="D69" s="15">
        <v>8</v>
      </c>
      <c r="E69" s="15">
        <f>1000/8*D69</f>
        <v>1000</v>
      </c>
      <c r="F69" s="15">
        <v>0</v>
      </c>
      <c r="G69" s="15">
        <f>1500/8*F69</f>
        <v>0</v>
      </c>
      <c r="H69" s="15">
        <v>300</v>
      </c>
      <c r="I69" s="36">
        <v>1086</v>
      </c>
      <c r="J69" s="15" t="s">
        <v>338</v>
      </c>
      <c r="K69" s="15" t="s">
        <v>1126</v>
      </c>
      <c r="L69" s="15"/>
      <c r="M69" s="15"/>
      <c r="N69" s="15" t="s">
        <v>40</v>
      </c>
      <c r="O69" s="15"/>
      <c r="P69" s="15"/>
      <c r="Q69" s="15"/>
      <c r="R69" s="15"/>
      <c r="S69" s="15"/>
      <c r="T69" s="15"/>
      <c r="U69" s="15"/>
      <c r="V69" s="15"/>
    </row>
    <row r="70" s="3" customFormat="1" ht="21" hidden="1" customHeight="1" spans="1:22">
      <c r="A70" s="13">
        <f t="shared" si="4"/>
        <v>8</v>
      </c>
      <c r="B70" s="15" t="s">
        <v>1123</v>
      </c>
      <c r="C70" s="15" t="s">
        <v>50</v>
      </c>
      <c r="D70" s="15">
        <v>6</v>
      </c>
      <c r="E70" s="15">
        <f>900/8*D70</f>
        <v>675</v>
      </c>
      <c r="F70" s="15">
        <v>2</v>
      </c>
      <c r="G70" s="15">
        <f>1500/8*F70</f>
        <v>375</v>
      </c>
      <c r="H70" s="15"/>
      <c r="I70" s="36">
        <v>5281</v>
      </c>
      <c r="J70" s="15" t="s">
        <v>54</v>
      </c>
      <c r="K70" s="15" t="s">
        <v>1127</v>
      </c>
      <c r="L70" s="15">
        <v>20</v>
      </c>
      <c r="M70" s="15"/>
      <c r="N70" s="15"/>
      <c r="O70" s="15"/>
      <c r="P70" s="15"/>
      <c r="Q70" s="15"/>
      <c r="R70" s="15"/>
      <c r="S70" s="15"/>
      <c r="T70" s="15">
        <v>2465.4</v>
      </c>
      <c r="U70" s="15" t="s">
        <v>481</v>
      </c>
      <c r="V70" s="15"/>
    </row>
    <row r="71" s="3" customFormat="1" ht="21" hidden="1" customHeight="1" spans="1:22">
      <c r="A71" s="13">
        <f t="shared" si="4"/>
        <v>8.5</v>
      </c>
      <c r="B71" s="15" t="s">
        <v>1123</v>
      </c>
      <c r="C71" s="15" t="s">
        <v>37</v>
      </c>
      <c r="D71" s="15">
        <v>0</v>
      </c>
      <c r="E71" s="15">
        <f>1000/8*D71</f>
        <v>0</v>
      </c>
      <c r="F71" s="15">
        <v>8.5</v>
      </c>
      <c r="G71" s="15">
        <f>1500/8*F71</f>
        <v>1593.75</v>
      </c>
      <c r="H71" s="15"/>
      <c r="I71" s="36">
        <v>5705</v>
      </c>
      <c r="J71" s="15" t="s">
        <v>23</v>
      </c>
      <c r="K71" s="15" t="s">
        <v>1122</v>
      </c>
      <c r="L71" s="15"/>
      <c r="M71" s="15"/>
      <c r="N71" s="15" t="s">
        <v>40</v>
      </c>
      <c r="O71" s="15"/>
      <c r="P71" s="15"/>
      <c r="Q71" s="15"/>
      <c r="R71" s="15"/>
      <c r="S71" s="15"/>
      <c r="T71" s="15">
        <v>3292</v>
      </c>
      <c r="U71" s="15" t="s">
        <v>431</v>
      </c>
      <c r="V71" s="15" t="s">
        <v>1107</v>
      </c>
    </row>
    <row r="72" s="3" customFormat="1" ht="21" hidden="1" customHeight="1" spans="1:22">
      <c r="A72" s="13">
        <f t="shared" si="4"/>
        <v>8</v>
      </c>
      <c r="B72" s="15" t="s">
        <v>1123</v>
      </c>
      <c r="C72" s="15" t="s">
        <v>80</v>
      </c>
      <c r="D72" s="15">
        <v>8</v>
      </c>
      <c r="E72" s="15">
        <f>900/8*D72</f>
        <v>900</v>
      </c>
      <c r="F72" s="15">
        <v>0</v>
      </c>
      <c r="G72" s="15">
        <f>1300/8*F72</f>
        <v>0</v>
      </c>
      <c r="H72" s="15"/>
      <c r="I72" s="36">
        <v>5948</v>
      </c>
      <c r="J72" s="15" t="s">
        <v>284</v>
      </c>
      <c r="K72" s="15" t="s">
        <v>861</v>
      </c>
      <c r="L72" s="15"/>
      <c r="M72" s="15"/>
      <c r="N72" s="15" t="s">
        <v>40</v>
      </c>
      <c r="O72" s="15"/>
      <c r="P72" s="15"/>
      <c r="Q72" s="15"/>
      <c r="R72" s="15"/>
      <c r="S72" s="15"/>
      <c r="T72" s="15"/>
      <c r="U72" s="15" t="s">
        <v>409</v>
      </c>
      <c r="V72" s="15" t="s">
        <v>1107</v>
      </c>
    </row>
    <row r="73" s="3" customFormat="1" ht="21" hidden="1" customHeight="1" spans="1:22">
      <c r="A73" s="13">
        <f t="shared" si="4"/>
        <v>8</v>
      </c>
      <c r="B73" s="16" t="s">
        <v>1123</v>
      </c>
      <c r="C73" s="16" t="s">
        <v>102</v>
      </c>
      <c r="D73" s="16">
        <v>8</v>
      </c>
      <c r="E73" s="16">
        <f>900/8*D73</f>
        <v>900</v>
      </c>
      <c r="F73" s="16">
        <v>0</v>
      </c>
      <c r="G73" s="16">
        <f>1300/8*F73</f>
        <v>0</v>
      </c>
      <c r="H73" s="16"/>
      <c r="I73" s="46"/>
      <c r="J73" s="46" t="s">
        <v>82</v>
      </c>
      <c r="K73" s="16" t="s">
        <v>790</v>
      </c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 t="s">
        <v>1067</v>
      </c>
    </row>
    <row r="74" s="3" customFormat="1" ht="21" hidden="1" customHeight="1" spans="1:22">
      <c r="A74" s="13">
        <f t="shared" si="4"/>
        <v>8</v>
      </c>
      <c r="B74" s="33" t="s">
        <v>1123</v>
      </c>
      <c r="C74" s="33" t="s">
        <v>345</v>
      </c>
      <c r="D74" s="33">
        <v>8</v>
      </c>
      <c r="E74" s="33">
        <v>1600</v>
      </c>
      <c r="F74" s="33">
        <v>0</v>
      </c>
      <c r="G74" s="33">
        <f>1300/8*F74</f>
        <v>0</v>
      </c>
      <c r="H74" s="33"/>
      <c r="I74" s="43"/>
      <c r="J74" s="43" t="s">
        <v>47</v>
      </c>
      <c r="K74" s="33" t="s">
        <v>1128</v>
      </c>
      <c r="L74" s="33"/>
      <c r="M74" s="33" t="s">
        <v>25</v>
      </c>
      <c r="N74" s="33"/>
      <c r="O74" s="33"/>
      <c r="P74" s="33">
        <v>1600</v>
      </c>
      <c r="Q74" s="33"/>
      <c r="R74" s="33"/>
      <c r="S74" s="33"/>
      <c r="T74" s="33">
        <v>1017.4</v>
      </c>
      <c r="U74" s="33"/>
      <c r="V74" s="33"/>
    </row>
    <row r="75" s="3" customFormat="1" ht="21" hidden="1" customHeight="1" spans="1:22">
      <c r="A75" s="13">
        <f t="shared" si="4"/>
        <v>8</v>
      </c>
      <c r="B75" s="33" t="s">
        <v>1123</v>
      </c>
      <c r="C75" s="33" t="s">
        <v>33</v>
      </c>
      <c r="D75" s="33">
        <v>0</v>
      </c>
      <c r="E75" s="33">
        <f>900/8*D75</f>
        <v>0</v>
      </c>
      <c r="F75" s="33">
        <v>8</v>
      </c>
      <c r="G75" s="33">
        <f>1500/8*F75</f>
        <v>1500</v>
      </c>
      <c r="H75" s="33">
        <v>300</v>
      </c>
      <c r="I75" s="43"/>
      <c r="J75" s="43" t="s">
        <v>845</v>
      </c>
      <c r="K75" s="33" t="s">
        <v>1129</v>
      </c>
      <c r="L75" s="33"/>
      <c r="M75" s="33"/>
      <c r="N75" s="33"/>
      <c r="O75" s="33"/>
      <c r="P75" s="33">
        <v>1800</v>
      </c>
      <c r="Q75" s="33"/>
      <c r="R75" s="33" t="s">
        <v>26</v>
      </c>
      <c r="S75" s="33"/>
      <c r="T75" s="33"/>
      <c r="U75" s="33"/>
      <c r="V75" s="33"/>
    </row>
    <row r="76" s="3" customFormat="1" ht="21" hidden="1" customHeight="1" spans="1:22">
      <c r="A76" s="13">
        <f t="shared" si="4"/>
        <v>8</v>
      </c>
      <c r="B76" s="33" t="s">
        <v>1123</v>
      </c>
      <c r="C76" s="33" t="s">
        <v>1130</v>
      </c>
      <c r="D76" s="33">
        <v>8</v>
      </c>
      <c r="E76" s="33">
        <f>900/8*D76</f>
        <v>900</v>
      </c>
      <c r="F76" s="33">
        <v>0</v>
      </c>
      <c r="G76" s="33">
        <f>1300/8*F76</f>
        <v>0</v>
      </c>
      <c r="H76" s="33">
        <v>300</v>
      </c>
      <c r="I76" s="43"/>
      <c r="J76" s="43" t="s">
        <v>34</v>
      </c>
      <c r="K76" s="33" t="s">
        <v>1131</v>
      </c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</row>
    <row r="77" s="3" customFormat="1" ht="21" hidden="1" customHeight="1" spans="1:22">
      <c r="A77" s="13">
        <f t="shared" si="4"/>
        <v>8</v>
      </c>
      <c r="B77" s="33" t="s">
        <v>1123</v>
      </c>
      <c r="C77" s="33" t="s">
        <v>85</v>
      </c>
      <c r="D77" s="33">
        <v>0</v>
      </c>
      <c r="E77" s="33">
        <f>900/8*D77</f>
        <v>0</v>
      </c>
      <c r="F77" s="33">
        <v>8</v>
      </c>
      <c r="G77" s="33">
        <f>1300/8*F77</f>
        <v>1300</v>
      </c>
      <c r="H77" s="33">
        <v>300</v>
      </c>
      <c r="I77" s="43"/>
      <c r="J77" s="33" t="s">
        <v>360</v>
      </c>
      <c r="K77" s="33" t="s">
        <v>1132</v>
      </c>
      <c r="L77" s="33"/>
      <c r="M77" s="33"/>
      <c r="N77" s="33"/>
      <c r="O77" s="33"/>
      <c r="P77" s="33">
        <v>1600</v>
      </c>
      <c r="Q77" s="33"/>
      <c r="R77" s="33"/>
      <c r="S77" s="33"/>
      <c r="T77" s="33"/>
      <c r="U77" s="33"/>
      <c r="V77" s="33"/>
    </row>
    <row r="78" s="3" customFormat="1" ht="21" hidden="1" customHeight="1" spans="1:22">
      <c r="A78" s="13">
        <f t="shared" si="4"/>
        <v>13</v>
      </c>
      <c r="B78" s="15" t="s">
        <v>1133</v>
      </c>
      <c r="C78" s="15" t="s">
        <v>400</v>
      </c>
      <c r="D78" s="15">
        <v>13</v>
      </c>
      <c r="E78" s="15">
        <f>900/8*D78</f>
        <v>1462.5</v>
      </c>
      <c r="F78" s="15">
        <v>0</v>
      </c>
      <c r="G78" s="15">
        <f>1300/8*F78</f>
        <v>0</v>
      </c>
      <c r="H78" s="15"/>
      <c r="I78" s="36">
        <v>81</v>
      </c>
      <c r="J78" s="15" t="s">
        <v>939</v>
      </c>
      <c r="K78" s="15" t="s">
        <v>1124</v>
      </c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 t="s">
        <v>1125</v>
      </c>
    </row>
    <row r="79" s="3" customFormat="1" ht="21" hidden="1" customHeight="1" spans="1:22">
      <c r="A79" s="13">
        <f t="shared" si="4"/>
        <v>8</v>
      </c>
      <c r="B79" s="15" t="s">
        <v>1133</v>
      </c>
      <c r="C79" s="15" t="s">
        <v>737</v>
      </c>
      <c r="D79" s="15">
        <v>8</v>
      </c>
      <c r="E79" s="15">
        <f>1000/8*D79</f>
        <v>1000</v>
      </c>
      <c r="F79" s="15">
        <v>0</v>
      </c>
      <c r="G79" s="15">
        <f>1500/8*F79</f>
        <v>0</v>
      </c>
      <c r="H79" s="15"/>
      <c r="I79" s="36">
        <v>1083</v>
      </c>
      <c r="J79" s="15" t="s">
        <v>338</v>
      </c>
      <c r="K79" s="15" t="s">
        <v>1126</v>
      </c>
      <c r="L79" s="15"/>
      <c r="M79" s="15"/>
      <c r="N79" s="15" t="s">
        <v>40</v>
      </c>
      <c r="O79" s="15"/>
      <c r="P79" s="15"/>
      <c r="Q79" s="15"/>
      <c r="R79" s="15"/>
      <c r="S79" s="15"/>
      <c r="T79" s="15">
        <v>2452.7</v>
      </c>
      <c r="U79" s="15" t="s">
        <v>408</v>
      </c>
      <c r="V79" s="15"/>
    </row>
    <row r="80" s="3" customFormat="1" ht="21" hidden="1" customHeight="1" spans="1:22">
      <c r="A80" s="13">
        <f t="shared" si="4"/>
        <v>8</v>
      </c>
      <c r="B80" s="15" t="s">
        <v>1133</v>
      </c>
      <c r="C80" s="15" t="s">
        <v>137</v>
      </c>
      <c r="D80" s="15">
        <v>8</v>
      </c>
      <c r="E80" s="15">
        <f>900/8*D80</f>
        <v>900</v>
      </c>
      <c r="F80" s="15">
        <v>0</v>
      </c>
      <c r="G80" s="15">
        <f>1300/8*F80</f>
        <v>0</v>
      </c>
      <c r="H80" s="15"/>
      <c r="I80" s="36">
        <v>1399</v>
      </c>
      <c r="J80" s="15" t="s">
        <v>47</v>
      </c>
      <c r="K80" s="15" t="s">
        <v>1134</v>
      </c>
      <c r="L80" s="15"/>
      <c r="M80" s="15"/>
      <c r="N80" s="56" t="s">
        <v>40</v>
      </c>
      <c r="O80" s="15"/>
      <c r="P80" s="15"/>
      <c r="Q80" s="15"/>
      <c r="R80" s="15"/>
      <c r="S80" s="15"/>
      <c r="T80" s="15">
        <v>1776.8</v>
      </c>
      <c r="U80" s="15"/>
      <c r="V80" s="15" t="s">
        <v>1135</v>
      </c>
    </row>
    <row r="81" s="3" customFormat="1" ht="21" hidden="1" customHeight="1" spans="1:22">
      <c r="A81" s="13">
        <f t="shared" si="4"/>
        <v>4</v>
      </c>
      <c r="B81" s="14" t="s">
        <v>1133</v>
      </c>
      <c r="C81" s="14" t="s">
        <v>56</v>
      </c>
      <c r="D81" s="14">
        <v>4</v>
      </c>
      <c r="E81" s="14">
        <f>900/8*D81</f>
        <v>450</v>
      </c>
      <c r="F81" s="14">
        <v>0</v>
      </c>
      <c r="G81" s="14">
        <f>1300/8*F81</f>
        <v>0</v>
      </c>
      <c r="H81" s="14"/>
      <c r="I81" s="23">
        <v>2680</v>
      </c>
      <c r="J81" s="14" t="s">
        <v>38</v>
      </c>
      <c r="K81" s="14" t="s">
        <v>600</v>
      </c>
      <c r="L81" s="14"/>
      <c r="M81" s="14"/>
      <c r="N81" s="14" t="s">
        <v>40</v>
      </c>
      <c r="O81" s="14"/>
      <c r="P81" s="14"/>
      <c r="Q81" s="14"/>
      <c r="R81" s="14"/>
      <c r="S81" s="14"/>
      <c r="T81" s="14">
        <v>1634</v>
      </c>
      <c r="U81" s="14" t="s">
        <v>410</v>
      </c>
      <c r="V81" s="14" t="s">
        <v>810</v>
      </c>
    </row>
    <row r="82" s="3" customFormat="1" ht="21" hidden="1" customHeight="1" spans="1:22">
      <c r="A82" s="13">
        <f t="shared" si="4"/>
        <v>8</v>
      </c>
      <c r="B82" s="15" t="s">
        <v>1133</v>
      </c>
      <c r="C82" s="14" t="s">
        <v>786</v>
      </c>
      <c r="D82" s="14">
        <v>8</v>
      </c>
      <c r="E82" s="14">
        <f>1000/8*D82</f>
        <v>1000</v>
      </c>
      <c r="F82" s="14">
        <v>0</v>
      </c>
      <c r="G82" s="14">
        <f>1500/8*F82</f>
        <v>0</v>
      </c>
      <c r="H82" s="14"/>
      <c r="I82" s="23">
        <v>4988</v>
      </c>
      <c r="J82" s="14" t="s">
        <v>360</v>
      </c>
      <c r="K82" s="14" t="s">
        <v>1095</v>
      </c>
      <c r="L82" s="14"/>
      <c r="M82" s="14" t="s">
        <v>77</v>
      </c>
      <c r="N82" s="14" t="s">
        <v>40</v>
      </c>
      <c r="O82" s="14"/>
      <c r="P82" s="14"/>
      <c r="Q82" s="14"/>
      <c r="R82" s="14"/>
      <c r="S82" s="14"/>
      <c r="T82" s="14">
        <v>1264</v>
      </c>
      <c r="U82" s="14" t="s">
        <v>481</v>
      </c>
      <c r="V82" s="14" t="s">
        <v>803</v>
      </c>
    </row>
    <row r="83" s="3" customFormat="1" ht="21" hidden="1" customHeight="1" spans="1:22">
      <c r="A83" s="13">
        <f t="shared" si="4"/>
        <v>8</v>
      </c>
      <c r="B83" s="15" t="s">
        <v>1133</v>
      </c>
      <c r="C83" s="15" t="s">
        <v>67</v>
      </c>
      <c r="D83" s="15">
        <v>8</v>
      </c>
      <c r="E83" s="15">
        <f>900/8*D83</f>
        <v>900</v>
      </c>
      <c r="F83" s="15">
        <v>0</v>
      </c>
      <c r="G83" s="15">
        <f>1300/8*F83</f>
        <v>0</v>
      </c>
      <c r="H83" s="15"/>
      <c r="I83" s="36">
        <v>5172</v>
      </c>
      <c r="J83" s="15" t="s">
        <v>986</v>
      </c>
      <c r="K83" s="15" t="s">
        <v>1136</v>
      </c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 t="s">
        <v>1137</v>
      </c>
    </row>
    <row r="84" s="3" customFormat="1" ht="21" hidden="1" customHeight="1" spans="1:22">
      <c r="A84" s="13">
        <f t="shared" si="4"/>
        <v>8</v>
      </c>
      <c r="B84" s="15" t="s">
        <v>1133</v>
      </c>
      <c r="C84" s="15" t="s">
        <v>50</v>
      </c>
      <c r="D84" s="15">
        <v>8</v>
      </c>
      <c r="E84" s="15">
        <f>1000/8*D84</f>
        <v>1000</v>
      </c>
      <c r="F84" s="15">
        <v>0</v>
      </c>
      <c r="G84" s="15">
        <f>1500/8*F84</f>
        <v>0</v>
      </c>
      <c r="H84" s="15"/>
      <c r="I84" s="36">
        <v>5282</v>
      </c>
      <c r="J84" s="15" t="s">
        <v>54</v>
      </c>
      <c r="K84" s="15" t="s">
        <v>1127</v>
      </c>
      <c r="L84" s="15">
        <v>20</v>
      </c>
      <c r="M84" s="15"/>
      <c r="N84" s="15"/>
      <c r="O84" s="15"/>
      <c r="P84" s="15"/>
      <c r="Q84" s="15"/>
      <c r="R84" s="15"/>
      <c r="S84" s="15"/>
      <c r="T84" s="15">
        <v>2472.3</v>
      </c>
      <c r="U84" s="15" t="s">
        <v>408</v>
      </c>
      <c r="V84" s="15"/>
    </row>
    <row r="85" s="3" customFormat="1" ht="21" hidden="1" customHeight="1" spans="1:22">
      <c r="A85" s="13">
        <f t="shared" si="4"/>
        <v>6</v>
      </c>
      <c r="B85" s="15" t="s">
        <v>1133</v>
      </c>
      <c r="C85" s="15" t="s">
        <v>345</v>
      </c>
      <c r="D85" s="15">
        <v>0</v>
      </c>
      <c r="E85" s="15">
        <f>900/8*D85</f>
        <v>0</v>
      </c>
      <c r="F85" s="15">
        <v>6</v>
      </c>
      <c r="G85" s="15">
        <f>1300/8*F85</f>
        <v>975</v>
      </c>
      <c r="H85" s="15"/>
      <c r="I85" s="36">
        <v>5371</v>
      </c>
      <c r="J85" s="15" t="s">
        <v>845</v>
      </c>
      <c r="K85" s="15" t="s">
        <v>1138</v>
      </c>
      <c r="L85" s="15"/>
      <c r="M85" s="15"/>
      <c r="N85" s="15" t="s">
        <v>40</v>
      </c>
      <c r="O85" s="15"/>
      <c r="P85" s="15"/>
      <c r="Q85" s="15"/>
      <c r="R85" s="15"/>
      <c r="S85" s="15"/>
      <c r="T85" s="15"/>
      <c r="U85" s="15" t="s">
        <v>409</v>
      </c>
      <c r="V85" s="15" t="s">
        <v>1139</v>
      </c>
    </row>
    <row r="86" s="3" customFormat="1" ht="21" hidden="1" customHeight="1" spans="1:22">
      <c r="A86" s="13">
        <f t="shared" si="4"/>
        <v>8.5</v>
      </c>
      <c r="B86" s="15" t="s">
        <v>1133</v>
      </c>
      <c r="C86" s="15" t="s">
        <v>37</v>
      </c>
      <c r="D86" s="15">
        <v>7.5</v>
      </c>
      <c r="E86" s="15">
        <f>1000/8*D86</f>
        <v>937.5</v>
      </c>
      <c r="F86" s="15">
        <v>1</v>
      </c>
      <c r="G86" s="15">
        <f>1500/8*F86</f>
        <v>187.5</v>
      </c>
      <c r="H86" s="15"/>
      <c r="I86" s="36">
        <v>5706</v>
      </c>
      <c r="J86" s="15" t="s">
        <v>23</v>
      </c>
      <c r="K86" s="15" t="s">
        <v>1122</v>
      </c>
      <c r="L86" s="15"/>
      <c r="M86" s="15"/>
      <c r="N86" s="15" t="s">
        <v>40</v>
      </c>
      <c r="O86" s="15"/>
      <c r="P86" s="15"/>
      <c r="Q86" s="15"/>
      <c r="R86" s="15"/>
      <c r="S86" s="15"/>
      <c r="T86" s="15">
        <v>3301</v>
      </c>
      <c r="U86" s="15"/>
      <c r="V86" s="15" t="s">
        <v>1140</v>
      </c>
    </row>
    <row r="87" s="3" customFormat="1" ht="21" hidden="1" customHeight="1" spans="1:22">
      <c r="A87" s="13">
        <f t="shared" si="4"/>
        <v>8</v>
      </c>
      <c r="B87" s="15" t="s">
        <v>1133</v>
      </c>
      <c r="C87" s="15" t="s">
        <v>80</v>
      </c>
      <c r="D87" s="15">
        <v>8</v>
      </c>
      <c r="E87" s="15">
        <f>900/8*D87</f>
        <v>900</v>
      </c>
      <c r="F87" s="15">
        <v>0</v>
      </c>
      <c r="G87" s="15">
        <f t="shared" ref="G87:G92" si="5">1300/8*F87</f>
        <v>0</v>
      </c>
      <c r="H87" s="15"/>
      <c r="I87" s="36">
        <v>5949</v>
      </c>
      <c r="J87" s="15" t="s">
        <v>284</v>
      </c>
      <c r="K87" s="15" t="s">
        <v>861</v>
      </c>
      <c r="L87" s="15">
        <v>20</v>
      </c>
      <c r="M87" s="15"/>
      <c r="N87" s="15" t="s">
        <v>40</v>
      </c>
      <c r="O87" s="15"/>
      <c r="P87" s="15"/>
      <c r="Q87" s="15"/>
      <c r="R87" s="15"/>
      <c r="S87" s="15"/>
      <c r="T87" s="15"/>
      <c r="U87" s="15"/>
      <c r="V87" s="15" t="s">
        <v>1107</v>
      </c>
    </row>
    <row r="88" s="3" customFormat="1" ht="21" hidden="1" customHeight="1" spans="1:22">
      <c r="A88" s="13">
        <f t="shared" si="4"/>
        <v>8</v>
      </c>
      <c r="B88" s="16" t="s">
        <v>1133</v>
      </c>
      <c r="C88" s="16" t="s">
        <v>102</v>
      </c>
      <c r="D88" s="16">
        <v>8</v>
      </c>
      <c r="E88" s="16">
        <f>900/8*D88</f>
        <v>900</v>
      </c>
      <c r="F88" s="16">
        <v>0</v>
      </c>
      <c r="G88" s="16">
        <f t="shared" si="5"/>
        <v>0</v>
      </c>
      <c r="H88" s="16"/>
      <c r="I88" s="46"/>
      <c r="J88" s="46" t="s">
        <v>82</v>
      </c>
      <c r="K88" s="16" t="s">
        <v>790</v>
      </c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 t="s">
        <v>1067</v>
      </c>
    </row>
    <row r="89" s="3" customFormat="1" ht="21" hidden="1" customHeight="1" spans="1:22">
      <c r="A89" s="13">
        <f t="shared" si="4"/>
        <v>8</v>
      </c>
      <c r="B89" s="32" t="s">
        <v>1133</v>
      </c>
      <c r="C89" s="32" t="s">
        <v>73</v>
      </c>
      <c r="D89" s="32">
        <v>8</v>
      </c>
      <c r="E89" s="32">
        <f>900/8*D89</f>
        <v>900</v>
      </c>
      <c r="F89" s="32">
        <v>0</v>
      </c>
      <c r="G89" s="32">
        <f t="shared" si="5"/>
        <v>0</v>
      </c>
      <c r="H89" s="32"/>
      <c r="I89" s="42"/>
      <c r="J89" s="32" t="s">
        <v>1043</v>
      </c>
      <c r="K89" s="32" t="s">
        <v>996</v>
      </c>
      <c r="L89" s="32"/>
      <c r="M89" s="32" t="s">
        <v>997</v>
      </c>
      <c r="N89" s="32"/>
      <c r="O89" s="32"/>
      <c r="P89" s="32"/>
      <c r="Q89" s="32"/>
      <c r="R89" s="32"/>
      <c r="S89" s="32"/>
      <c r="T89" s="32"/>
      <c r="U89" s="32"/>
      <c r="V89" s="32">
        <v>15118731512</v>
      </c>
    </row>
    <row r="90" s="3" customFormat="1" ht="21" hidden="1" customHeight="1" spans="1:22">
      <c r="A90" s="13">
        <f t="shared" si="4"/>
        <v>8</v>
      </c>
      <c r="B90" s="33" t="s">
        <v>1133</v>
      </c>
      <c r="C90" s="33" t="s">
        <v>81</v>
      </c>
      <c r="D90" s="33">
        <v>8</v>
      </c>
      <c r="E90" s="33">
        <v>1800</v>
      </c>
      <c r="F90" s="33">
        <v>0</v>
      </c>
      <c r="G90" s="33">
        <f t="shared" si="5"/>
        <v>0</v>
      </c>
      <c r="H90" s="33">
        <v>300</v>
      </c>
      <c r="I90" s="43">
        <v>3580</v>
      </c>
      <c r="J90" s="33" t="s">
        <v>639</v>
      </c>
      <c r="K90" s="33" t="s">
        <v>1141</v>
      </c>
      <c r="L90" s="33"/>
      <c r="M90" s="33" t="s">
        <v>123</v>
      </c>
      <c r="N90" s="33"/>
      <c r="O90" s="33"/>
      <c r="P90" s="33">
        <v>2100</v>
      </c>
      <c r="Q90" s="33"/>
      <c r="R90" s="33" t="s">
        <v>26</v>
      </c>
      <c r="S90" s="33"/>
      <c r="T90" s="33"/>
      <c r="U90" s="33"/>
      <c r="V90" s="33"/>
    </row>
    <row r="91" s="3" customFormat="1" ht="20" hidden="1" customHeight="1" spans="1:22">
      <c r="A91" s="13">
        <f t="shared" si="4"/>
        <v>8</v>
      </c>
      <c r="B91" s="33" t="s">
        <v>1133</v>
      </c>
      <c r="C91" s="33" t="s">
        <v>1130</v>
      </c>
      <c r="D91" s="33">
        <v>8</v>
      </c>
      <c r="E91" s="33">
        <f>900/8*D91</f>
        <v>900</v>
      </c>
      <c r="F91" s="33">
        <v>0</v>
      </c>
      <c r="G91" s="33">
        <f t="shared" si="5"/>
        <v>0</v>
      </c>
      <c r="H91" s="33"/>
      <c r="I91" s="43"/>
      <c r="J91" s="43" t="s">
        <v>34</v>
      </c>
      <c r="K91" s="33" t="s">
        <v>1131</v>
      </c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</row>
    <row r="92" s="3" customFormat="1" ht="21" hidden="1" customHeight="1" spans="1:22">
      <c r="A92" s="13">
        <f t="shared" si="4"/>
        <v>4</v>
      </c>
      <c r="B92" s="15" t="s">
        <v>1142</v>
      </c>
      <c r="C92" s="15" t="s">
        <v>168</v>
      </c>
      <c r="D92" s="15">
        <v>0</v>
      </c>
      <c r="E92" s="15">
        <f>900/8*D92</f>
        <v>0</v>
      </c>
      <c r="F92" s="55">
        <v>4</v>
      </c>
      <c r="G92" s="15">
        <f t="shared" si="5"/>
        <v>650</v>
      </c>
      <c r="H92" s="15"/>
      <c r="I92" s="36">
        <v>82</v>
      </c>
      <c r="J92" s="15" t="s">
        <v>939</v>
      </c>
      <c r="K92" s="57" t="s">
        <v>1143</v>
      </c>
      <c r="L92" s="15"/>
      <c r="M92" s="15"/>
      <c r="N92" s="15" t="s">
        <v>40</v>
      </c>
      <c r="O92" s="15"/>
      <c r="P92" s="15"/>
      <c r="Q92" s="15"/>
      <c r="R92" s="15"/>
      <c r="S92" s="15"/>
      <c r="T92" s="15"/>
      <c r="U92" s="15"/>
      <c r="V92" s="15"/>
    </row>
    <row r="93" s="3" customFormat="1" ht="21" hidden="1" customHeight="1" spans="1:22">
      <c r="A93" s="13">
        <f t="shared" si="4"/>
        <v>8</v>
      </c>
      <c r="B93" s="15" t="s">
        <v>1142</v>
      </c>
      <c r="C93" s="15" t="s">
        <v>737</v>
      </c>
      <c r="D93" s="15">
        <v>5</v>
      </c>
      <c r="E93" s="15">
        <f>1000/8*D93</f>
        <v>625</v>
      </c>
      <c r="F93" s="15">
        <v>3</v>
      </c>
      <c r="G93" s="15">
        <f>1500/8*F93</f>
        <v>562.5</v>
      </c>
      <c r="H93" s="15"/>
      <c r="I93" s="36">
        <v>1084</v>
      </c>
      <c r="J93" s="15" t="s">
        <v>338</v>
      </c>
      <c r="K93" s="15" t="s">
        <v>1126</v>
      </c>
      <c r="L93" s="15"/>
      <c r="M93" s="15"/>
      <c r="N93" s="15" t="s">
        <v>40</v>
      </c>
      <c r="O93" s="15"/>
      <c r="P93" s="15"/>
      <c r="Q93" s="15"/>
      <c r="R93" s="15"/>
      <c r="S93" s="15"/>
      <c r="T93" s="15">
        <v>2460.2</v>
      </c>
      <c r="U93" s="15" t="s">
        <v>431</v>
      </c>
      <c r="V93" s="15"/>
    </row>
    <row r="94" s="3" customFormat="1" ht="21" hidden="1" customHeight="1" spans="1:22">
      <c r="A94" s="13">
        <f t="shared" si="4"/>
        <v>8</v>
      </c>
      <c r="B94" s="15" t="s">
        <v>1142</v>
      </c>
      <c r="C94" s="15" t="s">
        <v>137</v>
      </c>
      <c r="D94" s="15">
        <v>8</v>
      </c>
      <c r="E94" s="15">
        <f>900/8*D94</f>
        <v>900</v>
      </c>
      <c r="F94" s="15">
        <v>0</v>
      </c>
      <c r="G94" s="15">
        <f>1300/8*F94</f>
        <v>0</v>
      </c>
      <c r="H94" s="15"/>
      <c r="I94" s="36">
        <v>1401</v>
      </c>
      <c r="J94" s="15" t="s">
        <v>47</v>
      </c>
      <c r="K94" s="15" t="s">
        <v>1134</v>
      </c>
      <c r="L94" s="15">
        <v>10</v>
      </c>
      <c r="M94" s="15"/>
      <c r="N94" s="56" t="s">
        <v>40</v>
      </c>
      <c r="O94" s="15"/>
      <c r="P94" s="15"/>
      <c r="Q94" s="15"/>
      <c r="R94" s="15"/>
      <c r="S94" s="15"/>
      <c r="T94" s="15">
        <v>1783</v>
      </c>
      <c r="U94" s="15"/>
      <c r="V94" s="15" t="s">
        <v>1135</v>
      </c>
    </row>
    <row r="95" s="3" customFormat="1" ht="21" hidden="1" customHeight="1" spans="1:22">
      <c r="A95" s="13">
        <f t="shared" si="4"/>
        <v>8</v>
      </c>
      <c r="B95" s="15" t="s">
        <v>1142</v>
      </c>
      <c r="C95" s="15" t="s">
        <v>46</v>
      </c>
      <c r="D95" s="15">
        <v>8</v>
      </c>
      <c r="E95" s="15">
        <f>900/8*D95</f>
        <v>900</v>
      </c>
      <c r="F95" s="15">
        <v>0</v>
      </c>
      <c r="G95" s="15">
        <f>1300/8*F95</f>
        <v>0</v>
      </c>
      <c r="H95" s="15"/>
      <c r="I95" s="36">
        <v>2366</v>
      </c>
      <c r="J95" s="15" t="s">
        <v>1144</v>
      </c>
      <c r="K95" s="15" t="s">
        <v>1145</v>
      </c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 t="s">
        <v>1146</v>
      </c>
    </row>
    <row r="96" s="3" customFormat="1" ht="21" hidden="1" customHeight="1" spans="1:22">
      <c r="A96" s="13">
        <f t="shared" si="4"/>
        <v>8</v>
      </c>
      <c r="B96" s="14" t="s">
        <v>1142</v>
      </c>
      <c r="C96" s="14" t="s">
        <v>56</v>
      </c>
      <c r="D96" s="14">
        <v>8</v>
      </c>
      <c r="E96" s="14">
        <f>900/8*D96</f>
        <v>900</v>
      </c>
      <c r="F96" s="14">
        <v>0</v>
      </c>
      <c r="G96" s="14">
        <f>1300/8*F96</f>
        <v>0</v>
      </c>
      <c r="H96" s="14"/>
      <c r="I96" s="23">
        <v>2681</v>
      </c>
      <c r="J96" s="14" t="s">
        <v>38</v>
      </c>
      <c r="K96" s="14" t="s">
        <v>600</v>
      </c>
      <c r="L96" s="14"/>
      <c r="M96" s="14"/>
      <c r="N96" s="14" t="s">
        <v>40</v>
      </c>
      <c r="O96" s="14"/>
      <c r="P96" s="14"/>
      <c r="Q96" s="14"/>
      <c r="R96" s="14"/>
      <c r="S96" s="14"/>
      <c r="T96" s="14">
        <v>1639</v>
      </c>
      <c r="U96" s="14" t="s">
        <v>445</v>
      </c>
      <c r="V96" s="14" t="s">
        <v>810</v>
      </c>
    </row>
    <row r="97" s="3" customFormat="1" ht="21" hidden="1" customHeight="1" spans="1:22">
      <c r="A97" s="13">
        <f t="shared" si="4"/>
        <v>9</v>
      </c>
      <c r="B97" s="15" t="s">
        <v>1142</v>
      </c>
      <c r="C97" s="15" t="s">
        <v>273</v>
      </c>
      <c r="D97" s="15">
        <v>9</v>
      </c>
      <c r="E97" s="15">
        <f>1000/8*D97</f>
        <v>1125</v>
      </c>
      <c r="F97" s="15">
        <v>0</v>
      </c>
      <c r="G97" s="15">
        <f>1500/8*F97</f>
        <v>0</v>
      </c>
      <c r="H97" s="15">
        <v>300</v>
      </c>
      <c r="I97" s="36">
        <v>3584</v>
      </c>
      <c r="J97" s="15" t="s">
        <v>639</v>
      </c>
      <c r="K97" s="15" t="s">
        <v>1147</v>
      </c>
      <c r="L97" s="15"/>
      <c r="M97" s="15"/>
      <c r="N97" s="56" t="s">
        <v>40</v>
      </c>
      <c r="O97" s="15"/>
      <c r="P97" s="15">
        <v>1425</v>
      </c>
      <c r="Q97" s="15"/>
      <c r="R97" s="15" t="s">
        <v>26</v>
      </c>
      <c r="S97" s="15"/>
      <c r="T97" s="15"/>
      <c r="U97" s="15"/>
      <c r="V97" s="15" t="s">
        <v>1148</v>
      </c>
    </row>
    <row r="98" s="3" customFormat="1" ht="21" hidden="1" customHeight="1" spans="1:22">
      <c r="A98" s="13">
        <f t="shared" si="4"/>
        <v>8</v>
      </c>
      <c r="B98" s="15" t="s">
        <v>1142</v>
      </c>
      <c r="C98" s="15" t="s">
        <v>67</v>
      </c>
      <c r="D98" s="15">
        <v>8</v>
      </c>
      <c r="E98" s="15">
        <f>900/8*D98</f>
        <v>900</v>
      </c>
      <c r="F98" s="15">
        <v>0</v>
      </c>
      <c r="G98" s="15">
        <f>1300/8*F98</f>
        <v>0</v>
      </c>
      <c r="H98" s="15"/>
      <c r="I98" s="36">
        <v>5173</v>
      </c>
      <c r="J98" s="15" t="s">
        <v>986</v>
      </c>
      <c r="K98" s="15" t="s">
        <v>1136</v>
      </c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 t="s">
        <v>1137</v>
      </c>
    </row>
    <row r="99" s="3" customFormat="1" ht="21" hidden="1" customHeight="1" spans="1:22">
      <c r="A99" s="13">
        <f t="shared" si="4"/>
        <v>4</v>
      </c>
      <c r="B99" s="15" t="s">
        <v>1142</v>
      </c>
      <c r="C99" s="15" t="s">
        <v>457</v>
      </c>
      <c r="D99" s="15">
        <v>4</v>
      </c>
      <c r="E99" s="15">
        <f>1000/8*D99</f>
        <v>500</v>
      </c>
      <c r="F99" s="15">
        <v>0</v>
      </c>
      <c r="G99" s="15">
        <f>1500/8*F99</f>
        <v>0</v>
      </c>
      <c r="H99" s="15">
        <v>300</v>
      </c>
      <c r="I99" s="36">
        <v>5283</v>
      </c>
      <c r="J99" s="15" t="s">
        <v>54</v>
      </c>
      <c r="K99" s="57" t="s">
        <v>448</v>
      </c>
      <c r="L99" s="15"/>
      <c r="M99" s="15"/>
      <c r="N99" s="15" t="s">
        <v>40</v>
      </c>
      <c r="O99" s="15"/>
      <c r="P99" s="15"/>
      <c r="Q99" s="15"/>
      <c r="R99" s="15"/>
      <c r="S99" s="15"/>
      <c r="T99" s="15">
        <v>1722.2</v>
      </c>
      <c r="U99" s="15" t="s">
        <v>481</v>
      </c>
      <c r="V99" s="15" t="s">
        <v>1149</v>
      </c>
    </row>
    <row r="100" s="3" customFormat="1" ht="21" hidden="1" customHeight="1" spans="1:22">
      <c r="A100" s="13">
        <f t="shared" si="4"/>
        <v>4</v>
      </c>
      <c r="B100" s="15" t="s">
        <v>1142</v>
      </c>
      <c r="C100" s="15" t="s">
        <v>50</v>
      </c>
      <c r="D100" s="15">
        <v>4</v>
      </c>
      <c r="E100" s="15">
        <f>1000/8*D100</f>
        <v>500</v>
      </c>
      <c r="F100" s="15">
        <v>0</v>
      </c>
      <c r="G100" s="15">
        <f>1500/8*F100</f>
        <v>0</v>
      </c>
      <c r="H100" s="15"/>
      <c r="I100" s="36">
        <v>5285</v>
      </c>
      <c r="J100" s="15" t="s">
        <v>54</v>
      </c>
      <c r="K100" s="15" t="s">
        <v>1127</v>
      </c>
      <c r="L100" s="15"/>
      <c r="M100" s="15"/>
      <c r="N100" s="15" t="s">
        <v>40</v>
      </c>
      <c r="O100" s="15"/>
      <c r="P100" s="15"/>
      <c r="Q100" s="15"/>
      <c r="R100" s="15"/>
      <c r="S100" s="15"/>
      <c r="T100" s="15"/>
      <c r="U100" s="15"/>
      <c r="V100" s="15">
        <v>13416213990</v>
      </c>
    </row>
    <row r="101" s="3" customFormat="1" ht="21" hidden="1" customHeight="1" spans="1:22">
      <c r="A101" s="13">
        <f t="shared" si="4"/>
        <v>4</v>
      </c>
      <c r="B101" s="15" t="s">
        <v>1142</v>
      </c>
      <c r="C101" s="15" t="s">
        <v>345</v>
      </c>
      <c r="D101" s="15">
        <v>0</v>
      </c>
      <c r="E101" s="15">
        <f>900/8*D101</f>
        <v>0</v>
      </c>
      <c r="F101" s="15">
        <v>4</v>
      </c>
      <c r="G101" s="15">
        <f>1300/8*F101</f>
        <v>650</v>
      </c>
      <c r="H101" s="15"/>
      <c r="I101" s="36">
        <v>5372</v>
      </c>
      <c r="J101" s="15" t="s">
        <v>845</v>
      </c>
      <c r="K101" s="15" t="s">
        <v>1138</v>
      </c>
      <c r="L101" s="15"/>
      <c r="M101" s="15"/>
      <c r="N101" s="15" t="s">
        <v>40</v>
      </c>
      <c r="O101" s="15"/>
      <c r="P101" s="15"/>
      <c r="Q101" s="15"/>
      <c r="R101" s="15"/>
      <c r="S101" s="15"/>
      <c r="T101" s="15"/>
      <c r="U101" s="15"/>
      <c r="V101" s="15" t="s">
        <v>1139</v>
      </c>
    </row>
    <row r="102" s="3" customFormat="1" ht="21" hidden="1" customHeight="1" spans="1:22">
      <c r="A102" s="13">
        <f t="shared" si="4"/>
        <v>8</v>
      </c>
      <c r="B102" s="15" t="s">
        <v>1142</v>
      </c>
      <c r="C102" s="15" t="s">
        <v>37</v>
      </c>
      <c r="D102" s="15">
        <v>8</v>
      </c>
      <c r="E102" s="15">
        <f>1000/8*D102</f>
        <v>1000</v>
      </c>
      <c r="F102" s="15">
        <v>0</v>
      </c>
      <c r="G102" s="15">
        <f>1500/8*F102</f>
        <v>0</v>
      </c>
      <c r="H102" s="15"/>
      <c r="I102" s="36">
        <v>5707</v>
      </c>
      <c r="J102" s="15" t="s">
        <v>23</v>
      </c>
      <c r="K102" s="15" t="s">
        <v>1122</v>
      </c>
      <c r="L102" s="15"/>
      <c r="M102" s="15"/>
      <c r="N102" s="15" t="s">
        <v>40</v>
      </c>
      <c r="O102" s="15"/>
      <c r="P102" s="15"/>
      <c r="Q102" s="15"/>
      <c r="R102" s="15"/>
      <c r="S102" s="15"/>
      <c r="T102" s="15">
        <v>3309</v>
      </c>
      <c r="U102" s="15"/>
      <c r="V102" s="15" t="s">
        <v>1140</v>
      </c>
    </row>
    <row r="103" s="3" customFormat="1" ht="21" hidden="1" customHeight="1" spans="1:22">
      <c r="A103" s="13">
        <f t="shared" si="4"/>
        <v>8</v>
      </c>
      <c r="B103" s="15" t="s">
        <v>1142</v>
      </c>
      <c r="C103" s="15" t="s">
        <v>80</v>
      </c>
      <c r="D103" s="15">
        <v>8</v>
      </c>
      <c r="E103" s="15">
        <f>900/8*D103</f>
        <v>900</v>
      </c>
      <c r="F103" s="15">
        <v>0</v>
      </c>
      <c r="G103" s="15">
        <f>1300/8*F103</f>
        <v>0</v>
      </c>
      <c r="H103" s="15"/>
      <c r="I103" s="36">
        <v>5950</v>
      </c>
      <c r="J103" s="15" t="s">
        <v>284</v>
      </c>
      <c r="K103" s="15" t="s">
        <v>861</v>
      </c>
      <c r="L103" s="15">
        <v>20</v>
      </c>
      <c r="M103" s="15"/>
      <c r="N103" s="15" t="s">
        <v>40</v>
      </c>
      <c r="O103" s="15"/>
      <c r="P103" s="15"/>
      <c r="Q103" s="15"/>
      <c r="R103" s="15"/>
      <c r="S103" s="15"/>
      <c r="T103" s="15">
        <v>981</v>
      </c>
      <c r="U103" s="15"/>
      <c r="V103" s="15" t="s">
        <v>1107</v>
      </c>
    </row>
    <row r="104" s="3" customFormat="1" ht="21" hidden="1" customHeight="1" spans="1:22">
      <c r="A104" s="13">
        <f t="shared" si="4"/>
        <v>8</v>
      </c>
      <c r="B104" s="33" t="s">
        <v>1142</v>
      </c>
      <c r="C104" s="33" t="s">
        <v>33</v>
      </c>
      <c r="D104" s="33">
        <v>8</v>
      </c>
      <c r="E104" s="33">
        <f>1000/8*D104</f>
        <v>1000</v>
      </c>
      <c r="F104" s="33">
        <v>0</v>
      </c>
      <c r="G104" s="33">
        <f>1500/8*F104</f>
        <v>0</v>
      </c>
      <c r="H104" s="33">
        <v>300</v>
      </c>
      <c r="I104" s="43"/>
      <c r="J104" s="33" t="s">
        <v>82</v>
      </c>
      <c r="K104" s="33" t="s">
        <v>1150</v>
      </c>
      <c r="L104" s="33"/>
      <c r="M104" s="33"/>
      <c r="N104" s="33"/>
      <c r="O104" s="33"/>
      <c r="P104" s="33">
        <v>1300</v>
      </c>
      <c r="Q104" s="33"/>
      <c r="R104" s="33" t="s">
        <v>26</v>
      </c>
      <c r="S104" s="33"/>
      <c r="T104" s="33"/>
      <c r="U104" s="33"/>
      <c r="V104" s="33"/>
    </row>
    <row r="105" s="3" customFormat="1" ht="21" hidden="1" customHeight="1" spans="1:22">
      <c r="A105" s="13">
        <f t="shared" si="4"/>
        <v>4</v>
      </c>
      <c r="B105" s="33" t="s">
        <v>1142</v>
      </c>
      <c r="C105" s="33" t="s">
        <v>59</v>
      </c>
      <c r="D105" s="33">
        <v>0</v>
      </c>
      <c r="E105" s="33">
        <f>900/8*D105</f>
        <v>0</v>
      </c>
      <c r="F105" s="33">
        <v>4</v>
      </c>
      <c r="G105" s="33">
        <f>1300/8*F105</f>
        <v>650</v>
      </c>
      <c r="H105" s="33">
        <v>300</v>
      </c>
      <c r="I105" s="43"/>
      <c r="J105" s="33" t="s">
        <v>104</v>
      </c>
      <c r="K105" s="33" t="s">
        <v>1151</v>
      </c>
      <c r="L105" s="33"/>
      <c r="M105" s="33"/>
      <c r="N105" s="33"/>
      <c r="O105" s="33"/>
      <c r="P105" s="33">
        <v>1600</v>
      </c>
      <c r="Q105" s="33"/>
      <c r="R105" s="33" t="s">
        <v>26</v>
      </c>
      <c r="S105" s="33"/>
      <c r="T105" s="33"/>
      <c r="U105" s="33"/>
      <c r="V105" s="33"/>
    </row>
    <row r="106" s="3" customFormat="1" ht="21" hidden="1" customHeight="1" spans="1:22">
      <c r="A106" s="13">
        <f t="shared" si="4"/>
        <v>11</v>
      </c>
      <c r="B106" s="33" t="s">
        <v>1142</v>
      </c>
      <c r="C106" s="33" t="s">
        <v>1130</v>
      </c>
      <c r="D106" s="33">
        <v>8</v>
      </c>
      <c r="E106" s="33">
        <f>900/8*D106</f>
        <v>900</v>
      </c>
      <c r="F106" s="33">
        <v>3</v>
      </c>
      <c r="G106" s="33">
        <f>1300/8*F106</f>
        <v>487.5</v>
      </c>
      <c r="H106" s="33"/>
      <c r="I106" s="43"/>
      <c r="J106" s="43" t="s">
        <v>34</v>
      </c>
      <c r="K106" s="33" t="s">
        <v>1131</v>
      </c>
      <c r="L106" s="33"/>
      <c r="M106" s="33"/>
      <c r="N106" s="33"/>
      <c r="O106" s="33"/>
      <c r="P106" s="33"/>
      <c r="Q106" s="33"/>
      <c r="R106" s="33"/>
      <c r="S106" s="33"/>
      <c r="T106" s="33">
        <v>1147</v>
      </c>
      <c r="U106" s="33"/>
      <c r="V106" s="33"/>
    </row>
    <row r="107" s="3" customFormat="1" ht="21" hidden="1" customHeight="1" spans="1:22">
      <c r="A107" s="13">
        <f t="shared" si="4"/>
        <v>8</v>
      </c>
      <c r="B107" s="15" t="s">
        <v>1152</v>
      </c>
      <c r="C107" s="15" t="s">
        <v>168</v>
      </c>
      <c r="D107" s="15">
        <v>0</v>
      </c>
      <c r="E107" s="15">
        <f>900/8*D107</f>
        <v>0</v>
      </c>
      <c r="F107" s="15">
        <v>8</v>
      </c>
      <c r="G107" s="15">
        <f>1300/8*F107</f>
        <v>1300</v>
      </c>
      <c r="H107" s="15">
        <v>300</v>
      </c>
      <c r="I107" s="36">
        <v>83</v>
      </c>
      <c r="J107" s="15" t="s">
        <v>939</v>
      </c>
      <c r="K107" s="57" t="s">
        <v>1143</v>
      </c>
      <c r="L107" s="15"/>
      <c r="M107" s="15" t="s">
        <v>77</v>
      </c>
      <c r="N107" s="15" t="s">
        <v>40</v>
      </c>
      <c r="O107" s="15"/>
      <c r="P107" s="15"/>
      <c r="Q107" s="15"/>
      <c r="R107" s="15"/>
      <c r="S107" s="15"/>
      <c r="T107" s="15"/>
      <c r="U107" s="15"/>
      <c r="V107" s="15" t="s">
        <v>1153</v>
      </c>
    </row>
    <row r="108" s="3" customFormat="1" ht="21" hidden="1" customHeight="1" spans="1:22">
      <c r="A108" s="13">
        <f t="shared" si="4"/>
        <v>8</v>
      </c>
      <c r="B108" s="15" t="s">
        <v>1152</v>
      </c>
      <c r="C108" s="15" t="s">
        <v>137</v>
      </c>
      <c r="D108" s="15">
        <v>8</v>
      </c>
      <c r="E108" s="15">
        <f>900/8*D108</f>
        <v>900</v>
      </c>
      <c r="F108" s="15">
        <v>0</v>
      </c>
      <c r="G108" s="15">
        <f>1300/8*F108</f>
        <v>0</v>
      </c>
      <c r="H108" s="15"/>
      <c r="I108" s="36">
        <v>1402</v>
      </c>
      <c r="J108" s="15" t="s">
        <v>47</v>
      </c>
      <c r="K108" s="15" t="s">
        <v>1134</v>
      </c>
      <c r="L108" s="15"/>
      <c r="M108" s="15"/>
      <c r="N108" s="56" t="s">
        <v>40</v>
      </c>
      <c r="O108" s="15"/>
      <c r="P108" s="15"/>
      <c r="Q108" s="15"/>
      <c r="R108" s="15"/>
      <c r="S108" s="15"/>
      <c r="T108" s="15">
        <v>1789.2</v>
      </c>
      <c r="U108" s="15"/>
      <c r="V108" s="15" t="s">
        <v>1135</v>
      </c>
    </row>
    <row r="109" s="3" customFormat="1" ht="21" hidden="1" customHeight="1" spans="1:22">
      <c r="A109" s="13">
        <f t="shared" si="4"/>
        <v>10</v>
      </c>
      <c r="B109" s="15" t="s">
        <v>1152</v>
      </c>
      <c r="C109" s="15" t="s">
        <v>46</v>
      </c>
      <c r="D109" s="15">
        <v>10</v>
      </c>
      <c r="E109" s="15">
        <f>900/8*D109</f>
        <v>1125</v>
      </c>
      <c r="F109" s="15">
        <v>0</v>
      </c>
      <c r="G109" s="15">
        <f>1300/8*F109</f>
        <v>0</v>
      </c>
      <c r="H109" s="15">
        <v>300</v>
      </c>
      <c r="I109" s="36">
        <v>2367</v>
      </c>
      <c r="J109" s="15" t="s">
        <v>82</v>
      </c>
      <c r="K109" s="15" t="s">
        <v>1145</v>
      </c>
      <c r="L109" s="15"/>
      <c r="M109" s="15"/>
      <c r="N109" s="15" t="s">
        <v>40</v>
      </c>
      <c r="O109" s="15"/>
      <c r="P109" s="15"/>
      <c r="Q109" s="15"/>
      <c r="R109" s="15"/>
      <c r="S109" s="15"/>
      <c r="T109" s="15"/>
      <c r="U109" s="15"/>
      <c r="V109" s="15" t="s">
        <v>1146</v>
      </c>
    </row>
    <row r="110" s="3" customFormat="1" ht="21" hidden="1" customHeight="1" spans="1:22">
      <c r="A110" s="13">
        <f t="shared" si="4"/>
        <v>8</v>
      </c>
      <c r="B110" s="15" t="s">
        <v>1152</v>
      </c>
      <c r="C110" s="15" t="s">
        <v>59</v>
      </c>
      <c r="D110" s="15">
        <v>7</v>
      </c>
      <c r="E110" s="15">
        <f>1000/8*D110</f>
        <v>875</v>
      </c>
      <c r="F110" s="15">
        <v>1</v>
      </c>
      <c r="G110" s="15">
        <f>1500/8*F110</f>
        <v>187.5</v>
      </c>
      <c r="H110" s="15">
        <v>300</v>
      </c>
      <c r="I110" s="36">
        <v>3585</v>
      </c>
      <c r="J110" s="15" t="s">
        <v>639</v>
      </c>
      <c r="K110" s="15" t="s">
        <v>1154</v>
      </c>
      <c r="L110" s="15"/>
      <c r="M110" s="15"/>
      <c r="N110" s="15" t="s">
        <v>40</v>
      </c>
      <c r="O110" s="15"/>
      <c r="P110" s="15"/>
      <c r="Q110" s="15"/>
      <c r="R110" s="15"/>
      <c r="S110" s="15"/>
      <c r="T110" s="15"/>
      <c r="U110" s="15"/>
      <c r="V110" s="15" t="s">
        <v>1155</v>
      </c>
    </row>
    <row r="111" s="3" customFormat="1" ht="21" hidden="1" customHeight="1" spans="1:22">
      <c r="A111" s="13">
        <f t="shared" si="4"/>
        <v>8</v>
      </c>
      <c r="B111" s="14" t="s">
        <v>1152</v>
      </c>
      <c r="C111" s="14" t="s">
        <v>457</v>
      </c>
      <c r="D111" s="14">
        <v>8</v>
      </c>
      <c r="E111" s="14">
        <f>900/8*D111</f>
        <v>900</v>
      </c>
      <c r="F111" s="14">
        <v>0</v>
      </c>
      <c r="G111" s="14">
        <f>1300/8*F111</f>
        <v>0</v>
      </c>
      <c r="H111" s="14"/>
      <c r="I111" s="23">
        <v>5175</v>
      </c>
      <c r="J111" s="14" t="s">
        <v>986</v>
      </c>
      <c r="K111" s="14" t="s">
        <v>1033</v>
      </c>
      <c r="L111" s="14"/>
      <c r="M111" s="14"/>
      <c r="N111" s="14" t="s">
        <v>40</v>
      </c>
      <c r="O111" s="14"/>
      <c r="P111" s="14"/>
      <c r="Q111" s="14"/>
      <c r="R111" s="14"/>
      <c r="S111" s="14"/>
      <c r="T111" s="14"/>
      <c r="U111" s="14"/>
      <c r="V111" s="14" t="s">
        <v>1034</v>
      </c>
    </row>
    <row r="112" s="3" customFormat="1" ht="21" hidden="1" customHeight="1" spans="1:22">
      <c r="A112" s="13">
        <f t="shared" si="4"/>
        <v>8</v>
      </c>
      <c r="B112" s="15" t="s">
        <v>1152</v>
      </c>
      <c r="C112" s="15" t="s">
        <v>737</v>
      </c>
      <c r="D112" s="15">
        <v>8</v>
      </c>
      <c r="E112" s="15">
        <f>1000/8*D112</f>
        <v>1000</v>
      </c>
      <c r="F112" s="15">
        <v>0</v>
      </c>
      <c r="G112" s="15">
        <f>1500/8*F112</f>
        <v>0</v>
      </c>
      <c r="H112" s="15"/>
      <c r="I112" s="36">
        <v>5284</v>
      </c>
      <c r="J112" s="15" t="s">
        <v>54</v>
      </c>
      <c r="K112" s="15" t="s">
        <v>1126</v>
      </c>
      <c r="L112" s="15"/>
      <c r="M112" s="15"/>
      <c r="N112" s="15" t="s">
        <v>40</v>
      </c>
      <c r="O112" s="15"/>
      <c r="P112" s="15"/>
      <c r="Q112" s="15"/>
      <c r="R112" s="15"/>
      <c r="S112" s="15"/>
      <c r="T112" s="15">
        <v>2466</v>
      </c>
      <c r="U112" s="15" t="s">
        <v>407</v>
      </c>
      <c r="V112" s="15"/>
    </row>
    <row r="113" s="3" customFormat="1" ht="21" hidden="1" customHeight="1" spans="1:22">
      <c r="A113" s="13">
        <f t="shared" si="4"/>
        <v>4</v>
      </c>
      <c r="B113" s="15" t="s">
        <v>1152</v>
      </c>
      <c r="C113" s="15" t="s">
        <v>50</v>
      </c>
      <c r="D113" s="15">
        <v>4</v>
      </c>
      <c r="E113" s="15">
        <f>1000/8*D113</f>
        <v>500</v>
      </c>
      <c r="F113" s="15">
        <v>0</v>
      </c>
      <c r="G113" s="15">
        <f>1500/8*F113</f>
        <v>0</v>
      </c>
      <c r="H113" s="15"/>
      <c r="I113" s="36">
        <v>5286</v>
      </c>
      <c r="J113" s="15" t="s">
        <v>54</v>
      </c>
      <c r="K113" s="15" t="s">
        <v>1127</v>
      </c>
      <c r="L113" s="15"/>
      <c r="M113" s="15"/>
      <c r="N113" s="15" t="s">
        <v>40</v>
      </c>
      <c r="O113" s="15"/>
      <c r="P113" s="15"/>
      <c r="Q113" s="15"/>
      <c r="R113" s="15"/>
      <c r="S113" s="15"/>
      <c r="T113" s="15"/>
      <c r="U113" s="15"/>
      <c r="V113" s="15">
        <v>13416213990</v>
      </c>
    </row>
    <row r="114" s="3" customFormat="1" ht="21" hidden="1" customHeight="1" spans="1:22">
      <c r="A114" s="13">
        <f t="shared" si="4"/>
        <v>8</v>
      </c>
      <c r="B114" s="15" t="s">
        <v>1152</v>
      </c>
      <c r="C114" s="15" t="s">
        <v>345</v>
      </c>
      <c r="D114" s="15">
        <v>0</v>
      </c>
      <c r="E114" s="15">
        <f>900/8*D114</f>
        <v>0</v>
      </c>
      <c r="F114" s="15">
        <v>8</v>
      </c>
      <c r="G114" s="15">
        <f>1300/8*F114</f>
        <v>1300</v>
      </c>
      <c r="H114" s="15"/>
      <c r="I114" s="36">
        <v>5373</v>
      </c>
      <c r="J114" s="15" t="s">
        <v>845</v>
      </c>
      <c r="K114" s="15" t="s">
        <v>1138</v>
      </c>
      <c r="L114" s="15"/>
      <c r="M114" s="15"/>
      <c r="N114" s="15" t="s">
        <v>40</v>
      </c>
      <c r="O114" s="15"/>
      <c r="P114" s="15"/>
      <c r="Q114" s="15"/>
      <c r="R114" s="15"/>
      <c r="S114" s="15"/>
      <c r="T114" s="15"/>
      <c r="U114" s="15"/>
      <c r="V114" s="15" t="s">
        <v>1139</v>
      </c>
    </row>
    <row r="115" s="3" customFormat="1" ht="20" hidden="1" customHeight="1" spans="1:22">
      <c r="A115" s="13">
        <f t="shared" si="4"/>
        <v>8</v>
      </c>
      <c r="B115" s="15" t="s">
        <v>1152</v>
      </c>
      <c r="C115" s="15" t="s">
        <v>37</v>
      </c>
      <c r="D115" s="15">
        <v>8</v>
      </c>
      <c r="E115" s="15">
        <f>1000/8*D115</f>
        <v>1000</v>
      </c>
      <c r="F115" s="15">
        <v>0</v>
      </c>
      <c r="G115" s="15">
        <f>1500/8*F115</f>
        <v>0</v>
      </c>
      <c r="H115" s="15"/>
      <c r="I115" s="36">
        <v>5708</v>
      </c>
      <c r="J115" s="15" t="s">
        <v>23</v>
      </c>
      <c r="K115" s="15" t="s">
        <v>1122</v>
      </c>
      <c r="L115" s="15"/>
      <c r="M115" s="15"/>
      <c r="N115" s="15" t="s">
        <v>40</v>
      </c>
      <c r="O115" s="15"/>
      <c r="P115" s="15"/>
      <c r="Q115" s="15"/>
      <c r="R115" s="15"/>
      <c r="S115" s="15"/>
      <c r="T115" s="15">
        <v>3318</v>
      </c>
      <c r="U115" s="15"/>
      <c r="V115" s="15" t="s">
        <v>1140</v>
      </c>
    </row>
    <row r="116" s="3" customFormat="1" ht="21" hidden="1" customHeight="1" spans="1:22">
      <c r="A116" s="13">
        <f t="shared" si="4"/>
        <v>8</v>
      </c>
      <c r="B116" s="15" t="s">
        <v>1152</v>
      </c>
      <c r="C116" s="15" t="s">
        <v>80</v>
      </c>
      <c r="D116" s="15">
        <v>8</v>
      </c>
      <c r="E116" s="15">
        <f>900/8*D116</f>
        <v>900</v>
      </c>
      <c r="F116" s="15">
        <v>0</v>
      </c>
      <c r="G116" s="15">
        <f>1300/8*F116</f>
        <v>0</v>
      </c>
      <c r="H116" s="15"/>
      <c r="I116" s="36">
        <v>5951</v>
      </c>
      <c r="J116" s="15" t="s">
        <v>284</v>
      </c>
      <c r="K116" s="15" t="s">
        <v>861</v>
      </c>
      <c r="L116" s="15">
        <v>20</v>
      </c>
      <c r="M116" s="15"/>
      <c r="N116" s="15" t="s">
        <v>40</v>
      </c>
      <c r="O116" s="15"/>
      <c r="P116" s="15"/>
      <c r="Q116" s="15"/>
      <c r="R116" s="15"/>
      <c r="S116" s="15"/>
      <c r="T116" s="15"/>
      <c r="U116" s="15"/>
      <c r="V116" s="15" t="s">
        <v>1107</v>
      </c>
    </row>
    <row r="117" s="3" customFormat="1" ht="22" hidden="1" customHeight="1" spans="1:22">
      <c r="A117" s="13">
        <f t="shared" si="4"/>
        <v>8</v>
      </c>
      <c r="B117" s="15" t="s">
        <v>1156</v>
      </c>
      <c r="C117" s="15" t="s">
        <v>1157</v>
      </c>
      <c r="D117" s="15">
        <v>4</v>
      </c>
      <c r="E117" s="15">
        <f>900/8*D117</f>
        <v>450</v>
      </c>
      <c r="F117" s="15">
        <v>4</v>
      </c>
      <c r="G117" s="15">
        <f>1300/8*F117</f>
        <v>650</v>
      </c>
      <c r="H117" s="15">
        <v>300</v>
      </c>
      <c r="I117" s="36">
        <v>84</v>
      </c>
      <c r="J117" s="40" t="s">
        <v>939</v>
      </c>
      <c r="K117" s="57" t="s">
        <v>448</v>
      </c>
      <c r="L117" s="15"/>
      <c r="M117" s="15"/>
      <c r="N117" s="15" t="s">
        <v>40</v>
      </c>
      <c r="O117" s="15"/>
      <c r="P117" s="15"/>
      <c r="Q117" s="15"/>
      <c r="R117" s="15"/>
      <c r="S117" s="15"/>
      <c r="T117" s="15"/>
      <c r="U117" s="15"/>
      <c r="V117" s="15" t="s">
        <v>1158</v>
      </c>
    </row>
    <row r="118" s="3" customFormat="1" ht="22" hidden="1" customHeight="1" spans="1:22">
      <c r="A118" s="13">
        <f t="shared" si="4"/>
        <v>8</v>
      </c>
      <c r="B118" s="14" t="s">
        <v>1156</v>
      </c>
      <c r="C118" s="14" t="s">
        <v>33</v>
      </c>
      <c r="D118" s="14">
        <v>8</v>
      </c>
      <c r="E118" s="14">
        <f>1000/8*D118</f>
        <v>1000</v>
      </c>
      <c r="F118" s="14">
        <v>0</v>
      </c>
      <c r="G118" s="14">
        <f>1500/8*F118</f>
        <v>0</v>
      </c>
      <c r="H118" s="14"/>
      <c r="I118" s="23">
        <v>858</v>
      </c>
      <c r="J118" s="14" t="s">
        <v>338</v>
      </c>
      <c r="K118" s="14" t="s">
        <v>1159</v>
      </c>
      <c r="L118" s="14"/>
      <c r="M118" s="14"/>
      <c r="N118" s="14" t="s">
        <v>40</v>
      </c>
      <c r="O118" s="14"/>
      <c r="P118" s="14"/>
      <c r="Q118" s="14"/>
      <c r="R118" s="14"/>
      <c r="S118" s="14"/>
      <c r="T118" s="14">
        <v>3629.4</v>
      </c>
      <c r="U118" s="14" t="s">
        <v>481</v>
      </c>
      <c r="V118" s="14" t="s">
        <v>1160</v>
      </c>
    </row>
    <row r="119" s="3" customFormat="1" ht="22" hidden="1" customHeight="1" spans="1:22">
      <c r="A119" s="13">
        <f t="shared" si="4"/>
        <v>8</v>
      </c>
      <c r="B119" s="15" t="s">
        <v>1156</v>
      </c>
      <c r="C119" s="15" t="s">
        <v>137</v>
      </c>
      <c r="D119" s="15">
        <v>8</v>
      </c>
      <c r="E119" s="15">
        <f>900/8*D119</f>
        <v>900</v>
      </c>
      <c r="F119" s="15">
        <v>0</v>
      </c>
      <c r="G119" s="15">
        <f>1300/8*F119</f>
        <v>0</v>
      </c>
      <c r="H119" s="15"/>
      <c r="I119" s="36">
        <v>1403</v>
      </c>
      <c r="J119" s="15" t="s">
        <v>47</v>
      </c>
      <c r="K119" s="15" t="s">
        <v>1134</v>
      </c>
      <c r="L119" s="15"/>
      <c r="M119" s="15"/>
      <c r="N119" s="56" t="s">
        <v>40</v>
      </c>
      <c r="O119" s="15"/>
      <c r="P119" s="15"/>
      <c r="Q119" s="15"/>
      <c r="R119" s="15"/>
      <c r="S119" s="15"/>
      <c r="T119" s="15"/>
      <c r="U119" s="15"/>
      <c r="V119" s="15" t="s">
        <v>1135</v>
      </c>
    </row>
    <row r="120" s="3" customFormat="1" ht="22" hidden="1" customHeight="1" spans="1:22">
      <c r="A120" s="13">
        <f t="shared" si="4"/>
        <v>9</v>
      </c>
      <c r="B120" s="15" t="s">
        <v>1156</v>
      </c>
      <c r="C120" s="15" t="s">
        <v>59</v>
      </c>
      <c r="D120" s="15">
        <v>6</v>
      </c>
      <c r="E120" s="15">
        <f>1000/8*D120</f>
        <v>750</v>
      </c>
      <c r="F120" s="15">
        <v>3</v>
      </c>
      <c r="G120" s="15">
        <f>1500/8*F120</f>
        <v>562.5</v>
      </c>
      <c r="H120" s="15"/>
      <c r="I120" s="36">
        <v>3586</v>
      </c>
      <c r="J120" s="15" t="s">
        <v>639</v>
      </c>
      <c r="K120" s="15" t="s">
        <v>1154</v>
      </c>
      <c r="L120" s="15"/>
      <c r="M120" s="15"/>
      <c r="N120" s="15" t="s">
        <v>40</v>
      </c>
      <c r="O120" s="15"/>
      <c r="P120" s="15"/>
      <c r="Q120" s="15"/>
      <c r="R120" s="15"/>
      <c r="S120" s="15"/>
      <c r="T120" s="15"/>
      <c r="U120" s="15"/>
      <c r="V120" s="15" t="s">
        <v>1155</v>
      </c>
    </row>
    <row r="121" s="3" customFormat="1" ht="20" hidden="1" customHeight="1" spans="1:22">
      <c r="A121" s="13">
        <f t="shared" si="4"/>
        <v>4</v>
      </c>
      <c r="B121" s="14" t="s">
        <v>1156</v>
      </c>
      <c r="C121" s="14" t="s">
        <v>457</v>
      </c>
      <c r="D121" s="14">
        <v>4</v>
      </c>
      <c r="E121" s="14">
        <f>900/8*D121</f>
        <v>450</v>
      </c>
      <c r="F121" s="14">
        <v>0</v>
      </c>
      <c r="G121" s="14">
        <f>1300/8*F121</f>
        <v>0</v>
      </c>
      <c r="H121" s="14"/>
      <c r="I121" s="23">
        <v>5178</v>
      </c>
      <c r="J121" s="14" t="s">
        <v>986</v>
      </c>
      <c r="K121" s="14" t="s">
        <v>1033</v>
      </c>
      <c r="L121" s="14"/>
      <c r="M121" s="14"/>
      <c r="N121" s="14" t="s">
        <v>40</v>
      </c>
      <c r="O121" s="14"/>
      <c r="P121" s="14"/>
      <c r="Q121" s="14"/>
      <c r="R121" s="14"/>
      <c r="S121" s="14"/>
      <c r="T121" s="14"/>
      <c r="U121" s="14"/>
      <c r="V121" s="14" t="s">
        <v>1034</v>
      </c>
    </row>
    <row r="122" s="3" customFormat="1" ht="22" hidden="1" customHeight="1" spans="1:22">
      <c r="A122" s="13">
        <f t="shared" si="4"/>
        <v>4</v>
      </c>
      <c r="B122" s="15" t="s">
        <v>1156</v>
      </c>
      <c r="C122" s="15" t="s">
        <v>50</v>
      </c>
      <c r="D122" s="15">
        <v>4</v>
      </c>
      <c r="E122" s="15">
        <f>1000/8*D122</f>
        <v>500</v>
      </c>
      <c r="F122" s="15">
        <v>0</v>
      </c>
      <c r="G122" s="15">
        <f>1500/8*F122</f>
        <v>0</v>
      </c>
      <c r="H122" s="15"/>
      <c r="I122" s="36">
        <v>5287</v>
      </c>
      <c r="J122" s="15" t="s">
        <v>54</v>
      </c>
      <c r="K122" s="15" t="s">
        <v>1127</v>
      </c>
      <c r="L122" s="15"/>
      <c r="M122" s="15"/>
      <c r="N122" s="15" t="s">
        <v>40</v>
      </c>
      <c r="O122" s="15"/>
      <c r="P122" s="15"/>
      <c r="Q122" s="15"/>
      <c r="R122" s="15"/>
      <c r="S122" s="15"/>
      <c r="T122" s="15"/>
      <c r="U122" s="15"/>
      <c r="V122" s="15">
        <v>13416213990</v>
      </c>
    </row>
    <row r="123" s="3" customFormat="1" ht="22" hidden="1" customHeight="1" spans="1:22">
      <c r="A123" s="13">
        <f t="shared" si="4"/>
        <v>4</v>
      </c>
      <c r="B123" s="15" t="s">
        <v>1156</v>
      </c>
      <c r="C123" s="15" t="s">
        <v>345</v>
      </c>
      <c r="D123" s="15">
        <v>0</v>
      </c>
      <c r="E123" s="15">
        <f>900/8*D123</f>
        <v>0</v>
      </c>
      <c r="F123" s="15">
        <v>4</v>
      </c>
      <c r="G123" s="15">
        <f>1300/8*F123</f>
        <v>650</v>
      </c>
      <c r="H123" s="15"/>
      <c r="I123" s="36">
        <v>5374</v>
      </c>
      <c r="J123" s="15" t="s">
        <v>845</v>
      </c>
      <c r="K123" s="15" t="s">
        <v>1138</v>
      </c>
      <c r="L123" s="15"/>
      <c r="M123" s="15"/>
      <c r="N123" s="15" t="s">
        <v>40</v>
      </c>
      <c r="O123" s="15"/>
      <c r="P123" s="15"/>
      <c r="Q123" s="15"/>
      <c r="R123" s="15"/>
      <c r="S123" s="15"/>
      <c r="T123" s="15"/>
      <c r="U123" s="15"/>
      <c r="V123" s="15" t="s">
        <v>1161</v>
      </c>
    </row>
    <row r="124" s="3" customFormat="1" ht="21" hidden="1" customHeight="1" spans="1:22">
      <c r="A124" s="13">
        <f t="shared" si="4"/>
        <v>8</v>
      </c>
      <c r="B124" s="15" t="s">
        <v>1156</v>
      </c>
      <c r="C124" s="15" t="s">
        <v>737</v>
      </c>
      <c r="D124" s="15">
        <v>8</v>
      </c>
      <c r="E124" s="15">
        <f>1000/8*D124</f>
        <v>1000</v>
      </c>
      <c r="F124" s="15">
        <v>0</v>
      </c>
      <c r="G124" s="15">
        <f>1500/8*F124</f>
        <v>0</v>
      </c>
      <c r="H124" s="15"/>
      <c r="I124" s="36">
        <v>5709</v>
      </c>
      <c r="J124" s="40" t="s">
        <v>1162</v>
      </c>
      <c r="K124" s="15" t="s">
        <v>1126</v>
      </c>
      <c r="L124" s="15"/>
      <c r="M124" s="15"/>
      <c r="N124" s="15" t="s">
        <v>40</v>
      </c>
      <c r="O124" s="15"/>
      <c r="P124" s="15"/>
      <c r="Q124" s="15"/>
      <c r="R124" s="15"/>
      <c r="S124" s="15"/>
      <c r="T124" s="15"/>
      <c r="U124" s="15"/>
      <c r="V124" s="15"/>
    </row>
    <row r="125" s="3" customFormat="1" ht="21" hidden="1" customHeight="1" spans="1:22">
      <c r="A125" s="13">
        <f t="shared" si="4"/>
        <v>8</v>
      </c>
      <c r="B125" s="15" t="s">
        <v>1156</v>
      </c>
      <c r="C125" s="15" t="s">
        <v>418</v>
      </c>
      <c r="D125" s="15">
        <v>3</v>
      </c>
      <c r="E125" s="15">
        <f>900/8*D125</f>
        <v>337.5</v>
      </c>
      <c r="F125" s="15">
        <v>5</v>
      </c>
      <c r="G125" s="15">
        <f>1300/8*F125</f>
        <v>812.5</v>
      </c>
      <c r="H125" s="15">
        <v>300</v>
      </c>
      <c r="I125" s="36">
        <v>5866</v>
      </c>
      <c r="J125" s="40" t="s">
        <v>82</v>
      </c>
      <c r="K125" s="15" t="s">
        <v>1163</v>
      </c>
      <c r="L125" s="15">
        <v>25</v>
      </c>
      <c r="M125" s="15"/>
      <c r="N125" s="15" t="s">
        <v>40</v>
      </c>
      <c r="O125" s="15"/>
      <c r="P125" s="15"/>
      <c r="Q125" s="15"/>
      <c r="R125" s="15"/>
      <c r="S125" s="15"/>
      <c r="T125" s="15"/>
      <c r="U125" s="15"/>
      <c r="V125" s="15" t="s">
        <v>1164</v>
      </c>
    </row>
    <row r="126" s="3" customFormat="1" ht="21" hidden="1" customHeight="1" spans="1:22">
      <c r="A126" s="13">
        <f t="shared" si="4"/>
        <v>8</v>
      </c>
      <c r="B126" s="15" t="s">
        <v>1156</v>
      </c>
      <c r="C126" s="15" t="s">
        <v>80</v>
      </c>
      <c r="D126" s="15">
        <v>8</v>
      </c>
      <c r="E126" s="15">
        <f>900/8*D126</f>
        <v>900</v>
      </c>
      <c r="F126" s="15">
        <v>0</v>
      </c>
      <c r="G126" s="15">
        <f>1300/8*F126</f>
        <v>0</v>
      </c>
      <c r="H126" s="15"/>
      <c r="I126" s="36">
        <v>5952</v>
      </c>
      <c r="J126" s="15" t="s">
        <v>284</v>
      </c>
      <c r="K126" s="15" t="s">
        <v>861</v>
      </c>
      <c r="L126" s="15">
        <v>20</v>
      </c>
      <c r="M126" s="15"/>
      <c r="N126" s="15" t="s">
        <v>40</v>
      </c>
      <c r="O126" s="15"/>
      <c r="P126" s="15"/>
      <c r="Q126" s="15"/>
      <c r="R126" s="15"/>
      <c r="S126" s="15"/>
      <c r="T126" s="15">
        <v>991</v>
      </c>
      <c r="U126" s="15" t="s">
        <v>408</v>
      </c>
      <c r="V126" s="15" t="s">
        <v>1107</v>
      </c>
    </row>
    <row r="127" s="3" customFormat="1" ht="21" customHeight="1" spans="1:22">
      <c r="A127" s="13">
        <f t="shared" si="4"/>
        <v>4</v>
      </c>
      <c r="B127" s="14" t="s">
        <v>1156</v>
      </c>
      <c r="C127" s="14" t="s">
        <v>400</v>
      </c>
      <c r="D127" s="14">
        <v>3</v>
      </c>
      <c r="E127" s="14">
        <f>900/8*D127</f>
        <v>337.5</v>
      </c>
      <c r="F127" s="14">
        <v>1</v>
      </c>
      <c r="G127" s="14">
        <f>1300/8*F127</f>
        <v>162.5</v>
      </c>
      <c r="H127" s="14"/>
      <c r="I127" s="58" t="s">
        <v>1165</v>
      </c>
      <c r="J127" s="14" t="s">
        <v>34</v>
      </c>
      <c r="K127" s="14" t="s">
        <v>1166</v>
      </c>
      <c r="L127" s="14"/>
      <c r="M127" s="14"/>
      <c r="N127" s="14" t="s">
        <v>40</v>
      </c>
      <c r="O127" s="14"/>
      <c r="P127" s="14"/>
      <c r="Q127" s="14"/>
      <c r="R127" s="14"/>
      <c r="S127" s="14"/>
      <c r="T127" s="14">
        <v>1417.3</v>
      </c>
      <c r="U127" s="14"/>
      <c r="V127" s="14" t="s">
        <v>503</v>
      </c>
    </row>
    <row r="128" s="3" customFormat="1" ht="21" hidden="1" customHeight="1" spans="1:22">
      <c r="A128" s="13">
        <f t="shared" si="4"/>
        <v>10</v>
      </c>
      <c r="B128" s="15" t="s">
        <v>1167</v>
      </c>
      <c r="C128" s="15" t="s">
        <v>273</v>
      </c>
      <c r="D128" s="15">
        <v>6</v>
      </c>
      <c r="E128" s="15">
        <f>1000/8*D128</f>
        <v>750</v>
      </c>
      <c r="F128" s="15">
        <v>4</v>
      </c>
      <c r="G128" s="15">
        <f>1500/8*F128</f>
        <v>750</v>
      </c>
      <c r="H128" s="15">
        <v>300</v>
      </c>
      <c r="I128" s="36">
        <v>85</v>
      </c>
      <c r="J128" s="40" t="s">
        <v>939</v>
      </c>
      <c r="K128" s="15" t="s">
        <v>1168</v>
      </c>
      <c r="L128" s="15"/>
      <c r="M128" s="15"/>
      <c r="N128" s="15" t="s">
        <v>40</v>
      </c>
      <c r="O128" s="15"/>
      <c r="P128" s="15"/>
      <c r="Q128" s="15"/>
      <c r="R128" s="15"/>
      <c r="S128" s="15"/>
      <c r="T128" s="15"/>
      <c r="U128" s="15"/>
      <c r="V128" s="15" t="s">
        <v>1169</v>
      </c>
    </row>
    <row r="129" s="3" customFormat="1" ht="22" hidden="1" customHeight="1" spans="1:22">
      <c r="A129" s="13">
        <f t="shared" si="4"/>
        <v>8</v>
      </c>
      <c r="B129" s="14" t="s">
        <v>1167</v>
      </c>
      <c r="C129" s="14" t="s">
        <v>33</v>
      </c>
      <c r="D129" s="14">
        <v>8</v>
      </c>
      <c r="E129" s="14">
        <f>1000/8*D129</f>
        <v>1000</v>
      </c>
      <c r="F129" s="14">
        <v>0</v>
      </c>
      <c r="G129" s="14">
        <f>1500/8*F129</f>
        <v>0</v>
      </c>
      <c r="H129" s="14"/>
      <c r="I129" s="23">
        <v>859</v>
      </c>
      <c r="J129" s="14" t="s">
        <v>338</v>
      </c>
      <c r="K129" s="14" t="s">
        <v>1159</v>
      </c>
      <c r="L129" s="14"/>
      <c r="M129" s="14"/>
      <c r="N129" s="14" t="s">
        <v>40</v>
      </c>
      <c r="O129" s="14"/>
      <c r="P129" s="14"/>
      <c r="Q129" s="14"/>
      <c r="R129" s="14"/>
      <c r="S129" s="14"/>
      <c r="T129" s="14">
        <v>3629.4</v>
      </c>
      <c r="U129" s="14" t="s">
        <v>481</v>
      </c>
      <c r="V129" s="14" t="s">
        <v>1160</v>
      </c>
    </row>
    <row r="130" s="3" customFormat="1" ht="21" hidden="1" customHeight="1" spans="1:22">
      <c r="A130" s="13">
        <f t="shared" si="4"/>
        <v>8</v>
      </c>
      <c r="B130" s="15" t="s">
        <v>1167</v>
      </c>
      <c r="C130" s="15" t="s">
        <v>137</v>
      </c>
      <c r="D130" s="15">
        <v>8</v>
      </c>
      <c r="E130" s="15">
        <f>900/8*D130</f>
        <v>900</v>
      </c>
      <c r="F130" s="15">
        <v>0</v>
      </c>
      <c r="G130" s="15">
        <f>1300/8*F130</f>
        <v>0</v>
      </c>
      <c r="H130" s="15"/>
      <c r="I130" s="36">
        <v>1404</v>
      </c>
      <c r="J130" s="15" t="s">
        <v>47</v>
      </c>
      <c r="K130" s="15" t="s">
        <v>1134</v>
      </c>
      <c r="L130" s="15"/>
      <c r="M130" s="15"/>
      <c r="N130" s="56" t="s">
        <v>40</v>
      </c>
      <c r="O130" s="15"/>
      <c r="P130" s="15"/>
      <c r="Q130" s="15"/>
      <c r="R130" s="15"/>
      <c r="S130" s="15"/>
      <c r="T130" s="15">
        <v>1801.2</v>
      </c>
      <c r="U130" s="15"/>
      <c r="V130" s="15" t="s">
        <v>1135</v>
      </c>
    </row>
    <row r="131" s="3" customFormat="1" ht="21" customHeight="1" spans="1:22">
      <c r="A131" s="13">
        <f t="shared" ref="A131:A194" si="6">D131+F131</f>
        <v>8</v>
      </c>
      <c r="B131" s="14" t="s">
        <v>1167</v>
      </c>
      <c r="C131" s="14" t="s">
        <v>400</v>
      </c>
      <c r="D131" s="14">
        <v>8</v>
      </c>
      <c r="E131" s="14">
        <f>900/8*D131</f>
        <v>900</v>
      </c>
      <c r="F131" s="14">
        <v>0</v>
      </c>
      <c r="G131" s="14">
        <f>1300/8*F131</f>
        <v>0</v>
      </c>
      <c r="H131" s="14"/>
      <c r="I131" s="23">
        <v>1492</v>
      </c>
      <c r="J131" s="14" t="s">
        <v>34</v>
      </c>
      <c r="K131" s="14" t="s">
        <v>1166</v>
      </c>
      <c r="L131" s="14"/>
      <c r="M131" s="14"/>
      <c r="N131" s="14" t="s">
        <v>40</v>
      </c>
      <c r="O131" s="14"/>
      <c r="P131" s="14"/>
      <c r="Q131" s="14"/>
      <c r="R131" s="14"/>
      <c r="S131" s="14"/>
      <c r="T131" s="14"/>
      <c r="U131" s="14"/>
      <c r="V131" s="14" t="s">
        <v>503</v>
      </c>
    </row>
    <row r="132" s="3" customFormat="1" ht="21" hidden="1" customHeight="1" spans="1:22">
      <c r="A132" s="13">
        <f t="shared" si="6"/>
        <v>10</v>
      </c>
      <c r="B132" s="15" t="s">
        <v>1167</v>
      </c>
      <c r="C132" s="15" t="s">
        <v>59</v>
      </c>
      <c r="D132" s="15">
        <v>10</v>
      </c>
      <c r="E132" s="15">
        <f>1000/8*D132</f>
        <v>1250</v>
      </c>
      <c r="F132" s="15">
        <v>0</v>
      </c>
      <c r="G132" s="15">
        <f>1500/8*F132</f>
        <v>0</v>
      </c>
      <c r="H132" s="15"/>
      <c r="I132" s="36">
        <v>3587</v>
      </c>
      <c r="J132" s="15" t="s">
        <v>639</v>
      </c>
      <c r="K132" s="15" t="s">
        <v>1154</v>
      </c>
      <c r="L132" s="15"/>
      <c r="M132" s="15"/>
      <c r="N132" s="56" t="s">
        <v>40</v>
      </c>
      <c r="O132" s="15"/>
      <c r="P132" s="15"/>
      <c r="Q132" s="15"/>
      <c r="R132" s="15"/>
      <c r="S132" s="15"/>
      <c r="T132" s="15"/>
      <c r="U132" s="15"/>
      <c r="V132" s="15" t="s">
        <v>1155</v>
      </c>
    </row>
    <row r="133" s="3" customFormat="1" ht="21" hidden="1" customHeight="1" spans="1:22">
      <c r="A133" s="13">
        <f t="shared" si="6"/>
        <v>8</v>
      </c>
      <c r="B133" s="14" t="s">
        <v>1167</v>
      </c>
      <c r="C133" s="14" t="s">
        <v>457</v>
      </c>
      <c r="D133" s="14">
        <v>8</v>
      </c>
      <c r="E133" s="14">
        <f>900/8*D133</f>
        <v>900</v>
      </c>
      <c r="F133" s="14">
        <v>0</v>
      </c>
      <c r="G133" s="14">
        <f>1300/8*F133</f>
        <v>0</v>
      </c>
      <c r="H133" s="14"/>
      <c r="I133" s="23">
        <v>5179</v>
      </c>
      <c r="J133" s="14" t="s">
        <v>986</v>
      </c>
      <c r="K133" s="14" t="s">
        <v>1033</v>
      </c>
      <c r="L133" s="14"/>
      <c r="M133" s="14"/>
      <c r="N133" s="14" t="s">
        <v>40</v>
      </c>
      <c r="O133" s="14"/>
      <c r="P133" s="14"/>
      <c r="Q133" s="14"/>
      <c r="R133" s="14"/>
      <c r="S133" s="14"/>
      <c r="T133" s="14">
        <v>1472</v>
      </c>
      <c r="U133" s="14" t="s">
        <v>409</v>
      </c>
      <c r="V133" s="14" t="s">
        <v>1034</v>
      </c>
    </row>
    <row r="134" s="3" customFormat="1" ht="21" hidden="1" customHeight="1" spans="1:22">
      <c r="A134" s="13">
        <f t="shared" si="6"/>
        <v>8</v>
      </c>
      <c r="B134" s="15" t="s">
        <v>1167</v>
      </c>
      <c r="C134" s="15" t="s">
        <v>50</v>
      </c>
      <c r="D134" s="15">
        <v>8</v>
      </c>
      <c r="E134" s="15">
        <f>1000/8*D134</f>
        <v>1000</v>
      </c>
      <c r="F134" s="15">
        <v>0</v>
      </c>
      <c r="G134" s="15">
        <f>1500/8*F134</f>
        <v>0</v>
      </c>
      <c r="H134" s="15"/>
      <c r="I134" s="36">
        <v>5288</v>
      </c>
      <c r="J134" s="15" t="s">
        <v>54</v>
      </c>
      <c r="K134" s="15" t="s">
        <v>1127</v>
      </c>
      <c r="L134" s="15">
        <v>20</v>
      </c>
      <c r="M134" s="15"/>
      <c r="N134" s="15" t="s">
        <v>40</v>
      </c>
      <c r="O134" s="15"/>
      <c r="P134" s="15"/>
      <c r="Q134" s="15"/>
      <c r="R134" s="15"/>
      <c r="S134" s="15"/>
      <c r="T134" s="15">
        <v>2472.3</v>
      </c>
      <c r="U134" s="15" t="s">
        <v>408</v>
      </c>
      <c r="V134" s="15"/>
    </row>
    <row r="135" s="3" customFormat="1" ht="21" hidden="1" customHeight="1" spans="1:22">
      <c r="A135" s="13">
        <f t="shared" si="6"/>
        <v>6</v>
      </c>
      <c r="B135" s="15" t="s">
        <v>1167</v>
      </c>
      <c r="C135" s="15" t="s">
        <v>345</v>
      </c>
      <c r="D135" s="15">
        <v>0</v>
      </c>
      <c r="E135" s="15">
        <f>900/8*D135</f>
        <v>0</v>
      </c>
      <c r="F135" s="15">
        <v>6</v>
      </c>
      <c r="G135" s="15">
        <f>1300/8*F135</f>
        <v>975</v>
      </c>
      <c r="H135" s="15"/>
      <c r="I135" s="36">
        <v>5375</v>
      </c>
      <c r="J135" s="15" t="s">
        <v>845</v>
      </c>
      <c r="K135" s="15" t="s">
        <v>1138</v>
      </c>
      <c r="L135" s="15"/>
      <c r="M135" s="15"/>
      <c r="N135" s="15" t="s">
        <v>40</v>
      </c>
      <c r="O135" s="15"/>
      <c r="P135" s="15"/>
      <c r="Q135" s="15"/>
      <c r="R135" s="15"/>
      <c r="S135" s="15"/>
      <c r="T135" s="15"/>
      <c r="U135" s="15"/>
      <c r="V135" s="15">
        <v>13172075128</v>
      </c>
    </row>
    <row r="136" s="3" customFormat="1" ht="21" hidden="1" customHeight="1" spans="1:22">
      <c r="A136" s="13">
        <f t="shared" si="6"/>
        <v>2</v>
      </c>
      <c r="B136" s="15" t="s">
        <v>1167</v>
      </c>
      <c r="C136" s="15" t="s">
        <v>418</v>
      </c>
      <c r="D136" s="15">
        <v>0</v>
      </c>
      <c r="E136" s="15">
        <f>900/8*D136</f>
        <v>0</v>
      </c>
      <c r="F136" s="15">
        <v>2</v>
      </c>
      <c r="G136" s="15">
        <f>1300/8*F136</f>
        <v>325</v>
      </c>
      <c r="H136" s="15"/>
      <c r="I136" s="36">
        <v>5379</v>
      </c>
      <c r="J136" s="40" t="s">
        <v>82</v>
      </c>
      <c r="K136" s="15" t="s">
        <v>1163</v>
      </c>
      <c r="L136" s="15"/>
      <c r="M136" s="15"/>
      <c r="N136" s="15" t="s">
        <v>40</v>
      </c>
      <c r="O136" s="15"/>
      <c r="P136" s="15"/>
      <c r="Q136" s="15"/>
      <c r="R136" s="15"/>
      <c r="S136" s="15"/>
      <c r="T136" s="15"/>
      <c r="U136" s="15"/>
      <c r="V136" s="15" t="s">
        <v>1164</v>
      </c>
    </row>
    <row r="137" s="3" customFormat="1" ht="21" hidden="1" customHeight="1" spans="1:22">
      <c r="A137" s="13">
        <f t="shared" si="6"/>
        <v>4</v>
      </c>
      <c r="B137" s="15" t="s">
        <v>1167</v>
      </c>
      <c r="C137" s="15" t="s">
        <v>37</v>
      </c>
      <c r="D137" s="15">
        <v>4</v>
      </c>
      <c r="E137" s="15">
        <f>1000/8*D137</f>
        <v>500</v>
      </c>
      <c r="F137" s="15">
        <v>0</v>
      </c>
      <c r="G137" s="15">
        <f>1500/8*F137</f>
        <v>0</v>
      </c>
      <c r="H137" s="15"/>
      <c r="I137" s="36">
        <v>5710</v>
      </c>
      <c r="J137" s="15" t="s">
        <v>23</v>
      </c>
      <c r="K137" s="15" t="s">
        <v>1122</v>
      </c>
      <c r="L137" s="15"/>
      <c r="M137" s="15" t="s">
        <v>748</v>
      </c>
      <c r="N137" s="15" t="s">
        <v>40</v>
      </c>
      <c r="O137" s="15"/>
      <c r="P137" s="15"/>
      <c r="Q137" s="15"/>
      <c r="R137" s="15"/>
      <c r="S137" s="15"/>
      <c r="T137" s="15">
        <v>3325</v>
      </c>
      <c r="U137" s="15"/>
      <c r="V137" s="15" t="s">
        <v>1013</v>
      </c>
    </row>
    <row r="138" s="3" customFormat="1" ht="21" hidden="1" customHeight="1" spans="1:22">
      <c r="A138" s="13">
        <f t="shared" si="6"/>
        <v>8</v>
      </c>
      <c r="B138" s="15" t="s">
        <v>1167</v>
      </c>
      <c r="C138" s="15" t="s">
        <v>737</v>
      </c>
      <c r="D138" s="15">
        <v>8</v>
      </c>
      <c r="E138" s="15">
        <f>1000/8*D138</f>
        <v>1000</v>
      </c>
      <c r="F138" s="15">
        <v>0</v>
      </c>
      <c r="G138" s="15">
        <f>1500/8*F138</f>
        <v>0</v>
      </c>
      <c r="H138" s="15"/>
      <c r="I138" s="36">
        <v>5953</v>
      </c>
      <c r="J138" s="40" t="s">
        <v>284</v>
      </c>
      <c r="K138" s="15" t="s">
        <v>1126</v>
      </c>
      <c r="L138" s="15">
        <v>30</v>
      </c>
      <c r="M138" s="15"/>
      <c r="N138" s="15" t="s">
        <v>40</v>
      </c>
      <c r="O138" s="15"/>
      <c r="P138" s="15"/>
      <c r="Q138" s="15"/>
      <c r="R138" s="15"/>
      <c r="S138" s="15"/>
      <c r="T138" s="15"/>
      <c r="U138" s="15"/>
      <c r="V138" s="15"/>
    </row>
    <row r="139" s="3" customFormat="1" ht="22" hidden="1" customHeight="1" spans="1:22">
      <c r="A139" s="13">
        <f t="shared" si="6"/>
        <v>4</v>
      </c>
      <c r="B139" s="15" t="s">
        <v>1170</v>
      </c>
      <c r="C139" s="15" t="s">
        <v>273</v>
      </c>
      <c r="D139" s="15">
        <v>4</v>
      </c>
      <c r="E139" s="15">
        <f>1000/8*D139</f>
        <v>500</v>
      </c>
      <c r="F139" s="15">
        <v>0</v>
      </c>
      <c r="G139" s="15">
        <f>1500/8*F139</f>
        <v>0</v>
      </c>
      <c r="H139" s="15"/>
      <c r="I139" s="59">
        <v>86</v>
      </c>
      <c r="J139" s="40" t="s">
        <v>939</v>
      </c>
      <c r="K139" s="15" t="s">
        <v>1168</v>
      </c>
      <c r="L139" s="15"/>
      <c r="M139" s="15"/>
      <c r="N139" s="15" t="s">
        <v>40</v>
      </c>
      <c r="O139" s="15"/>
      <c r="P139" s="15"/>
      <c r="Q139" s="15"/>
      <c r="R139" s="15"/>
      <c r="S139" s="15"/>
      <c r="T139" s="15"/>
      <c r="U139" s="15"/>
      <c r="V139" s="15" t="s">
        <v>1169</v>
      </c>
    </row>
    <row r="140" s="3" customFormat="1" ht="21" hidden="1" customHeight="1" spans="1:22">
      <c r="A140" s="13">
        <f t="shared" si="6"/>
        <v>6</v>
      </c>
      <c r="B140" s="15" t="s">
        <v>1170</v>
      </c>
      <c r="C140" s="15" t="s">
        <v>384</v>
      </c>
      <c r="D140" s="15">
        <v>0</v>
      </c>
      <c r="E140" s="15">
        <f>900/8*D140</f>
        <v>0</v>
      </c>
      <c r="F140" s="15">
        <v>6</v>
      </c>
      <c r="G140" s="15">
        <f>1300/8*F140</f>
        <v>975</v>
      </c>
      <c r="H140" s="15"/>
      <c r="I140" s="36">
        <v>89</v>
      </c>
      <c r="J140" s="40" t="s">
        <v>939</v>
      </c>
      <c r="K140" s="15" t="s">
        <v>1163</v>
      </c>
      <c r="L140" s="15"/>
      <c r="M140" s="15"/>
      <c r="N140" s="15" t="s">
        <v>40</v>
      </c>
      <c r="O140" s="15"/>
      <c r="P140" s="15"/>
      <c r="Q140" s="15"/>
      <c r="R140" s="15"/>
      <c r="S140" s="15"/>
      <c r="T140" s="15"/>
      <c r="U140" s="15"/>
      <c r="V140" s="15" t="s">
        <v>1164</v>
      </c>
    </row>
    <row r="141" s="3" customFormat="1" ht="21" hidden="1" customHeight="1" spans="1:22">
      <c r="A141" s="13">
        <f t="shared" si="6"/>
        <v>8</v>
      </c>
      <c r="B141" s="14" t="s">
        <v>1170</v>
      </c>
      <c r="C141" s="14" t="s">
        <v>33</v>
      </c>
      <c r="D141" s="14">
        <v>8</v>
      </c>
      <c r="E141" s="14">
        <f>1000/8*D141</f>
        <v>1000</v>
      </c>
      <c r="F141" s="14">
        <v>0</v>
      </c>
      <c r="G141" s="14">
        <f>1500/8*F141</f>
        <v>0</v>
      </c>
      <c r="H141" s="14"/>
      <c r="I141" s="23">
        <v>860</v>
      </c>
      <c r="J141" s="14" t="s">
        <v>338</v>
      </c>
      <c r="K141" s="14" t="s">
        <v>1159</v>
      </c>
      <c r="L141" s="14"/>
      <c r="M141" s="14"/>
      <c r="N141" s="14" t="s">
        <v>40</v>
      </c>
      <c r="O141" s="14"/>
      <c r="P141" s="14"/>
      <c r="Q141" s="14"/>
      <c r="R141" s="14"/>
      <c r="S141" s="14"/>
      <c r="T141" s="14">
        <v>3632.9</v>
      </c>
      <c r="U141" s="14" t="s">
        <v>481</v>
      </c>
      <c r="V141" s="14" t="s">
        <v>1160</v>
      </c>
    </row>
    <row r="142" s="3" customFormat="1" ht="21" hidden="1" customHeight="1" spans="1:22">
      <c r="A142" s="13">
        <f t="shared" si="6"/>
        <v>8</v>
      </c>
      <c r="B142" s="15" t="s">
        <v>1170</v>
      </c>
      <c r="C142" s="15" t="s">
        <v>137</v>
      </c>
      <c r="D142" s="15">
        <v>8</v>
      </c>
      <c r="E142" s="15">
        <f>900/8*D142</f>
        <v>900</v>
      </c>
      <c r="F142" s="15">
        <v>0</v>
      </c>
      <c r="G142" s="15">
        <f>1300/8*F142</f>
        <v>0</v>
      </c>
      <c r="H142" s="15"/>
      <c r="I142" s="36">
        <v>1405</v>
      </c>
      <c r="J142" s="15" t="s">
        <v>47</v>
      </c>
      <c r="K142" s="15" t="s">
        <v>1134</v>
      </c>
      <c r="L142" s="15">
        <v>15</v>
      </c>
      <c r="M142" s="15"/>
      <c r="N142" s="56" t="s">
        <v>40</v>
      </c>
      <c r="O142" s="15"/>
      <c r="P142" s="15"/>
      <c r="Q142" s="15"/>
      <c r="R142" s="15"/>
      <c r="S142" s="15"/>
      <c r="T142" s="15">
        <v>1808</v>
      </c>
      <c r="U142" s="15"/>
      <c r="V142" s="15" t="s">
        <v>1135</v>
      </c>
    </row>
    <row r="143" s="3" customFormat="1" ht="21" customHeight="1" spans="1:22">
      <c r="A143" s="13">
        <f t="shared" si="6"/>
        <v>9</v>
      </c>
      <c r="B143" s="14" t="s">
        <v>1170</v>
      </c>
      <c r="C143" s="14" t="s">
        <v>400</v>
      </c>
      <c r="D143" s="14">
        <v>9</v>
      </c>
      <c r="E143" s="14">
        <f>900/8*D143</f>
        <v>1012.5</v>
      </c>
      <c r="F143" s="14">
        <v>0</v>
      </c>
      <c r="G143" s="14">
        <f>1300/8*F143</f>
        <v>0</v>
      </c>
      <c r="H143" s="14"/>
      <c r="I143" s="23">
        <v>1493</v>
      </c>
      <c r="J143" s="14" t="s">
        <v>34</v>
      </c>
      <c r="K143" s="14" t="s">
        <v>1166</v>
      </c>
      <c r="L143" s="14"/>
      <c r="M143" s="14"/>
      <c r="N143" s="14" t="s">
        <v>40</v>
      </c>
      <c r="O143" s="14"/>
      <c r="P143" s="14"/>
      <c r="Q143" s="14"/>
      <c r="R143" s="14"/>
      <c r="S143" s="14"/>
      <c r="T143" s="14"/>
      <c r="U143" s="14"/>
      <c r="V143" s="14" t="s">
        <v>503</v>
      </c>
    </row>
    <row r="144" s="3" customFormat="1" ht="21" hidden="1" customHeight="1" spans="1:22">
      <c r="A144" s="13">
        <f t="shared" si="6"/>
        <v>6</v>
      </c>
      <c r="B144" s="15" t="s">
        <v>1170</v>
      </c>
      <c r="C144" s="15" t="s">
        <v>273</v>
      </c>
      <c r="D144" s="15">
        <v>4</v>
      </c>
      <c r="E144" s="15">
        <f>1000/8*D144</f>
        <v>500</v>
      </c>
      <c r="F144" s="15">
        <v>2</v>
      </c>
      <c r="G144" s="15">
        <f>1500/8*F144</f>
        <v>375</v>
      </c>
      <c r="H144" s="15"/>
      <c r="I144" s="36">
        <v>3592</v>
      </c>
      <c r="J144" s="40" t="s">
        <v>639</v>
      </c>
      <c r="K144" s="15" t="s">
        <v>1168</v>
      </c>
      <c r="L144" s="15">
        <v>60</v>
      </c>
      <c r="M144" s="15"/>
      <c r="N144" s="56" t="s">
        <v>40</v>
      </c>
      <c r="O144" s="15"/>
      <c r="P144" s="15"/>
      <c r="Q144" s="15"/>
      <c r="R144" s="15"/>
      <c r="S144" s="15"/>
      <c r="T144" s="15"/>
      <c r="U144" s="15"/>
      <c r="V144" s="15" t="s">
        <v>1169</v>
      </c>
    </row>
    <row r="145" s="3" customFormat="1" ht="21" hidden="1" customHeight="1" spans="1:22">
      <c r="A145" s="13">
        <f t="shared" si="6"/>
        <v>8</v>
      </c>
      <c r="B145" s="14" t="s">
        <v>1170</v>
      </c>
      <c r="C145" s="14" t="s">
        <v>67</v>
      </c>
      <c r="D145" s="14">
        <v>8</v>
      </c>
      <c r="E145" s="14">
        <f>900/8*D145</f>
        <v>900</v>
      </c>
      <c r="F145" s="14">
        <v>0</v>
      </c>
      <c r="G145" s="14">
        <f>1300/8*F145</f>
        <v>0</v>
      </c>
      <c r="H145" s="14">
        <v>300</v>
      </c>
      <c r="I145" s="23">
        <v>4989</v>
      </c>
      <c r="J145" s="14" t="s">
        <v>360</v>
      </c>
      <c r="K145" s="14" t="s">
        <v>1171</v>
      </c>
      <c r="L145" s="14"/>
      <c r="M145" s="14" t="s">
        <v>77</v>
      </c>
      <c r="N145" s="14" t="s">
        <v>40</v>
      </c>
      <c r="O145" s="14"/>
      <c r="P145" s="14"/>
      <c r="Q145" s="14"/>
      <c r="R145" s="14"/>
      <c r="S145" s="14"/>
      <c r="T145" s="14"/>
      <c r="U145" s="14"/>
      <c r="V145" s="14">
        <v>15986330157</v>
      </c>
    </row>
    <row r="146" s="3" customFormat="1" ht="21" hidden="1" customHeight="1" spans="1:22">
      <c r="A146" s="13">
        <f t="shared" si="6"/>
        <v>8</v>
      </c>
      <c r="B146" s="14" t="s">
        <v>1170</v>
      </c>
      <c r="C146" s="14" t="s">
        <v>457</v>
      </c>
      <c r="D146" s="14">
        <v>8</v>
      </c>
      <c r="E146" s="14">
        <f>900/8*D146</f>
        <v>900</v>
      </c>
      <c r="F146" s="14">
        <v>0</v>
      </c>
      <c r="G146" s="14">
        <f>1300/8*F146</f>
        <v>0</v>
      </c>
      <c r="H146" s="14"/>
      <c r="I146" s="23">
        <v>5181</v>
      </c>
      <c r="J146" s="14" t="s">
        <v>986</v>
      </c>
      <c r="K146" s="14" t="s">
        <v>1033</v>
      </c>
      <c r="L146" s="14">
        <v>20</v>
      </c>
      <c r="M146" s="14"/>
      <c r="N146" s="14" t="s">
        <v>40</v>
      </c>
      <c r="O146" s="14"/>
      <c r="P146" s="14"/>
      <c r="Q146" s="14"/>
      <c r="R146" s="14"/>
      <c r="S146" s="14"/>
      <c r="T146" s="14"/>
      <c r="U146" s="14"/>
      <c r="V146" s="14" t="s">
        <v>1034</v>
      </c>
    </row>
    <row r="147" s="3" customFormat="1" ht="21" hidden="1" customHeight="1" spans="1:22">
      <c r="A147" s="13">
        <f t="shared" si="6"/>
        <v>8</v>
      </c>
      <c r="B147" s="15" t="s">
        <v>1170</v>
      </c>
      <c r="C147" s="15" t="s">
        <v>50</v>
      </c>
      <c r="D147" s="15">
        <v>8</v>
      </c>
      <c r="E147" s="15">
        <f>1000/8*D147</f>
        <v>1000</v>
      </c>
      <c r="F147" s="15">
        <v>0</v>
      </c>
      <c r="G147" s="15">
        <f>1500/8*F147</f>
        <v>0</v>
      </c>
      <c r="H147" s="15"/>
      <c r="I147" s="36">
        <v>5289</v>
      </c>
      <c r="J147" s="15" t="s">
        <v>54</v>
      </c>
      <c r="K147" s="15" t="s">
        <v>1127</v>
      </c>
      <c r="L147" s="15">
        <v>20</v>
      </c>
      <c r="M147" s="15"/>
      <c r="N147" s="15" t="s">
        <v>40</v>
      </c>
      <c r="O147" s="15"/>
      <c r="P147" s="15"/>
      <c r="Q147" s="15"/>
      <c r="R147" s="15"/>
      <c r="S147" s="15"/>
      <c r="T147" s="15">
        <v>2481.6</v>
      </c>
      <c r="U147" s="15" t="s">
        <v>407</v>
      </c>
      <c r="V147" s="15">
        <v>15105668916</v>
      </c>
    </row>
    <row r="148" s="3" customFormat="1" ht="21" hidden="1" customHeight="1" spans="1:22">
      <c r="A148" s="13">
        <f t="shared" si="6"/>
        <v>8</v>
      </c>
      <c r="B148" s="15" t="s">
        <v>1170</v>
      </c>
      <c r="C148" s="15" t="s">
        <v>345</v>
      </c>
      <c r="D148" s="15">
        <v>2</v>
      </c>
      <c r="E148" s="15">
        <f>900/8*D148</f>
        <v>225</v>
      </c>
      <c r="F148" s="15">
        <v>6</v>
      </c>
      <c r="G148" s="15">
        <f>1300/8*F148</f>
        <v>975</v>
      </c>
      <c r="H148" s="15"/>
      <c r="I148" s="36">
        <v>5377</v>
      </c>
      <c r="J148" s="15" t="s">
        <v>845</v>
      </c>
      <c r="K148" s="15" t="s">
        <v>1138</v>
      </c>
      <c r="L148" s="15">
        <v>20</v>
      </c>
      <c r="M148" s="15"/>
      <c r="N148" s="15" t="s">
        <v>40</v>
      </c>
      <c r="O148" s="15"/>
      <c r="P148" s="15"/>
      <c r="Q148" s="15"/>
      <c r="R148" s="15"/>
      <c r="S148" s="15"/>
      <c r="T148" s="15">
        <v>1390.9</v>
      </c>
      <c r="U148" s="15"/>
      <c r="V148" s="15" t="s">
        <v>1139</v>
      </c>
    </row>
    <row r="149" s="3" customFormat="1" ht="20" hidden="1" customHeight="1" spans="1:22">
      <c r="A149" s="13">
        <f t="shared" si="6"/>
        <v>8</v>
      </c>
      <c r="B149" s="15" t="s">
        <v>1170</v>
      </c>
      <c r="C149" s="15" t="s">
        <v>737</v>
      </c>
      <c r="D149" s="15">
        <v>8</v>
      </c>
      <c r="E149" s="15">
        <f>1000/8*D149</f>
        <v>1000</v>
      </c>
      <c r="F149" s="15">
        <v>0</v>
      </c>
      <c r="G149" s="15">
        <f>1500/8*F149</f>
        <v>0</v>
      </c>
      <c r="H149" s="15"/>
      <c r="I149" s="36">
        <v>5711</v>
      </c>
      <c r="J149" s="40" t="s">
        <v>23</v>
      </c>
      <c r="K149" s="15" t="s">
        <v>1126</v>
      </c>
      <c r="L149" s="15"/>
      <c r="M149" s="15"/>
      <c r="N149" s="15" t="s">
        <v>40</v>
      </c>
      <c r="O149" s="15"/>
      <c r="P149" s="15"/>
      <c r="Q149" s="15"/>
      <c r="R149" s="15"/>
      <c r="S149" s="15"/>
      <c r="T149" s="15">
        <v>2487</v>
      </c>
      <c r="U149" s="15" t="s">
        <v>409</v>
      </c>
      <c r="V149" s="15"/>
    </row>
    <row r="150" s="3" customFormat="1" ht="21" hidden="1" customHeight="1" spans="1:22">
      <c r="A150" s="13">
        <f t="shared" si="6"/>
        <v>8</v>
      </c>
      <c r="B150" s="15" t="s">
        <v>1170</v>
      </c>
      <c r="C150" s="15" t="s">
        <v>80</v>
      </c>
      <c r="D150" s="15">
        <v>8</v>
      </c>
      <c r="E150" s="15">
        <f>900/8*D150</f>
        <v>900</v>
      </c>
      <c r="F150" s="15">
        <v>0</v>
      </c>
      <c r="G150" s="15">
        <f>1300/8*F150</f>
        <v>0</v>
      </c>
      <c r="H150" s="15"/>
      <c r="I150" s="36">
        <v>5954</v>
      </c>
      <c r="J150" s="15" t="s">
        <v>284</v>
      </c>
      <c r="K150" s="15" t="s">
        <v>861</v>
      </c>
      <c r="L150" s="15"/>
      <c r="M150" s="15"/>
      <c r="N150" s="56" t="s">
        <v>40</v>
      </c>
      <c r="O150" s="15"/>
      <c r="P150" s="15"/>
      <c r="Q150" s="15"/>
      <c r="R150" s="15"/>
      <c r="S150" s="15"/>
      <c r="T150" s="15">
        <v>993</v>
      </c>
      <c r="U150" s="15" t="s">
        <v>481</v>
      </c>
      <c r="V150" s="15" t="s">
        <v>1107</v>
      </c>
    </row>
    <row r="151" s="3" customFormat="1" ht="21" hidden="1" customHeight="1" spans="1:22">
      <c r="A151" s="13">
        <f t="shared" si="6"/>
        <v>8</v>
      </c>
      <c r="B151" s="33" t="s">
        <v>1170</v>
      </c>
      <c r="C151" s="33" t="s">
        <v>90</v>
      </c>
      <c r="D151" s="33">
        <v>8</v>
      </c>
      <c r="E151" s="33">
        <f>900/8*D151</f>
        <v>900</v>
      </c>
      <c r="F151" s="33">
        <v>0</v>
      </c>
      <c r="G151" s="33">
        <f>1300/8*F151</f>
        <v>0</v>
      </c>
      <c r="H151" s="33">
        <v>300</v>
      </c>
      <c r="I151" s="43"/>
      <c r="J151" s="44" t="s">
        <v>82</v>
      </c>
      <c r="K151" s="33" t="s">
        <v>1080</v>
      </c>
      <c r="L151" s="33"/>
      <c r="M151" s="33"/>
      <c r="N151" s="33"/>
      <c r="O151" s="33"/>
      <c r="P151" s="33">
        <v>1200</v>
      </c>
      <c r="Q151" s="33"/>
      <c r="R151" s="33" t="s">
        <v>114</v>
      </c>
      <c r="S151" s="33"/>
      <c r="T151" s="33"/>
      <c r="U151" s="33"/>
      <c r="V151" s="33"/>
    </row>
    <row r="152" s="3" customFormat="1" ht="21" hidden="1" customHeight="1" spans="1:22">
      <c r="A152" s="13">
        <f t="shared" si="6"/>
        <v>8</v>
      </c>
      <c r="B152" s="14" t="s">
        <v>1172</v>
      </c>
      <c r="C152" s="14" t="s">
        <v>33</v>
      </c>
      <c r="D152" s="14">
        <v>8</v>
      </c>
      <c r="E152" s="14">
        <f>1000/8*D152</f>
        <v>1000</v>
      </c>
      <c r="F152" s="14">
        <v>0</v>
      </c>
      <c r="G152" s="14">
        <f>1500/8*F152</f>
        <v>0</v>
      </c>
      <c r="H152" s="14"/>
      <c r="I152" s="23">
        <v>861</v>
      </c>
      <c r="J152" s="14" t="s">
        <v>338</v>
      </c>
      <c r="K152" s="14" t="s">
        <v>1159</v>
      </c>
      <c r="L152" s="14"/>
      <c r="M152" s="14"/>
      <c r="N152" s="14" t="s">
        <v>40</v>
      </c>
      <c r="O152" s="14"/>
      <c r="P152" s="14"/>
      <c r="Q152" s="14"/>
      <c r="R152" s="14"/>
      <c r="S152" s="14"/>
      <c r="T152" s="14">
        <v>3640.8</v>
      </c>
      <c r="U152" s="14" t="s">
        <v>481</v>
      </c>
      <c r="V152" s="14" t="s">
        <v>1160</v>
      </c>
    </row>
    <row r="153" s="3" customFormat="1" ht="21" hidden="1" customHeight="1" spans="1:22">
      <c r="A153" s="13">
        <f t="shared" si="6"/>
        <v>8</v>
      </c>
      <c r="B153" s="15" t="s">
        <v>1172</v>
      </c>
      <c r="C153" s="15" t="s">
        <v>137</v>
      </c>
      <c r="D153" s="15">
        <v>4</v>
      </c>
      <c r="E153" s="15">
        <f>900/8*D153</f>
        <v>450</v>
      </c>
      <c r="F153" s="15">
        <v>4</v>
      </c>
      <c r="G153" s="15">
        <f>1300/8*F153</f>
        <v>650</v>
      </c>
      <c r="H153" s="15"/>
      <c r="I153" s="36">
        <v>1406</v>
      </c>
      <c r="J153" s="15" t="s">
        <v>47</v>
      </c>
      <c r="K153" s="15" t="s">
        <v>1134</v>
      </c>
      <c r="L153" s="15"/>
      <c r="M153" s="15"/>
      <c r="N153" s="56" t="s">
        <v>40</v>
      </c>
      <c r="O153" s="15"/>
      <c r="P153" s="15"/>
      <c r="Q153" s="15"/>
      <c r="R153" s="15"/>
      <c r="S153" s="15"/>
      <c r="T153" s="15">
        <v>1813.3</v>
      </c>
      <c r="U153" s="15"/>
      <c r="V153" s="15" t="s">
        <v>1135</v>
      </c>
    </row>
    <row r="154" s="3" customFormat="1" ht="21" customHeight="1" spans="1:22">
      <c r="A154" s="13">
        <f t="shared" si="6"/>
        <v>8</v>
      </c>
      <c r="B154" s="14" t="s">
        <v>1172</v>
      </c>
      <c r="C154" s="14" t="s">
        <v>400</v>
      </c>
      <c r="D154" s="14">
        <v>0</v>
      </c>
      <c r="E154" s="14">
        <f>900/8*D154</f>
        <v>0</v>
      </c>
      <c r="F154" s="14">
        <v>8</v>
      </c>
      <c r="G154" s="14">
        <f>1300/8*F154</f>
        <v>1300</v>
      </c>
      <c r="H154" s="14"/>
      <c r="I154" s="23">
        <v>1494</v>
      </c>
      <c r="J154" s="14" t="s">
        <v>34</v>
      </c>
      <c r="K154" s="14" t="s">
        <v>1166</v>
      </c>
      <c r="L154" s="14"/>
      <c r="M154" s="14"/>
      <c r="N154" s="14" t="s">
        <v>40</v>
      </c>
      <c r="O154" s="14"/>
      <c r="P154" s="14"/>
      <c r="Q154" s="14"/>
      <c r="R154" s="14"/>
      <c r="S154" s="14"/>
      <c r="T154" s="14">
        <v>1440</v>
      </c>
      <c r="U154" s="14"/>
      <c r="V154" s="14" t="s">
        <v>503</v>
      </c>
    </row>
    <row r="155" s="3" customFormat="1" ht="23" hidden="1" customHeight="1" spans="1:22">
      <c r="A155" s="13">
        <f t="shared" si="6"/>
        <v>3</v>
      </c>
      <c r="B155" s="15" t="s">
        <v>1172</v>
      </c>
      <c r="C155" s="15" t="s">
        <v>273</v>
      </c>
      <c r="D155" s="15">
        <v>1</v>
      </c>
      <c r="E155" s="15">
        <f>1000/8*D155</f>
        <v>125</v>
      </c>
      <c r="F155" s="15">
        <v>2</v>
      </c>
      <c r="G155" s="15">
        <f>1500/8*F155</f>
        <v>375</v>
      </c>
      <c r="H155" s="15"/>
      <c r="I155" s="59">
        <v>3593</v>
      </c>
      <c r="J155" s="40" t="s">
        <v>639</v>
      </c>
      <c r="K155" s="15" t="s">
        <v>1168</v>
      </c>
      <c r="L155" s="15"/>
      <c r="M155" s="15"/>
      <c r="N155" s="56" t="s">
        <v>40</v>
      </c>
      <c r="O155" s="15"/>
      <c r="P155" s="15"/>
      <c r="Q155" s="15"/>
      <c r="R155" s="15"/>
      <c r="S155" s="15"/>
      <c r="T155" s="15"/>
      <c r="U155" s="15"/>
      <c r="V155" s="15" t="s">
        <v>1169</v>
      </c>
    </row>
    <row r="156" s="3" customFormat="1" ht="21" hidden="1" customHeight="1" spans="1:22">
      <c r="A156" s="13">
        <f t="shared" si="6"/>
        <v>9</v>
      </c>
      <c r="B156" s="14" t="s">
        <v>1172</v>
      </c>
      <c r="C156" s="14" t="s">
        <v>59</v>
      </c>
      <c r="D156" s="14">
        <v>9</v>
      </c>
      <c r="E156" s="14">
        <f>1000/8*D156</f>
        <v>1125</v>
      </c>
      <c r="F156" s="14">
        <v>0</v>
      </c>
      <c r="G156" s="14">
        <f>1500/8*F156</f>
        <v>0</v>
      </c>
      <c r="H156" s="14"/>
      <c r="I156" s="23">
        <v>4990</v>
      </c>
      <c r="J156" s="14" t="s">
        <v>360</v>
      </c>
      <c r="K156" s="14" t="s">
        <v>1173</v>
      </c>
      <c r="L156" s="14"/>
      <c r="M156" s="14"/>
      <c r="N156" s="14" t="s">
        <v>40</v>
      </c>
      <c r="O156" s="14"/>
      <c r="P156" s="14"/>
      <c r="Q156" s="14"/>
      <c r="R156" s="14"/>
      <c r="S156" s="14"/>
      <c r="T156" s="14">
        <v>4378.2</v>
      </c>
      <c r="U156" s="14"/>
      <c r="V156" s="14" t="s">
        <v>1174</v>
      </c>
    </row>
    <row r="157" s="3" customFormat="1" ht="21" hidden="1" customHeight="1" spans="1:22">
      <c r="A157" s="13">
        <f t="shared" si="6"/>
        <v>8</v>
      </c>
      <c r="B157" s="14" t="s">
        <v>1172</v>
      </c>
      <c r="C157" s="14" t="s">
        <v>457</v>
      </c>
      <c r="D157" s="14">
        <v>8</v>
      </c>
      <c r="E157" s="14">
        <f>900/8*D157</f>
        <v>900</v>
      </c>
      <c r="F157" s="14">
        <v>0</v>
      </c>
      <c r="G157" s="14">
        <f>1300/8*F157</f>
        <v>0</v>
      </c>
      <c r="H157" s="14"/>
      <c r="I157" s="23">
        <v>5182</v>
      </c>
      <c r="J157" s="14" t="s">
        <v>986</v>
      </c>
      <c r="K157" s="14" t="s">
        <v>1033</v>
      </c>
      <c r="L157" s="14">
        <v>20</v>
      </c>
      <c r="M157" s="14"/>
      <c r="N157" s="14" t="s">
        <v>40</v>
      </c>
      <c r="O157" s="14"/>
      <c r="P157" s="14"/>
      <c r="Q157" s="14"/>
      <c r="R157" s="14"/>
      <c r="S157" s="14"/>
      <c r="T157" s="14"/>
      <c r="U157" s="14" t="s">
        <v>408</v>
      </c>
      <c r="V157" s="14" t="s">
        <v>1034</v>
      </c>
    </row>
    <row r="158" s="3" customFormat="1" ht="21" hidden="1" customHeight="1" spans="1:22">
      <c r="A158" s="13">
        <f t="shared" si="6"/>
        <v>8</v>
      </c>
      <c r="B158" s="15" t="s">
        <v>1172</v>
      </c>
      <c r="C158" s="15" t="s">
        <v>50</v>
      </c>
      <c r="D158" s="15">
        <v>8</v>
      </c>
      <c r="E158" s="15">
        <f>1000/8*D158</f>
        <v>1000</v>
      </c>
      <c r="F158" s="15">
        <v>0</v>
      </c>
      <c r="G158" s="15">
        <f>1500/8*F158</f>
        <v>0</v>
      </c>
      <c r="H158" s="15"/>
      <c r="I158" s="36">
        <v>5290</v>
      </c>
      <c r="J158" s="15" t="s">
        <v>54</v>
      </c>
      <c r="K158" s="15" t="s">
        <v>1127</v>
      </c>
      <c r="L158" s="15"/>
      <c r="M158" s="15"/>
      <c r="N158" s="15" t="s">
        <v>40</v>
      </c>
      <c r="O158" s="15"/>
      <c r="P158" s="15"/>
      <c r="Q158" s="15"/>
      <c r="R158" s="15"/>
      <c r="S158" s="15"/>
      <c r="T158" s="15">
        <v>2481.6</v>
      </c>
      <c r="U158" s="15" t="s">
        <v>408</v>
      </c>
      <c r="V158" s="15">
        <v>15105668916</v>
      </c>
    </row>
    <row r="159" s="3" customFormat="1" ht="21" hidden="1" customHeight="1" spans="1:22">
      <c r="A159" s="13">
        <f t="shared" si="6"/>
        <v>8</v>
      </c>
      <c r="B159" s="15" t="s">
        <v>1172</v>
      </c>
      <c r="C159" s="15" t="s">
        <v>737</v>
      </c>
      <c r="D159" s="15">
        <v>8</v>
      </c>
      <c r="E159" s="15">
        <f>1000/8*D159</f>
        <v>1000</v>
      </c>
      <c r="F159" s="15">
        <v>0</v>
      </c>
      <c r="G159" s="15">
        <f>1500/8*F159</f>
        <v>0</v>
      </c>
      <c r="H159" s="15"/>
      <c r="I159" s="36">
        <v>5712</v>
      </c>
      <c r="J159" s="40" t="s">
        <v>23</v>
      </c>
      <c r="K159" s="15" t="s">
        <v>1126</v>
      </c>
      <c r="L159" s="15">
        <v>40</v>
      </c>
      <c r="M159" s="15"/>
      <c r="N159" s="15" t="s">
        <v>40</v>
      </c>
      <c r="O159" s="15"/>
      <c r="P159" s="15"/>
      <c r="Q159" s="15"/>
      <c r="R159" s="15"/>
      <c r="S159" s="15"/>
      <c r="T159" s="15">
        <v>2495</v>
      </c>
      <c r="U159" s="15" t="s">
        <v>481</v>
      </c>
      <c r="V159" s="15"/>
    </row>
    <row r="160" s="3" customFormat="1" ht="21" hidden="1" customHeight="1" spans="1:22">
      <c r="A160" s="13">
        <f t="shared" si="6"/>
        <v>8</v>
      </c>
      <c r="B160" s="15" t="s">
        <v>1172</v>
      </c>
      <c r="C160" s="15" t="s">
        <v>85</v>
      </c>
      <c r="D160" s="15">
        <v>8</v>
      </c>
      <c r="E160" s="15">
        <f>1000/8*D160</f>
        <v>1000</v>
      </c>
      <c r="F160" s="15">
        <v>0</v>
      </c>
      <c r="G160" s="15">
        <f>1500/8*F160</f>
        <v>0</v>
      </c>
      <c r="H160" s="15"/>
      <c r="I160" s="36">
        <v>5867</v>
      </c>
      <c r="J160" s="40" t="s">
        <v>82</v>
      </c>
      <c r="K160" s="57" t="s">
        <v>616</v>
      </c>
      <c r="L160" s="15">
        <v>3</v>
      </c>
      <c r="M160" s="15"/>
      <c r="N160" s="15" t="s">
        <v>40</v>
      </c>
      <c r="O160" s="15"/>
      <c r="P160" s="15"/>
      <c r="Q160" s="15"/>
      <c r="R160" s="15"/>
      <c r="S160" s="15"/>
      <c r="T160" s="15">
        <v>1487.1</v>
      </c>
      <c r="U160" s="15" t="s">
        <v>481</v>
      </c>
      <c r="V160" s="15">
        <v>13725395368</v>
      </c>
    </row>
    <row r="161" s="3" customFormat="1" ht="22" hidden="1" customHeight="1" spans="1:22">
      <c r="A161" s="13">
        <f t="shared" si="6"/>
        <v>8</v>
      </c>
      <c r="B161" s="15" t="s">
        <v>1172</v>
      </c>
      <c r="C161" s="15" t="s">
        <v>80</v>
      </c>
      <c r="D161" s="15">
        <v>8</v>
      </c>
      <c r="E161" s="15">
        <f>900/8*D161</f>
        <v>900</v>
      </c>
      <c r="F161" s="15">
        <v>0</v>
      </c>
      <c r="G161" s="15">
        <f>1300/8*F161</f>
        <v>0</v>
      </c>
      <c r="H161" s="15"/>
      <c r="I161" s="36">
        <v>5955</v>
      </c>
      <c r="J161" s="15" t="s">
        <v>939</v>
      </c>
      <c r="K161" s="15" t="s">
        <v>861</v>
      </c>
      <c r="L161" s="15"/>
      <c r="M161" s="15"/>
      <c r="N161" s="56" t="s">
        <v>40</v>
      </c>
      <c r="O161" s="15"/>
      <c r="P161" s="15"/>
      <c r="Q161" s="15"/>
      <c r="R161" s="15"/>
      <c r="S161" s="15"/>
      <c r="T161" s="15"/>
      <c r="U161" s="15"/>
      <c r="V161" s="15" t="s">
        <v>1175</v>
      </c>
    </row>
    <row r="162" s="3" customFormat="1" ht="22" hidden="1" customHeight="1" spans="1:22">
      <c r="A162" s="13">
        <f t="shared" si="6"/>
        <v>8</v>
      </c>
      <c r="B162" s="33" t="s">
        <v>1172</v>
      </c>
      <c r="C162" s="33" t="s">
        <v>1130</v>
      </c>
      <c r="D162" s="33">
        <v>8</v>
      </c>
      <c r="E162" s="33">
        <f>900/8*D162</f>
        <v>900</v>
      </c>
      <c r="F162" s="33">
        <v>0</v>
      </c>
      <c r="G162" s="33">
        <f>1300/8*F162</f>
        <v>0</v>
      </c>
      <c r="H162" s="33"/>
      <c r="I162" s="43"/>
      <c r="J162" s="43" t="s">
        <v>845</v>
      </c>
      <c r="K162" s="33" t="s">
        <v>1131</v>
      </c>
      <c r="L162" s="33"/>
      <c r="M162" s="33"/>
      <c r="N162" s="33"/>
      <c r="O162" s="33"/>
      <c r="P162" s="33"/>
      <c r="Q162" s="33"/>
      <c r="R162" s="33"/>
      <c r="S162" s="33"/>
      <c r="T162" s="33">
        <v>1157.3</v>
      </c>
      <c r="U162" s="33" t="s">
        <v>409</v>
      </c>
      <c r="V162" s="33"/>
    </row>
    <row r="163" s="3" customFormat="1" ht="22" hidden="1" customHeight="1" spans="1:22">
      <c r="A163" s="13">
        <f t="shared" si="6"/>
        <v>8</v>
      </c>
      <c r="B163" s="14" t="s">
        <v>1176</v>
      </c>
      <c r="C163" s="14" t="s">
        <v>33</v>
      </c>
      <c r="D163" s="14">
        <v>8</v>
      </c>
      <c r="E163" s="14">
        <f>1000/8*D163</f>
        <v>1000</v>
      </c>
      <c r="F163" s="14">
        <v>0</v>
      </c>
      <c r="G163" s="14">
        <f>1500/8*F163</f>
        <v>0</v>
      </c>
      <c r="H163" s="14"/>
      <c r="I163" s="23">
        <v>862</v>
      </c>
      <c r="J163" s="14" t="s">
        <v>338</v>
      </c>
      <c r="K163" s="14" t="s">
        <v>1159</v>
      </c>
      <c r="L163" s="14"/>
      <c r="M163" s="14"/>
      <c r="N163" s="14" t="s">
        <v>40</v>
      </c>
      <c r="O163" s="14"/>
      <c r="P163" s="14"/>
      <c r="Q163" s="14"/>
      <c r="R163" s="14"/>
      <c r="S163" s="14"/>
      <c r="T163" s="14">
        <v>3644.8</v>
      </c>
      <c r="U163" s="14" t="s">
        <v>481</v>
      </c>
      <c r="V163" s="61" t="s">
        <v>1160</v>
      </c>
    </row>
    <row r="164" s="3" customFormat="1" ht="22" hidden="1" customHeight="1" spans="1:22">
      <c r="A164" s="13">
        <f t="shared" si="6"/>
        <v>8</v>
      </c>
      <c r="B164" s="14" t="s">
        <v>1176</v>
      </c>
      <c r="C164" s="14" t="s">
        <v>81</v>
      </c>
      <c r="D164" s="14">
        <v>0</v>
      </c>
      <c r="E164" s="14">
        <f>1000/8*D164</f>
        <v>0</v>
      </c>
      <c r="F164" s="14">
        <v>8</v>
      </c>
      <c r="G164" s="14">
        <f>1500/8*F164</f>
        <v>1500</v>
      </c>
      <c r="H164" s="14">
        <v>300</v>
      </c>
      <c r="I164" s="23">
        <v>1116</v>
      </c>
      <c r="J164" s="14" t="s">
        <v>23</v>
      </c>
      <c r="K164" s="14" t="s">
        <v>1177</v>
      </c>
      <c r="L164" s="14">
        <v>160</v>
      </c>
      <c r="M164" s="14"/>
      <c r="N164" s="14" t="s">
        <v>40</v>
      </c>
      <c r="O164" s="14"/>
      <c r="P164" s="14"/>
      <c r="Q164" s="14"/>
      <c r="R164" s="14"/>
      <c r="S164" s="14"/>
      <c r="T164" s="14">
        <v>2976</v>
      </c>
      <c r="U164" s="14"/>
      <c r="V164" s="14">
        <v>13631480848</v>
      </c>
    </row>
    <row r="165" s="3" customFormat="1" ht="21" hidden="1" customHeight="1" spans="1:22">
      <c r="A165" s="13">
        <f t="shared" si="6"/>
        <v>8</v>
      </c>
      <c r="B165" s="15" t="s">
        <v>1176</v>
      </c>
      <c r="C165" s="15" t="s">
        <v>137</v>
      </c>
      <c r="D165" s="15">
        <v>6</v>
      </c>
      <c r="E165" s="15">
        <f>900/8*D165</f>
        <v>675</v>
      </c>
      <c r="F165" s="15">
        <v>2</v>
      </c>
      <c r="G165" s="15">
        <f>1300/8*F165</f>
        <v>325</v>
      </c>
      <c r="H165" s="15"/>
      <c r="I165" s="36">
        <v>1407</v>
      </c>
      <c r="J165" s="15" t="s">
        <v>47</v>
      </c>
      <c r="K165" s="15" t="s">
        <v>1134</v>
      </c>
      <c r="L165" s="15"/>
      <c r="M165" s="15"/>
      <c r="N165" s="56" t="s">
        <v>40</v>
      </c>
      <c r="O165" s="15"/>
      <c r="P165" s="15"/>
      <c r="Q165" s="15"/>
      <c r="R165" s="15"/>
      <c r="S165" s="15"/>
      <c r="T165" s="15">
        <v>1820.6</v>
      </c>
      <c r="U165" s="15"/>
      <c r="V165" s="15" t="s">
        <v>1135</v>
      </c>
    </row>
    <row r="166" s="3" customFormat="1" ht="21" customHeight="1" spans="1:22">
      <c r="A166" s="13">
        <f t="shared" si="6"/>
        <v>8</v>
      </c>
      <c r="B166" s="14" t="s">
        <v>1176</v>
      </c>
      <c r="C166" s="14" t="s">
        <v>400</v>
      </c>
      <c r="D166" s="14">
        <v>8</v>
      </c>
      <c r="E166" s="14">
        <f>900/8*D166</f>
        <v>900</v>
      </c>
      <c r="F166" s="14">
        <v>0</v>
      </c>
      <c r="G166" s="14">
        <f>1300/8*F166</f>
        <v>0</v>
      </c>
      <c r="H166" s="14"/>
      <c r="I166" s="23">
        <v>1495</v>
      </c>
      <c r="J166" s="14" t="s">
        <v>34</v>
      </c>
      <c r="K166" s="14" t="s">
        <v>1166</v>
      </c>
      <c r="L166" s="14">
        <v>20</v>
      </c>
      <c r="M166" s="14"/>
      <c r="N166" s="14" t="s">
        <v>40</v>
      </c>
      <c r="O166" s="14"/>
      <c r="P166" s="14"/>
      <c r="Q166" s="14"/>
      <c r="R166" s="14"/>
      <c r="S166" s="14"/>
      <c r="T166" s="14">
        <v>1447.6</v>
      </c>
      <c r="U166" s="14"/>
      <c r="V166" s="14" t="s">
        <v>503</v>
      </c>
    </row>
    <row r="167" s="3" customFormat="1" ht="21" hidden="1" customHeight="1" spans="1:22">
      <c r="A167" s="13">
        <f t="shared" si="6"/>
        <v>4</v>
      </c>
      <c r="B167" s="14" t="s">
        <v>1176</v>
      </c>
      <c r="C167" s="14" t="s">
        <v>56</v>
      </c>
      <c r="D167" s="14">
        <v>4</v>
      </c>
      <c r="E167" s="14">
        <f>900/8*D167</f>
        <v>450</v>
      </c>
      <c r="F167" s="14">
        <v>0</v>
      </c>
      <c r="G167" s="14">
        <f>1300/8*F167</f>
        <v>0</v>
      </c>
      <c r="H167" s="14"/>
      <c r="I167" s="23">
        <v>2682</v>
      </c>
      <c r="J167" s="14" t="s">
        <v>38</v>
      </c>
      <c r="K167" s="14" t="s">
        <v>600</v>
      </c>
      <c r="L167" s="14"/>
      <c r="M167" s="14"/>
      <c r="N167" s="14" t="s">
        <v>40</v>
      </c>
      <c r="O167" s="14"/>
      <c r="P167" s="14"/>
      <c r="Q167" s="14"/>
      <c r="R167" s="14"/>
      <c r="S167" s="14"/>
      <c r="T167" s="14">
        <v>1642</v>
      </c>
      <c r="U167" s="14" t="s">
        <v>445</v>
      </c>
      <c r="V167" s="14" t="s">
        <v>810</v>
      </c>
    </row>
    <row r="168" s="3" customFormat="1" ht="21" hidden="1" customHeight="1" spans="1:22">
      <c r="A168" s="13">
        <f t="shared" si="6"/>
        <v>8</v>
      </c>
      <c r="B168" s="15" t="s">
        <v>1176</v>
      </c>
      <c r="C168" s="15" t="s">
        <v>273</v>
      </c>
      <c r="D168" s="15">
        <v>8</v>
      </c>
      <c r="E168" s="15">
        <f>900/8*D168</f>
        <v>900</v>
      </c>
      <c r="F168" s="15">
        <v>0</v>
      </c>
      <c r="G168" s="15">
        <f>1300/8*F168</f>
        <v>0</v>
      </c>
      <c r="H168" s="15"/>
      <c r="I168" s="36">
        <v>3594</v>
      </c>
      <c r="J168" s="15" t="s">
        <v>639</v>
      </c>
      <c r="K168" s="15" t="s">
        <v>1178</v>
      </c>
      <c r="L168" s="15"/>
      <c r="M168" s="15"/>
      <c r="N168" s="56" t="s">
        <v>40</v>
      </c>
      <c r="O168" s="15"/>
      <c r="P168" s="15"/>
      <c r="Q168" s="15"/>
      <c r="R168" s="15"/>
      <c r="S168" s="15"/>
      <c r="T168" s="15"/>
      <c r="U168" s="15" t="s">
        <v>431</v>
      </c>
      <c r="V168" s="15" t="s">
        <v>803</v>
      </c>
    </row>
    <row r="169" s="3" customFormat="1" ht="21" hidden="1" customHeight="1" spans="1:22">
      <c r="A169" s="13">
        <f t="shared" si="6"/>
        <v>8</v>
      </c>
      <c r="B169" s="14" t="s">
        <v>1176</v>
      </c>
      <c r="C169" s="14" t="s">
        <v>59</v>
      </c>
      <c r="D169" s="14">
        <v>8</v>
      </c>
      <c r="E169" s="14">
        <f>1000/8*D169</f>
        <v>1000</v>
      </c>
      <c r="F169" s="14">
        <v>0</v>
      </c>
      <c r="G169" s="14">
        <f>1500/8*F169</f>
        <v>0</v>
      </c>
      <c r="H169" s="14"/>
      <c r="I169" s="23">
        <v>4991</v>
      </c>
      <c r="J169" s="14" t="s">
        <v>360</v>
      </c>
      <c r="K169" s="14" t="s">
        <v>1173</v>
      </c>
      <c r="L169" s="14"/>
      <c r="M169" s="14"/>
      <c r="N169" s="14" t="s">
        <v>40</v>
      </c>
      <c r="O169" s="14"/>
      <c r="P169" s="14"/>
      <c r="Q169" s="14"/>
      <c r="R169" s="14"/>
      <c r="S169" s="14"/>
      <c r="T169" s="14">
        <v>4386.4</v>
      </c>
      <c r="U169" s="14" t="s">
        <v>481</v>
      </c>
      <c r="V169" s="14" t="s">
        <v>1174</v>
      </c>
    </row>
    <row r="170" s="3" customFormat="1" ht="21" hidden="1" customHeight="1" spans="1:22">
      <c r="A170" s="13">
        <f t="shared" si="6"/>
        <v>8</v>
      </c>
      <c r="B170" s="15" t="s">
        <v>1176</v>
      </c>
      <c r="C170" s="15" t="s">
        <v>737</v>
      </c>
      <c r="D170" s="15">
        <v>8</v>
      </c>
      <c r="E170" s="15">
        <f>1000/8*D170</f>
        <v>1000</v>
      </c>
      <c r="F170" s="15">
        <v>0</v>
      </c>
      <c r="G170" s="15">
        <f>1500/8*F170</f>
        <v>0</v>
      </c>
      <c r="H170" s="15"/>
      <c r="I170" s="36">
        <v>5183</v>
      </c>
      <c r="J170" s="40" t="s">
        <v>986</v>
      </c>
      <c r="K170" s="15" t="s">
        <v>1126</v>
      </c>
      <c r="L170" s="15"/>
      <c r="M170" s="15" t="s">
        <v>748</v>
      </c>
      <c r="N170" s="15"/>
      <c r="O170" s="15"/>
      <c r="P170" s="15"/>
      <c r="Q170" s="15"/>
      <c r="R170" s="15"/>
      <c r="S170" s="15"/>
      <c r="T170" s="15">
        <v>2502</v>
      </c>
      <c r="U170" s="15" t="s">
        <v>409</v>
      </c>
      <c r="V170" s="15"/>
    </row>
    <row r="171" s="3" customFormat="1" ht="21" hidden="1" customHeight="1" spans="1:22">
      <c r="A171" s="13">
        <f t="shared" si="6"/>
        <v>10</v>
      </c>
      <c r="B171" s="15" t="s">
        <v>1176</v>
      </c>
      <c r="C171" s="15" t="s">
        <v>208</v>
      </c>
      <c r="D171" s="15">
        <v>0</v>
      </c>
      <c r="E171" s="15">
        <f>900/8*D171</f>
        <v>0</v>
      </c>
      <c r="F171" s="15">
        <v>10</v>
      </c>
      <c r="G171" s="15">
        <f>1300/8*F171</f>
        <v>1625</v>
      </c>
      <c r="H171" s="15">
        <v>300</v>
      </c>
      <c r="I171" s="36">
        <v>5291</v>
      </c>
      <c r="J171" s="15" t="s">
        <v>54</v>
      </c>
      <c r="K171" s="15" t="s">
        <v>233</v>
      </c>
      <c r="L171" s="15"/>
      <c r="M171" s="15"/>
      <c r="N171" s="15" t="s">
        <v>40</v>
      </c>
      <c r="O171" s="15"/>
      <c r="P171" s="15"/>
      <c r="Q171" s="15"/>
      <c r="R171" s="15"/>
      <c r="S171" s="15"/>
      <c r="T171" s="15">
        <v>2489</v>
      </c>
      <c r="U171" s="15"/>
      <c r="V171" s="15">
        <v>18520201338</v>
      </c>
    </row>
    <row r="172" s="3" customFormat="1" ht="21" hidden="1" customHeight="1" spans="1:22">
      <c r="A172" s="13">
        <f t="shared" si="6"/>
        <v>10</v>
      </c>
      <c r="B172" s="15" t="s">
        <v>1176</v>
      </c>
      <c r="C172" s="15" t="s">
        <v>384</v>
      </c>
      <c r="D172" s="15">
        <v>0</v>
      </c>
      <c r="E172" s="15">
        <f>900/8*D172</f>
        <v>0</v>
      </c>
      <c r="F172" s="15">
        <v>10</v>
      </c>
      <c r="G172" s="15">
        <f>1300/8*F172</f>
        <v>1625</v>
      </c>
      <c r="H172" s="15"/>
      <c r="I172" s="36">
        <v>5378</v>
      </c>
      <c r="J172" s="40" t="s">
        <v>845</v>
      </c>
      <c r="K172" s="15" t="s">
        <v>1163</v>
      </c>
      <c r="L172" s="15"/>
      <c r="M172" s="15"/>
      <c r="N172" s="15" t="s">
        <v>40</v>
      </c>
      <c r="O172" s="15"/>
      <c r="P172" s="15"/>
      <c r="Q172" s="15"/>
      <c r="R172" s="15"/>
      <c r="S172" s="15"/>
      <c r="T172" s="15"/>
      <c r="U172" s="15"/>
      <c r="V172" s="15" t="s">
        <v>1164</v>
      </c>
    </row>
    <row r="173" s="3" customFormat="1" ht="21" hidden="1" customHeight="1" spans="1:22">
      <c r="A173" s="13">
        <f t="shared" si="6"/>
        <v>4</v>
      </c>
      <c r="B173" s="14" t="s">
        <v>1176</v>
      </c>
      <c r="C173" s="14" t="s">
        <v>37</v>
      </c>
      <c r="D173" s="14">
        <v>4</v>
      </c>
      <c r="E173" s="14">
        <f>900/8*D173</f>
        <v>450</v>
      </c>
      <c r="F173" s="14">
        <v>0</v>
      </c>
      <c r="G173" s="14">
        <f>1300/8*F173</f>
        <v>0</v>
      </c>
      <c r="H173" s="14"/>
      <c r="I173" s="23">
        <v>5674</v>
      </c>
      <c r="J173" s="14" t="s">
        <v>939</v>
      </c>
      <c r="K173" s="14" t="s">
        <v>713</v>
      </c>
      <c r="L173" s="14"/>
      <c r="M173" s="14"/>
      <c r="N173" s="14" t="s">
        <v>40</v>
      </c>
      <c r="O173" s="14"/>
      <c r="P173" s="14"/>
      <c r="Q173" s="14"/>
      <c r="R173" s="14"/>
      <c r="S173" s="14"/>
      <c r="T173" s="14">
        <v>1642</v>
      </c>
      <c r="U173" s="14" t="s">
        <v>445</v>
      </c>
      <c r="V173" s="14" t="s">
        <v>1179</v>
      </c>
    </row>
    <row r="174" s="3" customFormat="1" ht="21" hidden="1" customHeight="1" spans="1:22">
      <c r="A174" s="13">
        <f t="shared" si="6"/>
        <v>4</v>
      </c>
      <c r="B174" s="14" t="s">
        <v>1176</v>
      </c>
      <c r="C174" s="14" t="s">
        <v>37</v>
      </c>
      <c r="D174" s="14">
        <v>4</v>
      </c>
      <c r="E174" s="14">
        <f>900/8*D174</f>
        <v>450</v>
      </c>
      <c r="F174" s="14">
        <v>0</v>
      </c>
      <c r="G174" s="14">
        <f>1300/8*F174</f>
        <v>0</v>
      </c>
      <c r="H174" s="14"/>
      <c r="I174" s="23">
        <v>5675</v>
      </c>
      <c r="J174" s="14" t="s">
        <v>939</v>
      </c>
      <c r="K174" s="14" t="s">
        <v>923</v>
      </c>
      <c r="L174" s="14"/>
      <c r="M174" s="14"/>
      <c r="N174" s="14" t="s">
        <v>40</v>
      </c>
      <c r="O174" s="14"/>
      <c r="P174" s="14"/>
      <c r="Q174" s="14"/>
      <c r="R174" s="14"/>
      <c r="S174" s="14"/>
      <c r="T174" s="14">
        <v>1642</v>
      </c>
      <c r="U174" s="14" t="s">
        <v>445</v>
      </c>
      <c r="V174" s="14" t="s">
        <v>941</v>
      </c>
    </row>
    <row r="175" s="3" customFormat="1" ht="22" hidden="1" customHeight="1" spans="1:22">
      <c r="A175" s="13">
        <f t="shared" si="6"/>
        <v>8</v>
      </c>
      <c r="B175" s="15" t="s">
        <v>1176</v>
      </c>
      <c r="C175" s="15" t="s">
        <v>80</v>
      </c>
      <c r="D175" s="15">
        <v>8</v>
      </c>
      <c r="E175" s="15">
        <f>900/8*D175</f>
        <v>900</v>
      </c>
      <c r="F175" s="15">
        <v>0</v>
      </c>
      <c r="G175" s="15">
        <f>1300/8*F175</f>
        <v>0</v>
      </c>
      <c r="H175" s="15"/>
      <c r="I175" s="36">
        <v>5956</v>
      </c>
      <c r="J175" s="15" t="s">
        <v>284</v>
      </c>
      <c r="K175" s="15" t="s">
        <v>861</v>
      </c>
      <c r="L175" s="15">
        <v>20</v>
      </c>
      <c r="M175" s="15"/>
      <c r="N175" s="56" t="s">
        <v>40</v>
      </c>
      <c r="O175" s="15"/>
      <c r="P175" s="15"/>
      <c r="Q175" s="15"/>
      <c r="R175" s="15"/>
      <c r="S175" s="15"/>
      <c r="T175" s="15">
        <v>1007</v>
      </c>
      <c r="U175" s="15"/>
      <c r="V175" s="15" t="s">
        <v>1175</v>
      </c>
    </row>
    <row r="176" s="3" customFormat="1" ht="21" hidden="1" customHeight="1" spans="1:22">
      <c r="A176" s="13">
        <f t="shared" si="6"/>
        <v>8</v>
      </c>
      <c r="B176" s="32" t="s">
        <v>1176</v>
      </c>
      <c r="C176" s="32" t="s">
        <v>67</v>
      </c>
      <c r="D176" s="32">
        <v>8</v>
      </c>
      <c r="E176" s="32">
        <f>1000/8*D176</f>
        <v>1000</v>
      </c>
      <c r="F176" s="32">
        <v>0</v>
      </c>
      <c r="G176" s="32">
        <f>1500/8*F176</f>
        <v>0</v>
      </c>
      <c r="H176" s="32">
        <v>500</v>
      </c>
      <c r="I176" s="42"/>
      <c r="J176" s="32" t="s">
        <v>82</v>
      </c>
      <c r="K176" s="32" t="s">
        <v>1180</v>
      </c>
      <c r="L176" s="32"/>
      <c r="M176" s="32" t="s">
        <v>748</v>
      </c>
      <c r="N176" s="32"/>
      <c r="O176" s="32"/>
      <c r="P176" s="32">
        <v>1500</v>
      </c>
      <c r="Q176" s="32"/>
      <c r="R176" s="32" t="s">
        <v>166</v>
      </c>
      <c r="S176" s="32"/>
      <c r="T176" s="32">
        <v>901.2</v>
      </c>
      <c r="U176" s="32"/>
      <c r="V176" s="32"/>
    </row>
    <row r="177" s="3" customFormat="1" ht="21" hidden="1" customHeight="1" spans="1:22">
      <c r="A177" s="13">
        <f t="shared" si="6"/>
        <v>4</v>
      </c>
      <c r="B177" s="33" t="s">
        <v>1176</v>
      </c>
      <c r="C177" s="33" t="s">
        <v>1130</v>
      </c>
      <c r="D177" s="33">
        <v>4</v>
      </c>
      <c r="E177" s="33">
        <f>900/8*D177</f>
        <v>450</v>
      </c>
      <c r="F177" s="33">
        <v>0</v>
      </c>
      <c r="G177" s="33">
        <f>1300/8*F177</f>
        <v>0</v>
      </c>
      <c r="H177" s="33"/>
      <c r="I177" s="43"/>
      <c r="J177" s="43" t="s">
        <v>845</v>
      </c>
      <c r="K177" s="33" t="s">
        <v>1131</v>
      </c>
      <c r="L177" s="33"/>
      <c r="M177" s="33" t="s">
        <v>77</v>
      </c>
      <c r="N177" s="33"/>
      <c r="O177" s="33"/>
      <c r="P177" s="33">
        <v>5000</v>
      </c>
      <c r="Q177" s="33"/>
      <c r="R177" s="33" t="s">
        <v>26</v>
      </c>
      <c r="S177" s="33"/>
      <c r="T177" s="16">
        <v>2489</v>
      </c>
      <c r="U177" s="33"/>
      <c r="V177" s="33"/>
    </row>
    <row r="178" s="3" customFormat="1" ht="21" hidden="1" customHeight="1" spans="1:22">
      <c r="A178" s="13">
        <f t="shared" si="6"/>
        <v>8</v>
      </c>
      <c r="B178" s="3" t="s">
        <v>1176</v>
      </c>
      <c r="C178" s="3" t="s">
        <v>737</v>
      </c>
      <c r="D178" s="3">
        <v>8</v>
      </c>
      <c r="E178" s="3">
        <f>1000/8*D178</f>
        <v>1000</v>
      </c>
      <c r="F178" s="3">
        <v>0</v>
      </c>
      <c r="G178" s="3">
        <f>1500/8*F178</f>
        <v>0</v>
      </c>
      <c r="H178" s="3">
        <v>400</v>
      </c>
      <c r="I178" s="51"/>
      <c r="J178" s="3" t="s">
        <v>23</v>
      </c>
      <c r="K178" s="3" t="s">
        <v>1181</v>
      </c>
      <c r="L178" s="3">
        <v>30</v>
      </c>
      <c r="M178" s="60"/>
      <c r="N178" s="60"/>
      <c r="O178" s="60"/>
      <c r="P178" s="60"/>
      <c r="Q178" s="60"/>
      <c r="R178" s="60"/>
      <c r="S178" s="60"/>
      <c r="T178" s="3">
        <v>2506</v>
      </c>
      <c r="U178" s="60"/>
      <c r="V178" s="4"/>
    </row>
    <row r="179" s="3" customFormat="1" ht="21" hidden="1" customHeight="1" spans="1:22">
      <c r="A179" s="13">
        <f t="shared" si="6"/>
        <v>8</v>
      </c>
      <c r="B179" s="14" t="s">
        <v>1182</v>
      </c>
      <c r="C179" s="14" t="s">
        <v>33</v>
      </c>
      <c r="D179" s="14">
        <v>8</v>
      </c>
      <c r="E179" s="14">
        <f>1000/8*D179</f>
        <v>1000</v>
      </c>
      <c r="F179" s="14">
        <v>0</v>
      </c>
      <c r="G179" s="14">
        <f>1500/8*F179</f>
        <v>0</v>
      </c>
      <c r="H179" s="14"/>
      <c r="I179" s="23">
        <v>863</v>
      </c>
      <c r="J179" s="14" t="s">
        <v>338</v>
      </c>
      <c r="K179" s="14" t="s">
        <v>1159</v>
      </c>
      <c r="L179" s="14"/>
      <c r="M179" s="14"/>
      <c r="N179" s="14" t="s">
        <v>40</v>
      </c>
      <c r="O179" s="14"/>
      <c r="P179" s="14"/>
      <c r="Q179" s="14"/>
      <c r="R179" s="14"/>
      <c r="S179" s="14"/>
      <c r="T179" s="14">
        <v>3653.2</v>
      </c>
      <c r="U179" s="14" t="s">
        <v>508</v>
      </c>
      <c r="V179" s="14" t="s">
        <v>1160</v>
      </c>
    </row>
    <row r="180" s="3" customFormat="1" ht="21" hidden="1" customHeight="1" spans="1:22">
      <c r="A180" s="13">
        <f t="shared" si="6"/>
        <v>8</v>
      </c>
      <c r="B180" s="15" t="s">
        <v>1182</v>
      </c>
      <c r="C180" s="15" t="s">
        <v>63</v>
      </c>
      <c r="D180" s="15">
        <v>8</v>
      </c>
      <c r="E180" s="15">
        <f>900/8*D180</f>
        <v>900</v>
      </c>
      <c r="F180" s="15">
        <v>0</v>
      </c>
      <c r="G180" s="15">
        <f>1300/8*F180</f>
        <v>0</v>
      </c>
      <c r="H180" s="15"/>
      <c r="I180" s="36">
        <v>967</v>
      </c>
      <c r="J180" s="40" t="s">
        <v>23</v>
      </c>
      <c r="K180" s="15" t="s">
        <v>1183</v>
      </c>
      <c r="L180" s="15">
        <v>20</v>
      </c>
      <c r="M180" s="15"/>
      <c r="N180" s="15" t="s">
        <v>40</v>
      </c>
      <c r="O180" s="15"/>
      <c r="P180" s="15"/>
      <c r="Q180" s="15"/>
      <c r="R180" s="15"/>
      <c r="S180" s="15"/>
      <c r="T180" s="15">
        <v>1162</v>
      </c>
      <c r="U180" s="15" t="s">
        <v>409</v>
      </c>
      <c r="V180" s="15" t="s">
        <v>1184</v>
      </c>
    </row>
    <row r="181" s="3" customFormat="1" ht="21" hidden="1" customHeight="1" spans="1:22">
      <c r="A181" s="13">
        <f t="shared" si="6"/>
        <v>8</v>
      </c>
      <c r="B181" s="14" t="s">
        <v>1182</v>
      </c>
      <c r="C181" s="14" t="s">
        <v>81</v>
      </c>
      <c r="D181" s="14">
        <v>0</v>
      </c>
      <c r="E181" s="14">
        <f>1000/8*D181</f>
        <v>0</v>
      </c>
      <c r="F181" s="14">
        <v>8</v>
      </c>
      <c r="G181" s="14">
        <f>1500/8*F181</f>
        <v>1500</v>
      </c>
      <c r="H181" s="14"/>
      <c r="I181" s="23">
        <v>1114</v>
      </c>
      <c r="J181" s="14" t="s">
        <v>23</v>
      </c>
      <c r="K181" s="14" t="s">
        <v>1177</v>
      </c>
      <c r="L181" s="14"/>
      <c r="M181" s="14"/>
      <c r="N181" s="14" t="s">
        <v>40</v>
      </c>
      <c r="O181" s="14"/>
      <c r="P181" s="14"/>
      <c r="Q181" s="14"/>
      <c r="R181" s="14"/>
      <c r="S181" s="14"/>
      <c r="T181" s="14"/>
      <c r="U181" s="14"/>
      <c r="V181" s="14">
        <v>13631480848</v>
      </c>
    </row>
    <row r="182" s="3" customFormat="1" ht="21" hidden="1" customHeight="1" spans="1:22">
      <c r="A182" s="13">
        <f t="shared" si="6"/>
        <v>8</v>
      </c>
      <c r="B182" s="15" t="s">
        <v>1182</v>
      </c>
      <c r="C182" s="15" t="s">
        <v>137</v>
      </c>
      <c r="D182" s="15">
        <v>8</v>
      </c>
      <c r="E182" s="15">
        <f t="shared" ref="E182:E193" si="7">900/8*D182</f>
        <v>900</v>
      </c>
      <c r="F182" s="15">
        <v>0</v>
      </c>
      <c r="G182" s="15">
        <f t="shared" ref="G182:G194" si="8">1300/8*F182</f>
        <v>0</v>
      </c>
      <c r="H182" s="15"/>
      <c r="I182" s="36">
        <v>1408</v>
      </c>
      <c r="J182" s="15" t="s">
        <v>47</v>
      </c>
      <c r="K182" s="15" t="s">
        <v>1134</v>
      </c>
      <c r="L182" s="15"/>
      <c r="M182" s="15"/>
      <c r="N182" s="56" t="s">
        <v>40</v>
      </c>
      <c r="O182" s="15"/>
      <c r="P182" s="15"/>
      <c r="Q182" s="15"/>
      <c r="R182" s="15"/>
      <c r="S182" s="15"/>
      <c r="T182" s="15">
        <v>1824.5</v>
      </c>
      <c r="U182" s="15"/>
      <c r="V182" s="15" t="s">
        <v>1135</v>
      </c>
    </row>
    <row r="183" s="3" customFormat="1" ht="21" customHeight="1" spans="1:22">
      <c r="A183" s="13">
        <f t="shared" si="6"/>
        <v>6</v>
      </c>
      <c r="B183" s="14" t="s">
        <v>1182</v>
      </c>
      <c r="C183" s="14" t="s">
        <v>400</v>
      </c>
      <c r="D183" s="14">
        <v>6</v>
      </c>
      <c r="E183" s="14">
        <f t="shared" si="7"/>
        <v>675</v>
      </c>
      <c r="F183" s="14">
        <v>0</v>
      </c>
      <c r="G183" s="14">
        <f t="shared" si="8"/>
        <v>0</v>
      </c>
      <c r="H183" s="14"/>
      <c r="I183" s="23">
        <v>1496</v>
      </c>
      <c r="J183" s="14" t="s">
        <v>34</v>
      </c>
      <c r="K183" s="14" t="s">
        <v>1166</v>
      </c>
      <c r="L183" s="14">
        <v>20</v>
      </c>
      <c r="M183" s="14"/>
      <c r="N183" s="14" t="s">
        <v>40</v>
      </c>
      <c r="O183" s="14"/>
      <c r="P183" s="14"/>
      <c r="Q183" s="14"/>
      <c r="R183" s="14"/>
      <c r="S183" s="14"/>
      <c r="T183" s="14">
        <v>1452.5</v>
      </c>
      <c r="U183" s="14"/>
      <c r="V183" s="14" t="s">
        <v>503</v>
      </c>
    </row>
    <row r="184" s="3" customFormat="1" ht="21" hidden="1" customHeight="1" spans="1:22">
      <c r="A184" s="13">
        <f t="shared" si="6"/>
        <v>8</v>
      </c>
      <c r="B184" s="15" t="s">
        <v>1182</v>
      </c>
      <c r="C184" s="15" t="s">
        <v>273</v>
      </c>
      <c r="D184" s="15">
        <v>5</v>
      </c>
      <c r="E184" s="15">
        <f t="shared" si="7"/>
        <v>562.5</v>
      </c>
      <c r="F184" s="15">
        <v>3</v>
      </c>
      <c r="G184" s="15">
        <f t="shared" si="8"/>
        <v>487.5</v>
      </c>
      <c r="H184" s="15"/>
      <c r="I184" s="36">
        <v>3595</v>
      </c>
      <c r="J184" s="15" t="s">
        <v>639</v>
      </c>
      <c r="K184" s="15" t="s">
        <v>1178</v>
      </c>
      <c r="L184" s="15"/>
      <c r="M184" s="15"/>
      <c r="N184" s="56" t="s">
        <v>40</v>
      </c>
      <c r="O184" s="15"/>
      <c r="P184" s="15"/>
      <c r="Q184" s="15"/>
      <c r="R184" s="15"/>
      <c r="S184" s="15"/>
      <c r="T184" s="15"/>
      <c r="U184" s="15" t="s">
        <v>431</v>
      </c>
      <c r="V184" s="15" t="s">
        <v>803</v>
      </c>
    </row>
    <row r="185" s="3" customFormat="1" ht="21" hidden="1" customHeight="1" spans="1:22">
      <c r="A185" s="13">
        <f t="shared" si="6"/>
        <v>8</v>
      </c>
      <c r="B185" s="15" t="s">
        <v>1182</v>
      </c>
      <c r="C185" s="15" t="s">
        <v>59</v>
      </c>
      <c r="D185" s="15">
        <v>8</v>
      </c>
      <c r="E185" s="15">
        <f t="shared" si="7"/>
        <v>900</v>
      </c>
      <c r="F185" s="15">
        <v>0</v>
      </c>
      <c r="G185" s="15">
        <f t="shared" si="8"/>
        <v>0</v>
      </c>
      <c r="H185" s="15">
        <v>300</v>
      </c>
      <c r="I185" s="36">
        <v>4993</v>
      </c>
      <c r="J185" s="15" t="s">
        <v>360</v>
      </c>
      <c r="K185" s="15" t="s">
        <v>1185</v>
      </c>
      <c r="L185" s="15"/>
      <c r="M185" s="15"/>
      <c r="N185" s="15" t="s">
        <v>40</v>
      </c>
      <c r="O185" s="15"/>
      <c r="P185" s="15"/>
      <c r="Q185" s="15"/>
      <c r="R185" s="15"/>
      <c r="S185" s="15"/>
      <c r="T185" s="15">
        <v>4394.2</v>
      </c>
      <c r="U185" s="15" t="s">
        <v>481</v>
      </c>
      <c r="V185" s="15" t="s">
        <v>1186</v>
      </c>
    </row>
    <row r="186" s="3" customFormat="1" ht="21" hidden="1" customHeight="1" spans="1:22">
      <c r="A186" s="13">
        <f t="shared" si="6"/>
        <v>8</v>
      </c>
      <c r="B186" s="15" t="s">
        <v>1182</v>
      </c>
      <c r="C186" s="15" t="s">
        <v>85</v>
      </c>
      <c r="D186" s="15">
        <v>8</v>
      </c>
      <c r="E186" s="15">
        <f t="shared" si="7"/>
        <v>900</v>
      </c>
      <c r="F186" s="15">
        <v>0</v>
      </c>
      <c r="G186" s="15">
        <f t="shared" si="8"/>
        <v>0</v>
      </c>
      <c r="H186" s="15"/>
      <c r="I186" s="36">
        <v>5185</v>
      </c>
      <c r="J186" s="15" t="s">
        <v>986</v>
      </c>
      <c r="K186" s="15" t="s">
        <v>1187</v>
      </c>
      <c r="L186" s="15"/>
      <c r="M186" s="15" t="s">
        <v>77</v>
      </c>
      <c r="N186" s="15" t="s">
        <v>40</v>
      </c>
      <c r="O186" s="15"/>
      <c r="P186" s="15"/>
      <c r="Q186" s="15"/>
      <c r="R186" s="15"/>
      <c r="S186" s="15"/>
      <c r="T186" s="15">
        <v>1494</v>
      </c>
      <c r="U186" s="15" t="s">
        <v>407</v>
      </c>
      <c r="V186" s="15" t="s">
        <v>1188</v>
      </c>
    </row>
    <row r="187" s="3" customFormat="1" ht="21" hidden="1" customHeight="1" spans="1:22">
      <c r="A187" s="13">
        <f t="shared" si="6"/>
        <v>9</v>
      </c>
      <c r="B187" s="15" t="s">
        <v>1182</v>
      </c>
      <c r="C187" s="15" t="s">
        <v>208</v>
      </c>
      <c r="D187" s="15">
        <v>9</v>
      </c>
      <c r="E187" s="15">
        <f t="shared" si="7"/>
        <v>1012.5</v>
      </c>
      <c r="F187" s="15">
        <v>0</v>
      </c>
      <c r="G187" s="15">
        <f t="shared" si="8"/>
        <v>0</v>
      </c>
      <c r="H187" s="15"/>
      <c r="I187" s="36">
        <v>5292</v>
      </c>
      <c r="J187" s="15" t="s">
        <v>54</v>
      </c>
      <c r="K187" s="15" t="s">
        <v>233</v>
      </c>
      <c r="L187" s="15"/>
      <c r="M187" s="15"/>
      <c r="N187" s="15" t="s">
        <v>40</v>
      </c>
      <c r="O187" s="15"/>
      <c r="P187" s="15"/>
      <c r="Q187" s="15"/>
      <c r="R187" s="15"/>
      <c r="S187" s="15"/>
      <c r="T187" s="15">
        <v>2497.9</v>
      </c>
      <c r="U187" s="15"/>
      <c r="V187" s="15" t="s">
        <v>1189</v>
      </c>
    </row>
    <row r="188" s="3" customFormat="1" ht="22" hidden="1" customHeight="1" spans="1:22">
      <c r="A188" s="13">
        <f t="shared" si="6"/>
        <v>4</v>
      </c>
      <c r="B188" s="15" t="s">
        <v>1182</v>
      </c>
      <c r="C188" s="15" t="s">
        <v>168</v>
      </c>
      <c r="D188" s="15">
        <v>4</v>
      </c>
      <c r="E188" s="15">
        <f t="shared" si="7"/>
        <v>450</v>
      </c>
      <c r="F188" s="15">
        <v>0</v>
      </c>
      <c r="G188" s="15">
        <f t="shared" si="8"/>
        <v>0</v>
      </c>
      <c r="H188" s="15"/>
      <c r="I188" s="36">
        <v>5381</v>
      </c>
      <c r="J188" s="15" t="s">
        <v>845</v>
      </c>
      <c r="K188" s="14" t="s">
        <v>634</v>
      </c>
      <c r="L188" s="15"/>
      <c r="M188" s="15"/>
      <c r="N188" s="15" t="s">
        <v>40</v>
      </c>
      <c r="O188" s="15"/>
      <c r="P188" s="15"/>
      <c r="Q188" s="15"/>
      <c r="R188" s="15"/>
      <c r="S188" s="15"/>
      <c r="T188" s="15"/>
      <c r="U188" s="15"/>
      <c r="V188" s="15" t="s">
        <v>1190</v>
      </c>
    </row>
    <row r="189" s="3" customFormat="1" ht="21" hidden="1" customHeight="1" spans="1:22">
      <c r="A189" s="13">
        <f t="shared" si="6"/>
        <v>4</v>
      </c>
      <c r="B189" s="14" t="s">
        <v>1182</v>
      </c>
      <c r="C189" s="14" t="s">
        <v>37</v>
      </c>
      <c r="D189" s="14">
        <v>4</v>
      </c>
      <c r="E189" s="14">
        <f t="shared" si="7"/>
        <v>450</v>
      </c>
      <c r="F189" s="14">
        <v>0</v>
      </c>
      <c r="G189" s="14">
        <f t="shared" si="8"/>
        <v>0</v>
      </c>
      <c r="H189" s="14"/>
      <c r="I189" s="23">
        <v>5677</v>
      </c>
      <c r="J189" s="14" t="s">
        <v>939</v>
      </c>
      <c r="K189" s="14" t="s">
        <v>923</v>
      </c>
      <c r="L189" s="14"/>
      <c r="M189" s="14"/>
      <c r="N189" s="14" t="s">
        <v>40</v>
      </c>
      <c r="O189" s="14"/>
      <c r="P189" s="14"/>
      <c r="Q189" s="14"/>
      <c r="R189" s="14"/>
      <c r="S189" s="14"/>
      <c r="T189" s="14"/>
      <c r="U189" s="14"/>
      <c r="V189" s="14" t="s">
        <v>941</v>
      </c>
    </row>
    <row r="190" s="3" customFormat="1" ht="22" hidden="1" customHeight="1" spans="1:22">
      <c r="A190" s="13">
        <f t="shared" si="6"/>
        <v>4</v>
      </c>
      <c r="B190" s="14" t="s">
        <v>1182</v>
      </c>
      <c r="C190" s="14" t="s">
        <v>37</v>
      </c>
      <c r="D190" s="14">
        <v>3</v>
      </c>
      <c r="E190" s="14">
        <f t="shared" si="7"/>
        <v>337.5</v>
      </c>
      <c r="F190" s="14">
        <v>1</v>
      </c>
      <c r="G190" s="14">
        <f t="shared" si="8"/>
        <v>162.5</v>
      </c>
      <c r="H190" s="14"/>
      <c r="I190" s="23">
        <v>5678</v>
      </c>
      <c r="J190" s="14" t="s">
        <v>939</v>
      </c>
      <c r="K190" s="14" t="s">
        <v>713</v>
      </c>
      <c r="L190" s="14"/>
      <c r="M190" s="14"/>
      <c r="N190" s="14" t="s">
        <v>40</v>
      </c>
      <c r="O190" s="14"/>
      <c r="P190" s="14"/>
      <c r="Q190" s="14"/>
      <c r="R190" s="14"/>
      <c r="S190" s="14"/>
      <c r="T190" s="14"/>
      <c r="U190" s="14"/>
      <c r="V190" s="14" t="s">
        <v>1179</v>
      </c>
    </row>
    <row r="191" s="3" customFormat="1" ht="21" hidden="1" customHeight="1" spans="1:22">
      <c r="A191" s="13">
        <f t="shared" si="6"/>
        <v>1.5</v>
      </c>
      <c r="B191" s="15" t="s">
        <v>1182</v>
      </c>
      <c r="C191" s="15" t="s">
        <v>384</v>
      </c>
      <c r="D191" s="15">
        <v>0</v>
      </c>
      <c r="E191" s="15">
        <f t="shared" si="7"/>
        <v>0</v>
      </c>
      <c r="F191" s="15">
        <v>1.5</v>
      </c>
      <c r="G191" s="15">
        <f t="shared" si="8"/>
        <v>243.75</v>
      </c>
      <c r="H191" s="15"/>
      <c r="I191" s="36">
        <v>5679</v>
      </c>
      <c r="J191" s="40" t="s">
        <v>939</v>
      </c>
      <c r="K191" s="15" t="s">
        <v>1163</v>
      </c>
      <c r="L191" s="15"/>
      <c r="M191" s="15"/>
      <c r="N191" s="15" t="s">
        <v>40</v>
      </c>
      <c r="O191" s="15"/>
      <c r="P191" s="15"/>
      <c r="Q191" s="15"/>
      <c r="R191" s="15"/>
      <c r="S191" s="15"/>
      <c r="T191" s="15"/>
      <c r="U191" s="15"/>
      <c r="V191" s="15" t="s">
        <v>1164</v>
      </c>
    </row>
    <row r="192" s="3" customFormat="1" ht="21" hidden="1" customHeight="1" spans="1:22">
      <c r="A192" s="13">
        <f t="shared" si="6"/>
        <v>8</v>
      </c>
      <c r="B192" s="15" t="s">
        <v>1182</v>
      </c>
      <c r="C192" s="15" t="s">
        <v>80</v>
      </c>
      <c r="D192" s="15">
        <v>8</v>
      </c>
      <c r="E192" s="15">
        <f t="shared" si="7"/>
        <v>900</v>
      </c>
      <c r="F192" s="15">
        <v>0</v>
      </c>
      <c r="G192" s="15">
        <f t="shared" si="8"/>
        <v>0</v>
      </c>
      <c r="H192" s="15"/>
      <c r="I192" s="36">
        <v>5957</v>
      </c>
      <c r="J192" s="15" t="s">
        <v>284</v>
      </c>
      <c r="K192" s="15" t="s">
        <v>861</v>
      </c>
      <c r="L192" s="15">
        <v>20</v>
      </c>
      <c r="M192" s="15"/>
      <c r="N192" s="56" t="s">
        <v>40</v>
      </c>
      <c r="O192" s="15"/>
      <c r="P192" s="15"/>
      <c r="Q192" s="15"/>
      <c r="R192" s="15"/>
      <c r="S192" s="15"/>
      <c r="T192" s="15">
        <v>1011</v>
      </c>
      <c r="U192" s="15" t="s">
        <v>408</v>
      </c>
      <c r="V192" s="15" t="s">
        <v>1107</v>
      </c>
    </row>
    <row r="193" s="3" customFormat="1" ht="21" hidden="1" customHeight="1" spans="1:22">
      <c r="A193" s="13">
        <f t="shared" si="6"/>
        <v>4</v>
      </c>
      <c r="B193" s="16" t="s">
        <v>1182</v>
      </c>
      <c r="C193" s="16" t="s">
        <v>102</v>
      </c>
      <c r="D193" s="16">
        <v>4</v>
      </c>
      <c r="E193" s="16">
        <f t="shared" si="7"/>
        <v>450</v>
      </c>
      <c r="F193" s="16">
        <v>0</v>
      </c>
      <c r="G193" s="16">
        <f t="shared" si="8"/>
        <v>0</v>
      </c>
      <c r="H193" s="16"/>
      <c r="I193" s="46"/>
      <c r="J193" s="46" t="s">
        <v>82</v>
      </c>
      <c r="K193" s="16" t="s">
        <v>790</v>
      </c>
      <c r="L193" s="16"/>
      <c r="M193" s="16"/>
      <c r="N193" s="16"/>
      <c r="O193" s="16"/>
      <c r="P193" s="16"/>
      <c r="Q193" s="16"/>
      <c r="R193" s="16"/>
      <c r="S193" s="16"/>
      <c r="T193" s="16">
        <v>2387.2</v>
      </c>
      <c r="U193" s="16"/>
      <c r="V193" s="16" t="s">
        <v>1067</v>
      </c>
    </row>
    <row r="194" s="3" customFormat="1" ht="21" hidden="1" customHeight="1" spans="1:22">
      <c r="A194" s="13">
        <f t="shared" si="6"/>
        <v>8</v>
      </c>
      <c r="B194" s="32" t="s">
        <v>1182</v>
      </c>
      <c r="C194" s="32" t="s">
        <v>522</v>
      </c>
      <c r="D194" s="32">
        <v>8</v>
      </c>
      <c r="E194" s="32">
        <f>1500/8*D194</f>
        <v>1500</v>
      </c>
      <c r="F194" s="32">
        <v>0</v>
      </c>
      <c r="G194" s="32">
        <f t="shared" si="8"/>
        <v>0</v>
      </c>
      <c r="H194" s="32">
        <v>300</v>
      </c>
      <c r="I194" s="42"/>
      <c r="J194" s="32" t="s">
        <v>1191</v>
      </c>
      <c r="K194" s="32" t="s">
        <v>1192</v>
      </c>
      <c r="L194" s="32"/>
      <c r="M194" s="32" t="s">
        <v>77</v>
      </c>
      <c r="N194" s="32"/>
      <c r="O194" s="32"/>
      <c r="P194" s="32">
        <v>1800</v>
      </c>
      <c r="Q194" s="32"/>
      <c r="R194" s="32" t="s">
        <v>166</v>
      </c>
      <c r="S194" s="32"/>
      <c r="T194" s="32"/>
      <c r="U194" s="32"/>
      <c r="V194" s="32"/>
    </row>
    <row r="195" s="3" customFormat="1" ht="21" hidden="1" customHeight="1" spans="1:22">
      <c r="A195" s="13">
        <f t="shared" ref="A195:A258" si="9">D195+F195</f>
        <v>8</v>
      </c>
      <c r="B195" s="14" t="s">
        <v>1193</v>
      </c>
      <c r="C195" s="14" t="s">
        <v>33</v>
      </c>
      <c r="D195" s="14">
        <v>8</v>
      </c>
      <c r="E195" s="14">
        <f>1000/8*D195</f>
        <v>1000</v>
      </c>
      <c r="F195" s="14">
        <v>0</v>
      </c>
      <c r="G195" s="14">
        <f>1500/8*F195</f>
        <v>0</v>
      </c>
      <c r="H195" s="14"/>
      <c r="I195" s="23">
        <v>864</v>
      </c>
      <c r="J195" s="14" t="s">
        <v>338</v>
      </c>
      <c r="K195" s="14" t="s">
        <v>1159</v>
      </c>
      <c r="L195" s="14"/>
      <c r="M195" s="14"/>
      <c r="N195" s="14" t="s">
        <v>40</v>
      </c>
      <c r="O195" s="14"/>
      <c r="P195" s="14"/>
      <c r="Q195" s="14"/>
      <c r="R195" s="14"/>
      <c r="S195" s="14"/>
      <c r="T195" s="14">
        <v>3659.5</v>
      </c>
      <c r="U195" s="14" t="s">
        <v>495</v>
      </c>
      <c r="V195" s="14" t="s">
        <v>1160</v>
      </c>
    </row>
    <row r="196" s="3" customFormat="1" ht="21" hidden="1" customHeight="1" spans="1:22">
      <c r="A196" s="13">
        <f t="shared" si="9"/>
        <v>8</v>
      </c>
      <c r="B196" s="14" t="s">
        <v>1193</v>
      </c>
      <c r="C196" s="14" t="s">
        <v>85</v>
      </c>
      <c r="D196" s="14">
        <v>7</v>
      </c>
      <c r="E196" s="14">
        <f>900/8*D196</f>
        <v>787.5</v>
      </c>
      <c r="F196" s="14">
        <v>1</v>
      </c>
      <c r="G196" s="14">
        <f>1300/8*F196</f>
        <v>162.5</v>
      </c>
      <c r="H196" s="14"/>
      <c r="I196" s="23">
        <v>932</v>
      </c>
      <c r="J196" s="14" t="s">
        <v>1191</v>
      </c>
      <c r="K196" s="14" t="s">
        <v>1194</v>
      </c>
      <c r="L196" s="14"/>
      <c r="M196" s="14"/>
      <c r="N196" s="14" t="s">
        <v>40</v>
      </c>
      <c r="O196" s="14"/>
      <c r="P196" s="14"/>
      <c r="Q196" s="14"/>
      <c r="R196" s="14"/>
      <c r="S196" s="14"/>
      <c r="T196" s="14">
        <v>1500.8</v>
      </c>
      <c r="U196" s="14" t="s">
        <v>481</v>
      </c>
      <c r="V196" s="14" t="s">
        <v>1195</v>
      </c>
    </row>
    <row r="197" s="3" customFormat="1" ht="21" hidden="1" customHeight="1" spans="1:22">
      <c r="A197" s="13">
        <f t="shared" si="9"/>
        <v>8</v>
      </c>
      <c r="B197" s="15" t="s">
        <v>1193</v>
      </c>
      <c r="C197" s="15" t="s">
        <v>137</v>
      </c>
      <c r="D197" s="15">
        <v>8</v>
      </c>
      <c r="E197" s="15">
        <f>900/8*D197</f>
        <v>900</v>
      </c>
      <c r="F197" s="15">
        <v>0</v>
      </c>
      <c r="G197" s="15">
        <f>1300/8*F197</f>
        <v>0</v>
      </c>
      <c r="H197" s="15"/>
      <c r="I197" s="36">
        <v>1052</v>
      </c>
      <c r="J197" s="15" t="s">
        <v>47</v>
      </c>
      <c r="K197" s="15" t="s">
        <v>1134</v>
      </c>
      <c r="L197" s="15">
        <v>20</v>
      </c>
      <c r="M197" s="15"/>
      <c r="N197" s="56" t="s">
        <v>40</v>
      </c>
      <c r="O197" s="15"/>
      <c r="P197" s="15"/>
      <c r="Q197" s="15"/>
      <c r="R197" s="15"/>
      <c r="S197" s="15"/>
      <c r="T197" s="15">
        <v>1830.5</v>
      </c>
      <c r="U197" s="15"/>
      <c r="V197" s="15" t="s">
        <v>1135</v>
      </c>
    </row>
    <row r="198" s="3" customFormat="1" ht="21" hidden="1" customHeight="1" spans="1:22">
      <c r="A198" s="13">
        <f t="shared" si="9"/>
        <v>8</v>
      </c>
      <c r="B198" s="14" t="s">
        <v>1193</v>
      </c>
      <c r="C198" s="14" t="s">
        <v>81</v>
      </c>
      <c r="D198" s="14">
        <v>0</v>
      </c>
      <c r="E198" s="14">
        <f>1000/8*D198</f>
        <v>0</v>
      </c>
      <c r="F198" s="14">
        <v>8</v>
      </c>
      <c r="G198" s="14">
        <f>1500/8*F198</f>
        <v>1500</v>
      </c>
      <c r="H198" s="14"/>
      <c r="I198" s="23">
        <v>1115</v>
      </c>
      <c r="J198" s="14" t="s">
        <v>23</v>
      </c>
      <c r="K198" s="14" t="s">
        <v>1177</v>
      </c>
      <c r="L198" s="14"/>
      <c r="M198" s="14"/>
      <c r="N198" s="14" t="s">
        <v>40</v>
      </c>
      <c r="O198" s="14"/>
      <c r="P198" s="14"/>
      <c r="Q198" s="14"/>
      <c r="R198" s="14"/>
      <c r="S198" s="14"/>
      <c r="T198" s="14"/>
      <c r="U198" s="14"/>
      <c r="V198" s="14">
        <v>13631480848</v>
      </c>
    </row>
    <row r="199" s="3" customFormat="1" ht="22" customHeight="1" spans="1:22">
      <c r="A199" s="13">
        <f t="shared" si="9"/>
        <v>5</v>
      </c>
      <c r="B199" s="14" t="s">
        <v>1193</v>
      </c>
      <c r="C199" s="14" t="s">
        <v>400</v>
      </c>
      <c r="D199" s="14">
        <v>5</v>
      </c>
      <c r="E199" s="14">
        <f t="shared" ref="E199:E209" si="10">900/8*D199</f>
        <v>562.5</v>
      </c>
      <c r="F199" s="14">
        <v>0</v>
      </c>
      <c r="G199" s="14">
        <f t="shared" ref="G199:G209" si="11">1300/8*F199</f>
        <v>0</v>
      </c>
      <c r="H199" s="14"/>
      <c r="I199" s="23">
        <v>1497</v>
      </c>
      <c r="J199" s="14" t="s">
        <v>34</v>
      </c>
      <c r="K199" s="14" t="s">
        <v>1166</v>
      </c>
      <c r="L199" s="14"/>
      <c r="M199" s="14" t="s">
        <v>77</v>
      </c>
      <c r="N199" s="14" t="s">
        <v>40</v>
      </c>
      <c r="O199" s="14"/>
      <c r="P199" s="14"/>
      <c r="Q199" s="14"/>
      <c r="R199" s="14"/>
      <c r="S199" s="14"/>
      <c r="T199" s="14">
        <v>1456.5</v>
      </c>
      <c r="U199" s="14"/>
      <c r="V199" s="14" t="s">
        <v>503</v>
      </c>
    </row>
    <row r="200" s="3" customFormat="1" ht="21" hidden="1" customHeight="1" spans="1:22">
      <c r="A200" s="13">
        <f t="shared" si="9"/>
        <v>4</v>
      </c>
      <c r="B200" s="15" t="s">
        <v>1193</v>
      </c>
      <c r="C200" s="15" t="s">
        <v>273</v>
      </c>
      <c r="D200" s="15">
        <v>4</v>
      </c>
      <c r="E200" s="15">
        <f t="shared" si="10"/>
        <v>450</v>
      </c>
      <c r="F200" s="15">
        <v>0</v>
      </c>
      <c r="G200" s="15">
        <f t="shared" si="11"/>
        <v>0</v>
      </c>
      <c r="H200" s="15"/>
      <c r="I200" s="36">
        <v>3596</v>
      </c>
      <c r="J200" s="15" t="s">
        <v>639</v>
      </c>
      <c r="K200" s="15" t="s">
        <v>1178</v>
      </c>
      <c r="L200" s="15"/>
      <c r="M200" s="15"/>
      <c r="N200" s="56" t="s">
        <v>40</v>
      </c>
      <c r="O200" s="15"/>
      <c r="P200" s="15"/>
      <c r="Q200" s="15"/>
      <c r="R200" s="15"/>
      <c r="S200" s="15"/>
      <c r="T200" s="15"/>
      <c r="U200" s="15" t="s">
        <v>431</v>
      </c>
      <c r="V200" s="15" t="s">
        <v>803</v>
      </c>
    </row>
    <row r="201" s="3" customFormat="1" ht="22" hidden="1" customHeight="1" spans="1:22">
      <c r="A201" s="13">
        <f t="shared" si="9"/>
        <v>8</v>
      </c>
      <c r="B201" s="14" t="s">
        <v>1193</v>
      </c>
      <c r="C201" s="14" t="s">
        <v>214</v>
      </c>
      <c r="D201" s="14">
        <v>8</v>
      </c>
      <c r="E201" s="14">
        <f t="shared" si="10"/>
        <v>900</v>
      </c>
      <c r="F201" s="14">
        <v>0</v>
      </c>
      <c r="G201" s="14">
        <f t="shared" si="11"/>
        <v>0</v>
      </c>
      <c r="H201" s="14"/>
      <c r="I201" s="23">
        <v>5187</v>
      </c>
      <c r="J201" s="14" t="s">
        <v>986</v>
      </c>
      <c r="K201" s="14" t="s">
        <v>1039</v>
      </c>
      <c r="L201" s="14">
        <v>20</v>
      </c>
      <c r="M201" s="14"/>
      <c r="N201" s="14" t="s">
        <v>40</v>
      </c>
      <c r="O201" s="14"/>
      <c r="P201" s="14"/>
      <c r="Q201" s="14"/>
      <c r="R201" s="14"/>
      <c r="S201" s="14"/>
      <c r="T201" s="14"/>
      <c r="U201" s="14"/>
      <c r="V201" s="14" t="s">
        <v>1116</v>
      </c>
    </row>
    <row r="202" s="3" customFormat="1" ht="22" hidden="1" customHeight="1" spans="1:22">
      <c r="A202" s="13">
        <f t="shared" si="9"/>
        <v>8</v>
      </c>
      <c r="B202" s="15" t="s">
        <v>1193</v>
      </c>
      <c r="C202" s="15" t="s">
        <v>208</v>
      </c>
      <c r="D202" s="15">
        <v>8</v>
      </c>
      <c r="E202" s="15">
        <f t="shared" si="10"/>
        <v>900</v>
      </c>
      <c r="F202" s="15">
        <v>0</v>
      </c>
      <c r="G202" s="15">
        <f t="shared" si="11"/>
        <v>0</v>
      </c>
      <c r="H202" s="15"/>
      <c r="I202" s="36">
        <v>5293</v>
      </c>
      <c r="J202" s="15" t="s">
        <v>54</v>
      </c>
      <c r="K202" s="15" t="s">
        <v>233</v>
      </c>
      <c r="L202" s="15">
        <v>40</v>
      </c>
      <c r="M202" s="15"/>
      <c r="N202" s="15" t="s">
        <v>40</v>
      </c>
      <c r="O202" s="15"/>
      <c r="P202" s="15"/>
      <c r="Q202" s="15"/>
      <c r="R202" s="15"/>
      <c r="S202" s="15"/>
      <c r="T202" s="15">
        <v>2505.4</v>
      </c>
      <c r="U202" s="15" t="s">
        <v>407</v>
      </c>
      <c r="V202" s="15" t="s">
        <v>1189</v>
      </c>
    </row>
    <row r="203" s="3" customFormat="1" ht="21" hidden="1" customHeight="1" spans="1:22">
      <c r="A203" s="13">
        <f t="shared" si="9"/>
        <v>8</v>
      </c>
      <c r="B203" s="15" t="s">
        <v>1193</v>
      </c>
      <c r="C203" s="15" t="s">
        <v>168</v>
      </c>
      <c r="D203" s="15">
        <v>4</v>
      </c>
      <c r="E203" s="15">
        <f t="shared" si="10"/>
        <v>450</v>
      </c>
      <c r="F203" s="15">
        <v>4</v>
      </c>
      <c r="G203" s="15">
        <f t="shared" si="11"/>
        <v>650</v>
      </c>
      <c r="H203" s="15"/>
      <c r="I203" s="36">
        <v>5383</v>
      </c>
      <c r="J203" s="15" t="s">
        <v>845</v>
      </c>
      <c r="K203" s="14" t="s">
        <v>634</v>
      </c>
      <c r="L203" s="15"/>
      <c r="M203" s="15"/>
      <c r="N203" s="15" t="s">
        <v>40</v>
      </c>
      <c r="O203" s="15"/>
      <c r="P203" s="15"/>
      <c r="Q203" s="15"/>
      <c r="R203" s="15"/>
      <c r="S203" s="15"/>
      <c r="T203" s="15">
        <v>1042</v>
      </c>
      <c r="U203" s="15" t="s">
        <v>481</v>
      </c>
      <c r="V203" s="15" t="s">
        <v>1190</v>
      </c>
    </row>
    <row r="204" s="3" customFormat="1" ht="21" hidden="1" customHeight="1" spans="1:22">
      <c r="A204" s="13">
        <f t="shared" si="9"/>
        <v>4</v>
      </c>
      <c r="B204" s="14" t="s">
        <v>1193</v>
      </c>
      <c r="C204" s="14" t="s">
        <v>37</v>
      </c>
      <c r="D204" s="14">
        <v>4</v>
      </c>
      <c r="E204" s="14">
        <f t="shared" si="10"/>
        <v>450</v>
      </c>
      <c r="F204" s="14">
        <v>0</v>
      </c>
      <c r="G204" s="14">
        <f t="shared" si="11"/>
        <v>0</v>
      </c>
      <c r="H204" s="14"/>
      <c r="I204" s="23">
        <v>5397</v>
      </c>
      <c r="J204" s="14" t="s">
        <v>104</v>
      </c>
      <c r="K204" s="14" t="s">
        <v>713</v>
      </c>
      <c r="L204" s="14"/>
      <c r="M204" s="14"/>
      <c r="N204" s="14" t="s">
        <v>40</v>
      </c>
      <c r="O204" s="14"/>
      <c r="P204" s="14"/>
      <c r="Q204" s="14"/>
      <c r="R204" s="14"/>
      <c r="S204" s="14"/>
      <c r="T204" s="14"/>
      <c r="U204" s="14"/>
      <c r="V204" s="14" t="s">
        <v>1179</v>
      </c>
    </row>
    <row r="205" s="3" customFormat="1" ht="21" hidden="1" customHeight="1" spans="1:22">
      <c r="A205" s="13">
        <f t="shared" si="9"/>
        <v>4</v>
      </c>
      <c r="B205" s="14" t="s">
        <v>1193</v>
      </c>
      <c r="C205" s="14" t="s">
        <v>37</v>
      </c>
      <c r="D205" s="14">
        <v>4</v>
      </c>
      <c r="E205" s="14">
        <f t="shared" si="10"/>
        <v>450</v>
      </c>
      <c r="F205" s="14">
        <v>0</v>
      </c>
      <c r="G205" s="14">
        <f t="shared" si="11"/>
        <v>0</v>
      </c>
      <c r="H205" s="14"/>
      <c r="I205" s="23">
        <v>5398</v>
      </c>
      <c r="J205" s="14" t="s">
        <v>104</v>
      </c>
      <c r="K205" s="14" t="s">
        <v>923</v>
      </c>
      <c r="L205" s="14"/>
      <c r="M205" s="14"/>
      <c r="N205" s="14" t="s">
        <v>40</v>
      </c>
      <c r="O205" s="14"/>
      <c r="P205" s="14"/>
      <c r="Q205" s="14"/>
      <c r="R205" s="14"/>
      <c r="S205" s="14"/>
      <c r="T205" s="14"/>
      <c r="U205" s="14"/>
      <c r="V205" s="14" t="s">
        <v>941</v>
      </c>
    </row>
    <row r="206" s="3" customFormat="1" ht="21" hidden="1" customHeight="1" spans="1:22">
      <c r="A206" s="13">
        <f t="shared" si="9"/>
        <v>8</v>
      </c>
      <c r="B206" s="15" t="s">
        <v>1193</v>
      </c>
      <c r="C206" s="15" t="s">
        <v>384</v>
      </c>
      <c r="D206" s="15">
        <v>0</v>
      </c>
      <c r="E206" s="15">
        <f t="shared" si="10"/>
        <v>0</v>
      </c>
      <c r="F206" s="15">
        <v>8</v>
      </c>
      <c r="G206" s="15">
        <f t="shared" si="11"/>
        <v>1300</v>
      </c>
      <c r="H206" s="15"/>
      <c r="I206" s="36">
        <v>5680</v>
      </c>
      <c r="J206" s="40" t="s">
        <v>939</v>
      </c>
      <c r="K206" s="15" t="s">
        <v>1163</v>
      </c>
      <c r="L206" s="15"/>
      <c r="M206" s="15"/>
      <c r="N206" s="15" t="s">
        <v>40</v>
      </c>
      <c r="O206" s="15"/>
      <c r="P206" s="15"/>
      <c r="Q206" s="15"/>
      <c r="R206" s="15"/>
      <c r="S206" s="15"/>
      <c r="T206" s="15">
        <v>1548</v>
      </c>
      <c r="U206" s="15"/>
      <c r="V206" s="15" t="s">
        <v>1164</v>
      </c>
    </row>
    <row r="207" s="3" customFormat="1" ht="21" hidden="1" customHeight="1" spans="1:22">
      <c r="A207" s="13">
        <f t="shared" si="9"/>
        <v>8</v>
      </c>
      <c r="B207" s="15" t="s">
        <v>1193</v>
      </c>
      <c r="C207" s="15" t="s">
        <v>80</v>
      </c>
      <c r="D207" s="15">
        <v>8</v>
      </c>
      <c r="E207" s="15">
        <f t="shared" si="10"/>
        <v>900</v>
      </c>
      <c r="F207" s="15">
        <v>0</v>
      </c>
      <c r="G207" s="15">
        <f t="shared" si="11"/>
        <v>0</v>
      </c>
      <c r="H207" s="15"/>
      <c r="I207" s="36">
        <v>5958</v>
      </c>
      <c r="J207" s="15" t="s">
        <v>284</v>
      </c>
      <c r="K207" s="15" t="s">
        <v>861</v>
      </c>
      <c r="L207" s="15">
        <v>20</v>
      </c>
      <c r="M207" s="15"/>
      <c r="N207" s="56" t="s">
        <v>40</v>
      </c>
      <c r="O207" s="15"/>
      <c r="P207" s="15"/>
      <c r="Q207" s="15"/>
      <c r="R207" s="15"/>
      <c r="S207" s="15"/>
      <c r="T207" s="15">
        <v>1014</v>
      </c>
      <c r="U207" s="15" t="s">
        <v>410</v>
      </c>
      <c r="V207" s="15" t="s">
        <v>1107</v>
      </c>
    </row>
    <row r="208" s="3" customFormat="1" ht="21" hidden="1" customHeight="1" spans="1:22">
      <c r="A208" s="13">
        <f t="shared" si="9"/>
        <v>8</v>
      </c>
      <c r="B208" s="15" t="s">
        <v>1193</v>
      </c>
      <c r="C208" s="15" t="s">
        <v>59</v>
      </c>
      <c r="D208" s="15">
        <v>8</v>
      </c>
      <c r="E208" s="15">
        <f t="shared" si="10"/>
        <v>900</v>
      </c>
      <c r="F208" s="15">
        <v>0</v>
      </c>
      <c r="G208" s="15">
        <f t="shared" si="11"/>
        <v>0</v>
      </c>
      <c r="H208" s="15"/>
      <c r="I208" s="36"/>
      <c r="J208" s="15" t="s">
        <v>360</v>
      </c>
      <c r="K208" s="15" t="s">
        <v>1185</v>
      </c>
      <c r="L208" s="15"/>
      <c r="M208" s="15" t="s">
        <v>748</v>
      </c>
      <c r="N208" s="15"/>
      <c r="O208" s="15"/>
      <c r="P208" s="15">
        <v>2400</v>
      </c>
      <c r="Q208" s="15"/>
      <c r="R208" s="15" t="s">
        <v>1196</v>
      </c>
      <c r="S208" s="15"/>
      <c r="T208" s="15">
        <v>4401.1</v>
      </c>
      <c r="U208" s="15" t="s">
        <v>431</v>
      </c>
      <c r="V208" s="15" t="s">
        <v>1186</v>
      </c>
    </row>
    <row r="209" s="3" customFormat="1" ht="21" hidden="1" customHeight="1" spans="1:22">
      <c r="A209" s="13">
        <f t="shared" si="9"/>
        <v>9</v>
      </c>
      <c r="B209" s="14" t="s">
        <v>1197</v>
      </c>
      <c r="C209" s="14" t="s">
        <v>37</v>
      </c>
      <c r="D209" s="14">
        <v>9</v>
      </c>
      <c r="E209" s="14">
        <f t="shared" si="10"/>
        <v>1012.5</v>
      </c>
      <c r="F209" s="14">
        <v>0</v>
      </c>
      <c r="G209" s="14">
        <f t="shared" si="11"/>
        <v>0</v>
      </c>
      <c r="H209" s="14"/>
      <c r="I209" s="23">
        <v>183</v>
      </c>
      <c r="J209" s="14" t="s">
        <v>34</v>
      </c>
      <c r="K209" s="14" t="s">
        <v>923</v>
      </c>
      <c r="L209" s="14"/>
      <c r="M209" s="14"/>
      <c r="N209" s="14" t="s">
        <v>40</v>
      </c>
      <c r="O209" s="14"/>
      <c r="P209" s="14"/>
      <c r="Q209" s="14"/>
      <c r="R209" s="14"/>
      <c r="S209" s="14"/>
      <c r="T209" s="14">
        <v>3352</v>
      </c>
      <c r="U209" s="14"/>
      <c r="V209" s="14" t="s">
        <v>941</v>
      </c>
    </row>
    <row r="210" s="3" customFormat="1" ht="21" hidden="1" customHeight="1" spans="1:22">
      <c r="A210" s="13">
        <f t="shared" si="9"/>
        <v>8</v>
      </c>
      <c r="B210" s="14" t="s">
        <v>1197</v>
      </c>
      <c r="C210" s="14" t="s">
        <v>33</v>
      </c>
      <c r="D210" s="14">
        <v>8</v>
      </c>
      <c r="E210" s="14">
        <f>1000/8*D210</f>
        <v>1000</v>
      </c>
      <c r="F210" s="14">
        <v>0</v>
      </c>
      <c r="G210" s="14">
        <f>1500/8*F210</f>
        <v>0</v>
      </c>
      <c r="H210" s="14"/>
      <c r="I210" s="23">
        <v>865</v>
      </c>
      <c r="J210" s="14" t="s">
        <v>338</v>
      </c>
      <c r="K210" s="14" t="s">
        <v>1159</v>
      </c>
      <c r="L210" s="14"/>
      <c r="M210" s="14"/>
      <c r="N210" s="14" t="s">
        <v>40</v>
      </c>
      <c r="O210" s="14"/>
      <c r="P210" s="14"/>
      <c r="Q210" s="14"/>
      <c r="R210" s="14"/>
      <c r="S210" s="14"/>
      <c r="T210" s="14">
        <v>3665.6</v>
      </c>
      <c r="U210" s="14" t="s">
        <v>407</v>
      </c>
      <c r="V210" s="14" t="s">
        <v>1160</v>
      </c>
    </row>
    <row r="211" s="3" customFormat="1" ht="21" hidden="1" customHeight="1" spans="1:22">
      <c r="A211" s="13">
        <f t="shared" si="9"/>
        <v>8</v>
      </c>
      <c r="B211" s="14" t="s">
        <v>1197</v>
      </c>
      <c r="C211" s="14" t="s">
        <v>85</v>
      </c>
      <c r="D211" s="14">
        <v>8</v>
      </c>
      <c r="E211" s="14">
        <f>900/8*D211</f>
        <v>900</v>
      </c>
      <c r="F211" s="14">
        <v>0</v>
      </c>
      <c r="G211" s="14">
        <f>1300/8*F211</f>
        <v>0</v>
      </c>
      <c r="H211" s="14"/>
      <c r="I211" s="23">
        <v>933</v>
      </c>
      <c r="J211" s="14" t="s">
        <v>1191</v>
      </c>
      <c r="K211" s="14" t="s">
        <v>1194</v>
      </c>
      <c r="L211" s="14"/>
      <c r="M211" s="14"/>
      <c r="N211" s="14" t="s">
        <v>40</v>
      </c>
      <c r="O211" s="14"/>
      <c r="P211" s="14"/>
      <c r="Q211" s="14"/>
      <c r="R211" s="14"/>
      <c r="S211" s="14"/>
      <c r="T211" s="14">
        <v>1504.7</v>
      </c>
      <c r="U211" s="14" t="s">
        <v>407</v>
      </c>
      <c r="V211" s="14" t="s">
        <v>1195</v>
      </c>
    </row>
    <row r="212" s="3" customFormat="1" ht="21" hidden="1" customHeight="1" spans="1:22">
      <c r="A212" s="13">
        <f t="shared" si="9"/>
        <v>8</v>
      </c>
      <c r="B212" s="15" t="s">
        <v>1197</v>
      </c>
      <c r="C212" s="15" t="s">
        <v>137</v>
      </c>
      <c r="D212" s="15">
        <v>8</v>
      </c>
      <c r="E212" s="15">
        <f>900/8*D212</f>
        <v>900</v>
      </c>
      <c r="F212" s="15">
        <v>0</v>
      </c>
      <c r="G212" s="15">
        <f>1300/8*F212</f>
        <v>0</v>
      </c>
      <c r="H212" s="15"/>
      <c r="I212" s="36">
        <v>1053</v>
      </c>
      <c r="J212" s="15" t="s">
        <v>47</v>
      </c>
      <c r="K212" s="15" t="s">
        <v>1134</v>
      </c>
      <c r="L212" s="15"/>
      <c r="M212" s="15"/>
      <c r="N212" s="56" t="s">
        <v>40</v>
      </c>
      <c r="O212" s="15"/>
      <c r="P212" s="15"/>
      <c r="Q212" s="15"/>
      <c r="R212" s="15"/>
      <c r="S212" s="15"/>
      <c r="T212" s="15">
        <v>18373.4</v>
      </c>
      <c r="U212" s="15"/>
      <c r="V212" s="15" t="s">
        <v>1135</v>
      </c>
    </row>
    <row r="213" s="3" customFormat="1" ht="21" hidden="1" customHeight="1" spans="1:22">
      <c r="A213" s="13">
        <f t="shared" si="9"/>
        <v>8</v>
      </c>
      <c r="B213" s="14" t="s">
        <v>1197</v>
      </c>
      <c r="C213" s="14" t="s">
        <v>81</v>
      </c>
      <c r="D213" s="14">
        <v>5</v>
      </c>
      <c r="E213" s="14">
        <f>1000/8*D213</f>
        <v>625</v>
      </c>
      <c r="F213" s="14">
        <v>3</v>
      </c>
      <c r="G213" s="14">
        <f>1500/8*F213</f>
        <v>562.5</v>
      </c>
      <c r="H213" s="14"/>
      <c r="I213" s="23">
        <v>1117</v>
      </c>
      <c r="J213" s="14" t="s">
        <v>82</v>
      </c>
      <c r="K213" s="14" t="s">
        <v>1177</v>
      </c>
      <c r="L213" s="14"/>
      <c r="M213" s="14"/>
      <c r="N213" s="14" t="s">
        <v>40</v>
      </c>
      <c r="O213" s="14"/>
      <c r="P213" s="14"/>
      <c r="Q213" s="14"/>
      <c r="R213" s="14"/>
      <c r="S213" s="14"/>
      <c r="T213" s="14"/>
      <c r="U213" s="14"/>
      <c r="V213" s="14" t="s">
        <v>1198</v>
      </c>
    </row>
    <row r="214" s="3" customFormat="1" ht="21" hidden="1" customHeight="1" spans="1:22">
      <c r="A214" s="13">
        <f t="shared" si="9"/>
        <v>8</v>
      </c>
      <c r="B214" s="14" t="s">
        <v>1197</v>
      </c>
      <c r="C214" s="14" t="s">
        <v>273</v>
      </c>
      <c r="D214" s="14">
        <v>7</v>
      </c>
      <c r="E214" s="14">
        <f>1000/8*D214</f>
        <v>875</v>
      </c>
      <c r="F214" s="14">
        <v>1</v>
      </c>
      <c r="G214" s="14">
        <f>1500/8*F214</f>
        <v>187.5</v>
      </c>
      <c r="H214" s="14">
        <v>300</v>
      </c>
      <c r="I214" s="23">
        <v>1960</v>
      </c>
      <c r="J214" s="14" t="s">
        <v>23</v>
      </c>
      <c r="K214" s="14" t="s">
        <v>1199</v>
      </c>
      <c r="L214" s="14">
        <v>115</v>
      </c>
      <c r="M214" s="14"/>
      <c r="N214" s="62" t="s">
        <v>40</v>
      </c>
      <c r="O214" s="14"/>
      <c r="P214" s="14"/>
      <c r="Q214" s="14"/>
      <c r="R214" s="14"/>
      <c r="S214" s="14"/>
      <c r="T214" s="14">
        <v>1264</v>
      </c>
      <c r="U214" s="14"/>
      <c r="V214" s="14"/>
    </row>
    <row r="215" s="3" customFormat="1" ht="21" hidden="1" customHeight="1" spans="1:22">
      <c r="A215" s="13">
        <f t="shared" si="9"/>
        <v>8</v>
      </c>
      <c r="B215" s="14" t="s">
        <v>1197</v>
      </c>
      <c r="C215" s="14" t="s">
        <v>59</v>
      </c>
      <c r="D215" s="14">
        <v>8</v>
      </c>
      <c r="E215" s="14">
        <f>1000/8*D215</f>
        <v>1000</v>
      </c>
      <c r="F215" s="14">
        <v>0</v>
      </c>
      <c r="G215" s="14">
        <f>1500/8*F215</f>
        <v>0</v>
      </c>
      <c r="H215" s="14"/>
      <c r="I215" s="23">
        <v>4994</v>
      </c>
      <c r="J215" s="14" t="s">
        <v>360</v>
      </c>
      <c r="K215" s="14" t="s">
        <v>1183</v>
      </c>
      <c r="L215" s="14">
        <v>65</v>
      </c>
      <c r="M215" s="14"/>
      <c r="N215" s="14" t="s">
        <v>40</v>
      </c>
      <c r="O215" s="14"/>
      <c r="P215" s="14"/>
      <c r="Q215" s="14"/>
      <c r="R215" s="14"/>
      <c r="S215" s="14"/>
      <c r="T215" s="14">
        <v>4409.3</v>
      </c>
      <c r="U215" s="14" t="s">
        <v>497</v>
      </c>
      <c r="V215" s="14" t="s">
        <v>1184</v>
      </c>
    </row>
    <row r="216" s="3" customFormat="1" ht="21" hidden="1" customHeight="1" spans="1:22">
      <c r="A216" s="13">
        <f t="shared" si="9"/>
        <v>8</v>
      </c>
      <c r="B216" s="14" t="s">
        <v>1197</v>
      </c>
      <c r="C216" s="14" t="s">
        <v>214</v>
      </c>
      <c r="D216" s="14">
        <v>8</v>
      </c>
      <c r="E216" s="14">
        <f>900/8*D216</f>
        <v>900</v>
      </c>
      <c r="F216" s="14">
        <v>0</v>
      </c>
      <c r="G216" s="14">
        <f>1300/8*F216</f>
        <v>0</v>
      </c>
      <c r="H216" s="14"/>
      <c r="I216" s="23">
        <v>5188</v>
      </c>
      <c r="J216" s="14" t="s">
        <v>986</v>
      </c>
      <c r="K216" s="14" t="s">
        <v>1039</v>
      </c>
      <c r="L216" s="14"/>
      <c r="M216" s="14"/>
      <c r="N216" s="14" t="s">
        <v>40</v>
      </c>
      <c r="O216" s="14"/>
      <c r="P216" s="14"/>
      <c r="Q216" s="14"/>
      <c r="R216" s="14"/>
      <c r="S216" s="14"/>
      <c r="T216" s="14">
        <v>2045.4</v>
      </c>
      <c r="U216" s="14"/>
      <c r="V216" s="14" t="s">
        <v>1116</v>
      </c>
    </row>
    <row r="217" s="3" customFormat="1" ht="21" hidden="1" customHeight="1" spans="1:22">
      <c r="A217" s="13">
        <f t="shared" si="9"/>
        <v>8</v>
      </c>
      <c r="B217" s="15" t="s">
        <v>1197</v>
      </c>
      <c r="C217" s="15" t="s">
        <v>50</v>
      </c>
      <c r="D217" s="15">
        <v>7</v>
      </c>
      <c r="E217" s="15">
        <f>1000/8*D217</f>
        <v>875</v>
      </c>
      <c r="F217" s="15">
        <v>1</v>
      </c>
      <c r="G217" s="15">
        <f>1500/8*F217</f>
        <v>187.5</v>
      </c>
      <c r="H217" s="15">
        <v>300</v>
      </c>
      <c r="I217" s="36">
        <v>5294</v>
      </c>
      <c r="J217" s="15" t="s">
        <v>54</v>
      </c>
      <c r="K217" s="15" t="s">
        <v>1200</v>
      </c>
      <c r="L217" s="15"/>
      <c r="M217" s="15" t="s">
        <v>77</v>
      </c>
      <c r="N217" s="15"/>
      <c r="O217" s="15"/>
      <c r="P217" s="15"/>
      <c r="Q217" s="15"/>
      <c r="R217" s="15"/>
      <c r="S217" s="15"/>
      <c r="T217" s="15">
        <v>2510.2</v>
      </c>
      <c r="U217" s="15"/>
      <c r="V217" s="15" t="s">
        <v>1201</v>
      </c>
    </row>
    <row r="218" s="3" customFormat="1" ht="21" hidden="1" customHeight="1" spans="1:22">
      <c r="A218" s="13">
        <f t="shared" si="9"/>
        <v>8</v>
      </c>
      <c r="B218" s="15" t="s">
        <v>1197</v>
      </c>
      <c r="C218" s="15" t="s">
        <v>168</v>
      </c>
      <c r="D218" s="15">
        <v>7</v>
      </c>
      <c r="E218" s="15">
        <f>900/8*D218</f>
        <v>787.5</v>
      </c>
      <c r="F218" s="15">
        <v>1</v>
      </c>
      <c r="G218" s="15">
        <f>1300/8*F218</f>
        <v>162.5</v>
      </c>
      <c r="H218" s="15"/>
      <c r="I218" s="36">
        <v>5384</v>
      </c>
      <c r="J218" s="15" t="s">
        <v>845</v>
      </c>
      <c r="K218" s="14" t="s">
        <v>634</v>
      </c>
      <c r="L218" s="15"/>
      <c r="M218" s="15"/>
      <c r="N218" s="15" t="s">
        <v>40</v>
      </c>
      <c r="O218" s="15"/>
      <c r="P218" s="15"/>
      <c r="Q218" s="15"/>
      <c r="R218" s="15"/>
      <c r="S218" s="15"/>
      <c r="T218" s="15">
        <v>1050</v>
      </c>
      <c r="U218" s="15" t="s">
        <v>481</v>
      </c>
      <c r="V218" s="15" t="s">
        <v>1190</v>
      </c>
    </row>
    <row r="219" s="3" customFormat="1" ht="21" hidden="1" customHeight="1" spans="1:22">
      <c r="A219" s="13">
        <f t="shared" si="9"/>
        <v>8</v>
      </c>
      <c r="B219" s="15" t="s">
        <v>1197</v>
      </c>
      <c r="C219" s="15" t="s">
        <v>384</v>
      </c>
      <c r="D219" s="15">
        <v>0</v>
      </c>
      <c r="E219" s="15">
        <f>900/8*D219</f>
        <v>0</v>
      </c>
      <c r="F219" s="15">
        <v>8</v>
      </c>
      <c r="G219" s="15">
        <f>1300/8*F219</f>
        <v>1300</v>
      </c>
      <c r="H219" s="15"/>
      <c r="I219" s="36">
        <v>5681</v>
      </c>
      <c r="J219" s="40" t="s">
        <v>939</v>
      </c>
      <c r="K219" s="15" t="s">
        <v>1163</v>
      </c>
      <c r="L219" s="15"/>
      <c r="M219" s="15"/>
      <c r="N219" s="15" t="s">
        <v>40</v>
      </c>
      <c r="O219" s="15"/>
      <c r="P219" s="15"/>
      <c r="Q219" s="15"/>
      <c r="R219" s="15"/>
      <c r="S219" s="15"/>
      <c r="T219" s="15">
        <v>1555</v>
      </c>
      <c r="U219" s="15"/>
      <c r="V219" s="15" t="s">
        <v>1164</v>
      </c>
    </row>
    <row r="220" s="3" customFormat="1" ht="21" hidden="1" customHeight="1" spans="1:22">
      <c r="A220" s="13">
        <f t="shared" si="9"/>
        <v>8</v>
      </c>
      <c r="B220" s="15" t="s">
        <v>1197</v>
      </c>
      <c r="C220" s="15" t="s">
        <v>80</v>
      </c>
      <c r="D220" s="15">
        <v>8</v>
      </c>
      <c r="E220" s="15">
        <f>900/8*D220</f>
        <v>900</v>
      </c>
      <c r="F220" s="15">
        <v>0</v>
      </c>
      <c r="G220" s="15">
        <f>1300/8*F220</f>
        <v>0</v>
      </c>
      <c r="H220" s="15"/>
      <c r="I220" s="36">
        <v>5959</v>
      </c>
      <c r="J220" s="15" t="s">
        <v>284</v>
      </c>
      <c r="K220" s="15" t="s">
        <v>861</v>
      </c>
      <c r="L220" s="15"/>
      <c r="M220" s="15"/>
      <c r="N220" s="56" t="s">
        <v>40</v>
      </c>
      <c r="O220" s="15"/>
      <c r="P220" s="15"/>
      <c r="Q220" s="15"/>
      <c r="R220" s="15"/>
      <c r="S220" s="15"/>
      <c r="T220" s="15">
        <v>1016</v>
      </c>
      <c r="U220" s="15" t="s">
        <v>407</v>
      </c>
      <c r="V220" s="15" t="s">
        <v>1107</v>
      </c>
    </row>
    <row r="221" s="3" customFormat="1" ht="21" hidden="1" customHeight="1" spans="1:22">
      <c r="A221" s="13">
        <f t="shared" si="9"/>
        <v>9</v>
      </c>
      <c r="B221" s="14" t="s">
        <v>1202</v>
      </c>
      <c r="C221" s="14" t="s">
        <v>37</v>
      </c>
      <c r="D221" s="14">
        <v>9</v>
      </c>
      <c r="E221" s="14">
        <f>900/8*D221</f>
        <v>1012.5</v>
      </c>
      <c r="F221" s="14">
        <v>0</v>
      </c>
      <c r="G221" s="14">
        <f>1300/8*F221</f>
        <v>0</v>
      </c>
      <c r="H221" s="14"/>
      <c r="I221" s="23">
        <v>184</v>
      </c>
      <c r="J221" s="14" t="s">
        <v>34</v>
      </c>
      <c r="K221" s="14" t="s">
        <v>923</v>
      </c>
      <c r="L221" s="14"/>
      <c r="M221" s="14"/>
      <c r="N221" s="14" t="s">
        <v>40</v>
      </c>
      <c r="O221" s="14"/>
      <c r="P221" s="14"/>
      <c r="Q221" s="14"/>
      <c r="R221" s="14"/>
      <c r="S221" s="14"/>
      <c r="T221" s="14">
        <v>3361</v>
      </c>
      <c r="U221" s="14"/>
      <c r="V221" s="14" t="s">
        <v>941</v>
      </c>
    </row>
    <row r="222" s="3" customFormat="1" ht="21" hidden="1" customHeight="1" spans="1:22">
      <c r="A222" s="13">
        <f t="shared" si="9"/>
        <v>8</v>
      </c>
      <c r="B222" s="14" t="s">
        <v>1202</v>
      </c>
      <c r="C222" s="14" t="s">
        <v>322</v>
      </c>
      <c r="D222" s="14">
        <v>8</v>
      </c>
      <c r="E222" s="14">
        <f>900/8*D222</f>
        <v>900</v>
      </c>
      <c r="F222" s="14">
        <v>0</v>
      </c>
      <c r="G222" s="14">
        <f>1300/8*F222</f>
        <v>0</v>
      </c>
      <c r="H222" s="14">
        <v>300</v>
      </c>
      <c r="I222" s="23">
        <v>569</v>
      </c>
      <c r="J222" s="14" t="s">
        <v>23</v>
      </c>
      <c r="K222" s="14" t="s">
        <v>634</v>
      </c>
      <c r="L222" s="14"/>
      <c r="M222" s="14" t="s">
        <v>748</v>
      </c>
      <c r="N222" s="62" t="s">
        <v>40</v>
      </c>
      <c r="O222" s="14"/>
      <c r="P222" s="14"/>
      <c r="Q222" s="14"/>
      <c r="R222" s="14"/>
      <c r="S222" s="14"/>
      <c r="T222" s="14">
        <v>1801</v>
      </c>
      <c r="U222" s="14"/>
      <c r="V222" s="14"/>
    </row>
    <row r="223" s="3" customFormat="1" ht="21" hidden="1" customHeight="1" spans="1:22">
      <c r="A223" s="13">
        <f t="shared" si="9"/>
        <v>8</v>
      </c>
      <c r="B223" s="14" t="s">
        <v>1202</v>
      </c>
      <c r="C223" s="14" t="s">
        <v>33</v>
      </c>
      <c r="D223" s="14">
        <v>8</v>
      </c>
      <c r="E223" s="14">
        <f>1000/8*D223</f>
        <v>1000</v>
      </c>
      <c r="F223" s="14">
        <v>0</v>
      </c>
      <c r="G223" s="14">
        <f>1500/8*F223</f>
        <v>0</v>
      </c>
      <c r="H223" s="14"/>
      <c r="I223" s="23">
        <v>866</v>
      </c>
      <c r="J223" s="14" t="s">
        <v>338</v>
      </c>
      <c r="K223" s="14" t="s">
        <v>1159</v>
      </c>
      <c r="L223" s="14"/>
      <c r="M223" s="14"/>
      <c r="N223" s="14" t="s">
        <v>40</v>
      </c>
      <c r="O223" s="14"/>
      <c r="P223" s="14"/>
      <c r="Q223" s="14"/>
      <c r="R223" s="14"/>
      <c r="S223" s="14"/>
      <c r="T223" s="14">
        <v>3673.2</v>
      </c>
      <c r="U223" s="14" t="s">
        <v>410</v>
      </c>
      <c r="V223" s="14" t="s">
        <v>1160</v>
      </c>
    </row>
    <row r="224" s="3" customFormat="1" ht="21" hidden="1" customHeight="1" spans="1:22">
      <c r="A224" s="13">
        <f t="shared" si="9"/>
        <v>8</v>
      </c>
      <c r="B224" s="14" t="s">
        <v>1202</v>
      </c>
      <c r="C224" s="14" t="s">
        <v>273</v>
      </c>
      <c r="D224" s="14">
        <v>8</v>
      </c>
      <c r="E224" s="14">
        <f>1000/8*D224</f>
        <v>1000</v>
      </c>
      <c r="F224" s="14">
        <v>0</v>
      </c>
      <c r="G224" s="14">
        <f>1500/8*F224</f>
        <v>0</v>
      </c>
      <c r="H224" s="14"/>
      <c r="I224" s="23">
        <v>960</v>
      </c>
      <c r="J224" s="14" t="s">
        <v>1191</v>
      </c>
      <c r="K224" s="14" t="s">
        <v>1203</v>
      </c>
      <c r="L224" s="14"/>
      <c r="M224" s="14"/>
      <c r="N224" s="14" t="s">
        <v>40</v>
      </c>
      <c r="O224" s="14"/>
      <c r="P224" s="14"/>
      <c r="Q224" s="14"/>
      <c r="R224" s="14"/>
      <c r="S224" s="14"/>
      <c r="T224" s="14"/>
      <c r="U224" s="14" t="s">
        <v>481</v>
      </c>
      <c r="V224" s="14" t="s">
        <v>1204</v>
      </c>
    </row>
    <row r="225" s="3" customFormat="1" ht="22" hidden="1" customHeight="1" spans="1:22">
      <c r="A225" s="13">
        <f t="shared" si="9"/>
        <v>8</v>
      </c>
      <c r="B225" s="15" t="s">
        <v>1202</v>
      </c>
      <c r="C225" s="15" t="s">
        <v>137</v>
      </c>
      <c r="D225" s="15">
        <v>7</v>
      </c>
      <c r="E225" s="15">
        <f>900/8*D225</f>
        <v>787.5</v>
      </c>
      <c r="F225" s="15">
        <v>1</v>
      </c>
      <c r="G225" s="15">
        <f>1300/8*F225</f>
        <v>162.5</v>
      </c>
      <c r="H225" s="15"/>
      <c r="I225" s="36">
        <v>1054</v>
      </c>
      <c r="J225" s="15" t="s">
        <v>47</v>
      </c>
      <c r="K225" s="15" t="s">
        <v>1134</v>
      </c>
      <c r="L225" s="15"/>
      <c r="M225" s="15"/>
      <c r="N225" s="56" t="s">
        <v>40</v>
      </c>
      <c r="O225" s="15"/>
      <c r="P225" s="15"/>
      <c r="Q225" s="15"/>
      <c r="R225" s="15"/>
      <c r="S225" s="15"/>
      <c r="T225" s="15">
        <v>1843.6</v>
      </c>
      <c r="U225" s="15"/>
      <c r="V225" s="15" t="s">
        <v>1135</v>
      </c>
    </row>
    <row r="226" s="3" customFormat="1" ht="22" hidden="1" customHeight="1" spans="1:22">
      <c r="A226" s="13">
        <f t="shared" si="9"/>
        <v>8</v>
      </c>
      <c r="B226" s="14" t="s">
        <v>1202</v>
      </c>
      <c r="C226" s="14" t="s">
        <v>81</v>
      </c>
      <c r="D226" s="14">
        <v>7</v>
      </c>
      <c r="E226" s="14">
        <f>1000/8*D226</f>
        <v>875</v>
      </c>
      <c r="F226" s="14">
        <v>1</v>
      </c>
      <c r="G226" s="14">
        <f>1500/8*F226</f>
        <v>187.5</v>
      </c>
      <c r="H226" s="14"/>
      <c r="I226" s="23">
        <v>1118</v>
      </c>
      <c r="J226" s="14" t="s">
        <v>82</v>
      </c>
      <c r="K226" s="14" t="s">
        <v>1177</v>
      </c>
      <c r="L226" s="14">
        <v>160</v>
      </c>
      <c r="M226" s="14"/>
      <c r="N226" s="14" t="s">
        <v>40</v>
      </c>
      <c r="O226" s="14"/>
      <c r="P226" s="14"/>
      <c r="Q226" s="14"/>
      <c r="R226" s="14"/>
      <c r="S226" s="14"/>
      <c r="T226" s="14">
        <v>3000</v>
      </c>
      <c r="U226" s="14"/>
      <c r="V226" s="14" t="s">
        <v>1205</v>
      </c>
    </row>
    <row r="227" s="3" customFormat="1" ht="22" hidden="1" customHeight="1" spans="1:22">
      <c r="A227" s="13">
        <f t="shared" si="9"/>
        <v>8</v>
      </c>
      <c r="B227" s="15" t="s">
        <v>1202</v>
      </c>
      <c r="C227" s="15" t="s">
        <v>208</v>
      </c>
      <c r="D227" s="15">
        <v>8</v>
      </c>
      <c r="E227" s="15">
        <f>1000/8*D227</f>
        <v>1000</v>
      </c>
      <c r="F227" s="15">
        <v>0</v>
      </c>
      <c r="G227" s="15">
        <f>1500/8*F227</f>
        <v>0</v>
      </c>
      <c r="H227" s="15">
        <v>300</v>
      </c>
      <c r="I227" s="36">
        <v>5295</v>
      </c>
      <c r="J227" s="15" t="s">
        <v>54</v>
      </c>
      <c r="K227" s="15" t="s">
        <v>1206</v>
      </c>
      <c r="L227" s="15">
        <v>40</v>
      </c>
      <c r="M227" s="15"/>
      <c r="N227" s="15" t="s">
        <v>40</v>
      </c>
      <c r="O227" s="15"/>
      <c r="P227" s="15">
        <v>1300</v>
      </c>
      <c r="Q227" s="15"/>
      <c r="R227" s="15" t="s">
        <v>1196</v>
      </c>
      <c r="S227" s="15"/>
      <c r="T227" s="15">
        <v>2518.4</v>
      </c>
      <c r="U227" s="15" t="s">
        <v>431</v>
      </c>
      <c r="V227" s="15">
        <v>13924085071</v>
      </c>
    </row>
    <row r="228" s="3" customFormat="1" ht="26" hidden="1" customHeight="1" spans="1:22">
      <c r="A228" s="13">
        <f t="shared" si="9"/>
        <v>4.5</v>
      </c>
      <c r="B228" s="15" t="s">
        <v>1202</v>
      </c>
      <c r="C228" s="15" t="s">
        <v>168</v>
      </c>
      <c r="D228" s="15">
        <v>4.5</v>
      </c>
      <c r="E228" s="15">
        <f>900/8*D228</f>
        <v>506.25</v>
      </c>
      <c r="F228" s="15">
        <v>0</v>
      </c>
      <c r="G228" s="15">
        <f>1300/8*F228</f>
        <v>0</v>
      </c>
      <c r="H228" s="15"/>
      <c r="I228" s="36">
        <v>5386</v>
      </c>
      <c r="J228" s="15" t="s">
        <v>845</v>
      </c>
      <c r="K228" s="14" t="s">
        <v>634</v>
      </c>
      <c r="L228" s="15"/>
      <c r="M228" s="15"/>
      <c r="N228" s="15" t="s">
        <v>40</v>
      </c>
      <c r="O228" s="15"/>
      <c r="P228" s="15"/>
      <c r="Q228" s="15"/>
      <c r="R228" s="15"/>
      <c r="S228" s="15"/>
      <c r="T228" s="15">
        <v>1054</v>
      </c>
      <c r="U228" s="15" t="s">
        <v>481</v>
      </c>
      <c r="V228" s="15" t="s">
        <v>1190</v>
      </c>
    </row>
    <row r="229" s="3" customFormat="1" ht="22" hidden="1" customHeight="1" spans="1:22">
      <c r="A229" s="13">
        <f t="shared" si="9"/>
        <v>8</v>
      </c>
      <c r="B229" s="14" t="s">
        <v>1202</v>
      </c>
      <c r="C229" s="14" t="s">
        <v>457</v>
      </c>
      <c r="D229" s="14">
        <v>0</v>
      </c>
      <c r="E229" s="14">
        <f>900/8*D229</f>
        <v>0</v>
      </c>
      <c r="F229" s="14">
        <v>8</v>
      </c>
      <c r="G229" s="14">
        <f>1300/8*F229</f>
        <v>1300</v>
      </c>
      <c r="H229" s="14"/>
      <c r="I229" s="23">
        <v>5403</v>
      </c>
      <c r="J229" s="14" t="s">
        <v>986</v>
      </c>
      <c r="K229" s="14" t="s">
        <v>1207</v>
      </c>
      <c r="L229" s="14"/>
      <c r="M229" s="14"/>
      <c r="N229" s="14" t="s">
        <v>40</v>
      </c>
      <c r="O229" s="14"/>
      <c r="P229" s="14"/>
      <c r="Q229" s="14"/>
      <c r="R229" s="14"/>
      <c r="S229" s="14"/>
      <c r="T229" s="14">
        <v>1767</v>
      </c>
      <c r="U229" s="14" t="s">
        <v>409</v>
      </c>
      <c r="V229" s="14" t="s">
        <v>1208</v>
      </c>
    </row>
    <row r="230" s="3" customFormat="1" ht="20" hidden="1" customHeight="1" spans="1:22">
      <c r="A230" s="13">
        <f t="shared" si="9"/>
        <v>8</v>
      </c>
      <c r="B230" s="15" t="s">
        <v>1202</v>
      </c>
      <c r="C230" s="15" t="s">
        <v>384</v>
      </c>
      <c r="D230" s="15">
        <v>0</v>
      </c>
      <c r="E230" s="15">
        <f>900/8*D230</f>
        <v>0</v>
      </c>
      <c r="F230" s="15">
        <v>8</v>
      </c>
      <c r="G230" s="15">
        <f>1300/8*F230</f>
        <v>1300</v>
      </c>
      <c r="H230" s="15"/>
      <c r="I230" s="36">
        <v>5682</v>
      </c>
      <c r="J230" s="40" t="s">
        <v>939</v>
      </c>
      <c r="K230" s="15" t="s">
        <v>1163</v>
      </c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 t="s">
        <v>1164</v>
      </c>
    </row>
    <row r="231" s="3" customFormat="1" ht="22" hidden="1" customHeight="1" spans="1:22">
      <c r="A231" s="13">
        <f t="shared" si="9"/>
        <v>12</v>
      </c>
      <c r="B231" s="14" t="s">
        <v>1202</v>
      </c>
      <c r="C231" s="14" t="s">
        <v>59</v>
      </c>
      <c r="D231" s="14">
        <v>12</v>
      </c>
      <c r="E231" s="14">
        <f>1000/8*D231</f>
        <v>1500</v>
      </c>
      <c r="F231" s="14">
        <v>0</v>
      </c>
      <c r="G231" s="14">
        <f>1500/8*F231</f>
        <v>0</v>
      </c>
      <c r="H231" s="14"/>
      <c r="I231" s="24" t="s">
        <v>1209</v>
      </c>
      <c r="J231" s="14" t="s">
        <v>360</v>
      </c>
      <c r="K231" s="14" t="s">
        <v>1183</v>
      </c>
      <c r="L231" s="14"/>
      <c r="M231" s="14"/>
      <c r="N231" s="14" t="s">
        <v>40</v>
      </c>
      <c r="O231" s="14"/>
      <c r="P231" s="14"/>
      <c r="Q231" s="14"/>
      <c r="R231" s="14"/>
      <c r="S231" s="14"/>
      <c r="T231" s="14">
        <v>4421.1</v>
      </c>
      <c r="U231" s="14" t="s">
        <v>431</v>
      </c>
      <c r="V231" s="14" t="s">
        <v>1184</v>
      </c>
    </row>
    <row r="232" s="3" customFormat="1" ht="22" hidden="1" customHeight="1" spans="1:22">
      <c r="A232" s="13">
        <f t="shared" si="9"/>
        <v>4</v>
      </c>
      <c r="B232" s="14" t="s">
        <v>1210</v>
      </c>
      <c r="C232" s="14" t="s">
        <v>37</v>
      </c>
      <c r="D232" s="14">
        <v>2</v>
      </c>
      <c r="E232" s="14">
        <f>900/8*D232</f>
        <v>225</v>
      </c>
      <c r="F232" s="14">
        <v>2</v>
      </c>
      <c r="G232" s="14">
        <f>1300/8*F232</f>
        <v>325</v>
      </c>
      <c r="H232" s="14"/>
      <c r="I232" s="23">
        <v>185</v>
      </c>
      <c r="J232" s="14" t="s">
        <v>34</v>
      </c>
      <c r="K232" s="14" t="s">
        <v>713</v>
      </c>
      <c r="L232" s="14"/>
      <c r="M232" s="14"/>
      <c r="N232" s="14" t="s">
        <v>40</v>
      </c>
      <c r="O232" s="14"/>
      <c r="P232" s="14"/>
      <c r="Q232" s="14"/>
      <c r="R232" s="14"/>
      <c r="S232" s="14"/>
      <c r="T232" s="14"/>
      <c r="U232" s="14"/>
      <c r="V232" s="14" t="s">
        <v>1179</v>
      </c>
    </row>
    <row r="233" s="3" customFormat="1" ht="21" hidden="1" customHeight="1" spans="1:22">
      <c r="A233" s="13">
        <f t="shared" si="9"/>
        <v>5</v>
      </c>
      <c r="B233" s="14" t="s">
        <v>1210</v>
      </c>
      <c r="C233" s="14" t="s">
        <v>37</v>
      </c>
      <c r="D233" s="14">
        <v>5</v>
      </c>
      <c r="E233" s="14">
        <f>900/8*D233</f>
        <v>562.5</v>
      </c>
      <c r="F233" s="14">
        <v>0</v>
      </c>
      <c r="G233" s="14">
        <f>1300/8*F233</f>
        <v>0</v>
      </c>
      <c r="H233" s="14"/>
      <c r="I233" s="23">
        <v>186</v>
      </c>
      <c r="J233" s="14" t="s">
        <v>34</v>
      </c>
      <c r="K233" s="14" t="s">
        <v>923</v>
      </c>
      <c r="L233" s="14"/>
      <c r="M233" s="14"/>
      <c r="N233" s="14" t="s">
        <v>40</v>
      </c>
      <c r="O233" s="14"/>
      <c r="P233" s="14"/>
      <c r="Q233" s="14"/>
      <c r="R233" s="14"/>
      <c r="S233" s="14"/>
      <c r="T233" s="14"/>
      <c r="U233" s="14"/>
      <c r="V233" s="14" t="s">
        <v>941</v>
      </c>
    </row>
    <row r="234" s="3" customFormat="1" ht="22" hidden="1" customHeight="1" spans="1:22">
      <c r="A234" s="13">
        <f t="shared" si="9"/>
        <v>8</v>
      </c>
      <c r="B234" s="14" t="s">
        <v>1210</v>
      </c>
      <c r="C234" s="14" t="s">
        <v>33</v>
      </c>
      <c r="D234" s="14">
        <v>8</v>
      </c>
      <c r="E234" s="14">
        <f>1000/8*D234</f>
        <v>1000</v>
      </c>
      <c r="F234" s="14">
        <v>0</v>
      </c>
      <c r="G234" s="14">
        <f>1500/8*F234</f>
        <v>0</v>
      </c>
      <c r="H234" s="14"/>
      <c r="I234" s="23">
        <v>867</v>
      </c>
      <c r="J234" s="14" t="s">
        <v>338</v>
      </c>
      <c r="K234" s="14" t="s">
        <v>1159</v>
      </c>
      <c r="L234" s="14">
        <v>100</v>
      </c>
      <c r="M234" s="14"/>
      <c r="N234" s="14" t="s">
        <v>40</v>
      </c>
      <c r="O234" s="14"/>
      <c r="P234" s="14"/>
      <c r="Q234" s="14"/>
      <c r="R234" s="14"/>
      <c r="S234" s="14"/>
      <c r="T234" s="14">
        <v>3680.5</v>
      </c>
      <c r="U234" s="14" t="s">
        <v>481</v>
      </c>
      <c r="V234" s="14" t="s">
        <v>1160</v>
      </c>
    </row>
    <row r="235" s="3" customFormat="1" ht="21" hidden="1" customHeight="1" spans="1:22">
      <c r="A235" s="13">
        <f t="shared" si="9"/>
        <v>8</v>
      </c>
      <c r="B235" s="14" t="s">
        <v>1210</v>
      </c>
      <c r="C235" s="14" t="s">
        <v>273</v>
      </c>
      <c r="D235" s="14">
        <v>8</v>
      </c>
      <c r="E235" s="14">
        <f>1000/8*D235</f>
        <v>1000</v>
      </c>
      <c r="F235" s="14">
        <v>0</v>
      </c>
      <c r="G235" s="14">
        <f>1500/8*F235</f>
        <v>0</v>
      </c>
      <c r="H235" s="14"/>
      <c r="I235" s="23">
        <v>959</v>
      </c>
      <c r="J235" s="14" t="s">
        <v>1191</v>
      </c>
      <c r="K235" s="14" t="s">
        <v>1203</v>
      </c>
      <c r="L235" s="14"/>
      <c r="M235" s="14"/>
      <c r="N235" s="14" t="s">
        <v>40</v>
      </c>
      <c r="O235" s="14"/>
      <c r="P235" s="14"/>
      <c r="Q235" s="14"/>
      <c r="R235" s="14"/>
      <c r="S235" s="14"/>
      <c r="T235" s="14"/>
      <c r="U235" s="14" t="s">
        <v>481</v>
      </c>
      <c r="V235" s="14" t="s">
        <v>1204</v>
      </c>
    </row>
    <row r="236" s="3" customFormat="1" ht="21" hidden="1" customHeight="1" spans="1:22">
      <c r="A236" s="13">
        <f t="shared" si="9"/>
        <v>8</v>
      </c>
      <c r="B236" s="15" t="s">
        <v>1210</v>
      </c>
      <c r="C236" s="15" t="s">
        <v>137</v>
      </c>
      <c r="D236" s="15">
        <v>7</v>
      </c>
      <c r="E236" s="15">
        <f>900/8*D236</f>
        <v>787.5</v>
      </c>
      <c r="F236" s="15">
        <v>1</v>
      </c>
      <c r="G236" s="15">
        <f>1300/8*F236</f>
        <v>162.5</v>
      </c>
      <c r="H236" s="15"/>
      <c r="I236" s="36">
        <v>1056</v>
      </c>
      <c r="J236" s="15" t="s">
        <v>47</v>
      </c>
      <c r="K236" s="15" t="s">
        <v>1134</v>
      </c>
      <c r="L236" s="15"/>
      <c r="M236" s="15"/>
      <c r="N236" s="56" t="s">
        <v>40</v>
      </c>
      <c r="O236" s="15"/>
      <c r="P236" s="15"/>
      <c r="Q236" s="15"/>
      <c r="R236" s="15"/>
      <c r="S236" s="15"/>
      <c r="T236" s="15">
        <v>1849.1</v>
      </c>
      <c r="U236" s="15"/>
      <c r="V236" s="15" t="s">
        <v>1135</v>
      </c>
    </row>
    <row r="237" s="3" customFormat="1" ht="21" hidden="1" customHeight="1" spans="1:22">
      <c r="A237" s="13">
        <f t="shared" si="9"/>
        <v>8</v>
      </c>
      <c r="B237" s="14" t="s">
        <v>1210</v>
      </c>
      <c r="C237" s="14" t="s">
        <v>81</v>
      </c>
      <c r="D237" s="14">
        <v>4</v>
      </c>
      <c r="E237" s="14">
        <f>1000/8*D237</f>
        <v>500</v>
      </c>
      <c r="F237" s="14">
        <v>4</v>
      </c>
      <c r="G237" s="14">
        <f>1500/8*F237</f>
        <v>750</v>
      </c>
      <c r="H237" s="14"/>
      <c r="I237" s="23">
        <v>1119</v>
      </c>
      <c r="J237" s="14" t="s">
        <v>82</v>
      </c>
      <c r="K237" s="14" t="s">
        <v>1177</v>
      </c>
      <c r="L237" s="14"/>
      <c r="M237" s="14"/>
      <c r="N237" s="14" t="s">
        <v>40</v>
      </c>
      <c r="O237" s="14"/>
      <c r="P237" s="14"/>
      <c r="Q237" s="14"/>
      <c r="R237" s="14"/>
      <c r="S237" s="14"/>
      <c r="T237" s="14">
        <v>3008.4</v>
      </c>
      <c r="U237" s="14"/>
      <c r="V237" s="14" t="s">
        <v>1198</v>
      </c>
    </row>
    <row r="238" s="3" customFormat="1" ht="21" hidden="1" customHeight="1" spans="1:22">
      <c r="A238" s="13">
        <f t="shared" si="9"/>
        <v>8</v>
      </c>
      <c r="B238" s="15" t="s">
        <v>1210</v>
      </c>
      <c r="C238" s="15" t="s">
        <v>67</v>
      </c>
      <c r="D238" s="15">
        <v>0</v>
      </c>
      <c r="E238" s="15">
        <f t="shared" ref="E238:E243" si="12">900/8*D238</f>
        <v>0</v>
      </c>
      <c r="F238" s="15">
        <v>8</v>
      </c>
      <c r="G238" s="15">
        <f t="shared" ref="G238:G243" si="13">1300/8*F238</f>
        <v>1300</v>
      </c>
      <c r="H238" s="15">
        <v>300</v>
      </c>
      <c r="I238" s="36">
        <v>5296</v>
      </c>
      <c r="J238" s="15" t="s">
        <v>54</v>
      </c>
      <c r="K238" s="15" t="s">
        <v>1211</v>
      </c>
      <c r="L238" s="15"/>
      <c r="M238" s="15"/>
      <c r="N238" s="14" t="s">
        <v>40</v>
      </c>
      <c r="O238" s="15"/>
      <c r="P238" s="15"/>
      <c r="Q238" s="15"/>
      <c r="R238" s="15"/>
      <c r="S238" s="15"/>
      <c r="T238" s="15">
        <v>908.8</v>
      </c>
      <c r="U238" s="15"/>
      <c r="V238" s="15"/>
    </row>
    <row r="239" s="3" customFormat="1" ht="21" hidden="1" customHeight="1" spans="1:22">
      <c r="A239" s="13">
        <f t="shared" si="9"/>
        <v>8</v>
      </c>
      <c r="B239" s="15" t="s">
        <v>1210</v>
      </c>
      <c r="C239" s="15" t="s">
        <v>168</v>
      </c>
      <c r="D239" s="15">
        <v>8</v>
      </c>
      <c r="E239" s="15">
        <f t="shared" si="12"/>
        <v>900</v>
      </c>
      <c r="F239" s="15">
        <v>0</v>
      </c>
      <c r="G239" s="15">
        <f t="shared" si="13"/>
        <v>0</v>
      </c>
      <c r="H239" s="15"/>
      <c r="I239" s="36">
        <v>5387</v>
      </c>
      <c r="J239" s="15" t="s">
        <v>845</v>
      </c>
      <c r="K239" s="14" t="s">
        <v>634</v>
      </c>
      <c r="L239" s="15"/>
      <c r="M239" s="15"/>
      <c r="N239" s="15" t="s">
        <v>40</v>
      </c>
      <c r="O239" s="15"/>
      <c r="P239" s="15"/>
      <c r="Q239" s="15"/>
      <c r="R239" s="15"/>
      <c r="S239" s="15"/>
      <c r="T239" s="15">
        <v>1061</v>
      </c>
      <c r="U239" s="15" t="s">
        <v>481</v>
      </c>
      <c r="V239" s="15" t="s">
        <v>1190</v>
      </c>
    </row>
    <row r="240" s="3" customFormat="1" ht="21" hidden="1" customHeight="1" spans="1:22">
      <c r="A240" s="13">
        <f t="shared" si="9"/>
        <v>9</v>
      </c>
      <c r="B240" s="14" t="s">
        <v>1210</v>
      </c>
      <c r="C240" s="14" t="s">
        <v>457</v>
      </c>
      <c r="D240" s="14">
        <v>7</v>
      </c>
      <c r="E240" s="14">
        <f t="shared" si="12"/>
        <v>787.5</v>
      </c>
      <c r="F240" s="14">
        <v>2</v>
      </c>
      <c r="G240" s="14">
        <f t="shared" si="13"/>
        <v>325</v>
      </c>
      <c r="H240" s="14"/>
      <c r="I240" s="23">
        <v>5405</v>
      </c>
      <c r="J240" s="14" t="s">
        <v>986</v>
      </c>
      <c r="K240" s="14" t="s">
        <v>1207</v>
      </c>
      <c r="L240" s="14">
        <v>20</v>
      </c>
      <c r="M240" s="14" t="s">
        <v>77</v>
      </c>
      <c r="N240" s="14" t="s">
        <v>40</v>
      </c>
      <c r="O240" s="14"/>
      <c r="P240" s="14"/>
      <c r="Q240" s="14"/>
      <c r="R240" s="14"/>
      <c r="S240" s="14"/>
      <c r="T240" s="14">
        <v>1770</v>
      </c>
      <c r="U240" s="14" t="s">
        <v>410</v>
      </c>
      <c r="V240" s="14" t="s">
        <v>1208</v>
      </c>
    </row>
    <row r="241" s="3" customFormat="1" ht="21" hidden="1" customHeight="1" spans="1:22">
      <c r="A241" s="13">
        <f t="shared" si="9"/>
        <v>8</v>
      </c>
      <c r="B241" s="15" t="s">
        <v>1210</v>
      </c>
      <c r="C241" s="15" t="s">
        <v>384</v>
      </c>
      <c r="D241" s="15">
        <v>0</v>
      </c>
      <c r="E241" s="15">
        <f t="shared" si="12"/>
        <v>0</v>
      </c>
      <c r="F241" s="15">
        <v>8</v>
      </c>
      <c r="G241" s="15">
        <f t="shared" si="13"/>
        <v>1300</v>
      </c>
      <c r="H241" s="15"/>
      <c r="I241" s="36">
        <v>5683</v>
      </c>
      <c r="J241" s="40" t="s">
        <v>939</v>
      </c>
      <c r="K241" s="15" t="s">
        <v>1163</v>
      </c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 t="s">
        <v>1164</v>
      </c>
    </row>
    <row r="242" s="3" customFormat="1" ht="21" hidden="1" customHeight="1" spans="1:22">
      <c r="A242" s="13">
        <f t="shared" si="9"/>
        <v>8</v>
      </c>
      <c r="B242" s="14" t="s">
        <v>1210</v>
      </c>
      <c r="C242" s="14" t="s">
        <v>322</v>
      </c>
      <c r="D242" s="14">
        <v>8</v>
      </c>
      <c r="E242" s="14">
        <f t="shared" si="12"/>
        <v>900</v>
      </c>
      <c r="F242" s="14">
        <v>0</v>
      </c>
      <c r="G242" s="14">
        <f t="shared" si="13"/>
        <v>0</v>
      </c>
      <c r="H242" s="14">
        <v>300</v>
      </c>
      <c r="I242" s="23">
        <v>5716</v>
      </c>
      <c r="J242" s="14" t="s">
        <v>23</v>
      </c>
      <c r="K242" s="14" t="s">
        <v>1203</v>
      </c>
      <c r="L242" s="14">
        <v>20</v>
      </c>
      <c r="M242" s="14"/>
      <c r="N242" s="14" t="s">
        <v>40</v>
      </c>
      <c r="O242" s="14"/>
      <c r="P242" s="14"/>
      <c r="Q242" s="14"/>
      <c r="R242" s="14"/>
      <c r="S242" s="14"/>
      <c r="T242" s="14">
        <v>1808</v>
      </c>
      <c r="U242" s="14"/>
      <c r="V242" s="14" t="s">
        <v>1204</v>
      </c>
    </row>
    <row r="243" s="3" customFormat="1" ht="21" hidden="1" customHeight="1" spans="1:22">
      <c r="A243" s="13">
        <f t="shared" si="9"/>
        <v>8</v>
      </c>
      <c r="B243" s="33" t="s">
        <v>1210</v>
      </c>
      <c r="C243" s="33" t="s">
        <v>67</v>
      </c>
      <c r="D243" s="33">
        <v>8</v>
      </c>
      <c r="E243" s="33">
        <f t="shared" si="12"/>
        <v>900</v>
      </c>
      <c r="F243" s="33">
        <v>0</v>
      </c>
      <c r="G243" s="33">
        <f t="shared" si="13"/>
        <v>0</v>
      </c>
      <c r="H243" s="33">
        <v>300</v>
      </c>
      <c r="I243" s="43"/>
      <c r="J243" s="44" t="s">
        <v>939</v>
      </c>
      <c r="K243" s="33" t="s">
        <v>1212</v>
      </c>
      <c r="L243" s="33"/>
      <c r="M243" s="33"/>
      <c r="N243" s="33"/>
      <c r="O243" s="33"/>
      <c r="P243" s="33">
        <v>1200</v>
      </c>
      <c r="Q243" s="33"/>
      <c r="R243" s="33" t="s">
        <v>1213</v>
      </c>
      <c r="S243" s="33"/>
      <c r="T243" s="33"/>
      <c r="U243" s="33"/>
      <c r="V243" s="33"/>
    </row>
    <row r="244" s="3" customFormat="1" ht="21" hidden="1" customHeight="1" spans="1:22">
      <c r="A244" s="13">
        <f t="shared" si="9"/>
        <v>8</v>
      </c>
      <c r="B244" s="32" t="s">
        <v>1210</v>
      </c>
      <c r="C244" s="32" t="s">
        <v>208</v>
      </c>
      <c r="D244" s="32">
        <v>8</v>
      </c>
      <c r="E244" s="32">
        <f>1300/8*D244</f>
        <v>1300</v>
      </c>
      <c r="F244" s="32">
        <v>0</v>
      </c>
      <c r="G244" s="32">
        <f>1500/8*F244</f>
        <v>0</v>
      </c>
      <c r="H244" s="32">
        <v>300</v>
      </c>
      <c r="I244" s="42"/>
      <c r="J244" s="32" t="s">
        <v>360</v>
      </c>
      <c r="K244" s="32" t="s">
        <v>365</v>
      </c>
      <c r="L244" s="32"/>
      <c r="M244" s="32"/>
      <c r="N244" s="32"/>
      <c r="O244" s="32"/>
      <c r="P244" s="32">
        <v>1600</v>
      </c>
      <c r="Q244" s="32"/>
      <c r="R244" s="32" t="s">
        <v>1196</v>
      </c>
      <c r="S244" s="32"/>
      <c r="T244" s="32">
        <v>2521.5</v>
      </c>
      <c r="U244" s="32" t="s">
        <v>408</v>
      </c>
      <c r="V244" s="32"/>
    </row>
    <row r="245" s="3" customFormat="1" ht="21" hidden="1" customHeight="1" spans="1:22">
      <c r="A245" s="13">
        <f t="shared" si="9"/>
        <v>4</v>
      </c>
      <c r="B245" s="14" t="s">
        <v>1214</v>
      </c>
      <c r="C245" s="14" t="s">
        <v>37</v>
      </c>
      <c r="D245" s="14">
        <v>4</v>
      </c>
      <c r="E245" s="14">
        <f>900/8*D245</f>
        <v>450</v>
      </c>
      <c r="F245" s="14">
        <v>0</v>
      </c>
      <c r="G245" s="14">
        <f>1300/8*F245</f>
        <v>0</v>
      </c>
      <c r="H245" s="14"/>
      <c r="I245" s="23">
        <v>187</v>
      </c>
      <c r="J245" s="14" t="s">
        <v>34</v>
      </c>
      <c r="K245" s="14" t="s">
        <v>923</v>
      </c>
      <c r="L245" s="14"/>
      <c r="M245" s="14"/>
      <c r="N245" s="14" t="s">
        <v>40</v>
      </c>
      <c r="O245" s="14"/>
      <c r="P245" s="14"/>
      <c r="Q245" s="14"/>
      <c r="R245" s="14"/>
      <c r="S245" s="14"/>
      <c r="T245" s="14"/>
      <c r="U245" s="14"/>
      <c r="V245" s="14" t="s">
        <v>941</v>
      </c>
    </row>
    <row r="246" s="3" customFormat="1" ht="21" hidden="1" customHeight="1" spans="1:22">
      <c r="A246" s="13">
        <f t="shared" si="9"/>
        <v>3</v>
      </c>
      <c r="B246" s="14" t="s">
        <v>1214</v>
      </c>
      <c r="C246" s="14" t="s">
        <v>37</v>
      </c>
      <c r="D246" s="14">
        <v>3</v>
      </c>
      <c r="E246" s="14">
        <f>900/8*D246</f>
        <v>337.5</v>
      </c>
      <c r="F246" s="14">
        <v>0</v>
      </c>
      <c r="G246" s="14">
        <f>1300/8*F246</f>
        <v>0</v>
      </c>
      <c r="H246" s="14"/>
      <c r="I246" s="23">
        <v>188</v>
      </c>
      <c r="J246" s="14" t="s">
        <v>34</v>
      </c>
      <c r="K246" s="14" t="s">
        <v>713</v>
      </c>
      <c r="L246" s="14"/>
      <c r="M246" s="14"/>
      <c r="N246" s="14" t="s">
        <v>40</v>
      </c>
      <c r="O246" s="14"/>
      <c r="P246" s="14"/>
      <c r="Q246" s="14"/>
      <c r="R246" s="14"/>
      <c r="S246" s="14"/>
      <c r="T246" s="14"/>
      <c r="U246" s="14"/>
      <c r="V246" s="14" t="s">
        <v>1179</v>
      </c>
    </row>
    <row r="247" s="3" customFormat="1" ht="21" hidden="1" customHeight="1" spans="1:22">
      <c r="A247" s="13">
        <f t="shared" si="9"/>
        <v>8</v>
      </c>
      <c r="B247" s="14" t="s">
        <v>1214</v>
      </c>
      <c r="C247" s="14" t="s">
        <v>33</v>
      </c>
      <c r="D247" s="14">
        <v>8</v>
      </c>
      <c r="E247" s="14">
        <f>1000/8*D247</f>
        <v>1000</v>
      </c>
      <c r="F247" s="14">
        <v>0</v>
      </c>
      <c r="G247" s="14">
        <f>1500/8*F247</f>
        <v>0</v>
      </c>
      <c r="H247" s="14"/>
      <c r="I247" s="23">
        <v>868</v>
      </c>
      <c r="J247" s="14" t="s">
        <v>338</v>
      </c>
      <c r="K247" s="14" t="s">
        <v>1159</v>
      </c>
      <c r="L247" s="14"/>
      <c r="M247" s="14"/>
      <c r="N247" s="14" t="s">
        <v>40</v>
      </c>
      <c r="O247" s="14"/>
      <c r="P247" s="14"/>
      <c r="Q247" s="14"/>
      <c r="R247" s="14"/>
      <c r="S247" s="14"/>
      <c r="T247" s="14">
        <v>3688.6</v>
      </c>
      <c r="U247" s="14" t="s">
        <v>481</v>
      </c>
      <c r="V247" s="14" t="s">
        <v>1160</v>
      </c>
    </row>
    <row r="248" s="3" customFormat="1" ht="21" hidden="1" customHeight="1" spans="1:22">
      <c r="A248" s="13">
        <f t="shared" si="9"/>
        <v>4</v>
      </c>
      <c r="B248" s="14" t="s">
        <v>1214</v>
      </c>
      <c r="C248" s="14" t="s">
        <v>322</v>
      </c>
      <c r="D248" s="14">
        <v>4</v>
      </c>
      <c r="E248" s="14">
        <f>1000/8*D248</f>
        <v>500</v>
      </c>
      <c r="F248" s="14">
        <v>0</v>
      </c>
      <c r="G248" s="14">
        <f>1500/8*F248</f>
        <v>0</v>
      </c>
      <c r="H248" s="14"/>
      <c r="I248" s="23">
        <v>934</v>
      </c>
      <c r="J248" s="14" t="s">
        <v>1191</v>
      </c>
      <c r="K248" s="14" t="s">
        <v>1203</v>
      </c>
      <c r="L248" s="14"/>
      <c r="M248" s="14"/>
      <c r="N248" s="14" t="s">
        <v>40</v>
      </c>
      <c r="O248" s="14"/>
      <c r="P248" s="14"/>
      <c r="Q248" s="14"/>
      <c r="R248" s="14"/>
      <c r="S248" s="14"/>
      <c r="T248" s="14">
        <v>1811</v>
      </c>
      <c r="U248" s="14"/>
      <c r="V248" s="14" t="s">
        <v>1204</v>
      </c>
    </row>
    <row r="249" s="3" customFormat="1" ht="21" hidden="1" customHeight="1" spans="1:22">
      <c r="A249" s="13">
        <f t="shared" si="9"/>
        <v>4</v>
      </c>
      <c r="B249" s="15" t="s">
        <v>1214</v>
      </c>
      <c r="C249" s="15" t="s">
        <v>137</v>
      </c>
      <c r="D249" s="15">
        <v>3</v>
      </c>
      <c r="E249" s="15">
        <f>900/8*D249</f>
        <v>337.5</v>
      </c>
      <c r="F249" s="15">
        <v>1</v>
      </c>
      <c r="G249" s="15">
        <f>1300/8*F249</f>
        <v>162.5</v>
      </c>
      <c r="H249" s="15"/>
      <c r="I249" s="36">
        <v>1057</v>
      </c>
      <c r="J249" s="15" t="s">
        <v>47</v>
      </c>
      <c r="K249" s="15" t="s">
        <v>1134</v>
      </c>
      <c r="L249" s="15"/>
      <c r="M249" s="15"/>
      <c r="N249" s="56" t="s">
        <v>40</v>
      </c>
      <c r="O249" s="15"/>
      <c r="P249" s="15"/>
      <c r="Q249" s="15"/>
      <c r="R249" s="15"/>
      <c r="S249" s="15"/>
      <c r="T249" s="15"/>
      <c r="U249" s="15"/>
      <c r="V249" s="15" t="s">
        <v>1135</v>
      </c>
    </row>
    <row r="250" s="3" customFormat="1" ht="21" hidden="1" customHeight="1" spans="1:22">
      <c r="A250" s="13">
        <f t="shared" si="9"/>
        <v>4</v>
      </c>
      <c r="B250" s="14" t="s">
        <v>1214</v>
      </c>
      <c r="C250" s="14" t="s">
        <v>81</v>
      </c>
      <c r="D250" s="14">
        <v>4</v>
      </c>
      <c r="E250" s="14">
        <f>1000/8*D250</f>
        <v>500</v>
      </c>
      <c r="F250" s="14">
        <v>0</v>
      </c>
      <c r="G250" s="14">
        <f>1500/8*F250</f>
        <v>0</v>
      </c>
      <c r="H250" s="14"/>
      <c r="I250" s="23">
        <v>1123</v>
      </c>
      <c r="J250" s="14" t="s">
        <v>82</v>
      </c>
      <c r="K250" s="14" t="s">
        <v>1177</v>
      </c>
      <c r="L250" s="14"/>
      <c r="M250" s="14"/>
      <c r="N250" s="14" t="s">
        <v>40</v>
      </c>
      <c r="O250" s="14"/>
      <c r="P250" s="14"/>
      <c r="Q250" s="14"/>
      <c r="R250" s="14"/>
      <c r="S250" s="14"/>
      <c r="T250" s="14"/>
      <c r="U250" s="14"/>
      <c r="V250" s="14">
        <v>13631480848</v>
      </c>
    </row>
    <row r="251" s="3" customFormat="1" ht="21" hidden="1" customHeight="1" spans="1:22">
      <c r="A251" s="13">
        <f t="shared" si="9"/>
        <v>4</v>
      </c>
      <c r="B251" s="14" t="s">
        <v>1214</v>
      </c>
      <c r="C251" s="14" t="s">
        <v>59</v>
      </c>
      <c r="D251" s="14">
        <v>4</v>
      </c>
      <c r="E251" s="14">
        <f>1000/8*D251</f>
        <v>500</v>
      </c>
      <c r="F251" s="14">
        <v>0</v>
      </c>
      <c r="G251" s="14">
        <f>1500/8*F251</f>
        <v>0</v>
      </c>
      <c r="H251" s="14"/>
      <c r="I251" s="24">
        <v>4997</v>
      </c>
      <c r="J251" s="14" t="s">
        <v>360</v>
      </c>
      <c r="K251" s="14" t="s">
        <v>1183</v>
      </c>
      <c r="L251" s="14"/>
      <c r="M251" s="14"/>
      <c r="N251" s="14" t="s">
        <v>40</v>
      </c>
      <c r="O251" s="14"/>
      <c r="P251" s="14"/>
      <c r="Q251" s="14"/>
      <c r="R251" s="14"/>
      <c r="S251" s="14"/>
      <c r="T251" s="14">
        <v>4422.3</v>
      </c>
      <c r="U251" s="14" t="s">
        <v>408</v>
      </c>
      <c r="V251" s="14" t="s">
        <v>1184</v>
      </c>
    </row>
    <row r="252" s="3" customFormat="1" ht="21" hidden="1" customHeight="1" spans="1:22">
      <c r="A252" s="13">
        <f t="shared" si="9"/>
        <v>4</v>
      </c>
      <c r="B252" s="15" t="s">
        <v>1214</v>
      </c>
      <c r="C252" s="15" t="s">
        <v>67</v>
      </c>
      <c r="D252" s="15">
        <v>0</v>
      </c>
      <c r="E252" s="15">
        <f>900/8*D252</f>
        <v>0</v>
      </c>
      <c r="F252" s="15">
        <v>4</v>
      </c>
      <c r="G252" s="15">
        <f t="shared" ref="G252:G259" si="14">1300/8*F252</f>
        <v>650</v>
      </c>
      <c r="H252" s="15"/>
      <c r="I252" s="36">
        <v>5297</v>
      </c>
      <c r="J252" s="15" t="s">
        <v>54</v>
      </c>
      <c r="K252" s="15" t="s">
        <v>1211</v>
      </c>
      <c r="L252" s="15"/>
      <c r="M252" s="15"/>
      <c r="N252" s="14" t="s">
        <v>40</v>
      </c>
      <c r="O252" s="15"/>
      <c r="P252" s="15"/>
      <c r="Q252" s="15"/>
      <c r="R252" s="15"/>
      <c r="S252" s="15"/>
      <c r="T252" s="15">
        <v>912.5</v>
      </c>
      <c r="U252" s="15" t="s">
        <v>409</v>
      </c>
      <c r="V252" s="15" t="s">
        <v>1215</v>
      </c>
    </row>
    <row r="253" s="3" customFormat="1" ht="21" hidden="1" customHeight="1" spans="1:22">
      <c r="A253" s="13">
        <f t="shared" si="9"/>
        <v>8</v>
      </c>
      <c r="B253" s="14" t="s">
        <v>1214</v>
      </c>
      <c r="C253" s="14" t="s">
        <v>214</v>
      </c>
      <c r="D253" s="14">
        <v>8</v>
      </c>
      <c r="E253" s="14">
        <f>900/8*D253</f>
        <v>900</v>
      </c>
      <c r="F253" s="14">
        <v>0</v>
      </c>
      <c r="G253" s="14">
        <f t="shared" si="14"/>
        <v>0</v>
      </c>
      <c r="H253" s="14"/>
      <c r="I253" s="23">
        <v>5302</v>
      </c>
      <c r="J253" s="14" t="s">
        <v>1216</v>
      </c>
      <c r="K253" s="14" t="s">
        <v>1039</v>
      </c>
      <c r="L253" s="14"/>
      <c r="M253" s="14"/>
      <c r="N253" s="14" t="s">
        <v>40</v>
      </c>
      <c r="O253" s="14"/>
      <c r="P253" s="14"/>
      <c r="Q253" s="14"/>
      <c r="R253" s="14"/>
      <c r="S253" s="14"/>
      <c r="T253" s="14">
        <v>2045.4</v>
      </c>
      <c r="U253" s="14"/>
      <c r="V253" s="14" t="s">
        <v>1217</v>
      </c>
    </row>
    <row r="254" s="3" customFormat="1" ht="21" hidden="1" customHeight="1" spans="1:22">
      <c r="A254" s="13">
        <f t="shared" si="9"/>
        <v>7</v>
      </c>
      <c r="B254" s="15" t="s">
        <v>1214</v>
      </c>
      <c r="C254" s="15" t="s">
        <v>400</v>
      </c>
      <c r="D254" s="15">
        <v>7</v>
      </c>
      <c r="E254" s="15">
        <f>1000/8*D254</f>
        <v>875</v>
      </c>
      <c r="F254" s="15">
        <v>0</v>
      </c>
      <c r="G254" s="15">
        <f t="shared" si="14"/>
        <v>0</v>
      </c>
      <c r="H254" s="15">
        <v>300</v>
      </c>
      <c r="I254" s="36">
        <v>5388</v>
      </c>
      <c r="J254" s="15" t="s">
        <v>845</v>
      </c>
      <c r="K254" s="15" t="s">
        <v>1218</v>
      </c>
      <c r="L254" s="15"/>
      <c r="M254" s="15"/>
      <c r="N254" s="15" t="s">
        <v>40</v>
      </c>
      <c r="O254" s="15"/>
      <c r="P254" s="15"/>
      <c r="Q254" s="15"/>
      <c r="R254" s="15"/>
      <c r="S254" s="15"/>
      <c r="T254" s="15">
        <v>1463</v>
      </c>
      <c r="U254" s="15" t="s">
        <v>407</v>
      </c>
      <c r="V254" s="15" t="s">
        <v>1219</v>
      </c>
    </row>
    <row r="255" s="3" customFormat="1" ht="21" hidden="1" customHeight="1" spans="1:22">
      <c r="A255" s="13">
        <f t="shared" si="9"/>
        <v>8</v>
      </c>
      <c r="B255" s="15" t="s">
        <v>1214</v>
      </c>
      <c r="C255" s="15" t="s">
        <v>63</v>
      </c>
      <c r="D255" s="15">
        <v>8</v>
      </c>
      <c r="E255" s="15">
        <f>1000/8*D255</f>
        <v>1000</v>
      </c>
      <c r="F255" s="15">
        <v>0</v>
      </c>
      <c r="G255" s="15">
        <f t="shared" si="14"/>
        <v>0</v>
      </c>
      <c r="H255" s="15">
        <v>300</v>
      </c>
      <c r="I255" s="36">
        <v>5392</v>
      </c>
      <c r="J255" s="40" t="s">
        <v>23</v>
      </c>
      <c r="K255" s="15" t="s">
        <v>1220</v>
      </c>
      <c r="L255" s="15"/>
      <c r="M255" s="15"/>
      <c r="N255" s="15" t="s">
        <v>40</v>
      </c>
      <c r="O255" s="15"/>
      <c r="P255" s="15"/>
      <c r="Q255" s="15"/>
      <c r="R255" s="15"/>
      <c r="S255" s="15"/>
      <c r="T255" s="15">
        <v>1167</v>
      </c>
      <c r="U255" s="15" t="s">
        <v>408</v>
      </c>
      <c r="V255" s="15" t="s">
        <v>1221</v>
      </c>
    </row>
    <row r="256" s="3" customFormat="1" ht="21" hidden="1" customHeight="1" spans="1:22">
      <c r="A256" s="13">
        <f t="shared" si="9"/>
        <v>8</v>
      </c>
      <c r="B256" s="15" t="s">
        <v>1214</v>
      </c>
      <c r="C256" s="15" t="s">
        <v>73</v>
      </c>
      <c r="D256" s="15">
        <v>5</v>
      </c>
      <c r="E256" s="15">
        <f>900/8*D256</f>
        <v>562.5</v>
      </c>
      <c r="F256" s="15">
        <v>3</v>
      </c>
      <c r="G256" s="15">
        <f t="shared" si="14"/>
        <v>487.5</v>
      </c>
      <c r="H256" s="15"/>
      <c r="I256" s="36">
        <v>5407</v>
      </c>
      <c r="J256" s="15" t="s">
        <v>986</v>
      </c>
      <c r="K256" s="15" t="s">
        <v>1222</v>
      </c>
      <c r="L256" s="15"/>
      <c r="M256" s="15"/>
      <c r="N256" s="15" t="s">
        <v>40</v>
      </c>
      <c r="O256" s="15"/>
      <c r="P256" s="15"/>
      <c r="Q256" s="15"/>
      <c r="R256" s="15"/>
      <c r="S256" s="15"/>
      <c r="T256" s="15"/>
      <c r="U256" s="15"/>
      <c r="V256" s="15"/>
    </row>
    <row r="257" s="3" customFormat="1" ht="22" hidden="1" customHeight="1" spans="1:22">
      <c r="A257" s="13">
        <f t="shared" si="9"/>
        <v>8</v>
      </c>
      <c r="B257" s="15" t="s">
        <v>1214</v>
      </c>
      <c r="C257" s="15" t="s">
        <v>384</v>
      </c>
      <c r="D257" s="15">
        <v>0</v>
      </c>
      <c r="E257" s="15">
        <f>900/8*D257</f>
        <v>0</v>
      </c>
      <c r="F257" s="15">
        <v>8</v>
      </c>
      <c r="G257" s="15">
        <f t="shared" si="14"/>
        <v>1300</v>
      </c>
      <c r="H257" s="15"/>
      <c r="I257" s="36">
        <v>5684</v>
      </c>
      <c r="J257" s="40" t="s">
        <v>939</v>
      </c>
      <c r="K257" s="15" t="s">
        <v>1163</v>
      </c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 t="s">
        <v>1164</v>
      </c>
    </row>
    <row r="258" s="3" customFormat="1" ht="21" hidden="1" customHeight="1" spans="1:22">
      <c r="A258" s="13">
        <f t="shared" si="9"/>
        <v>8</v>
      </c>
      <c r="B258" s="14" t="s">
        <v>1214</v>
      </c>
      <c r="C258" s="14" t="s">
        <v>50</v>
      </c>
      <c r="D258" s="14">
        <v>8</v>
      </c>
      <c r="E258" s="14">
        <f>1000/8*D258</f>
        <v>1000</v>
      </c>
      <c r="F258" s="14">
        <v>0</v>
      </c>
      <c r="G258" s="14">
        <f t="shared" si="14"/>
        <v>0</v>
      </c>
      <c r="H258" s="14">
        <v>1300</v>
      </c>
      <c r="I258" s="23">
        <v>5881</v>
      </c>
      <c r="J258" s="14" t="s">
        <v>1223</v>
      </c>
      <c r="K258" s="14" t="s">
        <v>1087</v>
      </c>
      <c r="L258" s="14"/>
      <c r="M258" s="14"/>
      <c r="N258" s="14" t="s">
        <v>40</v>
      </c>
      <c r="O258" s="14"/>
      <c r="P258" s="14">
        <v>1300</v>
      </c>
      <c r="Q258" s="14"/>
      <c r="R258" s="14" t="s">
        <v>166</v>
      </c>
      <c r="S258" s="14"/>
      <c r="T258" s="14"/>
      <c r="U258" s="14"/>
      <c r="V258" s="14" t="s">
        <v>1224</v>
      </c>
    </row>
    <row r="259" s="3" customFormat="1" ht="21" hidden="1" customHeight="1" spans="1:22">
      <c r="A259" s="13">
        <f t="shared" ref="A259:A322" si="15">D259+F259</f>
        <v>8</v>
      </c>
      <c r="B259" s="15" t="s">
        <v>1214</v>
      </c>
      <c r="C259" s="15" t="s">
        <v>80</v>
      </c>
      <c r="D259" s="15">
        <v>8</v>
      </c>
      <c r="E259" s="15">
        <f>900/8*D259</f>
        <v>900</v>
      </c>
      <c r="F259" s="15">
        <v>0</v>
      </c>
      <c r="G259" s="15">
        <f t="shared" si="14"/>
        <v>0</v>
      </c>
      <c r="H259" s="15"/>
      <c r="I259" s="36">
        <v>5960</v>
      </c>
      <c r="J259" s="15" t="s">
        <v>284</v>
      </c>
      <c r="K259" s="15" t="s">
        <v>861</v>
      </c>
      <c r="L259" s="15"/>
      <c r="M259" s="15"/>
      <c r="N259" s="56" t="s">
        <v>40</v>
      </c>
      <c r="O259" s="15"/>
      <c r="P259" s="15"/>
      <c r="Q259" s="15"/>
      <c r="R259" s="15"/>
      <c r="S259" s="15"/>
      <c r="T259" s="15">
        <v>1021</v>
      </c>
      <c r="U259" s="15" t="s">
        <v>408</v>
      </c>
      <c r="V259" s="15" t="s">
        <v>1107</v>
      </c>
    </row>
    <row r="260" s="3" customFormat="1" ht="21" hidden="1" customHeight="1" spans="1:22">
      <c r="A260" s="13">
        <f t="shared" si="15"/>
        <v>8</v>
      </c>
      <c r="B260" s="32" t="s">
        <v>1214</v>
      </c>
      <c r="C260" s="32" t="s">
        <v>90</v>
      </c>
      <c r="D260" s="32">
        <v>8</v>
      </c>
      <c r="E260" s="32">
        <f>1000/8*D260</f>
        <v>1000</v>
      </c>
      <c r="F260" s="32">
        <v>0</v>
      </c>
      <c r="G260" s="32">
        <f t="shared" ref="G260:G265" si="16">1500/8*F260</f>
        <v>0</v>
      </c>
      <c r="H260" s="32"/>
      <c r="I260" s="42"/>
      <c r="J260" s="32" t="s">
        <v>939</v>
      </c>
      <c r="K260" s="32" t="s">
        <v>187</v>
      </c>
      <c r="L260" s="32"/>
      <c r="M260" s="32"/>
      <c r="N260" s="32"/>
      <c r="O260" s="32"/>
      <c r="P260" s="32"/>
      <c r="Q260" s="32"/>
      <c r="R260" s="32"/>
      <c r="S260" s="32"/>
      <c r="T260" s="32">
        <v>1138</v>
      </c>
      <c r="U260" s="32"/>
      <c r="V260" s="32"/>
    </row>
    <row r="261" s="3" customFormat="1" ht="21" hidden="1" customHeight="1" spans="1:22">
      <c r="A261" s="13">
        <f t="shared" si="15"/>
        <v>3</v>
      </c>
      <c r="B261" s="14" t="s">
        <v>1225</v>
      </c>
      <c r="C261" s="14" t="s">
        <v>37</v>
      </c>
      <c r="D261" s="14">
        <v>3</v>
      </c>
      <c r="E261" s="14">
        <f>1000/8*D261</f>
        <v>375</v>
      </c>
      <c r="F261" s="14">
        <v>0</v>
      </c>
      <c r="G261" s="14">
        <f t="shared" si="16"/>
        <v>0</v>
      </c>
      <c r="H261" s="14"/>
      <c r="I261" s="23">
        <v>189</v>
      </c>
      <c r="J261" s="14" t="s">
        <v>34</v>
      </c>
      <c r="K261" s="14" t="s">
        <v>713</v>
      </c>
      <c r="L261" s="14"/>
      <c r="M261" s="14"/>
      <c r="N261" s="14" t="s">
        <v>40</v>
      </c>
      <c r="O261" s="14"/>
      <c r="P261" s="14"/>
      <c r="Q261" s="14"/>
      <c r="R261" s="14"/>
      <c r="S261" s="14"/>
      <c r="T261" s="14"/>
      <c r="U261" s="14"/>
      <c r="V261" s="14" t="s">
        <v>1179</v>
      </c>
    </row>
    <row r="262" s="3" customFormat="1" ht="21" hidden="1" customHeight="1" spans="1:22">
      <c r="A262" s="13">
        <f t="shared" si="15"/>
        <v>5</v>
      </c>
      <c r="B262" s="14" t="s">
        <v>1225</v>
      </c>
      <c r="C262" s="14" t="s">
        <v>37</v>
      </c>
      <c r="D262" s="14">
        <v>5</v>
      </c>
      <c r="E262" s="14">
        <f>900/8*D262</f>
        <v>562.5</v>
      </c>
      <c r="F262" s="14">
        <v>0</v>
      </c>
      <c r="G262" s="14">
        <f t="shared" si="16"/>
        <v>0</v>
      </c>
      <c r="H262" s="14"/>
      <c r="I262" s="23">
        <v>190</v>
      </c>
      <c r="J262" s="14" t="s">
        <v>34</v>
      </c>
      <c r="K262" s="14" t="s">
        <v>923</v>
      </c>
      <c r="L262" s="14"/>
      <c r="M262" s="14"/>
      <c r="N262" s="14" t="s">
        <v>40</v>
      </c>
      <c r="O262" s="14"/>
      <c r="P262" s="14"/>
      <c r="Q262" s="14"/>
      <c r="R262" s="14"/>
      <c r="S262" s="14"/>
      <c r="T262" s="14"/>
      <c r="U262" s="14"/>
      <c r="V262" s="14" t="s">
        <v>941</v>
      </c>
    </row>
    <row r="263" s="3" customFormat="1" ht="21" hidden="1" customHeight="1" spans="1:22">
      <c r="A263" s="13">
        <f t="shared" si="15"/>
        <v>4</v>
      </c>
      <c r="B263" s="14" t="s">
        <v>1225</v>
      </c>
      <c r="C263" s="14" t="s">
        <v>59</v>
      </c>
      <c r="D263" s="14">
        <v>4</v>
      </c>
      <c r="E263" s="14">
        <f>1000/8*D263</f>
        <v>500</v>
      </c>
      <c r="F263" s="14">
        <v>0</v>
      </c>
      <c r="G263" s="14">
        <f t="shared" si="16"/>
        <v>0</v>
      </c>
      <c r="H263" s="14"/>
      <c r="I263" s="24">
        <v>823</v>
      </c>
      <c r="J263" s="14" t="s">
        <v>360</v>
      </c>
      <c r="K263" s="14" t="s">
        <v>1183</v>
      </c>
      <c r="L263" s="14"/>
      <c r="M263" s="14"/>
      <c r="N263" s="14" t="s">
        <v>40</v>
      </c>
      <c r="O263" s="14"/>
      <c r="P263" s="14"/>
      <c r="Q263" s="14"/>
      <c r="R263" s="14"/>
      <c r="S263" s="14"/>
      <c r="T263" s="14">
        <v>4426.1</v>
      </c>
      <c r="U263" s="14" t="s">
        <v>481</v>
      </c>
      <c r="V263" s="14" t="s">
        <v>1184</v>
      </c>
    </row>
    <row r="264" s="3" customFormat="1" ht="21" hidden="1" customHeight="1" spans="1:22">
      <c r="A264" s="13">
        <f t="shared" si="15"/>
        <v>8</v>
      </c>
      <c r="B264" s="14" t="s">
        <v>1225</v>
      </c>
      <c r="C264" s="14" t="s">
        <v>33</v>
      </c>
      <c r="D264" s="14">
        <v>8</v>
      </c>
      <c r="E264" s="14">
        <f>1000/8*D264</f>
        <v>1000</v>
      </c>
      <c r="F264" s="14">
        <v>0</v>
      </c>
      <c r="G264" s="14">
        <f t="shared" si="16"/>
        <v>0</v>
      </c>
      <c r="H264" s="14"/>
      <c r="I264" s="23">
        <v>869</v>
      </c>
      <c r="J264" s="14" t="s">
        <v>338</v>
      </c>
      <c r="K264" s="14" t="s">
        <v>1159</v>
      </c>
      <c r="L264" s="14"/>
      <c r="M264" s="14"/>
      <c r="N264" s="62" t="s">
        <v>40</v>
      </c>
      <c r="O264" s="14"/>
      <c r="P264" s="14"/>
      <c r="Q264" s="14"/>
      <c r="R264" s="14"/>
      <c r="S264" s="14"/>
      <c r="T264" s="14">
        <v>3690.1</v>
      </c>
      <c r="U264" s="14" t="s">
        <v>481</v>
      </c>
      <c r="V264" s="14" t="s">
        <v>1160</v>
      </c>
    </row>
    <row r="265" s="3" customFormat="1" ht="21" hidden="1" customHeight="1" spans="1:22">
      <c r="A265" s="13">
        <f t="shared" si="15"/>
        <v>8</v>
      </c>
      <c r="B265" s="14" t="s">
        <v>1225</v>
      </c>
      <c r="C265" s="14" t="s">
        <v>273</v>
      </c>
      <c r="D265" s="14">
        <v>8</v>
      </c>
      <c r="E265" s="14">
        <f>1000/8*D265</f>
        <v>1000</v>
      </c>
      <c r="F265" s="14">
        <v>0</v>
      </c>
      <c r="G265" s="14">
        <f t="shared" si="16"/>
        <v>0</v>
      </c>
      <c r="H265" s="14"/>
      <c r="I265" s="23">
        <v>935</v>
      </c>
      <c r="J265" s="14" t="s">
        <v>1191</v>
      </c>
      <c r="K265" s="14" t="s">
        <v>1203</v>
      </c>
      <c r="L265" s="14"/>
      <c r="M265" s="14"/>
      <c r="N265" s="14" t="s">
        <v>40</v>
      </c>
      <c r="O265" s="14"/>
      <c r="P265" s="14"/>
      <c r="Q265" s="14"/>
      <c r="R265" s="14"/>
      <c r="S265" s="14"/>
      <c r="T265" s="14">
        <v>1264.1</v>
      </c>
      <c r="U265" s="14" t="s">
        <v>508</v>
      </c>
      <c r="V265" s="14" t="s">
        <v>1204</v>
      </c>
    </row>
    <row r="266" s="3" customFormat="1" ht="21" hidden="1" customHeight="1" spans="1:22">
      <c r="A266" s="13">
        <f t="shared" si="15"/>
        <v>8</v>
      </c>
      <c r="B266" s="15" t="s">
        <v>1225</v>
      </c>
      <c r="C266" s="15" t="s">
        <v>345</v>
      </c>
      <c r="D266" s="15">
        <v>0</v>
      </c>
      <c r="E266" s="15">
        <f t="shared" ref="E266:E272" si="17">900/8*D266</f>
        <v>0</v>
      </c>
      <c r="F266" s="15">
        <v>8</v>
      </c>
      <c r="G266" s="15">
        <f t="shared" ref="G266:G272" si="18">1300/8*F266</f>
        <v>1300</v>
      </c>
      <c r="H266" s="15"/>
      <c r="I266" s="36">
        <v>1051</v>
      </c>
      <c r="J266" s="15" t="s">
        <v>845</v>
      </c>
      <c r="K266" s="15" t="s">
        <v>1138</v>
      </c>
      <c r="L266" s="15"/>
      <c r="M266" s="15" t="s">
        <v>77</v>
      </c>
      <c r="N266" s="15" t="s">
        <v>40</v>
      </c>
      <c r="O266" s="15"/>
      <c r="P266" s="15"/>
      <c r="Q266" s="15"/>
      <c r="R266" s="15"/>
      <c r="S266" s="15"/>
      <c r="T266" s="15"/>
      <c r="U266" s="15"/>
      <c r="V266" s="15" t="s">
        <v>1226</v>
      </c>
    </row>
    <row r="267" s="3" customFormat="1" ht="21" hidden="1" customHeight="1" spans="1:22">
      <c r="A267" s="13">
        <f t="shared" si="15"/>
        <v>4</v>
      </c>
      <c r="B267" s="15" t="s">
        <v>1225</v>
      </c>
      <c r="C267" s="15" t="s">
        <v>137</v>
      </c>
      <c r="D267" s="15">
        <v>4</v>
      </c>
      <c r="E267" s="15">
        <f t="shared" si="17"/>
        <v>450</v>
      </c>
      <c r="F267" s="15">
        <v>0</v>
      </c>
      <c r="G267" s="15">
        <f t="shared" si="18"/>
        <v>0</v>
      </c>
      <c r="H267" s="15"/>
      <c r="I267" s="36">
        <v>1058</v>
      </c>
      <c r="J267" s="15" t="s">
        <v>47</v>
      </c>
      <c r="K267" s="15" t="s">
        <v>1134</v>
      </c>
      <c r="L267" s="15"/>
      <c r="M267" s="15"/>
      <c r="N267" s="56" t="s">
        <v>40</v>
      </c>
      <c r="O267" s="15"/>
      <c r="P267" s="15"/>
      <c r="Q267" s="15"/>
      <c r="R267" s="15"/>
      <c r="S267" s="15"/>
      <c r="T267" s="15"/>
      <c r="U267" s="15"/>
      <c r="V267" s="15" t="s">
        <v>1135</v>
      </c>
    </row>
    <row r="268" s="3" customFormat="1" ht="21" hidden="1" customHeight="1" spans="1:22">
      <c r="A268" s="13">
        <f t="shared" si="15"/>
        <v>4</v>
      </c>
      <c r="B268" s="15" t="s">
        <v>1225</v>
      </c>
      <c r="C268" s="15" t="s">
        <v>67</v>
      </c>
      <c r="D268" s="15">
        <v>0</v>
      </c>
      <c r="E268" s="15">
        <f t="shared" si="17"/>
        <v>0</v>
      </c>
      <c r="F268" s="15">
        <v>4</v>
      </c>
      <c r="G268" s="15">
        <f t="shared" si="18"/>
        <v>650</v>
      </c>
      <c r="H268" s="63"/>
      <c r="I268" s="36">
        <v>5298</v>
      </c>
      <c r="J268" s="15" t="s">
        <v>54</v>
      </c>
      <c r="K268" s="15" t="s">
        <v>1211</v>
      </c>
      <c r="L268" s="15">
        <v>20</v>
      </c>
      <c r="M268" s="15"/>
      <c r="N268" s="14" t="s">
        <v>40</v>
      </c>
      <c r="O268" s="15"/>
      <c r="P268" s="15"/>
      <c r="Q268" s="15"/>
      <c r="R268" s="15"/>
      <c r="S268" s="63"/>
      <c r="T268" s="15">
        <v>916.2</v>
      </c>
      <c r="U268" s="15" t="s">
        <v>407</v>
      </c>
      <c r="V268" s="15" t="s">
        <v>1215</v>
      </c>
    </row>
    <row r="269" s="3" customFormat="1" ht="21" hidden="1" customHeight="1" spans="1:22">
      <c r="A269" s="13">
        <f t="shared" si="15"/>
        <v>8</v>
      </c>
      <c r="B269" s="14" t="s">
        <v>1225</v>
      </c>
      <c r="C269" s="14" t="s">
        <v>457</v>
      </c>
      <c r="D269" s="14">
        <v>4</v>
      </c>
      <c r="E269" s="14">
        <f t="shared" si="17"/>
        <v>450</v>
      </c>
      <c r="F269" s="14">
        <v>4</v>
      </c>
      <c r="G269" s="14">
        <f t="shared" si="18"/>
        <v>650</v>
      </c>
      <c r="H269" s="14"/>
      <c r="I269" s="23">
        <v>5408</v>
      </c>
      <c r="J269" s="14" t="s">
        <v>986</v>
      </c>
      <c r="K269" s="14" t="s">
        <v>1207</v>
      </c>
      <c r="L269" s="14"/>
      <c r="M269" s="14"/>
      <c r="N269" s="14" t="s">
        <v>40</v>
      </c>
      <c r="O269" s="14"/>
      <c r="P269" s="14"/>
      <c r="Q269" s="14"/>
      <c r="R269" s="14"/>
      <c r="S269" s="14"/>
      <c r="T269" s="14">
        <v>1783.9</v>
      </c>
      <c r="U269" s="14" t="s">
        <v>409</v>
      </c>
      <c r="V269" s="14" t="s">
        <v>1227</v>
      </c>
    </row>
    <row r="270" s="3" customFormat="1" ht="21" hidden="1" customHeight="1" spans="1:22">
      <c r="A270" s="13">
        <f t="shared" si="15"/>
        <v>8</v>
      </c>
      <c r="B270" s="15" t="s">
        <v>1225</v>
      </c>
      <c r="C270" s="15" t="s">
        <v>384</v>
      </c>
      <c r="D270" s="15">
        <v>0</v>
      </c>
      <c r="E270" s="15">
        <f t="shared" si="17"/>
        <v>0</v>
      </c>
      <c r="F270" s="15">
        <v>8</v>
      </c>
      <c r="G270" s="15">
        <f t="shared" si="18"/>
        <v>1300</v>
      </c>
      <c r="H270" s="15"/>
      <c r="I270" s="36">
        <v>5685</v>
      </c>
      <c r="J270" s="40" t="s">
        <v>939</v>
      </c>
      <c r="K270" s="15" t="s">
        <v>1163</v>
      </c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 t="s">
        <v>1164</v>
      </c>
    </row>
    <row r="271" s="3" customFormat="1" ht="21" hidden="1" customHeight="1" spans="1:22">
      <c r="A271" s="13">
        <f t="shared" si="15"/>
        <v>8</v>
      </c>
      <c r="B271" s="15" t="s">
        <v>1225</v>
      </c>
      <c r="C271" s="15" t="s">
        <v>80</v>
      </c>
      <c r="D271" s="15">
        <v>8</v>
      </c>
      <c r="E271" s="15">
        <f t="shared" si="17"/>
        <v>900</v>
      </c>
      <c r="F271" s="15">
        <v>0</v>
      </c>
      <c r="G271" s="15">
        <f t="shared" si="18"/>
        <v>0</v>
      </c>
      <c r="H271" s="15"/>
      <c r="I271" s="36">
        <v>5961</v>
      </c>
      <c r="J271" s="15" t="s">
        <v>284</v>
      </c>
      <c r="K271" s="15" t="s">
        <v>861</v>
      </c>
      <c r="L271" s="15">
        <v>15</v>
      </c>
      <c r="M271" s="15"/>
      <c r="N271" s="56" t="s">
        <v>40</v>
      </c>
      <c r="O271" s="15"/>
      <c r="P271" s="15"/>
      <c r="Q271" s="15"/>
      <c r="R271" s="15"/>
      <c r="S271" s="15"/>
      <c r="T271" s="15">
        <v>1027</v>
      </c>
      <c r="U271" s="15" t="s">
        <v>407</v>
      </c>
      <c r="V271" s="15" t="s">
        <v>1107</v>
      </c>
    </row>
    <row r="272" s="3" customFormat="1" ht="22" hidden="1" customHeight="1" spans="1:22">
      <c r="A272" s="13">
        <f t="shared" si="15"/>
        <v>3</v>
      </c>
      <c r="B272" s="16" t="s">
        <v>1225</v>
      </c>
      <c r="C272" s="16" t="s">
        <v>102</v>
      </c>
      <c r="D272" s="16">
        <v>3</v>
      </c>
      <c r="E272" s="16">
        <f t="shared" si="17"/>
        <v>337.5</v>
      </c>
      <c r="F272" s="16">
        <v>0</v>
      </c>
      <c r="G272" s="16">
        <f t="shared" si="18"/>
        <v>0</v>
      </c>
      <c r="H272" s="16"/>
      <c r="I272" s="46"/>
      <c r="J272" s="46" t="s">
        <v>82</v>
      </c>
      <c r="K272" s="16" t="s">
        <v>790</v>
      </c>
      <c r="L272" s="16"/>
      <c r="M272" s="16" t="s">
        <v>77</v>
      </c>
      <c r="N272" s="16"/>
      <c r="O272" s="16"/>
      <c r="P272" s="16"/>
      <c r="Q272" s="16"/>
      <c r="R272" s="16"/>
      <c r="S272" s="16"/>
      <c r="T272" s="16"/>
      <c r="U272" s="16"/>
      <c r="V272" s="16" t="s">
        <v>1067</v>
      </c>
    </row>
    <row r="273" s="3" customFormat="1" ht="21" hidden="1" customHeight="1" spans="1:22">
      <c r="A273" s="13">
        <f t="shared" si="15"/>
        <v>8</v>
      </c>
      <c r="B273" s="16" t="s">
        <v>1225</v>
      </c>
      <c r="C273" s="16" t="s">
        <v>50</v>
      </c>
      <c r="D273" s="16">
        <v>5.5</v>
      </c>
      <c r="E273" s="16">
        <f>1000/8*D273</f>
        <v>687.5</v>
      </c>
      <c r="F273" s="16">
        <v>2.5</v>
      </c>
      <c r="G273" s="16">
        <f>1500/8*F273</f>
        <v>468.75</v>
      </c>
      <c r="H273" s="16">
        <v>300</v>
      </c>
      <c r="I273" s="46"/>
      <c r="J273" s="16" t="s">
        <v>104</v>
      </c>
      <c r="K273" s="16" t="s">
        <v>1222</v>
      </c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</row>
    <row r="274" s="3" customFormat="1" ht="21" hidden="1" customHeight="1" spans="1:22">
      <c r="A274" s="13">
        <f t="shared" si="15"/>
        <v>4</v>
      </c>
      <c r="B274" s="14" t="s">
        <v>1228</v>
      </c>
      <c r="C274" s="14" t="s">
        <v>50</v>
      </c>
      <c r="D274" s="14">
        <v>3</v>
      </c>
      <c r="E274" s="15">
        <f>1000/8*D274</f>
        <v>375</v>
      </c>
      <c r="F274" s="14">
        <v>1</v>
      </c>
      <c r="G274" s="15">
        <f>1500/8*F274</f>
        <v>187.5</v>
      </c>
      <c r="H274" s="14"/>
      <c r="I274" s="23">
        <v>192</v>
      </c>
      <c r="J274" s="14" t="s">
        <v>34</v>
      </c>
      <c r="K274" s="37" t="s">
        <v>1222</v>
      </c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 t="s">
        <v>1229</v>
      </c>
    </row>
    <row r="275" s="3" customFormat="1" ht="21" hidden="1" customHeight="1" spans="1:22">
      <c r="A275" s="13">
        <f t="shared" si="15"/>
        <v>4</v>
      </c>
      <c r="B275" s="14" t="s">
        <v>1228</v>
      </c>
      <c r="C275" s="14" t="s">
        <v>73</v>
      </c>
      <c r="D275" s="14">
        <v>3</v>
      </c>
      <c r="E275" s="15">
        <f>1000/8*D275</f>
        <v>375</v>
      </c>
      <c r="F275" s="14">
        <v>1</v>
      </c>
      <c r="G275" s="15">
        <f>1500/8*F275</f>
        <v>187.5</v>
      </c>
      <c r="H275" s="14"/>
      <c r="I275" s="23">
        <v>192</v>
      </c>
      <c r="J275" s="14" t="s">
        <v>34</v>
      </c>
      <c r="K275" s="37" t="s">
        <v>1222</v>
      </c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 t="s">
        <v>1229</v>
      </c>
    </row>
    <row r="276" s="3" customFormat="1" ht="21" hidden="1" customHeight="1" spans="1:22">
      <c r="A276" s="13">
        <f t="shared" si="15"/>
        <v>8</v>
      </c>
      <c r="B276" s="14" t="s">
        <v>1228</v>
      </c>
      <c r="C276" s="14" t="s">
        <v>59</v>
      </c>
      <c r="D276" s="14">
        <v>8</v>
      </c>
      <c r="E276" s="14">
        <f>1000/8*D276</f>
        <v>1000</v>
      </c>
      <c r="F276" s="14">
        <v>0</v>
      </c>
      <c r="G276" s="14">
        <f>1500/8*F276</f>
        <v>0</v>
      </c>
      <c r="H276" s="14"/>
      <c r="I276" s="24">
        <v>824</v>
      </c>
      <c r="J276" s="14" t="s">
        <v>360</v>
      </c>
      <c r="K276" s="14" t="s">
        <v>1183</v>
      </c>
      <c r="L276" s="14"/>
      <c r="M276" s="14"/>
      <c r="N276" s="14" t="s">
        <v>40</v>
      </c>
      <c r="O276" s="14"/>
      <c r="P276" s="14"/>
      <c r="Q276" s="14"/>
      <c r="R276" s="14"/>
      <c r="S276" s="14"/>
      <c r="T276" s="14">
        <v>4433.3</v>
      </c>
      <c r="U276" s="14" t="s">
        <v>481</v>
      </c>
      <c r="V276" s="14" t="s">
        <v>1184</v>
      </c>
    </row>
    <row r="277" s="3" customFormat="1" ht="21" hidden="1" customHeight="1" spans="1:22">
      <c r="A277" s="13">
        <f t="shared" si="15"/>
        <v>8</v>
      </c>
      <c r="B277" s="14" t="s">
        <v>1228</v>
      </c>
      <c r="C277" s="14" t="s">
        <v>85</v>
      </c>
      <c r="D277" s="14">
        <v>8</v>
      </c>
      <c r="E277" s="14">
        <f>900/8*D277</f>
        <v>900</v>
      </c>
      <c r="F277" s="14">
        <v>0</v>
      </c>
      <c r="G277" s="14">
        <f t="shared" ref="G277:G282" si="19">1300/8*F277</f>
        <v>0</v>
      </c>
      <c r="H277" s="14"/>
      <c r="I277" s="23">
        <v>937</v>
      </c>
      <c r="J277" s="14" t="s">
        <v>1191</v>
      </c>
      <c r="K277" s="14" t="s">
        <v>1194</v>
      </c>
      <c r="L277" s="14"/>
      <c r="M277" s="14" t="s">
        <v>748</v>
      </c>
      <c r="N277" s="14" t="s">
        <v>40</v>
      </c>
      <c r="O277" s="14"/>
      <c r="P277" s="14"/>
      <c r="Q277" s="14"/>
      <c r="R277" s="14"/>
      <c r="S277" s="14"/>
      <c r="T277" s="14">
        <v>1511.2</v>
      </c>
      <c r="U277" s="14" t="s">
        <v>410</v>
      </c>
      <c r="V277" s="14" t="s">
        <v>1195</v>
      </c>
    </row>
    <row r="278" s="3" customFormat="1" ht="21" hidden="1" customHeight="1" spans="1:22">
      <c r="A278" s="13">
        <f t="shared" si="15"/>
        <v>8</v>
      </c>
      <c r="B278" s="15" t="s">
        <v>1228</v>
      </c>
      <c r="C278" s="15" t="s">
        <v>137</v>
      </c>
      <c r="D278" s="15">
        <v>5</v>
      </c>
      <c r="E278" s="15">
        <f>900/8*D278</f>
        <v>562.5</v>
      </c>
      <c r="F278" s="15">
        <v>3</v>
      </c>
      <c r="G278" s="15">
        <f t="shared" si="19"/>
        <v>487.5</v>
      </c>
      <c r="H278" s="15"/>
      <c r="I278" s="36">
        <v>1059</v>
      </c>
      <c r="J278" s="15" t="s">
        <v>47</v>
      </c>
      <c r="K278" s="15" t="s">
        <v>1134</v>
      </c>
      <c r="L278" s="15"/>
      <c r="M278" s="15"/>
      <c r="N278" s="56" t="s">
        <v>40</v>
      </c>
      <c r="O278" s="15"/>
      <c r="P278" s="15"/>
      <c r="Q278" s="15"/>
      <c r="R278" s="15"/>
      <c r="S278" s="15"/>
      <c r="T278" s="15">
        <v>1860.7</v>
      </c>
      <c r="U278" s="15"/>
      <c r="V278" s="15" t="s">
        <v>1135</v>
      </c>
    </row>
    <row r="279" s="3" customFormat="1" ht="21" hidden="1" customHeight="1" spans="1:22">
      <c r="A279" s="13">
        <f t="shared" si="15"/>
        <v>8</v>
      </c>
      <c r="B279" s="15" t="s">
        <v>1228</v>
      </c>
      <c r="C279" s="15" t="s">
        <v>67</v>
      </c>
      <c r="D279" s="15">
        <v>8</v>
      </c>
      <c r="E279" s="15">
        <f>900/8*D279</f>
        <v>900</v>
      </c>
      <c r="F279" s="15">
        <v>0</v>
      </c>
      <c r="G279" s="15">
        <f t="shared" si="19"/>
        <v>0</v>
      </c>
      <c r="H279" s="15"/>
      <c r="I279" s="36">
        <v>5299</v>
      </c>
      <c r="J279" s="15" t="s">
        <v>54</v>
      </c>
      <c r="K279" s="15" t="s">
        <v>1211</v>
      </c>
      <c r="L279" s="15"/>
      <c r="M279" s="15"/>
      <c r="N279" s="14" t="s">
        <v>40</v>
      </c>
      <c r="O279" s="15"/>
      <c r="P279" s="15"/>
      <c r="Q279" s="15"/>
      <c r="R279" s="15"/>
      <c r="S279" s="15"/>
      <c r="T279" s="15">
        <v>921.7</v>
      </c>
      <c r="U279" s="15" t="s">
        <v>410</v>
      </c>
      <c r="V279" s="15" t="s">
        <v>1215</v>
      </c>
    </row>
    <row r="280" s="3" customFormat="1" ht="21" hidden="1" customHeight="1" spans="1:22">
      <c r="A280" s="13">
        <f t="shared" si="15"/>
        <v>8</v>
      </c>
      <c r="B280" s="15" t="s">
        <v>1228</v>
      </c>
      <c r="C280" s="15" t="s">
        <v>418</v>
      </c>
      <c r="D280" s="15">
        <v>0</v>
      </c>
      <c r="E280" s="15">
        <f>900/8*D280</f>
        <v>0</v>
      </c>
      <c r="F280" s="15">
        <v>8</v>
      </c>
      <c r="G280" s="15">
        <f t="shared" si="19"/>
        <v>1300</v>
      </c>
      <c r="H280" s="15"/>
      <c r="I280" s="36">
        <v>5390</v>
      </c>
      <c r="J280" s="40" t="s">
        <v>845</v>
      </c>
      <c r="K280" s="15" t="s">
        <v>1163</v>
      </c>
      <c r="L280" s="15"/>
      <c r="M280" s="15"/>
      <c r="N280" s="15" t="s">
        <v>40</v>
      </c>
      <c r="O280" s="15"/>
      <c r="P280" s="15"/>
      <c r="Q280" s="15"/>
      <c r="R280" s="15"/>
      <c r="S280" s="15"/>
      <c r="T280" s="15"/>
      <c r="U280" s="15"/>
      <c r="V280" s="15" t="s">
        <v>1164</v>
      </c>
    </row>
    <row r="281" s="3" customFormat="1" ht="21" hidden="1" customHeight="1" spans="1:22">
      <c r="A281" s="13">
        <f t="shared" si="15"/>
        <v>8</v>
      </c>
      <c r="B281" s="15" t="s">
        <v>1228</v>
      </c>
      <c r="C281" s="15" t="s">
        <v>63</v>
      </c>
      <c r="D281" s="15">
        <v>8</v>
      </c>
      <c r="E281" s="15">
        <f>1000/8*D281</f>
        <v>1000</v>
      </c>
      <c r="F281" s="15">
        <v>0</v>
      </c>
      <c r="G281" s="15">
        <f t="shared" si="19"/>
        <v>0</v>
      </c>
      <c r="H281" s="15"/>
      <c r="I281" s="36">
        <v>5391</v>
      </c>
      <c r="J281" s="40" t="s">
        <v>845</v>
      </c>
      <c r="K281" s="15" t="s">
        <v>1220</v>
      </c>
      <c r="L281" s="15"/>
      <c r="M281" s="15" t="s">
        <v>748</v>
      </c>
      <c r="N281" s="15" t="s">
        <v>40</v>
      </c>
      <c r="O281" s="15"/>
      <c r="P281" s="15">
        <v>2100</v>
      </c>
      <c r="Q281" s="15"/>
      <c r="R281" s="15" t="s">
        <v>166</v>
      </c>
      <c r="S281" s="15"/>
      <c r="T281" s="15">
        <v>1171</v>
      </c>
      <c r="U281" s="15" t="s">
        <v>407</v>
      </c>
      <c r="V281" s="15" t="s">
        <v>1221</v>
      </c>
    </row>
    <row r="282" s="3" customFormat="1" ht="21" hidden="1" customHeight="1" spans="1:22">
      <c r="A282" s="13">
        <f t="shared" si="15"/>
        <v>8</v>
      </c>
      <c r="B282" s="14" t="s">
        <v>1228</v>
      </c>
      <c r="C282" s="14" t="s">
        <v>457</v>
      </c>
      <c r="D282" s="14">
        <v>8</v>
      </c>
      <c r="E282" s="14">
        <f>900/8*D282</f>
        <v>900</v>
      </c>
      <c r="F282" s="14">
        <v>0</v>
      </c>
      <c r="G282" s="14">
        <f t="shared" si="19"/>
        <v>0</v>
      </c>
      <c r="H282" s="61"/>
      <c r="I282" s="23">
        <v>5409</v>
      </c>
      <c r="J282" s="14" t="s">
        <v>986</v>
      </c>
      <c r="K282" s="14" t="s">
        <v>1207</v>
      </c>
      <c r="L282" s="14"/>
      <c r="M282" s="14"/>
      <c r="N282" s="14" t="s">
        <v>40</v>
      </c>
      <c r="O282" s="14"/>
      <c r="P282" s="14"/>
      <c r="Q282" s="14"/>
      <c r="R282" s="14"/>
      <c r="S282" s="61"/>
      <c r="T282" s="14">
        <v>1783.9</v>
      </c>
      <c r="U282" s="14" t="s">
        <v>409</v>
      </c>
      <c r="V282" s="14" t="s">
        <v>1227</v>
      </c>
    </row>
    <row r="283" s="3" customFormat="1" ht="21" hidden="1" customHeight="1" spans="1:22">
      <c r="A283" s="13">
        <f t="shared" si="15"/>
        <v>8</v>
      </c>
      <c r="B283" s="14" t="s">
        <v>1228</v>
      </c>
      <c r="C283" s="14" t="s">
        <v>33</v>
      </c>
      <c r="D283" s="14">
        <v>8</v>
      </c>
      <c r="E283" s="14">
        <f>1000/8*D283</f>
        <v>1000</v>
      </c>
      <c r="F283" s="14">
        <v>0</v>
      </c>
      <c r="G283" s="14">
        <f>1500/8*F283</f>
        <v>0</v>
      </c>
      <c r="H283" s="14"/>
      <c r="I283" s="23">
        <v>5522</v>
      </c>
      <c r="J283" s="14" t="s">
        <v>338</v>
      </c>
      <c r="K283" s="14" t="s">
        <v>1159</v>
      </c>
      <c r="L283" s="14"/>
      <c r="M283" s="14"/>
      <c r="N283" s="62" t="s">
        <v>40</v>
      </c>
      <c r="O283" s="14"/>
      <c r="P283" s="14"/>
      <c r="Q283" s="14"/>
      <c r="R283" s="14"/>
      <c r="S283" s="14"/>
      <c r="T283" s="14">
        <v>3697.1</v>
      </c>
      <c r="U283" s="14" t="s">
        <v>508</v>
      </c>
      <c r="V283" s="14" t="s">
        <v>1160</v>
      </c>
    </row>
    <row r="284" s="3" customFormat="1" ht="21" hidden="1" customHeight="1" spans="1:22">
      <c r="A284" s="13">
        <f t="shared" si="15"/>
        <v>8</v>
      </c>
      <c r="B284" s="15" t="s">
        <v>1228</v>
      </c>
      <c r="C284" s="15" t="s">
        <v>384</v>
      </c>
      <c r="D284" s="15">
        <v>0</v>
      </c>
      <c r="E284" s="15">
        <f>900/8*D284</f>
        <v>0</v>
      </c>
      <c r="F284" s="15">
        <v>8</v>
      </c>
      <c r="G284" s="15">
        <f>1300/8*F284</f>
        <v>1300</v>
      </c>
      <c r="H284" s="15"/>
      <c r="I284" s="36">
        <v>5686</v>
      </c>
      <c r="J284" s="40" t="s">
        <v>939</v>
      </c>
      <c r="K284" s="15" t="s">
        <v>1163</v>
      </c>
      <c r="L284" s="15"/>
      <c r="M284" s="15"/>
      <c r="N284" s="15" t="s">
        <v>40</v>
      </c>
      <c r="O284" s="15"/>
      <c r="P284" s="15"/>
      <c r="Q284" s="15"/>
      <c r="R284" s="15"/>
      <c r="S284" s="15"/>
      <c r="T284" s="15">
        <v>797</v>
      </c>
      <c r="U284" s="15"/>
      <c r="V284" s="15" t="s">
        <v>1164</v>
      </c>
    </row>
    <row r="285" s="3" customFormat="1" ht="22" hidden="1" customHeight="1" spans="1:22">
      <c r="A285" s="13">
        <f t="shared" si="15"/>
        <v>8</v>
      </c>
      <c r="B285" s="14" t="s">
        <v>1228</v>
      </c>
      <c r="C285" s="14" t="s">
        <v>180</v>
      </c>
      <c r="D285" s="14">
        <v>4</v>
      </c>
      <c r="E285" s="14">
        <f>900/8*D285</f>
        <v>450</v>
      </c>
      <c r="F285" s="14">
        <v>4</v>
      </c>
      <c r="G285" s="14">
        <f>1300/8*F285</f>
        <v>650</v>
      </c>
      <c r="H285" s="14">
        <v>300</v>
      </c>
      <c r="I285" s="23">
        <v>5718</v>
      </c>
      <c r="J285" s="14" t="s">
        <v>23</v>
      </c>
      <c r="K285" s="14" t="s">
        <v>1230</v>
      </c>
      <c r="L285" s="14"/>
      <c r="M285" s="14"/>
      <c r="N285" s="62" t="s">
        <v>40</v>
      </c>
      <c r="O285" s="14"/>
      <c r="P285" s="14"/>
      <c r="Q285" s="14"/>
      <c r="R285" s="14"/>
      <c r="S285" s="14"/>
      <c r="T285" s="14">
        <v>2119</v>
      </c>
      <c r="U285" s="14" t="s">
        <v>409</v>
      </c>
      <c r="V285" s="14"/>
    </row>
    <row r="286" s="3" customFormat="1" ht="22" hidden="1" customHeight="1" spans="1:22">
      <c r="A286" s="13">
        <f t="shared" si="15"/>
        <v>8</v>
      </c>
      <c r="B286" s="14" t="s">
        <v>1228</v>
      </c>
      <c r="C286" s="64" t="s">
        <v>273</v>
      </c>
      <c r="D286" s="64">
        <v>0</v>
      </c>
      <c r="E286" s="64">
        <f>1000/8*D286</f>
        <v>0</v>
      </c>
      <c r="F286" s="64">
        <v>8</v>
      </c>
      <c r="G286" s="64">
        <f>1500/8*F286</f>
        <v>1500</v>
      </c>
      <c r="H286" s="64"/>
      <c r="I286" s="66">
        <v>5874</v>
      </c>
      <c r="J286" s="64" t="s">
        <v>82</v>
      </c>
      <c r="K286" s="64" t="s">
        <v>999</v>
      </c>
      <c r="L286" s="61"/>
      <c r="M286" s="64"/>
      <c r="N286" s="14" t="s">
        <v>40</v>
      </c>
      <c r="O286" s="14"/>
      <c r="P286" s="14"/>
      <c r="Q286" s="14"/>
      <c r="R286" s="14"/>
      <c r="S286" s="14"/>
      <c r="T286" s="14"/>
      <c r="U286" s="14"/>
      <c r="V286" s="14" t="s">
        <v>1231</v>
      </c>
    </row>
    <row r="287" s="3" customFormat="1" ht="22" hidden="1" customHeight="1" spans="1:22">
      <c r="A287" s="13">
        <f t="shared" si="15"/>
        <v>4</v>
      </c>
      <c r="B287" s="15" t="s">
        <v>1228</v>
      </c>
      <c r="C287" s="15" t="s">
        <v>1232</v>
      </c>
      <c r="D287" s="15">
        <v>4</v>
      </c>
      <c r="E287" s="15">
        <f>900/8*D287</f>
        <v>450</v>
      </c>
      <c r="F287" s="15">
        <v>0</v>
      </c>
      <c r="G287" s="15">
        <f>1300/8*F287</f>
        <v>0</v>
      </c>
      <c r="H287" s="15"/>
      <c r="I287" s="36">
        <v>5875</v>
      </c>
      <c r="J287" s="15" t="s">
        <v>1216</v>
      </c>
      <c r="K287" s="15" t="s">
        <v>1233</v>
      </c>
      <c r="L287" s="15"/>
      <c r="M287" s="15"/>
      <c r="N287" s="15" t="s">
        <v>40</v>
      </c>
      <c r="O287" s="15"/>
      <c r="P287" s="15"/>
      <c r="Q287" s="15"/>
      <c r="R287" s="15"/>
      <c r="S287" s="15"/>
      <c r="T287" s="15">
        <v>1516.8</v>
      </c>
      <c r="U287" s="15"/>
      <c r="V287" s="15"/>
    </row>
    <row r="288" s="3" customFormat="1" ht="22" hidden="1" customHeight="1" spans="1:22">
      <c r="A288" s="13">
        <f t="shared" si="15"/>
        <v>8</v>
      </c>
      <c r="B288" s="15" t="s">
        <v>1228</v>
      </c>
      <c r="C288" s="15" t="s">
        <v>80</v>
      </c>
      <c r="D288" s="15">
        <v>8</v>
      </c>
      <c r="E288" s="15">
        <f>900/8*D288</f>
        <v>900</v>
      </c>
      <c r="F288" s="15">
        <v>0</v>
      </c>
      <c r="G288" s="15">
        <f>1300/8*F288</f>
        <v>0</v>
      </c>
      <c r="H288" s="15"/>
      <c r="I288" s="36">
        <v>5962</v>
      </c>
      <c r="J288" s="15" t="s">
        <v>284</v>
      </c>
      <c r="K288" s="15" t="s">
        <v>861</v>
      </c>
      <c r="L288" s="15">
        <v>20</v>
      </c>
      <c r="M288" s="15"/>
      <c r="N288" s="56" t="s">
        <v>40</v>
      </c>
      <c r="O288" s="15"/>
      <c r="P288" s="15"/>
      <c r="Q288" s="15"/>
      <c r="R288" s="15"/>
      <c r="S288" s="15"/>
      <c r="T288" s="15">
        <v>1029</v>
      </c>
      <c r="U288" s="15" t="s">
        <v>407</v>
      </c>
      <c r="V288" s="15" t="s">
        <v>1107</v>
      </c>
    </row>
    <row r="289" s="3" customFormat="1" ht="21" hidden="1" customHeight="1" spans="1:22">
      <c r="A289" s="13">
        <f t="shared" si="15"/>
        <v>4</v>
      </c>
      <c r="B289" s="14" t="s">
        <v>1234</v>
      </c>
      <c r="C289" s="14" t="s">
        <v>59</v>
      </c>
      <c r="D289" s="14">
        <v>3</v>
      </c>
      <c r="E289" s="14">
        <f>1000/8*D289</f>
        <v>375</v>
      </c>
      <c r="F289" s="14">
        <v>1</v>
      </c>
      <c r="G289" s="14">
        <f>1500/8*F289</f>
        <v>187.5</v>
      </c>
      <c r="H289" s="14"/>
      <c r="I289" s="24">
        <v>836</v>
      </c>
      <c r="J289" s="14" t="s">
        <v>360</v>
      </c>
      <c r="K289" s="14" t="s">
        <v>1183</v>
      </c>
      <c r="L289" s="14"/>
      <c r="M289" s="14"/>
      <c r="N289" s="14" t="s">
        <v>40</v>
      </c>
      <c r="O289" s="14"/>
      <c r="P289" s="14"/>
      <c r="Q289" s="14"/>
      <c r="R289" s="14"/>
      <c r="S289" s="14"/>
      <c r="T289" s="14">
        <v>4437.2</v>
      </c>
      <c r="U289" s="14" t="s">
        <v>481</v>
      </c>
      <c r="V289" s="14" t="s">
        <v>1184</v>
      </c>
    </row>
    <row r="290" s="3" customFormat="1" ht="21" hidden="1" customHeight="1" spans="1:22">
      <c r="A290" s="13">
        <f t="shared" si="15"/>
        <v>4</v>
      </c>
      <c r="B290" s="33" t="s">
        <v>1234</v>
      </c>
      <c r="C290" s="33" t="s">
        <v>345</v>
      </c>
      <c r="D290" s="33">
        <v>0</v>
      </c>
      <c r="E290" s="33">
        <f>900/8*D290</f>
        <v>0</v>
      </c>
      <c r="F290" s="33">
        <v>4</v>
      </c>
      <c r="G290" s="33">
        <f>1300/8*F290</f>
        <v>650</v>
      </c>
      <c r="H290" s="33"/>
      <c r="I290" s="43">
        <v>1052</v>
      </c>
      <c r="J290" s="33" t="s">
        <v>845</v>
      </c>
      <c r="K290" s="33" t="s">
        <v>1235</v>
      </c>
      <c r="L290" s="67"/>
      <c r="M290" s="33" t="s">
        <v>123</v>
      </c>
      <c r="N290" s="33" t="s">
        <v>40</v>
      </c>
      <c r="O290" s="33"/>
      <c r="P290" s="33"/>
      <c r="Q290" s="33"/>
      <c r="R290" s="33"/>
      <c r="S290" s="33"/>
      <c r="T290" s="67">
        <v>1402</v>
      </c>
      <c r="U290" s="33"/>
      <c r="V290" s="67" t="s">
        <v>1236</v>
      </c>
    </row>
    <row r="291" s="3" customFormat="1" ht="21" hidden="1" customHeight="1" spans="1:22">
      <c r="A291" s="13">
        <f t="shared" si="15"/>
        <v>4</v>
      </c>
      <c r="B291" s="15" t="s">
        <v>1234</v>
      </c>
      <c r="C291" s="15" t="s">
        <v>345</v>
      </c>
      <c r="D291" s="15">
        <v>0</v>
      </c>
      <c r="E291" s="15">
        <f>900/8*D291</f>
        <v>0</v>
      </c>
      <c r="F291" s="15">
        <v>4</v>
      </c>
      <c r="G291" s="15">
        <f>1300/8*F291</f>
        <v>650</v>
      </c>
      <c r="H291" s="15"/>
      <c r="I291" s="36">
        <v>1053</v>
      </c>
      <c r="J291" s="15" t="s">
        <v>845</v>
      </c>
      <c r="K291" s="15" t="s">
        <v>1138</v>
      </c>
      <c r="L291" s="15"/>
      <c r="M291" s="15"/>
      <c r="N291" s="15" t="s">
        <v>40</v>
      </c>
      <c r="O291" s="15"/>
      <c r="P291" s="15"/>
      <c r="Q291" s="15"/>
      <c r="R291" s="15"/>
      <c r="S291" s="15"/>
      <c r="T291" s="15"/>
      <c r="U291" s="15"/>
      <c r="V291" s="15" t="s">
        <v>1226</v>
      </c>
    </row>
    <row r="292" s="3" customFormat="1" ht="21" hidden="1" customHeight="1" spans="1:22">
      <c r="A292" s="13">
        <f t="shared" si="15"/>
        <v>8</v>
      </c>
      <c r="B292" s="15" t="s">
        <v>1234</v>
      </c>
      <c r="C292" s="15" t="s">
        <v>137</v>
      </c>
      <c r="D292" s="15">
        <v>4</v>
      </c>
      <c r="E292" s="15">
        <f>900/8*D292</f>
        <v>450</v>
      </c>
      <c r="F292" s="15">
        <v>4</v>
      </c>
      <c r="G292" s="15">
        <f>1300/8*F292</f>
        <v>650</v>
      </c>
      <c r="H292" s="15"/>
      <c r="I292" s="36">
        <v>1060</v>
      </c>
      <c r="J292" s="15" t="s">
        <v>47</v>
      </c>
      <c r="K292" s="15" t="s">
        <v>1134</v>
      </c>
      <c r="L292" s="15"/>
      <c r="M292" s="15"/>
      <c r="N292" s="56" t="s">
        <v>40</v>
      </c>
      <c r="O292" s="15"/>
      <c r="P292" s="15"/>
      <c r="Q292" s="15"/>
      <c r="R292" s="15"/>
      <c r="S292" s="15"/>
      <c r="T292" s="15">
        <v>1868</v>
      </c>
      <c r="U292" s="15"/>
      <c r="V292" s="15" t="s">
        <v>1237</v>
      </c>
    </row>
    <row r="293" s="3" customFormat="1" ht="21" hidden="1" customHeight="1" spans="1:22">
      <c r="A293" s="13">
        <f t="shared" si="15"/>
        <v>5</v>
      </c>
      <c r="B293" s="14" t="s">
        <v>1234</v>
      </c>
      <c r="C293" s="14" t="s">
        <v>50</v>
      </c>
      <c r="D293" s="14">
        <v>4</v>
      </c>
      <c r="E293" s="65">
        <f>1000/8*D293</f>
        <v>500</v>
      </c>
      <c r="F293" s="14">
        <v>1</v>
      </c>
      <c r="G293" s="65">
        <f>1500/8*F293</f>
        <v>187.5</v>
      </c>
      <c r="H293" s="14"/>
      <c r="I293" s="23">
        <v>2657</v>
      </c>
      <c r="J293" s="14" t="s">
        <v>34</v>
      </c>
      <c r="K293" s="14" t="s">
        <v>1222</v>
      </c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 s="3" customFormat="1" ht="21" hidden="1" customHeight="1" spans="1:22">
      <c r="A294" s="13">
        <f t="shared" si="15"/>
        <v>4</v>
      </c>
      <c r="B294" s="14" t="s">
        <v>1234</v>
      </c>
      <c r="C294" s="14" t="s">
        <v>73</v>
      </c>
      <c r="D294" s="14">
        <v>4</v>
      </c>
      <c r="E294" s="65">
        <f>1000/8*D294</f>
        <v>500</v>
      </c>
      <c r="F294" s="14">
        <v>0</v>
      </c>
      <c r="G294" s="65">
        <f>1500/8*F294</f>
        <v>0</v>
      </c>
      <c r="H294" s="14"/>
      <c r="I294" s="23">
        <v>2657</v>
      </c>
      <c r="J294" s="14" t="s">
        <v>34</v>
      </c>
      <c r="K294" s="14" t="s">
        <v>1222</v>
      </c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 s="3" customFormat="1" ht="21" hidden="1" customHeight="1" spans="1:22">
      <c r="A295" s="13">
        <f t="shared" si="15"/>
        <v>8</v>
      </c>
      <c r="B295" s="14" t="s">
        <v>1234</v>
      </c>
      <c r="C295" s="14" t="s">
        <v>214</v>
      </c>
      <c r="D295" s="14">
        <v>8</v>
      </c>
      <c r="E295" s="14">
        <f>900/8*D295</f>
        <v>900</v>
      </c>
      <c r="F295" s="14">
        <v>0</v>
      </c>
      <c r="G295" s="14">
        <f>1300/8*F295</f>
        <v>0</v>
      </c>
      <c r="H295" s="14"/>
      <c r="I295" s="23">
        <v>5301</v>
      </c>
      <c r="J295" s="14" t="s">
        <v>54</v>
      </c>
      <c r="K295" s="14" t="s">
        <v>1039</v>
      </c>
      <c r="L295" s="14"/>
      <c r="M295" s="14"/>
      <c r="N295" s="14" t="s">
        <v>40</v>
      </c>
      <c r="O295" s="14"/>
      <c r="P295" s="14"/>
      <c r="Q295" s="14"/>
      <c r="R295" s="14"/>
      <c r="S295" s="14"/>
      <c r="T295" s="14">
        <v>2057.1</v>
      </c>
      <c r="U295" s="14"/>
      <c r="V295" s="14" t="s">
        <v>1217</v>
      </c>
    </row>
    <row r="296" s="3" customFormat="1" ht="21" hidden="1" customHeight="1" spans="1:22">
      <c r="A296" s="13">
        <f t="shared" si="15"/>
        <v>8</v>
      </c>
      <c r="B296" s="14" t="s">
        <v>1234</v>
      </c>
      <c r="C296" s="14" t="s">
        <v>457</v>
      </c>
      <c r="D296" s="14">
        <v>8</v>
      </c>
      <c r="E296" s="14">
        <f>900/8*D296</f>
        <v>900</v>
      </c>
      <c r="F296" s="14">
        <v>0</v>
      </c>
      <c r="G296" s="14">
        <f>1300/8*F296</f>
        <v>0</v>
      </c>
      <c r="H296" s="14"/>
      <c r="I296" s="23">
        <v>5411</v>
      </c>
      <c r="J296" s="14" t="s">
        <v>986</v>
      </c>
      <c r="K296" s="14" t="s">
        <v>1207</v>
      </c>
      <c r="L296" s="14">
        <v>20</v>
      </c>
      <c r="M296" s="14"/>
      <c r="N296" s="14" t="s">
        <v>40</v>
      </c>
      <c r="O296" s="14"/>
      <c r="P296" s="14"/>
      <c r="Q296" s="14"/>
      <c r="R296" s="14"/>
      <c r="S296" s="14"/>
      <c r="T296" s="14"/>
      <c r="U296" s="14"/>
      <c r="V296" s="14" t="s">
        <v>1227</v>
      </c>
    </row>
    <row r="297" s="3" customFormat="1" ht="21" hidden="1" customHeight="1" spans="1:22">
      <c r="A297" s="13">
        <f t="shared" si="15"/>
        <v>8</v>
      </c>
      <c r="B297" s="14" t="s">
        <v>1234</v>
      </c>
      <c r="C297" s="14" t="s">
        <v>33</v>
      </c>
      <c r="D297" s="14">
        <v>8</v>
      </c>
      <c r="E297" s="14">
        <f>1000/8*D297</f>
        <v>1000</v>
      </c>
      <c r="F297" s="14">
        <v>0</v>
      </c>
      <c r="G297" s="14">
        <f>1500/8*F297</f>
        <v>0</v>
      </c>
      <c r="H297" s="14"/>
      <c r="I297" s="23">
        <v>5523</v>
      </c>
      <c r="J297" s="14" t="s">
        <v>338</v>
      </c>
      <c r="K297" s="14" t="s">
        <v>1159</v>
      </c>
      <c r="L297" s="14"/>
      <c r="M297" s="14"/>
      <c r="N297" s="62" t="s">
        <v>40</v>
      </c>
      <c r="O297" s="14"/>
      <c r="P297" s="14"/>
      <c r="Q297" s="14"/>
      <c r="R297" s="14"/>
      <c r="S297" s="14"/>
      <c r="T297" s="14">
        <v>3701.1</v>
      </c>
      <c r="U297" s="14" t="s">
        <v>495</v>
      </c>
      <c r="V297" s="14" t="s">
        <v>1160</v>
      </c>
    </row>
    <row r="298" s="3" customFormat="1" ht="21" hidden="1" customHeight="1" spans="1:22">
      <c r="A298" s="13">
        <f t="shared" si="15"/>
        <v>6</v>
      </c>
      <c r="B298" s="15" t="s">
        <v>1234</v>
      </c>
      <c r="C298" s="15" t="s">
        <v>384</v>
      </c>
      <c r="D298" s="15">
        <v>0</v>
      </c>
      <c r="E298" s="15">
        <f>900/8*D298</f>
        <v>0</v>
      </c>
      <c r="F298" s="15">
        <v>6</v>
      </c>
      <c r="G298" s="15">
        <f>1300/8*F298</f>
        <v>975</v>
      </c>
      <c r="H298" s="15"/>
      <c r="I298" s="36">
        <v>5687</v>
      </c>
      <c r="J298" s="40" t="s">
        <v>939</v>
      </c>
      <c r="K298" s="15" t="s">
        <v>1163</v>
      </c>
      <c r="L298" s="15"/>
      <c r="M298" s="15"/>
      <c r="N298" s="15" t="s">
        <v>40</v>
      </c>
      <c r="O298" s="15"/>
      <c r="P298" s="15"/>
      <c r="Q298" s="15"/>
      <c r="R298" s="15"/>
      <c r="S298" s="15"/>
      <c r="T298" s="15"/>
      <c r="U298" s="15"/>
      <c r="V298" s="15" t="s">
        <v>1164</v>
      </c>
    </row>
    <row r="299" s="3" customFormat="1" ht="21" hidden="1" customHeight="1" spans="1:22">
      <c r="A299" s="13">
        <f t="shared" si="15"/>
        <v>8</v>
      </c>
      <c r="B299" s="14" t="s">
        <v>1234</v>
      </c>
      <c r="C299" s="14" t="s">
        <v>180</v>
      </c>
      <c r="D299" s="14">
        <v>7</v>
      </c>
      <c r="E299" s="14">
        <f>900/8*D299</f>
        <v>787.5</v>
      </c>
      <c r="F299" s="14">
        <v>1</v>
      </c>
      <c r="G299" s="14">
        <f>1300/8*F299</f>
        <v>162.5</v>
      </c>
      <c r="H299" s="14"/>
      <c r="I299" s="23">
        <v>5720</v>
      </c>
      <c r="J299" s="14" t="s">
        <v>23</v>
      </c>
      <c r="K299" s="14" t="s">
        <v>1230</v>
      </c>
      <c r="L299" s="14"/>
      <c r="M299" s="14"/>
      <c r="N299" s="62" t="s">
        <v>40</v>
      </c>
      <c r="O299" s="14"/>
      <c r="P299" s="14"/>
      <c r="Q299" s="14"/>
      <c r="R299" s="14"/>
      <c r="S299" s="14"/>
      <c r="T299" s="14">
        <v>2125</v>
      </c>
      <c r="U299" s="14" t="s">
        <v>409</v>
      </c>
      <c r="V299" s="14"/>
    </row>
    <row r="300" s="3" customFormat="1" ht="21" hidden="1" customHeight="1" spans="1:22">
      <c r="A300" s="13">
        <f t="shared" si="15"/>
        <v>1</v>
      </c>
      <c r="B300" s="15" t="s">
        <v>1234</v>
      </c>
      <c r="C300" s="15" t="s">
        <v>322</v>
      </c>
      <c r="D300" s="15">
        <v>1</v>
      </c>
      <c r="E300" s="15">
        <f>900/8*D300</f>
        <v>112.5</v>
      </c>
      <c r="F300" s="15">
        <v>0</v>
      </c>
      <c r="G300" s="15">
        <f>1300/8*F300</f>
        <v>0</v>
      </c>
      <c r="H300" s="15"/>
      <c r="I300" s="36">
        <v>5876</v>
      </c>
      <c r="J300" s="15" t="s">
        <v>82</v>
      </c>
      <c r="K300" s="15" t="s">
        <v>1233</v>
      </c>
      <c r="L300" s="15"/>
      <c r="M300" s="15"/>
      <c r="N300" s="15" t="s">
        <v>40</v>
      </c>
      <c r="O300" s="15"/>
      <c r="P300" s="15"/>
      <c r="Q300" s="15"/>
      <c r="R300" s="15"/>
      <c r="S300" s="15"/>
      <c r="T300" s="15"/>
      <c r="U300" s="15"/>
      <c r="V300" s="15"/>
    </row>
    <row r="301" s="3" customFormat="1" ht="21" hidden="1" customHeight="1" spans="1:22">
      <c r="A301" s="13">
        <f t="shared" si="15"/>
        <v>8</v>
      </c>
      <c r="B301" s="15" t="s">
        <v>1234</v>
      </c>
      <c r="C301" s="15" t="s">
        <v>80</v>
      </c>
      <c r="D301" s="15">
        <v>8</v>
      </c>
      <c r="E301" s="15">
        <f>900/8*D301</f>
        <v>900</v>
      </c>
      <c r="F301" s="15">
        <v>0</v>
      </c>
      <c r="G301" s="15">
        <f>1300/8*F301</f>
        <v>0</v>
      </c>
      <c r="H301" s="15"/>
      <c r="I301" s="36">
        <v>5963</v>
      </c>
      <c r="J301" s="15" t="s">
        <v>284</v>
      </c>
      <c r="K301" s="15" t="s">
        <v>861</v>
      </c>
      <c r="L301" s="15"/>
      <c r="M301" s="15"/>
      <c r="N301" s="56" t="s">
        <v>40</v>
      </c>
      <c r="O301" s="15"/>
      <c r="P301" s="15"/>
      <c r="Q301" s="15"/>
      <c r="R301" s="15"/>
      <c r="S301" s="15"/>
      <c r="T301" s="15">
        <v>1033</v>
      </c>
      <c r="U301" s="15" t="s">
        <v>410</v>
      </c>
      <c r="V301" s="15" t="s">
        <v>1107</v>
      </c>
    </row>
    <row r="302" s="3" customFormat="1" ht="21" hidden="1" customHeight="1" spans="1:22">
      <c r="A302" s="13">
        <f t="shared" si="15"/>
        <v>9.5</v>
      </c>
      <c r="B302" s="14" t="s">
        <v>1234</v>
      </c>
      <c r="C302" s="14" t="s">
        <v>1238</v>
      </c>
      <c r="D302" s="14">
        <v>8.5</v>
      </c>
      <c r="E302" s="14">
        <f>1000/8*D302</f>
        <v>1062.5</v>
      </c>
      <c r="F302" s="14">
        <v>1</v>
      </c>
      <c r="G302" s="14">
        <f>1500/8*F302</f>
        <v>187.5</v>
      </c>
      <c r="H302" s="14"/>
      <c r="I302" s="24" t="s">
        <v>1239</v>
      </c>
      <c r="J302" s="14" t="s">
        <v>104</v>
      </c>
      <c r="K302" s="14" t="s">
        <v>999</v>
      </c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 t="s">
        <v>1240</v>
      </c>
    </row>
    <row r="303" s="3" customFormat="1" ht="21" hidden="1" customHeight="1" spans="1:22">
      <c r="A303" s="13">
        <f t="shared" si="15"/>
        <v>4</v>
      </c>
      <c r="B303" s="33" t="s">
        <v>1234</v>
      </c>
      <c r="C303" s="33" t="s">
        <v>81</v>
      </c>
      <c r="D303" s="33">
        <v>0</v>
      </c>
      <c r="E303" s="33">
        <f>900/8*D303</f>
        <v>0</v>
      </c>
      <c r="F303" s="33">
        <v>4</v>
      </c>
      <c r="G303" s="33">
        <f>1300/8*F303</f>
        <v>650</v>
      </c>
      <c r="H303" s="33"/>
      <c r="I303" s="43"/>
      <c r="J303" s="33" t="s">
        <v>360</v>
      </c>
      <c r="K303" s="33" t="s">
        <v>1241</v>
      </c>
      <c r="L303" s="33"/>
      <c r="M303" s="33" t="s">
        <v>123</v>
      </c>
      <c r="N303" s="33"/>
      <c r="O303" s="33"/>
      <c r="P303" s="33"/>
      <c r="Q303" s="33"/>
      <c r="R303" s="33"/>
      <c r="S303" s="33"/>
      <c r="T303" s="33">
        <v>3014.6</v>
      </c>
      <c r="U303" s="33" t="s">
        <v>409</v>
      </c>
      <c r="V303" s="33"/>
    </row>
    <row r="304" s="3" customFormat="1" ht="21" hidden="1" customHeight="1" spans="1:22">
      <c r="A304" s="13">
        <f t="shared" si="15"/>
        <v>8</v>
      </c>
      <c r="B304" s="15" t="s">
        <v>1234</v>
      </c>
      <c r="C304" s="15" t="s">
        <v>67</v>
      </c>
      <c r="D304" s="15">
        <v>0</v>
      </c>
      <c r="E304" s="15">
        <f>900/8*D304</f>
        <v>0</v>
      </c>
      <c r="F304" s="15">
        <v>8</v>
      </c>
      <c r="G304" s="15">
        <f>1300/8*F304</f>
        <v>1300</v>
      </c>
      <c r="H304" s="15">
        <v>300</v>
      </c>
      <c r="I304" s="36"/>
      <c r="J304" s="15" t="s">
        <v>1191</v>
      </c>
      <c r="K304" s="15" t="s">
        <v>1242</v>
      </c>
      <c r="L304" s="15"/>
      <c r="M304" s="15"/>
      <c r="N304" s="15" t="s">
        <v>40</v>
      </c>
      <c r="O304" s="15"/>
      <c r="P304" s="15">
        <v>1600</v>
      </c>
      <c r="Q304" s="15"/>
      <c r="R304" s="15" t="s">
        <v>1243</v>
      </c>
      <c r="S304" s="15"/>
      <c r="T304" s="15">
        <v>927.2</v>
      </c>
      <c r="U304" s="15" t="s">
        <v>408</v>
      </c>
      <c r="V304" s="15" t="s">
        <v>1244</v>
      </c>
    </row>
    <row r="305" s="3" customFormat="1" ht="21" hidden="1" customHeight="1" spans="1:22">
      <c r="A305" s="13">
        <f t="shared" si="15"/>
        <v>7</v>
      </c>
      <c r="B305" s="14" t="s">
        <v>1245</v>
      </c>
      <c r="C305" s="14" t="s">
        <v>37</v>
      </c>
      <c r="D305" s="14">
        <v>1.5</v>
      </c>
      <c r="E305" s="14">
        <f>1000/8*D305</f>
        <v>187.5</v>
      </c>
      <c r="F305" s="14">
        <v>5.5</v>
      </c>
      <c r="G305" s="14">
        <f>1500/8*F305</f>
        <v>1031.25</v>
      </c>
      <c r="H305" s="14">
        <v>300</v>
      </c>
      <c r="I305" s="23">
        <v>837</v>
      </c>
      <c r="J305" s="14" t="s">
        <v>360</v>
      </c>
      <c r="K305" s="14" t="s">
        <v>1122</v>
      </c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>
        <v>13959034258</v>
      </c>
    </row>
    <row r="306" s="3" customFormat="1" ht="21" hidden="1" customHeight="1" spans="1:22">
      <c r="A306" s="13">
        <f t="shared" si="15"/>
        <v>8</v>
      </c>
      <c r="B306" s="14" t="s">
        <v>1245</v>
      </c>
      <c r="C306" s="14" t="s">
        <v>90</v>
      </c>
      <c r="D306" s="14">
        <v>8</v>
      </c>
      <c r="E306" s="14">
        <f>900/8*D306</f>
        <v>900</v>
      </c>
      <c r="F306" s="14">
        <v>0</v>
      </c>
      <c r="G306" s="14">
        <f>1300/8*F306</f>
        <v>0</v>
      </c>
      <c r="H306" s="14">
        <v>300</v>
      </c>
      <c r="I306" s="23">
        <v>940</v>
      </c>
      <c r="J306" s="14" t="s">
        <v>1191</v>
      </c>
      <c r="K306" s="14" t="s">
        <v>270</v>
      </c>
      <c r="L306" s="14"/>
      <c r="M306" s="14"/>
      <c r="N306" s="14" t="s">
        <v>40</v>
      </c>
      <c r="O306" s="14"/>
      <c r="P306" s="14"/>
      <c r="Q306" s="14"/>
      <c r="R306" s="14"/>
      <c r="S306" s="14"/>
      <c r="T306" s="14">
        <v>1145.4</v>
      </c>
      <c r="U306" s="14" t="s">
        <v>408</v>
      </c>
      <c r="V306" s="14" t="s">
        <v>1246</v>
      </c>
    </row>
    <row r="307" s="3" customFormat="1" ht="21" hidden="1" customHeight="1" spans="1:22">
      <c r="A307" s="13">
        <f t="shared" si="15"/>
        <v>5</v>
      </c>
      <c r="B307" s="15" t="s">
        <v>1245</v>
      </c>
      <c r="C307" s="15" t="s">
        <v>137</v>
      </c>
      <c r="D307" s="15">
        <v>4</v>
      </c>
      <c r="E307" s="15">
        <f>900/8*D307</f>
        <v>450</v>
      </c>
      <c r="F307" s="15">
        <v>1</v>
      </c>
      <c r="G307" s="15">
        <f>1300/8*F307</f>
        <v>162.5</v>
      </c>
      <c r="H307" s="15"/>
      <c r="I307" s="36">
        <v>1061</v>
      </c>
      <c r="J307" s="15" t="s">
        <v>47</v>
      </c>
      <c r="K307" s="15" t="s">
        <v>1134</v>
      </c>
      <c r="L307" s="15">
        <v>18</v>
      </c>
      <c r="M307" s="15"/>
      <c r="N307" s="56" t="s">
        <v>40</v>
      </c>
      <c r="O307" s="15"/>
      <c r="P307" s="15"/>
      <c r="Q307" s="15"/>
      <c r="R307" s="15"/>
      <c r="S307" s="15"/>
      <c r="T307" s="15">
        <v>1873.2</v>
      </c>
      <c r="U307" s="15"/>
      <c r="V307" s="15" t="s">
        <v>1237</v>
      </c>
    </row>
    <row r="308" s="3" customFormat="1" ht="21" hidden="1" customHeight="1" spans="1:22">
      <c r="A308" s="13">
        <f t="shared" si="15"/>
        <v>5</v>
      </c>
      <c r="B308" s="14" t="s">
        <v>1245</v>
      </c>
      <c r="C308" s="14" t="s">
        <v>208</v>
      </c>
      <c r="D308" s="14">
        <v>0</v>
      </c>
      <c r="E308" s="14">
        <f>1000/8*D308</f>
        <v>0</v>
      </c>
      <c r="F308" s="14">
        <v>5</v>
      </c>
      <c r="G308" s="14">
        <f>1500/8*F308</f>
        <v>937.5</v>
      </c>
      <c r="H308" s="14"/>
      <c r="I308" s="23">
        <v>2660</v>
      </c>
      <c r="J308" s="14" t="s">
        <v>34</v>
      </c>
      <c r="K308" s="14" t="s">
        <v>1247</v>
      </c>
      <c r="L308" s="14"/>
      <c r="M308" s="14"/>
      <c r="N308" s="14" t="s">
        <v>40</v>
      </c>
      <c r="O308" s="14"/>
      <c r="P308" s="14"/>
      <c r="Q308" s="14"/>
      <c r="R308" s="14"/>
      <c r="S308" s="14"/>
      <c r="T308" s="14"/>
      <c r="U308" s="14"/>
      <c r="V308" s="14">
        <v>13959034260</v>
      </c>
    </row>
    <row r="309" s="3" customFormat="1" ht="21" hidden="1" customHeight="1" spans="1:22">
      <c r="A309" s="13">
        <f t="shared" si="15"/>
        <v>8</v>
      </c>
      <c r="B309" s="15" t="s">
        <v>1245</v>
      </c>
      <c r="C309" s="15" t="s">
        <v>322</v>
      </c>
      <c r="D309" s="15">
        <v>8</v>
      </c>
      <c r="E309" s="15">
        <f>900/8*D309</f>
        <v>900</v>
      </c>
      <c r="F309" s="15">
        <v>0</v>
      </c>
      <c r="G309" s="15">
        <f>1300/8*F309</f>
        <v>0</v>
      </c>
      <c r="H309" s="15"/>
      <c r="I309" s="36">
        <v>2703</v>
      </c>
      <c r="J309" s="15" t="s">
        <v>845</v>
      </c>
      <c r="K309" s="15" t="s">
        <v>1233</v>
      </c>
      <c r="L309" s="15"/>
      <c r="M309" s="15"/>
      <c r="N309" s="15" t="s">
        <v>40</v>
      </c>
      <c r="O309" s="15"/>
      <c r="P309" s="15"/>
      <c r="Q309" s="15"/>
      <c r="R309" s="15"/>
      <c r="S309" s="15"/>
      <c r="T309" s="15"/>
      <c r="U309" s="15"/>
      <c r="V309" s="15" t="s">
        <v>1248</v>
      </c>
    </row>
    <row r="310" s="3" customFormat="1" ht="21" hidden="1" customHeight="1" spans="1:22">
      <c r="A310" s="13">
        <f t="shared" si="15"/>
        <v>8</v>
      </c>
      <c r="B310" s="15" t="s">
        <v>1245</v>
      </c>
      <c r="C310" s="15" t="s">
        <v>85</v>
      </c>
      <c r="D310" s="15">
        <v>4</v>
      </c>
      <c r="E310" s="15">
        <f>900/8*D310</f>
        <v>450</v>
      </c>
      <c r="F310" s="15">
        <v>4</v>
      </c>
      <c r="G310" s="15">
        <f>1300/8*F310</f>
        <v>650</v>
      </c>
      <c r="H310" s="15">
        <v>300</v>
      </c>
      <c r="I310" s="36">
        <v>5303</v>
      </c>
      <c r="J310" s="15" t="s">
        <v>54</v>
      </c>
      <c r="K310" s="15" t="s">
        <v>1249</v>
      </c>
      <c r="L310" s="15"/>
      <c r="M310" s="15"/>
      <c r="N310" s="15" t="s">
        <v>40</v>
      </c>
      <c r="O310" s="15"/>
      <c r="P310" s="15">
        <v>1700</v>
      </c>
      <c r="Q310" s="15"/>
      <c r="R310" s="15" t="s">
        <v>166</v>
      </c>
      <c r="S310" s="15"/>
      <c r="T310" s="15">
        <v>1520.5</v>
      </c>
      <c r="U310" s="15"/>
      <c r="V310" s="15" t="s">
        <v>1250</v>
      </c>
    </row>
    <row r="311" s="3" customFormat="1" ht="21" hidden="1" customHeight="1" spans="1:22">
      <c r="A311" s="13">
        <f t="shared" si="15"/>
        <v>8</v>
      </c>
      <c r="B311" s="14" t="s">
        <v>1245</v>
      </c>
      <c r="C311" s="14" t="s">
        <v>457</v>
      </c>
      <c r="D311" s="14">
        <v>0</v>
      </c>
      <c r="E311" s="14">
        <f>900/8*D311</f>
        <v>0</v>
      </c>
      <c r="F311" s="14">
        <v>8</v>
      </c>
      <c r="G311" s="14">
        <f>1300/8*F311</f>
        <v>1300</v>
      </c>
      <c r="H311" s="14"/>
      <c r="I311" s="23">
        <v>5412</v>
      </c>
      <c r="J311" s="14" t="s">
        <v>986</v>
      </c>
      <c r="K311" s="14" t="s">
        <v>1251</v>
      </c>
      <c r="L311" s="14"/>
      <c r="M311" s="14"/>
      <c r="N311" s="14" t="s">
        <v>40</v>
      </c>
      <c r="O311" s="14"/>
      <c r="P311" s="14"/>
      <c r="Q311" s="14"/>
      <c r="R311" s="14"/>
      <c r="S311" s="14"/>
      <c r="T311" s="14"/>
      <c r="U311" s="14"/>
      <c r="V311" s="14" t="s">
        <v>1227</v>
      </c>
    </row>
    <row r="312" s="3" customFormat="1" ht="21" hidden="1" customHeight="1" spans="1:22">
      <c r="A312" s="13">
        <f t="shared" si="15"/>
        <v>8</v>
      </c>
      <c r="B312" s="14" t="s">
        <v>1245</v>
      </c>
      <c r="C312" s="14" t="s">
        <v>33</v>
      </c>
      <c r="D312" s="14">
        <v>8</v>
      </c>
      <c r="E312" s="14">
        <f>1000/8*D312</f>
        <v>1000</v>
      </c>
      <c r="F312" s="14">
        <v>0</v>
      </c>
      <c r="G312" s="14">
        <f>1500/8*F312</f>
        <v>0</v>
      </c>
      <c r="H312" s="14"/>
      <c r="I312" s="23">
        <v>5524</v>
      </c>
      <c r="J312" s="14" t="s">
        <v>338</v>
      </c>
      <c r="K312" s="14" t="s">
        <v>1159</v>
      </c>
      <c r="L312" s="14"/>
      <c r="M312" s="14"/>
      <c r="N312" s="62" t="s">
        <v>40</v>
      </c>
      <c r="O312" s="14"/>
      <c r="P312" s="14"/>
      <c r="Q312" s="14"/>
      <c r="R312" s="14"/>
      <c r="S312" s="14"/>
      <c r="T312" s="14">
        <v>3709</v>
      </c>
      <c r="U312" s="14" t="s">
        <v>407</v>
      </c>
      <c r="V312" s="14" t="s">
        <v>1160</v>
      </c>
    </row>
    <row r="313" s="3" customFormat="1" ht="21" hidden="1" customHeight="1" spans="1:22">
      <c r="A313" s="13">
        <f t="shared" si="15"/>
        <v>8</v>
      </c>
      <c r="B313" s="15" t="s">
        <v>1245</v>
      </c>
      <c r="C313" s="15" t="s">
        <v>418</v>
      </c>
      <c r="D313" s="15">
        <v>0</v>
      </c>
      <c r="E313" s="15">
        <f>900/8*D313</f>
        <v>0</v>
      </c>
      <c r="F313" s="15">
        <v>8</v>
      </c>
      <c r="G313" s="15">
        <f>1300/8*F313</f>
        <v>1300</v>
      </c>
      <c r="H313" s="15"/>
      <c r="I313" s="36">
        <v>5688</v>
      </c>
      <c r="J313" s="40" t="s">
        <v>939</v>
      </c>
      <c r="K313" s="15" t="s">
        <v>1163</v>
      </c>
      <c r="L313" s="15"/>
      <c r="M313" s="15"/>
      <c r="N313" s="15" t="s">
        <v>40</v>
      </c>
      <c r="O313" s="15"/>
      <c r="P313" s="15"/>
      <c r="Q313" s="15"/>
      <c r="R313" s="15"/>
      <c r="S313" s="15"/>
      <c r="T313" s="15"/>
      <c r="U313" s="15"/>
      <c r="V313" s="15" t="s">
        <v>1252</v>
      </c>
    </row>
    <row r="314" s="3" customFormat="1" ht="21" hidden="1" customHeight="1" spans="1:22">
      <c r="A314" s="13">
        <f t="shared" si="15"/>
        <v>8</v>
      </c>
      <c r="B314" s="14" t="s">
        <v>1245</v>
      </c>
      <c r="C314" s="14" t="s">
        <v>180</v>
      </c>
      <c r="D314" s="14">
        <v>8</v>
      </c>
      <c r="E314" s="14">
        <f>900/8*D314</f>
        <v>900</v>
      </c>
      <c r="F314" s="14">
        <v>0</v>
      </c>
      <c r="G314" s="14">
        <f>1300/8*F314</f>
        <v>0</v>
      </c>
      <c r="H314" s="14"/>
      <c r="I314" s="23">
        <v>5721</v>
      </c>
      <c r="J314" s="14" t="s">
        <v>23</v>
      </c>
      <c r="K314" s="14" t="s">
        <v>1230</v>
      </c>
      <c r="L314" s="14"/>
      <c r="M314" s="14"/>
      <c r="N314" s="62" t="s">
        <v>40</v>
      </c>
      <c r="O314" s="14"/>
      <c r="P314" s="14"/>
      <c r="Q314" s="14"/>
      <c r="R314" s="14"/>
      <c r="S314" s="14"/>
      <c r="T314" s="14">
        <v>2130</v>
      </c>
      <c r="U314" s="14" t="s">
        <v>445</v>
      </c>
      <c r="V314" s="14"/>
    </row>
    <row r="315" s="3" customFormat="1" ht="21" hidden="1" customHeight="1" spans="1:22">
      <c r="A315" s="13">
        <f t="shared" si="15"/>
        <v>8</v>
      </c>
      <c r="B315" s="14" t="s">
        <v>1245</v>
      </c>
      <c r="C315" s="14" t="s">
        <v>400</v>
      </c>
      <c r="D315" s="14">
        <v>8</v>
      </c>
      <c r="E315" s="14">
        <f>900/8*D315</f>
        <v>900</v>
      </c>
      <c r="F315" s="14">
        <v>0</v>
      </c>
      <c r="G315" s="14">
        <f>1300/8*F315</f>
        <v>0</v>
      </c>
      <c r="H315" s="14"/>
      <c r="I315" s="23">
        <v>5877</v>
      </c>
      <c r="J315" s="14" t="s">
        <v>82</v>
      </c>
      <c r="K315" s="14" t="s">
        <v>1218</v>
      </c>
      <c r="L315" s="14"/>
      <c r="M315" s="14"/>
      <c r="N315" s="14" t="s">
        <v>40</v>
      </c>
      <c r="O315" s="14"/>
      <c r="P315" s="14"/>
      <c r="Q315" s="14"/>
      <c r="R315" s="14"/>
      <c r="S315" s="14"/>
      <c r="T315" s="14">
        <v>1471</v>
      </c>
      <c r="U315" s="14"/>
      <c r="V315" s="14" t="s">
        <v>1219</v>
      </c>
    </row>
    <row r="316" s="3" customFormat="1" ht="21" hidden="1" customHeight="1" spans="1:22">
      <c r="A316" s="13">
        <f t="shared" si="15"/>
        <v>8</v>
      </c>
      <c r="B316" s="15" t="s">
        <v>1245</v>
      </c>
      <c r="C316" s="15" t="s">
        <v>80</v>
      </c>
      <c r="D316" s="15">
        <v>8</v>
      </c>
      <c r="E316" s="15">
        <f>900/8*D316</f>
        <v>900</v>
      </c>
      <c r="F316" s="15">
        <v>0</v>
      </c>
      <c r="G316" s="15">
        <f>1300/8*F316</f>
        <v>0</v>
      </c>
      <c r="H316" s="15"/>
      <c r="I316" s="36">
        <v>5968</v>
      </c>
      <c r="J316" s="15" t="s">
        <v>284</v>
      </c>
      <c r="K316" s="15" t="s">
        <v>861</v>
      </c>
      <c r="L316" s="15">
        <v>20</v>
      </c>
      <c r="M316" s="15"/>
      <c r="N316" s="56" t="s">
        <v>40</v>
      </c>
      <c r="O316" s="15"/>
      <c r="P316" s="15"/>
      <c r="Q316" s="15"/>
      <c r="R316" s="15"/>
      <c r="S316" s="15"/>
      <c r="T316" s="15">
        <v>1039</v>
      </c>
      <c r="U316" s="15" t="s">
        <v>408</v>
      </c>
      <c r="V316" s="15" t="s">
        <v>1107</v>
      </c>
    </row>
    <row r="317" s="3" customFormat="1" ht="21" hidden="1" customHeight="1" spans="1:22">
      <c r="A317" s="13">
        <f t="shared" si="15"/>
        <v>9</v>
      </c>
      <c r="B317" s="14" t="s">
        <v>1245</v>
      </c>
      <c r="C317" s="14" t="s">
        <v>1238</v>
      </c>
      <c r="D317" s="14">
        <v>6</v>
      </c>
      <c r="E317" s="14">
        <f>1000/8*D317</f>
        <v>750</v>
      </c>
      <c r="F317" s="14">
        <v>3</v>
      </c>
      <c r="G317" s="14">
        <f>1500/8*F317</f>
        <v>562.5</v>
      </c>
      <c r="H317" s="14"/>
      <c r="I317" s="24" t="s">
        <v>1253</v>
      </c>
      <c r="J317" s="14" t="s">
        <v>104</v>
      </c>
      <c r="K317" s="14" t="s">
        <v>999</v>
      </c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 t="s">
        <v>1240</v>
      </c>
    </row>
    <row r="318" s="3" customFormat="1" ht="21" hidden="1" customHeight="1" spans="1:22">
      <c r="A318" s="13">
        <f t="shared" si="15"/>
        <v>8</v>
      </c>
      <c r="B318" s="14" t="s">
        <v>1254</v>
      </c>
      <c r="C318" s="14" t="s">
        <v>37</v>
      </c>
      <c r="D318" s="14">
        <v>4</v>
      </c>
      <c r="E318" s="14">
        <f>1000/8*D318</f>
        <v>500</v>
      </c>
      <c r="F318" s="14">
        <v>4</v>
      </c>
      <c r="G318" s="14">
        <f>1500/8*F318</f>
        <v>750</v>
      </c>
      <c r="H318" s="14"/>
      <c r="I318" s="23">
        <v>838</v>
      </c>
      <c r="J318" s="14" t="s">
        <v>360</v>
      </c>
      <c r="K318" s="14" t="s">
        <v>1122</v>
      </c>
      <c r="L318" s="14"/>
      <c r="M318" s="14"/>
      <c r="N318" s="14"/>
      <c r="O318" s="14"/>
      <c r="P318" s="14"/>
      <c r="Q318" s="14"/>
      <c r="R318" s="14"/>
      <c r="S318" s="14"/>
      <c r="T318" s="14">
        <v>1435</v>
      </c>
      <c r="U318" s="14"/>
      <c r="V318" s="14">
        <v>13959034259</v>
      </c>
    </row>
    <row r="319" s="3" customFormat="1" ht="21" hidden="1" customHeight="1" spans="1:22">
      <c r="A319" s="13">
        <f t="shared" si="15"/>
        <v>8</v>
      </c>
      <c r="B319" s="14" t="s">
        <v>1254</v>
      </c>
      <c r="C319" s="14" t="s">
        <v>90</v>
      </c>
      <c r="D319" s="14">
        <v>8</v>
      </c>
      <c r="E319" s="14">
        <f>900/8*D319</f>
        <v>900</v>
      </c>
      <c r="F319" s="14">
        <v>0</v>
      </c>
      <c r="G319" s="14">
        <f>1300/8*F319</f>
        <v>0</v>
      </c>
      <c r="H319" s="14"/>
      <c r="I319" s="23">
        <v>941</v>
      </c>
      <c r="J319" s="14" t="s">
        <v>1191</v>
      </c>
      <c r="K319" s="14" t="s">
        <v>270</v>
      </c>
      <c r="L319" s="14">
        <v>20</v>
      </c>
      <c r="M319" s="14"/>
      <c r="N319" s="14" t="s">
        <v>40</v>
      </c>
      <c r="O319" s="14"/>
      <c r="P319" s="14"/>
      <c r="Q319" s="14"/>
      <c r="R319" s="14"/>
      <c r="S319" s="14"/>
      <c r="T319" s="14">
        <v>1151.5</v>
      </c>
      <c r="U319" s="14" t="s">
        <v>481</v>
      </c>
      <c r="V319" s="14" t="s">
        <v>1246</v>
      </c>
    </row>
    <row r="320" s="3" customFormat="1" ht="21" hidden="1" customHeight="1" spans="1:22">
      <c r="A320" s="13">
        <f t="shared" si="15"/>
        <v>8</v>
      </c>
      <c r="B320" s="15" t="s">
        <v>1254</v>
      </c>
      <c r="C320" s="15" t="s">
        <v>137</v>
      </c>
      <c r="D320" s="15">
        <v>5</v>
      </c>
      <c r="E320" s="15">
        <f>900/8*D320</f>
        <v>562.5</v>
      </c>
      <c r="F320" s="15">
        <v>3</v>
      </c>
      <c r="G320" s="15">
        <f>1300/8*F320</f>
        <v>487.5</v>
      </c>
      <c r="H320" s="15"/>
      <c r="I320" s="36">
        <v>1062</v>
      </c>
      <c r="J320" s="15" t="s">
        <v>47</v>
      </c>
      <c r="K320" s="15" t="s">
        <v>1134</v>
      </c>
      <c r="L320" s="15">
        <v>7</v>
      </c>
      <c r="M320" s="15"/>
      <c r="N320" s="56" t="s">
        <v>40</v>
      </c>
      <c r="O320" s="15"/>
      <c r="P320" s="15"/>
      <c r="Q320" s="15"/>
      <c r="R320" s="15"/>
      <c r="S320" s="15"/>
      <c r="T320" s="15">
        <v>1880.1</v>
      </c>
      <c r="U320" s="15"/>
      <c r="V320" s="15" t="s">
        <v>1237</v>
      </c>
    </row>
    <row r="321" s="3" customFormat="1" ht="21" hidden="1" customHeight="1" spans="1:22">
      <c r="A321" s="13">
        <f t="shared" si="15"/>
        <v>4</v>
      </c>
      <c r="B321" s="14" t="s">
        <v>1254</v>
      </c>
      <c r="C321" s="14" t="s">
        <v>208</v>
      </c>
      <c r="D321" s="14">
        <v>4</v>
      </c>
      <c r="E321" s="14">
        <f>1000/8*D321</f>
        <v>500</v>
      </c>
      <c r="F321" s="14">
        <v>0</v>
      </c>
      <c r="G321" s="14">
        <f>1500/8*F321</f>
        <v>0</v>
      </c>
      <c r="H321" s="14"/>
      <c r="I321" s="23">
        <v>2661</v>
      </c>
      <c r="J321" s="14" t="s">
        <v>34</v>
      </c>
      <c r="K321" s="14" t="s">
        <v>1247</v>
      </c>
      <c r="L321" s="14"/>
      <c r="M321" s="14"/>
      <c r="N321" s="14" t="s">
        <v>40</v>
      </c>
      <c r="O321" s="14"/>
      <c r="P321" s="14"/>
      <c r="Q321" s="14"/>
      <c r="R321" s="14"/>
      <c r="S321" s="14"/>
      <c r="T321" s="14"/>
      <c r="U321" s="14"/>
      <c r="V321" s="14">
        <v>13959034260</v>
      </c>
    </row>
    <row r="322" s="3" customFormat="1" ht="21" hidden="1" customHeight="1" spans="1:22">
      <c r="A322" s="13">
        <f t="shared" si="15"/>
        <v>8</v>
      </c>
      <c r="B322" s="32" t="s">
        <v>1254</v>
      </c>
      <c r="C322" s="32" t="s">
        <v>208</v>
      </c>
      <c r="D322" s="32">
        <v>8</v>
      </c>
      <c r="E322" s="32">
        <f>1000/8*D322</f>
        <v>1000</v>
      </c>
      <c r="F322" s="32">
        <v>0</v>
      </c>
      <c r="G322" s="32">
        <f>1500/8*F322</f>
        <v>0</v>
      </c>
      <c r="H322" s="32">
        <v>300</v>
      </c>
      <c r="I322" s="42">
        <v>2662</v>
      </c>
      <c r="J322" s="32" t="s">
        <v>34</v>
      </c>
      <c r="K322" s="32" t="s">
        <v>1255</v>
      </c>
      <c r="L322" s="32"/>
      <c r="M322" s="32"/>
      <c r="N322" s="32" t="s">
        <v>40</v>
      </c>
      <c r="O322" s="32"/>
      <c r="P322" s="32">
        <v>1300</v>
      </c>
      <c r="Q322" s="32"/>
      <c r="R322" s="32" t="s">
        <v>26</v>
      </c>
      <c r="S322" s="32"/>
      <c r="T322" s="32"/>
      <c r="U322" s="32"/>
      <c r="V322" s="32" t="s">
        <v>1169</v>
      </c>
    </row>
    <row r="323" s="3" customFormat="1" ht="21" hidden="1" customHeight="1" spans="1:22">
      <c r="A323" s="13">
        <f t="shared" ref="A323:A381" si="20">D323+F323</f>
        <v>8</v>
      </c>
      <c r="B323" s="15" t="s">
        <v>1254</v>
      </c>
      <c r="C323" s="15" t="s">
        <v>322</v>
      </c>
      <c r="D323" s="15">
        <v>8</v>
      </c>
      <c r="E323" s="15">
        <f>900/8*D323</f>
        <v>900</v>
      </c>
      <c r="F323" s="15">
        <v>0</v>
      </c>
      <c r="G323" s="15">
        <f>1300/8*F323</f>
        <v>0</v>
      </c>
      <c r="H323" s="15"/>
      <c r="I323" s="36">
        <v>2704</v>
      </c>
      <c r="J323" s="15" t="s">
        <v>845</v>
      </c>
      <c r="K323" s="15" t="s">
        <v>1233</v>
      </c>
      <c r="L323" s="15"/>
      <c r="M323" s="15"/>
      <c r="N323" s="15" t="s">
        <v>40</v>
      </c>
      <c r="O323" s="15"/>
      <c r="P323" s="15"/>
      <c r="Q323" s="15"/>
      <c r="R323" s="15"/>
      <c r="S323" s="15"/>
      <c r="T323" s="15"/>
      <c r="U323" s="15" t="s">
        <v>481</v>
      </c>
      <c r="V323" s="15" t="s">
        <v>1248</v>
      </c>
    </row>
    <row r="324" s="3" customFormat="1" ht="21" hidden="1" customHeight="1" spans="1:22">
      <c r="A324" s="13">
        <f t="shared" si="20"/>
        <v>8</v>
      </c>
      <c r="B324" s="15" t="s">
        <v>1254</v>
      </c>
      <c r="C324" s="15" t="s">
        <v>56</v>
      </c>
      <c r="D324" s="15">
        <v>0</v>
      </c>
      <c r="E324" s="15">
        <f>900/8*D324</f>
        <v>0</v>
      </c>
      <c r="F324" s="15">
        <v>8</v>
      </c>
      <c r="G324" s="15">
        <f>1400/8*F324</f>
        <v>1400</v>
      </c>
      <c r="H324" s="15">
        <v>300</v>
      </c>
      <c r="I324" s="36">
        <v>5304</v>
      </c>
      <c r="J324" s="15" t="s">
        <v>54</v>
      </c>
      <c r="K324" s="15" t="s">
        <v>1256</v>
      </c>
      <c r="L324" s="15"/>
      <c r="M324" s="15"/>
      <c r="N324" s="15" t="s">
        <v>40</v>
      </c>
      <c r="O324" s="15"/>
      <c r="P324" s="15"/>
      <c r="Q324" s="15"/>
      <c r="R324" s="15"/>
      <c r="S324" s="15"/>
      <c r="T324" s="15">
        <v>1648</v>
      </c>
      <c r="U324" s="15" t="s">
        <v>407</v>
      </c>
      <c r="V324" s="15" t="s">
        <v>1250</v>
      </c>
    </row>
    <row r="325" s="3" customFormat="1" ht="21" hidden="1" customHeight="1" spans="1:22">
      <c r="A325" s="13">
        <f t="shared" si="20"/>
        <v>9</v>
      </c>
      <c r="B325" s="14" t="s">
        <v>1254</v>
      </c>
      <c r="C325" s="14" t="s">
        <v>457</v>
      </c>
      <c r="D325" s="14">
        <v>5</v>
      </c>
      <c r="E325" s="14">
        <f>900/8*D325</f>
        <v>562.5</v>
      </c>
      <c r="F325" s="14">
        <v>4</v>
      </c>
      <c r="G325" s="14">
        <f>1300/8*F325</f>
        <v>650</v>
      </c>
      <c r="H325" s="14"/>
      <c r="I325" s="23">
        <v>5413</v>
      </c>
      <c r="J325" s="14" t="s">
        <v>986</v>
      </c>
      <c r="K325" s="14" t="s">
        <v>1251</v>
      </c>
      <c r="L325" s="14">
        <v>30</v>
      </c>
      <c r="M325" s="14"/>
      <c r="N325" s="14" t="s">
        <v>40</v>
      </c>
      <c r="O325" s="14"/>
      <c r="P325" s="14"/>
      <c r="Q325" s="14"/>
      <c r="R325" s="14"/>
      <c r="S325" s="14"/>
      <c r="T325" s="14"/>
      <c r="U325" s="14"/>
      <c r="V325" s="14" t="s">
        <v>1227</v>
      </c>
    </row>
    <row r="326" s="3" customFormat="1" ht="21" hidden="1" customHeight="1" spans="1:22">
      <c r="A326" s="13">
        <f t="shared" si="20"/>
        <v>10</v>
      </c>
      <c r="B326" s="14" t="s">
        <v>1254</v>
      </c>
      <c r="C326" s="14" t="s">
        <v>522</v>
      </c>
      <c r="D326" s="14">
        <v>8</v>
      </c>
      <c r="E326" s="14">
        <f>1000/8*D326</f>
        <v>1000</v>
      </c>
      <c r="F326" s="14">
        <v>2</v>
      </c>
      <c r="G326" s="14">
        <f>1500/8*F326</f>
        <v>375</v>
      </c>
      <c r="H326" s="14"/>
      <c r="I326" s="24">
        <v>5433</v>
      </c>
      <c r="J326" s="14" t="s">
        <v>1257</v>
      </c>
      <c r="K326" s="14" t="s">
        <v>1183</v>
      </c>
      <c r="L326" s="14"/>
      <c r="M326" s="14"/>
      <c r="N326" s="14" t="s">
        <v>40</v>
      </c>
      <c r="O326" s="14"/>
      <c r="P326" s="14"/>
      <c r="Q326" s="14"/>
      <c r="R326" s="14"/>
      <c r="S326" s="14"/>
      <c r="T326" s="14"/>
      <c r="U326" s="14"/>
      <c r="V326" s="14" t="s">
        <v>1184</v>
      </c>
    </row>
    <row r="327" s="3" customFormat="1" ht="21" hidden="1" customHeight="1" spans="1:22">
      <c r="A327" s="13">
        <f t="shared" si="20"/>
        <v>4</v>
      </c>
      <c r="B327" s="14" t="s">
        <v>1254</v>
      </c>
      <c r="C327" s="14" t="s">
        <v>81</v>
      </c>
      <c r="D327" s="14">
        <v>4</v>
      </c>
      <c r="E327" s="14">
        <f>1000/8*D327</f>
        <v>500</v>
      </c>
      <c r="F327" s="14">
        <v>0</v>
      </c>
      <c r="G327" s="14">
        <f>1500/8*F327</f>
        <v>0</v>
      </c>
      <c r="H327" s="14"/>
      <c r="I327" s="23">
        <v>5492</v>
      </c>
      <c r="J327" s="14" t="s">
        <v>82</v>
      </c>
      <c r="K327" s="14" t="s">
        <v>1177</v>
      </c>
      <c r="L327" s="14"/>
      <c r="M327" s="14"/>
      <c r="N327" s="14" t="s">
        <v>40</v>
      </c>
      <c r="O327" s="14"/>
      <c r="P327" s="14"/>
      <c r="Q327" s="14"/>
      <c r="R327" s="14"/>
      <c r="S327" s="14"/>
      <c r="T327" s="14"/>
      <c r="U327" s="14"/>
      <c r="V327" s="14"/>
    </row>
    <row r="328" s="3" customFormat="1" ht="21" hidden="1" customHeight="1" spans="1:22">
      <c r="A328" s="13">
        <f t="shared" si="20"/>
        <v>8</v>
      </c>
      <c r="B328" s="14" t="s">
        <v>1254</v>
      </c>
      <c r="C328" s="14" t="s">
        <v>59</v>
      </c>
      <c r="D328" s="14">
        <v>8</v>
      </c>
      <c r="E328" s="14">
        <f>1000/8*D328</f>
        <v>1000</v>
      </c>
      <c r="F328" s="14">
        <v>0</v>
      </c>
      <c r="G328" s="14">
        <f>1500/8*F328</f>
        <v>0</v>
      </c>
      <c r="H328" s="14"/>
      <c r="I328" s="23">
        <v>5526</v>
      </c>
      <c r="J328" s="14" t="s">
        <v>338</v>
      </c>
      <c r="K328" s="14" t="s">
        <v>1159</v>
      </c>
      <c r="L328" s="14"/>
      <c r="M328" s="14"/>
      <c r="N328" s="62" t="s">
        <v>40</v>
      </c>
      <c r="O328" s="14"/>
      <c r="P328" s="14"/>
      <c r="Q328" s="14"/>
      <c r="R328" s="14"/>
      <c r="S328" s="14"/>
      <c r="T328" s="14">
        <v>4445.5</v>
      </c>
      <c r="U328" s="14" t="s">
        <v>481</v>
      </c>
      <c r="V328" s="61" t="s">
        <v>1160</v>
      </c>
    </row>
    <row r="329" s="3" customFormat="1" ht="21" hidden="1" customHeight="1" spans="1:22">
      <c r="A329" s="13">
        <f t="shared" si="20"/>
        <v>8</v>
      </c>
      <c r="B329" s="15" t="s">
        <v>1254</v>
      </c>
      <c r="C329" s="15" t="s">
        <v>418</v>
      </c>
      <c r="D329" s="15">
        <v>0</v>
      </c>
      <c r="E329" s="15">
        <f>900/8*D329</f>
        <v>0</v>
      </c>
      <c r="F329" s="15">
        <v>8</v>
      </c>
      <c r="G329" s="15">
        <f>1300/8*F329</f>
        <v>1300</v>
      </c>
      <c r="H329" s="15"/>
      <c r="I329" s="36">
        <v>5689</v>
      </c>
      <c r="J329" s="40" t="s">
        <v>939</v>
      </c>
      <c r="K329" s="15" t="s">
        <v>1163</v>
      </c>
      <c r="L329" s="15"/>
      <c r="M329" s="15"/>
      <c r="N329" s="15" t="s">
        <v>40</v>
      </c>
      <c r="O329" s="15"/>
      <c r="P329" s="15"/>
      <c r="Q329" s="15"/>
      <c r="R329" s="15"/>
      <c r="S329" s="15"/>
      <c r="T329" s="15"/>
      <c r="U329" s="15"/>
      <c r="V329" s="15" t="s">
        <v>1252</v>
      </c>
    </row>
    <row r="330" s="3" customFormat="1" ht="21" hidden="1" customHeight="1" spans="1:22">
      <c r="A330" s="13">
        <f t="shared" si="20"/>
        <v>8</v>
      </c>
      <c r="B330" s="15" t="s">
        <v>1254</v>
      </c>
      <c r="C330" s="15" t="s">
        <v>384</v>
      </c>
      <c r="D330" s="15">
        <v>0</v>
      </c>
      <c r="E330" s="15">
        <f>900/8*D330</f>
        <v>0</v>
      </c>
      <c r="F330" s="15">
        <v>8</v>
      </c>
      <c r="G330" s="15">
        <f>1300/8*F330</f>
        <v>1300</v>
      </c>
      <c r="H330" s="15"/>
      <c r="I330" s="36">
        <v>5690</v>
      </c>
      <c r="J330" s="40" t="s">
        <v>1258</v>
      </c>
      <c r="K330" s="15" t="s">
        <v>1163</v>
      </c>
      <c r="L330" s="15"/>
      <c r="M330" s="15"/>
      <c r="N330" s="15" t="s">
        <v>40</v>
      </c>
      <c r="O330" s="15"/>
      <c r="P330" s="15"/>
      <c r="Q330" s="15"/>
      <c r="R330" s="15"/>
      <c r="S330" s="15"/>
      <c r="T330" s="15"/>
      <c r="U330" s="15"/>
      <c r="V330" s="15" t="s">
        <v>1252</v>
      </c>
    </row>
    <row r="331" s="3" customFormat="1" ht="21" hidden="1" customHeight="1" spans="1:22">
      <c r="A331" s="13">
        <f t="shared" si="20"/>
        <v>8</v>
      </c>
      <c r="B331" s="14" t="s">
        <v>1254</v>
      </c>
      <c r="C331" s="14" t="s">
        <v>168</v>
      </c>
      <c r="D331" s="14">
        <v>8</v>
      </c>
      <c r="E331" s="14">
        <f>900/8*D331</f>
        <v>900</v>
      </c>
      <c r="F331" s="14">
        <v>0</v>
      </c>
      <c r="G331" s="14">
        <f>1300/8*F331</f>
        <v>0</v>
      </c>
      <c r="H331" s="14">
        <v>300</v>
      </c>
      <c r="I331" s="23">
        <v>5722</v>
      </c>
      <c r="J331" s="14" t="s">
        <v>23</v>
      </c>
      <c r="K331" s="14" t="s">
        <v>634</v>
      </c>
      <c r="L331" s="61"/>
      <c r="M331" s="14"/>
      <c r="N331" s="62" t="s">
        <v>40</v>
      </c>
      <c r="O331" s="14"/>
      <c r="P331" s="14"/>
      <c r="Q331" s="14"/>
      <c r="R331" s="14"/>
      <c r="S331" s="14"/>
      <c r="T331" s="14">
        <v>1068</v>
      </c>
      <c r="U331" s="14"/>
      <c r="V331" s="14" t="s">
        <v>1259</v>
      </c>
    </row>
    <row r="332" s="3" customFormat="1" ht="21" hidden="1" customHeight="1" spans="1:22">
      <c r="A332" s="13">
        <f t="shared" si="20"/>
        <v>8</v>
      </c>
      <c r="B332" s="14" t="s">
        <v>1254</v>
      </c>
      <c r="C332" s="14" t="s">
        <v>214</v>
      </c>
      <c r="D332" s="14">
        <v>8</v>
      </c>
      <c r="E332" s="14">
        <f>900/8*D332</f>
        <v>900</v>
      </c>
      <c r="F332" s="14">
        <v>0</v>
      </c>
      <c r="G332" s="14">
        <f>1300/8*F332</f>
        <v>0</v>
      </c>
      <c r="H332" s="14"/>
      <c r="I332" s="23">
        <v>5964</v>
      </c>
      <c r="J332" s="14" t="s">
        <v>284</v>
      </c>
      <c r="K332" s="14" t="s">
        <v>1039</v>
      </c>
      <c r="L332" s="14">
        <v>10</v>
      </c>
      <c r="M332" s="14"/>
      <c r="N332" s="62" t="s">
        <v>40</v>
      </c>
      <c r="O332" s="14"/>
      <c r="P332" s="14"/>
      <c r="Q332" s="14"/>
      <c r="R332" s="14"/>
      <c r="S332" s="14"/>
      <c r="T332" s="14"/>
      <c r="U332" s="14"/>
      <c r="V332" s="14" t="s">
        <v>1217</v>
      </c>
    </row>
    <row r="333" s="3" customFormat="1" ht="27" hidden="1" customHeight="1" spans="1:22">
      <c r="A333" s="13">
        <f t="shared" si="20"/>
        <v>8</v>
      </c>
      <c r="B333" s="14" t="s">
        <v>1254</v>
      </c>
      <c r="C333" s="14" t="s">
        <v>1238</v>
      </c>
      <c r="D333" s="14">
        <v>5</v>
      </c>
      <c r="E333" s="14">
        <f>1000/8*D333</f>
        <v>625</v>
      </c>
      <c r="F333" s="14">
        <v>3</v>
      </c>
      <c r="G333" s="14">
        <f>1500/8*F333</f>
        <v>562.5</v>
      </c>
      <c r="H333" s="14"/>
      <c r="I333" s="24" t="s">
        <v>1260</v>
      </c>
      <c r="J333" s="14" t="s">
        <v>104</v>
      </c>
      <c r="K333" s="14" t="s">
        <v>999</v>
      </c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 t="s">
        <v>1240</v>
      </c>
    </row>
    <row r="334" s="3" customFormat="1" ht="21" hidden="1" customHeight="1" spans="1:22">
      <c r="A334" s="13">
        <f t="shared" si="20"/>
        <v>8</v>
      </c>
      <c r="B334" s="32" t="s">
        <v>1254</v>
      </c>
      <c r="C334" s="32" t="s">
        <v>400</v>
      </c>
      <c r="D334" s="32">
        <v>8</v>
      </c>
      <c r="E334" s="32">
        <v>1500</v>
      </c>
      <c r="F334" s="32">
        <v>0</v>
      </c>
      <c r="G334" s="32">
        <f>1300/8*F334</f>
        <v>0</v>
      </c>
      <c r="H334" s="68"/>
      <c r="I334" s="42"/>
      <c r="J334" s="32" t="s">
        <v>82</v>
      </c>
      <c r="K334" s="32" t="s">
        <v>1261</v>
      </c>
      <c r="L334" s="32"/>
      <c r="M334" s="68" t="s">
        <v>77</v>
      </c>
      <c r="N334" s="68"/>
      <c r="O334" s="68"/>
      <c r="P334" s="68"/>
      <c r="Q334" s="68"/>
      <c r="R334" s="68">
        <v>1500</v>
      </c>
      <c r="S334" s="68"/>
      <c r="T334" s="68"/>
      <c r="U334" s="68"/>
      <c r="V334" s="32"/>
    </row>
    <row r="335" s="3" customFormat="1" ht="21" hidden="1" customHeight="1" spans="1:22">
      <c r="A335" s="13">
        <f t="shared" si="20"/>
        <v>8</v>
      </c>
      <c r="B335" s="3" t="s">
        <v>1254</v>
      </c>
      <c r="C335" s="3" t="s">
        <v>1038</v>
      </c>
      <c r="D335" s="3">
        <v>8</v>
      </c>
      <c r="E335" s="3">
        <f>900/8*D335</f>
        <v>900</v>
      </c>
      <c r="F335" s="3">
        <v>0</v>
      </c>
      <c r="G335" s="3">
        <f>1300/8*F335</f>
        <v>0</v>
      </c>
      <c r="H335" s="69"/>
      <c r="I335" s="51"/>
      <c r="J335" s="3" t="s">
        <v>104</v>
      </c>
      <c r="K335" s="3" t="s">
        <v>1262</v>
      </c>
      <c r="L335" s="4"/>
      <c r="M335" s="69"/>
      <c r="N335" s="69"/>
      <c r="O335" s="69"/>
      <c r="P335" s="69"/>
      <c r="Q335" s="69"/>
      <c r="R335" s="69"/>
      <c r="S335" s="69"/>
      <c r="T335" s="69"/>
      <c r="U335" s="69"/>
      <c r="V335" s="4"/>
    </row>
    <row r="336" s="3" customFormat="1" ht="21" hidden="1" customHeight="1" spans="1:22">
      <c r="A336" s="13">
        <f t="shared" si="20"/>
        <v>8</v>
      </c>
      <c r="B336" s="14" t="s">
        <v>1263</v>
      </c>
      <c r="C336" s="14" t="s">
        <v>37</v>
      </c>
      <c r="D336" s="14">
        <v>0</v>
      </c>
      <c r="E336" s="14">
        <f>1000/8*D336</f>
        <v>0</v>
      </c>
      <c r="F336" s="14">
        <v>8</v>
      </c>
      <c r="G336" s="14">
        <f>1500/8*F336</f>
        <v>1500</v>
      </c>
      <c r="H336" s="14"/>
      <c r="I336" s="23">
        <v>839</v>
      </c>
      <c r="J336" s="14" t="s">
        <v>360</v>
      </c>
      <c r="K336" s="14" t="s">
        <v>1122</v>
      </c>
      <c r="L336" s="14"/>
      <c r="M336" s="14"/>
      <c r="N336" s="14"/>
      <c r="O336" s="14"/>
      <c r="P336" s="14"/>
      <c r="Q336" s="14"/>
      <c r="R336" s="14"/>
      <c r="S336" s="14"/>
      <c r="T336" s="14">
        <v>1450</v>
      </c>
      <c r="U336" s="14"/>
      <c r="V336" s="14">
        <v>13959034260</v>
      </c>
    </row>
    <row r="337" s="3" customFormat="1" ht="21" hidden="1" customHeight="1" spans="1:22">
      <c r="A337" s="13">
        <f t="shared" si="20"/>
        <v>8</v>
      </c>
      <c r="B337" s="14" t="s">
        <v>1263</v>
      </c>
      <c r="C337" s="14" t="s">
        <v>90</v>
      </c>
      <c r="D337" s="14">
        <v>8</v>
      </c>
      <c r="E337" s="14">
        <f>900/8*D337</f>
        <v>900</v>
      </c>
      <c r="F337" s="14">
        <v>0</v>
      </c>
      <c r="G337" s="14">
        <f>1300/8*F337</f>
        <v>0</v>
      </c>
      <c r="H337" s="14"/>
      <c r="I337" s="23">
        <v>942</v>
      </c>
      <c r="J337" s="14" t="s">
        <v>1191</v>
      </c>
      <c r="K337" s="14" t="s">
        <v>270</v>
      </c>
      <c r="L337" s="14"/>
      <c r="M337" s="14"/>
      <c r="N337" s="14" t="s">
        <v>40</v>
      </c>
      <c r="O337" s="14"/>
      <c r="P337" s="14"/>
      <c r="Q337" s="14"/>
      <c r="R337" s="14"/>
      <c r="S337" s="14"/>
      <c r="T337" s="14">
        <v>1158.9</v>
      </c>
      <c r="U337" s="14" t="s">
        <v>409</v>
      </c>
      <c r="V337" s="14" t="s">
        <v>1246</v>
      </c>
    </row>
    <row r="338" s="3" customFormat="1" ht="21" hidden="1" customHeight="1" spans="1:22">
      <c r="A338" s="13">
        <f t="shared" si="20"/>
        <v>8</v>
      </c>
      <c r="B338" s="15" t="s">
        <v>1263</v>
      </c>
      <c r="C338" s="15" t="s">
        <v>137</v>
      </c>
      <c r="D338" s="15">
        <v>6.5</v>
      </c>
      <c r="E338" s="15">
        <f>900/8*D338</f>
        <v>731.25</v>
      </c>
      <c r="F338" s="15">
        <v>1.5</v>
      </c>
      <c r="G338" s="15">
        <f>1300/8*F338</f>
        <v>243.75</v>
      </c>
      <c r="H338" s="15"/>
      <c r="I338" s="36">
        <v>1063</v>
      </c>
      <c r="J338" s="15" t="s">
        <v>47</v>
      </c>
      <c r="K338" s="15" t="s">
        <v>1134</v>
      </c>
      <c r="L338" s="15"/>
      <c r="M338" s="15"/>
      <c r="N338" s="56" t="s">
        <v>40</v>
      </c>
      <c r="O338" s="15"/>
      <c r="P338" s="15"/>
      <c r="Q338" s="15"/>
      <c r="R338" s="15"/>
      <c r="S338" s="15"/>
      <c r="T338" s="15">
        <v>18870</v>
      </c>
      <c r="U338" s="15"/>
      <c r="V338" s="15" t="s">
        <v>1237</v>
      </c>
    </row>
    <row r="339" s="3" customFormat="1" ht="21" hidden="1" customHeight="1" spans="1:22">
      <c r="A339" s="13">
        <f t="shared" si="20"/>
        <v>8</v>
      </c>
      <c r="B339" s="14" t="s">
        <v>1263</v>
      </c>
      <c r="C339" s="14" t="s">
        <v>208</v>
      </c>
      <c r="D339" s="14">
        <v>8</v>
      </c>
      <c r="E339" s="14">
        <f>1000/8*D339</f>
        <v>1000</v>
      </c>
      <c r="F339" s="14">
        <v>0</v>
      </c>
      <c r="G339" s="14">
        <f>1500/8*F339</f>
        <v>0</v>
      </c>
      <c r="H339" s="14"/>
      <c r="I339" s="23">
        <v>2664</v>
      </c>
      <c r="J339" s="14" t="s">
        <v>34</v>
      </c>
      <c r="K339" s="14" t="s">
        <v>1247</v>
      </c>
      <c r="L339" s="14">
        <v>50</v>
      </c>
      <c r="M339" s="14"/>
      <c r="N339" s="14" t="s">
        <v>40</v>
      </c>
      <c r="O339" s="14"/>
      <c r="P339" s="14"/>
      <c r="Q339" s="14"/>
      <c r="R339" s="14"/>
      <c r="S339" s="14"/>
      <c r="T339" s="14">
        <v>2568.7</v>
      </c>
      <c r="U339" s="14"/>
      <c r="V339" s="14" t="s">
        <v>1264</v>
      </c>
    </row>
    <row r="340" s="3" customFormat="1" ht="21" hidden="1" customHeight="1" spans="1:22">
      <c r="A340" s="13">
        <f t="shared" si="20"/>
        <v>8</v>
      </c>
      <c r="B340" s="15" t="s">
        <v>1263</v>
      </c>
      <c r="C340" s="15" t="s">
        <v>322</v>
      </c>
      <c r="D340" s="15">
        <v>8</v>
      </c>
      <c r="E340" s="15">
        <f>900/8*D340</f>
        <v>900</v>
      </c>
      <c r="F340" s="15">
        <v>0</v>
      </c>
      <c r="G340" s="15">
        <f>1300/8*F340</f>
        <v>0</v>
      </c>
      <c r="H340" s="15"/>
      <c r="I340" s="36">
        <v>2705</v>
      </c>
      <c r="J340" s="15" t="s">
        <v>845</v>
      </c>
      <c r="K340" s="15" t="s">
        <v>1233</v>
      </c>
      <c r="L340" s="15"/>
      <c r="M340" s="15"/>
      <c r="N340" s="15" t="s">
        <v>40</v>
      </c>
      <c r="O340" s="15"/>
      <c r="P340" s="15"/>
      <c r="Q340" s="15"/>
      <c r="R340" s="15"/>
      <c r="S340" s="15"/>
      <c r="T340" s="15"/>
      <c r="U340" s="15"/>
      <c r="V340" s="15" t="s">
        <v>1248</v>
      </c>
    </row>
    <row r="341" s="3" customFormat="1" ht="21" hidden="1" customHeight="1" spans="1:22">
      <c r="A341" s="13">
        <f t="shared" si="20"/>
        <v>8</v>
      </c>
      <c r="B341" s="14" t="s">
        <v>1263</v>
      </c>
      <c r="C341" s="14" t="s">
        <v>1238</v>
      </c>
      <c r="D341" s="14">
        <v>8</v>
      </c>
      <c r="E341" s="14">
        <f>1000/8*D341</f>
        <v>1000</v>
      </c>
      <c r="F341" s="14">
        <v>0</v>
      </c>
      <c r="G341" s="14">
        <f>1500/8*F341</f>
        <v>0</v>
      </c>
      <c r="H341" s="14"/>
      <c r="I341" s="24">
        <v>4142</v>
      </c>
      <c r="J341" s="14" t="s">
        <v>104</v>
      </c>
      <c r="K341" s="14" t="s">
        <v>999</v>
      </c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 t="s">
        <v>1240</v>
      </c>
    </row>
    <row r="342" s="3" customFormat="1" ht="21" hidden="1" customHeight="1" spans="1:22">
      <c r="A342" s="13">
        <f t="shared" si="20"/>
        <v>6</v>
      </c>
      <c r="B342" s="15" t="s">
        <v>1263</v>
      </c>
      <c r="C342" s="15" t="s">
        <v>56</v>
      </c>
      <c r="D342" s="15">
        <v>0</v>
      </c>
      <c r="E342" s="15">
        <f>900/8*D342</f>
        <v>0</v>
      </c>
      <c r="F342" s="15">
        <v>6</v>
      </c>
      <c r="G342" s="15">
        <f>1400/8*F342</f>
        <v>1050</v>
      </c>
      <c r="H342" s="15"/>
      <c r="I342" s="36">
        <v>5305</v>
      </c>
      <c r="J342" s="15" t="s">
        <v>54</v>
      </c>
      <c r="K342" s="15" t="s">
        <v>1256</v>
      </c>
      <c r="L342" s="15">
        <v>20</v>
      </c>
      <c r="M342" s="15"/>
      <c r="N342" s="15" t="s">
        <v>40</v>
      </c>
      <c r="O342" s="15"/>
      <c r="P342" s="15"/>
      <c r="Q342" s="15"/>
      <c r="R342" s="15"/>
      <c r="S342" s="15"/>
      <c r="T342" s="15">
        <v>1654.2</v>
      </c>
      <c r="U342" s="15" t="s">
        <v>407</v>
      </c>
      <c r="V342" s="15" t="s">
        <v>1250</v>
      </c>
    </row>
    <row r="343" s="3" customFormat="1" ht="21" hidden="1" customHeight="1" spans="1:22">
      <c r="A343" s="13">
        <f t="shared" si="20"/>
        <v>9</v>
      </c>
      <c r="B343" s="14" t="s">
        <v>1263</v>
      </c>
      <c r="C343" s="14" t="s">
        <v>522</v>
      </c>
      <c r="D343" s="14">
        <v>6</v>
      </c>
      <c r="E343" s="14">
        <f>1000/8*D343</f>
        <v>750</v>
      </c>
      <c r="F343" s="14">
        <v>3</v>
      </c>
      <c r="G343" s="14">
        <f>1500/8*F343</f>
        <v>562.5</v>
      </c>
      <c r="H343" s="14"/>
      <c r="I343" s="24">
        <v>5434</v>
      </c>
      <c r="J343" s="14" t="s">
        <v>1257</v>
      </c>
      <c r="K343" s="14" t="s">
        <v>1183</v>
      </c>
      <c r="L343" s="14"/>
      <c r="M343" s="14"/>
      <c r="N343" s="14" t="s">
        <v>40</v>
      </c>
      <c r="O343" s="14"/>
      <c r="P343" s="14"/>
      <c r="Q343" s="14"/>
      <c r="R343" s="14"/>
      <c r="S343" s="14"/>
      <c r="T343" s="14"/>
      <c r="U343" s="14"/>
      <c r="V343" s="14" t="s">
        <v>1184</v>
      </c>
    </row>
    <row r="344" s="3" customFormat="1" ht="21" hidden="1" customHeight="1" spans="1:22">
      <c r="A344" s="13">
        <f t="shared" si="20"/>
        <v>8</v>
      </c>
      <c r="B344" s="32" t="s">
        <v>1263</v>
      </c>
      <c r="C344" s="32" t="s">
        <v>345</v>
      </c>
      <c r="D344" s="32">
        <v>8</v>
      </c>
      <c r="E344" s="32">
        <f>1000/8*D344</f>
        <v>1000</v>
      </c>
      <c r="F344" s="32">
        <v>0</v>
      </c>
      <c r="G344" s="32">
        <f>1300/8*F344</f>
        <v>0</v>
      </c>
      <c r="H344" s="32">
        <v>300</v>
      </c>
      <c r="I344" s="54">
        <v>5463</v>
      </c>
      <c r="J344" s="37" t="s">
        <v>1265</v>
      </c>
      <c r="K344" s="37" t="s">
        <v>1266</v>
      </c>
      <c r="L344" s="32"/>
      <c r="M344" s="32"/>
      <c r="N344" s="32"/>
      <c r="O344" s="32"/>
      <c r="P344" s="32">
        <v>1300</v>
      </c>
      <c r="Q344" s="32"/>
      <c r="R344" s="32" t="s">
        <v>166</v>
      </c>
      <c r="S344" s="32"/>
      <c r="T344" s="32"/>
      <c r="U344" s="32"/>
      <c r="V344" s="32"/>
    </row>
    <row r="345" s="3" customFormat="1" ht="21" hidden="1" customHeight="1" spans="1:22">
      <c r="A345" s="13">
        <f t="shared" si="20"/>
        <v>8</v>
      </c>
      <c r="B345" s="14" t="s">
        <v>1263</v>
      </c>
      <c r="C345" s="14" t="s">
        <v>81</v>
      </c>
      <c r="D345" s="14">
        <v>7</v>
      </c>
      <c r="E345" s="14">
        <f>1000/8*D345</f>
        <v>875</v>
      </c>
      <c r="F345" s="14">
        <v>1</v>
      </c>
      <c r="G345" s="14">
        <f>1500/8*F345</f>
        <v>187.5</v>
      </c>
      <c r="H345" s="14"/>
      <c r="I345" s="23">
        <v>5491</v>
      </c>
      <c r="J345" s="14" t="s">
        <v>82</v>
      </c>
      <c r="K345" s="14" t="s">
        <v>1177</v>
      </c>
      <c r="L345" s="14">
        <v>120</v>
      </c>
      <c r="M345" s="14"/>
      <c r="N345" s="14" t="s">
        <v>40</v>
      </c>
      <c r="O345" s="14"/>
      <c r="P345" s="14"/>
      <c r="Q345" s="14"/>
      <c r="R345" s="14"/>
      <c r="S345" s="14"/>
      <c r="T345" s="14">
        <v>3026.8</v>
      </c>
      <c r="U345" s="14" t="s">
        <v>445</v>
      </c>
      <c r="V345" s="14"/>
    </row>
    <row r="346" s="3" customFormat="1" ht="20" hidden="1" customHeight="1" spans="1:22">
      <c r="A346" s="13">
        <f t="shared" si="20"/>
        <v>8</v>
      </c>
      <c r="B346" s="14" t="s">
        <v>1263</v>
      </c>
      <c r="C346" s="14" t="s">
        <v>59</v>
      </c>
      <c r="D346" s="14">
        <v>8</v>
      </c>
      <c r="E346" s="14">
        <f>1000/8*D346</f>
        <v>1000</v>
      </c>
      <c r="F346" s="14">
        <v>0</v>
      </c>
      <c r="G346" s="14">
        <f>1500/8*F346</f>
        <v>0</v>
      </c>
      <c r="H346" s="14"/>
      <c r="I346" s="23">
        <v>5527</v>
      </c>
      <c r="J346" s="14" t="s">
        <v>338</v>
      </c>
      <c r="K346" s="14" t="s">
        <v>1159</v>
      </c>
      <c r="L346" s="14"/>
      <c r="M346" s="14"/>
      <c r="N346" s="62" t="s">
        <v>40</v>
      </c>
      <c r="O346" s="14"/>
      <c r="P346" s="14"/>
      <c r="Q346" s="14"/>
      <c r="R346" s="14"/>
      <c r="S346" s="14"/>
      <c r="T346" s="14">
        <v>4448.8</v>
      </c>
      <c r="U346" s="14" t="s">
        <v>481</v>
      </c>
      <c r="V346" s="14" t="s">
        <v>1160</v>
      </c>
    </row>
    <row r="347" s="3" customFormat="1" ht="20" hidden="1" customHeight="1" spans="1:22">
      <c r="A347" s="13">
        <f t="shared" si="20"/>
        <v>8</v>
      </c>
      <c r="B347" s="15" t="s">
        <v>1263</v>
      </c>
      <c r="C347" s="15" t="s">
        <v>384</v>
      </c>
      <c r="D347" s="15">
        <v>0</v>
      </c>
      <c r="E347" s="15">
        <f>900/8*D347</f>
        <v>0</v>
      </c>
      <c r="F347" s="15">
        <v>8</v>
      </c>
      <c r="G347" s="15">
        <f>1300/8*F347</f>
        <v>1300</v>
      </c>
      <c r="H347" s="15"/>
      <c r="I347" s="36">
        <v>5691</v>
      </c>
      <c r="J347" s="40" t="s">
        <v>939</v>
      </c>
      <c r="K347" s="15" t="s">
        <v>1163</v>
      </c>
      <c r="L347" s="15"/>
      <c r="M347" s="15"/>
      <c r="N347" s="56" t="s">
        <v>40</v>
      </c>
      <c r="O347" s="15"/>
      <c r="P347" s="15"/>
      <c r="Q347" s="15"/>
      <c r="R347" s="15"/>
      <c r="S347" s="15"/>
      <c r="T347" s="15"/>
      <c r="U347" s="15"/>
      <c r="V347" s="15" t="s">
        <v>1252</v>
      </c>
    </row>
    <row r="348" s="3" customFormat="1" ht="20" hidden="1" customHeight="1" spans="1:22">
      <c r="A348" s="13">
        <f t="shared" si="20"/>
        <v>8</v>
      </c>
      <c r="B348" s="14" t="s">
        <v>1263</v>
      </c>
      <c r="C348" s="14" t="s">
        <v>168</v>
      </c>
      <c r="D348" s="14">
        <v>8</v>
      </c>
      <c r="E348" s="14">
        <f>900/8*D348</f>
        <v>900</v>
      </c>
      <c r="F348" s="14">
        <v>0</v>
      </c>
      <c r="G348" s="14">
        <f>1300/8*F348</f>
        <v>0</v>
      </c>
      <c r="H348" s="14"/>
      <c r="I348" s="23">
        <v>5723</v>
      </c>
      <c r="J348" s="14" t="s">
        <v>23</v>
      </c>
      <c r="K348" s="14" t="s">
        <v>634</v>
      </c>
      <c r="L348" s="14">
        <v>15</v>
      </c>
      <c r="M348" s="14"/>
      <c r="N348" s="62" t="s">
        <v>40</v>
      </c>
      <c r="O348" s="14"/>
      <c r="P348" s="14"/>
      <c r="Q348" s="14"/>
      <c r="R348" s="14"/>
      <c r="S348" s="14"/>
      <c r="T348" s="14">
        <v>1074</v>
      </c>
      <c r="U348" s="14"/>
      <c r="V348" s="14" t="s">
        <v>1259</v>
      </c>
    </row>
    <row r="349" s="3" customFormat="1" ht="20" hidden="1" customHeight="1" spans="1:22">
      <c r="A349" s="13">
        <f t="shared" si="20"/>
        <v>8</v>
      </c>
      <c r="B349" s="14" t="s">
        <v>1263</v>
      </c>
      <c r="C349" s="14" t="s">
        <v>214</v>
      </c>
      <c r="D349" s="14">
        <v>8</v>
      </c>
      <c r="E349" s="14">
        <f>900/8*D349</f>
        <v>900</v>
      </c>
      <c r="F349" s="14">
        <v>0</v>
      </c>
      <c r="G349" s="14">
        <f>1300/8*F349</f>
        <v>0</v>
      </c>
      <c r="H349" s="14"/>
      <c r="I349" s="23">
        <v>5965</v>
      </c>
      <c r="J349" s="14" t="s">
        <v>284</v>
      </c>
      <c r="K349" s="14" t="s">
        <v>1039</v>
      </c>
      <c r="L349" s="14">
        <v>15</v>
      </c>
      <c r="M349" s="14"/>
      <c r="N349" s="62" t="s">
        <v>40</v>
      </c>
      <c r="O349" s="14"/>
      <c r="P349" s="14"/>
      <c r="Q349" s="14"/>
      <c r="R349" s="14"/>
      <c r="S349" s="14"/>
      <c r="T349" s="14"/>
      <c r="U349" s="14" t="s">
        <v>481</v>
      </c>
      <c r="V349" s="14" t="s">
        <v>1217</v>
      </c>
    </row>
    <row r="350" s="3" customFormat="1" ht="21" hidden="1" customHeight="1" spans="1:22">
      <c r="A350" s="13">
        <f t="shared" si="20"/>
        <v>8</v>
      </c>
      <c r="B350" s="14" t="s">
        <v>1263</v>
      </c>
      <c r="C350" s="14" t="s">
        <v>400</v>
      </c>
      <c r="D350" s="14">
        <v>8</v>
      </c>
      <c r="E350" s="14">
        <f>900/8*D350</f>
        <v>900</v>
      </c>
      <c r="F350" s="14">
        <v>0</v>
      </c>
      <c r="G350" s="14">
        <f>1300/8*F350</f>
        <v>0</v>
      </c>
      <c r="H350" s="14"/>
      <c r="I350" s="24"/>
      <c r="J350" s="14" t="s">
        <v>1267</v>
      </c>
      <c r="K350" s="14" t="s">
        <v>1268</v>
      </c>
      <c r="L350" s="61"/>
      <c r="M350" s="14"/>
      <c r="N350" s="14"/>
      <c r="O350" s="14"/>
      <c r="P350" s="14"/>
      <c r="Q350" s="14"/>
      <c r="R350" s="14"/>
      <c r="S350" s="14"/>
      <c r="T350" s="14"/>
      <c r="U350" s="14"/>
      <c r="V350" s="61"/>
    </row>
    <row r="351" s="3" customFormat="1" ht="21" hidden="1" customHeight="1" spans="1:22">
      <c r="A351" s="13">
        <f t="shared" si="20"/>
        <v>8</v>
      </c>
      <c r="B351" s="3" t="s">
        <v>1263</v>
      </c>
      <c r="C351" s="3" t="s">
        <v>457</v>
      </c>
      <c r="D351" s="3">
        <v>8</v>
      </c>
      <c r="E351" s="3">
        <f>900/8*D351</f>
        <v>900</v>
      </c>
      <c r="F351" s="3">
        <v>0</v>
      </c>
      <c r="G351" s="3">
        <f>1300/8*F351</f>
        <v>0</v>
      </c>
      <c r="H351" s="3">
        <v>300</v>
      </c>
      <c r="I351" s="51"/>
      <c r="J351" s="3" t="s">
        <v>986</v>
      </c>
      <c r="K351" s="3" t="s">
        <v>1262</v>
      </c>
      <c r="L351" s="4"/>
      <c r="M351" s="69"/>
      <c r="N351" s="69"/>
      <c r="O351" s="69"/>
      <c r="P351" s="69"/>
      <c r="Q351" s="69"/>
      <c r="R351" s="69"/>
      <c r="S351" s="69"/>
      <c r="T351" s="69"/>
      <c r="U351" s="69"/>
      <c r="V351" s="4"/>
    </row>
    <row r="352" s="3" customFormat="1" ht="21" hidden="1" customHeight="1" spans="1:22">
      <c r="A352" s="13">
        <f t="shared" si="20"/>
        <v>8</v>
      </c>
      <c r="B352" s="14" t="s">
        <v>1269</v>
      </c>
      <c r="C352" s="14" t="s">
        <v>37</v>
      </c>
      <c r="D352" s="14">
        <v>6</v>
      </c>
      <c r="E352" s="14">
        <f>1000/8*D352</f>
        <v>750</v>
      </c>
      <c r="F352" s="14">
        <v>2</v>
      </c>
      <c r="G352" s="14">
        <f>1500/8*F352</f>
        <v>375</v>
      </c>
      <c r="H352" s="31"/>
      <c r="I352" s="23">
        <v>684</v>
      </c>
      <c r="J352" s="14" t="s">
        <v>360</v>
      </c>
      <c r="K352" s="14" t="s">
        <v>1122</v>
      </c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14">
        <v>13959034260</v>
      </c>
    </row>
    <row r="353" s="3" customFormat="1" ht="21" hidden="1" customHeight="1" spans="1:22">
      <c r="A353" s="13">
        <f t="shared" si="20"/>
        <v>8</v>
      </c>
      <c r="B353" s="14" t="s">
        <v>1269</v>
      </c>
      <c r="C353" s="14" t="s">
        <v>90</v>
      </c>
      <c r="D353" s="14">
        <v>8</v>
      </c>
      <c r="E353" s="14">
        <f>900/8*D353</f>
        <v>900</v>
      </c>
      <c r="F353" s="14">
        <v>0</v>
      </c>
      <c r="G353" s="14">
        <f>1300/8*F353</f>
        <v>0</v>
      </c>
      <c r="H353" s="14"/>
      <c r="I353" s="23">
        <v>943</v>
      </c>
      <c r="J353" s="14" t="s">
        <v>1191</v>
      </c>
      <c r="K353" s="14" t="s">
        <v>270</v>
      </c>
      <c r="L353" s="14"/>
      <c r="M353" s="14"/>
      <c r="N353" s="14" t="s">
        <v>40</v>
      </c>
      <c r="O353" s="14"/>
      <c r="P353" s="14"/>
      <c r="Q353" s="14"/>
      <c r="R353" s="14"/>
      <c r="S353" s="14"/>
      <c r="T353" s="14">
        <v>1158.9</v>
      </c>
      <c r="U353" s="14" t="s">
        <v>409</v>
      </c>
      <c r="V353" s="14" t="s">
        <v>1246</v>
      </c>
    </row>
    <row r="354" s="3" customFormat="1" ht="21" hidden="1" customHeight="1" spans="1:22">
      <c r="A354" s="13">
        <f t="shared" si="20"/>
        <v>8</v>
      </c>
      <c r="B354" s="14" t="s">
        <v>1269</v>
      </c>
      <c r="C354" s="14" t="s">
        <v>208</v>
      </c>
      <c r="D354" s="14">
        <v>5</v>
      </c>
      <c r="E354" s="14">
        <f>1000/8*D354</f>
        <v>625</v>
      </c>
      <c r="F354" s="14">
        <v>3</v>
      </c>
      <c r="G354" s="14">
        <f>1500/8*F354</f>
        <v>562.5</v>
      </c>
      <c r="H354" s="31"/>
      <c r="I354" s="23">
        <v>2665</v>
      </c>
      <c r="J354" s="14" t="s">
        <v>34</v>
      </c>
      <c r="K354" s="14" t="s">
        <v>1247</v>
      </c>
      <c r="L354" s="31"/>
      <c r="M354" s="31"/>
      <c r="N354" s="62" t="s">
        <v>40</v>
      </c>
      <c r="O354" s="31"/>
      <c r="P354" s="31"/>
      <c r="Q354" s="31"/>
      <c r="R354" s="31"/>
      <c r="S354" s="31"/>
      <c r="T354" s="14">
        <v>2576.8</v>
      </c>
      <c r="U354" s="14" t="s">
        <v>408</v>
      </c>
      <c r="V354" s="14" t="s">
        <v>1264</v>
      </c>
    </row>
    <row r="355" s="3" customFormat="1" ht="21" hidden="1" customHeight="1" spans="1:22">
      <c r="A355" s="13">
        <f t="shared" si="20"/>
        <v>8</v>
      </c>
      <c r="B355" s="14" t="s">
        <v>1269</v>
      </c>
      <c r="C355" s="14" t="s">
        <v>273</v>
      </c>
      <c r="D355" s="14">
        <v>5</v>
      </c>
      <c r="E355" s="14">
        <f>1000/8*D355</f>
        <v>625</v>
      </c>
      <c r="F355" s="14">
        <v>3</v>
      </c>
      <c r="G355" s="14">
        <f>1500/8*F355</f>
        <v>562.5</v>
      </c>
      <c r="H355" s="14">
        <v>300</v>
      </c>
      <c r="I355" s="23">
        <v>2685</v>
      </c>
      <c r="J355" s="14" t="s">
        <v>38</v>
      </c>
      <c r="K355" s="14" t="s">
        <v>1270</v>
      </c>
      <c r="L355" s="14"/>
      <c r="M355" s="14" t="s">
        <v>748</v>
      </c>
      <c r="N355" s="14" t="s">
        <v>40</v>
      </c>
      <c r="O355" s="14"/>
      <c r="P355" s="14"/>
      <c r="Q355" s="14"/>
      <c r="R355" s="14"/>
      <c r="S355" s="14"/>
      <c r="T355" s="14"/>
      <c r="U355" s="14"/>
      <c r="V355" s="14"/>
    </row>
    <row r="356" s="3" customFormat="1" ht="21" hidden="1" customHeight="1" spans="1:22">
      <c r="A356" s="13">
        <f t="shared" si="20"/>
        <v>8</v>
      </c>
      <c r="B356" s="14" t="s">
        <v>1269</v>
      </c>
      <c r="C356" s="14" t="s">
        <v>457</v>
      </c>
      <c r="D356" s="14">
        <v>8</v>
      </c>
      <c r="E356" s="14">
        <f>1000/8*D356</f>
        <v>1000</v>
      </c>
      <c r="F356" s="14">
        <v>0</v>
      </c>
      <c r="G356" s="14">
        <f>1500/8*F356</f>
        <v>0</v>
      </c>
      <c r="H356" s="14">
        <v>300</v>
      </c>
      <c r="I356" s="23">
        <v>3690</v>
      </c>
      <c r="J356" s="14" t="s">
        <v>845</v>
      </c>
      <c r="K356" s="14" t="s">
        <v>1270</v>
      </c>
      <c r="L356" s="14"/>
      <c r="M356" s="14"/>
      <c r="N356" s="14" t="s">
        <v>40</v>
      </c>
      <c r="O356" s="14"/>
      <c r="P356" s="14"/>
      <c r="Q356" s="14"/>
      <c r="R356" s="14"/>
      <c r="S356" s="14"/>
      <c r="T356" s="14"/>
      <c r="U356" s="14"/>
      <c r="V356" s="14"/>
    </row>
    <row r="357" s="3" customFormat="1" ht="21" hidden="1" customHeight="1" spans="1:22">
      <c r="A357" s="13">
        <f t="shared" si="20"/>
        <v>8</v>
      </c>
      <c r="B357" s="15" t="s">
        <v>1269</v>
      </c>
      <c r="C357" s="15" t="s">
        <v>56</v>
      </c>
      <c r="D357" s="15">
        <v>6</v>
      </c>
      <c r="E357" s="15">
        <f>900/8*D357</f>
        <v>675</v>
      </c>
      <c r="F357" s="15">
        <v>2</v>
      </c>
      <c r="G357" s="15">
        <f>1400/8*F357</f>
        <v>350</v>
      </c>
      <c r="H357" s="15"/>
      <c r="I357" s="36">
        <v>5306</v>
      </c>
      <c r="J357" s="15" t="s">
        <v>54</v>
      </c>
      <c r="K357" s="15" t="s">
        <v>1256</v>
      </c>
      <c r="L357" s="15"/>
      <c r="M357" s="15" t="s">
        <v>748</v>
      </c>
      <c r="N357" s="15" t="s">
        <v>40</v>
      </c>
      <c r="O357" s="15"/>
      <c r="P357" s="15"/>
      <c r="Q357" s="15"/>
      <c r="R357" s="15"/>
      <c r="S357" s="15"/>
      <c r="T357" s="15">
        <v>1662.3</v>
      </c>
      <c r="U357" s="15" t="s">
        <v>445</v>
      </c>
      <c r="V357" s="15" t="s">
        <v>1250</v>
      </c>
    </row>
    <row r="358" s="3" customFormat="1" ht="21" hidden="1" customHeight="1" spans="1:22">
      <c r="A358" s="13">
        <f t="shared" si="20"/>
        <v>8</v>
      </c>
      <c r="B358" s="14" t="s">
        <v>1269</v>
      </c>
      <c r="C358" s="14" t="s">
        <v>522</v>
      </c>
      <c r="D358" s="14">
        <v>6</v>
      </c>
      <c r="E358" s="14">
        <f>1000/8*D358</f>
        <v>750</v>
      </c>
      <c r="F358" s="14">
        <v>2</v>
      </c>
      <c r="G358" s="14">
        <f>1500/8*F358</f>
        <v>375</v>
      </c>
      <c r="H358" s="14"/>
      <c r="I358" s="24">
        <v>5435</v>
      </c>
      <c r="J358" s="14" t="s">
        <v>1257</v>
      </c>
      <c r="K358" s="14" t="s">
        <v>1183</v>
      </c>
      <c r="L358" s="14"/>
      <c r="M358" s="14"/>
      <c r="N358" s="14" t="s">
        <v>40</v>
      </c>
      <c r="O358" s="14"/>
      <c r="P358" s="14"/>
      <c r="Q358" s="14"/>
      <c r="R358" s="14"/>
      <c r="S358" s="14"/>
      <c r="T358" s="14"/>
      <c r="U358" s="14"/>
      <c r="V358" s="14" t="s">
        <v>1184</v>
      </c>
    </row>
    <row r="359" s="3" customFormat="1" ht="21" hidden="1" customHeight="1" spans="1:22">
      <c r="A359" s="13">
        <f t="shared" si="20"/>
        <v>8</v>
      </c>
      <c r="B359" s="14" t="s">
        <v>1269</v>
      </c>
      <c r="C359" s="14" t="s">
        <v>81</v>
      </c>
      <c r="D359" s="14">
        <v>8</v>
      </c>
      <c r="E359" s="14">
        <f>1000/8*D359</f>
        <v>1000</v>
      </c>
      <c r="F359" s="14">
        <v>0</v>
      </c>
      <c r="G359" s="14">
        <f>1500/8*F359</f>
        <v>0</v>
      </c>
      <c r="H359" s="61"/>
      <c r="I359" s="23">
        <v>5494</v>
      </c>
      <c r="J359" s="14" t="s">
        <v>82</v>
      </c>
      <c r="K359" s="14" t="s">
        <v>1177</v>
      </c>
      <c r="L359" s="61"/>
      <c r="M359" s="61" t="s">
        <v>748</v>
      </c>
      <c r="N359" s="61"/>
      <c r="O359" s="61"/>
      <c r="P359" s="61"/>
      <c r="Q359" s="61"/>
      <c r="R359" s="61"/>
      <c r="S359" s="61"/>
      <c r="T359" s="61"/>
      <c r="U359" s="61"/>
      <c r="V359" s="14"/>
    </row>
    <row r="360" s="3" customFormat="1" ht="21" hidden="1" customHeight="1" spans="1:22">
      <c r="A360" s="13">
        <f t="shared" si="20"/>
        <v>8</v>
      </c>
      <c r="B360" s="14" t="s">
        <v>1269</v>
      </c>
      <c r="C360" s="14" t="s">
        <v>59</v>
      </c>
      <c r="D360" s="14">
        <v>8</v>
      </c>
      <c r="E360" s="14">
        <f>1000/8*D360</f>
        <v>1000</v>
      </c>
      <c r="F360" s="14">
        <v>0</v>
      </c>
      <c r="G360" s="14">
        <f>1500/8*F360</f>
        <v>0</v>
      </c>
      <c r="H360" s="61"/>
      <c r="I360" s="23">
        <v>5529</v>
      </c>
      <c r="J360" s="14" t="s">
        <v>338</v>
      </c>
      <c r="K360" s="14" t="s">
        <v>1159</v>
      </c>
      <c r="L360" s="14"/>
      <c r="M360" s="14"/>
      <c r="N360" s="62" t="s">
        <v>40</v>
      </c>
      <c r="O360" s="14"/>
      <c r="P360" s="14"/>
      <c r="Q360" s="14"/>
      <c r="R360" s="14"/>
      <c r="S360" s="61"/>
      <c r="T360" s="14">
        <v>4449</v>
      </c>
      <c r="U360" s="14" t="s">
        <v>481</v>
      </c>
      <c r="V360" s="14" t="s">
        <v>1160</v>
      </c>
    </row>
    <row r="361" s="3" customFormat="1" ht="20" hidden="1" customHeight="1" spans="1:22">
      <c r="A361" s="13">
        <f t="shared" si="20"/>
        <v>8</v>
      </c>
      <c r="B361" s="15" t="s">
        <v>1269</v>
      </c>
      <c r="C361" s="15" t="s">
        <v>384</v>
      </c>
      <c r="D361" s="15">
        <v>0</v>
      </c>
      <c r="E361" s="15">
        <f>900/8*D361</f>
        <v>0</v>
      </c>
      <c r="F361" s="15">
        <v>8</v>
      </c>
      <c r="G361" s="15">
        <f>1300/8*F361</f>
        <v>1300</v>
      </c>
      <c r="H361" s="15"/>
      <c r="I361" s="36">
        <v>5692</v>
      </c>
      <c r="J361" s="40" t="s">
        <v>939</v>
      </c>
      <c r="K361" s="15" t="s">
        <v>1163</v>
      </c>
      <c r="L361" s="15"/>
      <c r="M361" s="15"/>
      <c r="N361" s="56" t="s">
        <v>40</v>
      </c>
      <c r="O361" s="15"/>
      <c r="P361" s="15"/>
      <c r="Q361" s="15"/>
      <c r="R361" s="15"/>
      <c r="S361" s="15"/>
      <c r="T361" s="15"/>
      <c r="U361" s="15"/>
      <c r="V361" s="15" t="s">
        <v>1252</v>
      </c>
    </row>
    <row r="362" s="3" customFormat="1" ht="20" hidden="1" customHeight="1" spans="1:22">
      <c r="A362" s="13">
        <f t="shared" si="20"/>
        <v>8</v>
      </c>
      <c r="B362" s="14" t="s">
        <v>1269</v>
      </c>
      <c r="C362" s="14" t="s">
        <v>73</v>
      </c>
      <c r="D362" s="14">
        <v>8</v>
      </c>
      <c r="E362" s="14">
        <f>900/8*D362</f>
        <v>900</v>
      </c>
      <c r="F362" s="14">
        <v>0</v>
      </c>
      <c r="G362" s="14">
        <f>1300/8*F362</f>
        <v>0</v>
      </c>
      <c r="H362" s="14"/>
      <c r="I362" s="23">
        <v>5724</v>
      </c>
      <c r="J362" s="14" t="s">
        <v>23</v>
      </c>
      <c r="K362" s="14" t="s">
        <v>1222</v>
      </c>
      <c r="L362" s="14"/>
      <c r="M362" s="14"/>
      <c r="N362" s="62" t="s">
        <v>40</v>
      </c>
      <c r="O362" s="14"/>
      <c r="P362" s="14"/>
      <c r="Q362" s="14"/>
      <c r="R362" s="14"/>
      <c r="S362" s="14"/>
      <c r="T362" s="14">
        <v>1253</v>
      </c>
      <c r="U362" s="14"/>
      <c r="V362" s="14" t="s">
        <v>1229</v>
      </c>
    </row>
    <row r="363" s="3" customFormat="1" ht="20" hidden="1" customHeight="1" spans="1:22">
      <c r="A363" s="13">
        <f t="shared" si="20"/>
        <v>8</v>
      </c>
      <c r="B363" s="15" t="s">
        <v>1269</v>
      </c>
      <c r="C363" s="15" t="s">
        <v>80</v>
      </c>
      <c r="D363" s="15">
        <v>8</v>
      </c>
      <c r="E363" s="15">
        <f>900/8*D363</f>
        <v>900</v>
      </c>
      <c r="F363" s="15">
        <v>0</v>
      </c>
      <c r="G363" s="15">
        <f>1300/8*F363</f>
        <v>0</v>
      </c>
      <c r="H363" s="15"/>
      <c r="I363" s="36">
        <v>5967</v>
      </c>
      <c r="J363" s="15" t="s">
        <v>284</v>
      </c>
      <c r="K363" s="15" t="s">
        <v>861</v>
      </c>
      <c r="L363" s="15">
        <v>20</v>
      </c>
      <c r="M363" s="15"/>
      <c r="N363" s="56" t="s">
        <v>40</v>
      </c>
      <c r="O363" s="15"/>
      <c r="P363" s="15"/>
      <c r="Q363" s="15"/>
      <c r="R363" s="15"/>
      <c r="S363" s="15"/>
      <c r="T363" s="15">
        <v>1045</v>
      </c>
      <c r="U363" s="15" t="s">
        <v>410</v>
      </c>
      <c r="V363" s="15" t="s">
        <v>1107</v>
      </c>
    </row>
    <row r="364" s="3" customFormat="1" ht="21" hidden="1" customHeight="1" spans="1:22">
      <c r="A364" s="13">
        <f t="shared" si="20"/>
        <v>8</v>
      </c>
      <c r="B364" s="14" t="s">
        <v>1269</v>
      </c>
      <c r="C364" s="14" t="s">
        <v>1238</v>
      </c>
      <c r="D364" s="14">
        <v>4.5</v>
      </c>
      <c r="E364" s="14">
        <f>1000/8*D364</f>
        <v>562.5</v>
      </c>
      <c r="F364" s="14">
        <v>3.5</v>
      </c>
      <c r="G364" s="14">
        <f>1500/8*F364</f>
        <v>656.25</v>
      </c>
      <c r="H364" s="70"/>
      <c r="I364" s="24" t="s">
        <v>1271</v>
      </c>
      <c r="J364" s="14" t="s">
        <v>104</v>
      </c>
      <c r="K364" s="14" t="s">
        <v>999</v>
      </c>
      <c r="L364" s="61"/>
      <c r="M364" s="70"/>
      <c r="N364" s="70"/>
      <c r="O364" s="70"/>
      <c r="P364" s="70"/>
      <c r="Q364" s="70"/>
      <c r="R364" s="70"/>
      <c r="S364" s="70"/>
      <c r="T364" s="70"/>
      <c r="U364" s="70"/>
      <c r="V364" s="61" t="s">
        <v>1240</v>
      </c>
    </row>
    <row r="365" s="3" customFormat="1" ht="21" hidden="1" customHeight="1" spans="1:22">
      <c r="A365" s="13">
        <f t="shared" si="20"/>
        <v>8</v>
      </c>
      <c r="B365" s="33" t="s">
        <v>1269</v>
      </c>
      <c r="C365" s="33" t="s">
        <v>400</v>
      </c>
      <c r="D365" s="33">
        <v>8</v>
      </c>
      <c r="E365" s="33">
        <f>900/8*D365</f>
        <v>900</v>
      </c>
      <c r="F365" s="33">
        <v>0</v>
      </c>
      <c r="G365" s="33">
        <f>1300/8*F365</f>
        <v>0</v>
      </c>
      <c r="H365" s="33">
        <v>300</v>
      </c>
      <c r="I365" s="43"/>
      <c r="J365" s="33" t="s">
        <v>986</v>
      </c>
      <c r="K365" s="33" t="s">
        <v>1272</v>
      </c>
      <c r="L365" s="33"/>
      <c r="M365" s="33" t="s">
        <v>77</v>
      </c>
      <c r="N365" s="33"/>
      <c r="O365" s="33"/>
      <c r="P365" s="33">
        <v>1200</v>
      </c>
      <c r="Q365" s="33"/>
      <c r="R365" s="33" t="s">
        <v>1043</v>
      </c>
      <c r="S365" s="33"/>
      <c r="T365" s="33"/>
      <c r="U365" s="33"/>
      <c r="V365" s="33"/>
    </row>
    <row r="366" s="3" customFormat="1" ht="20" hidden="1" customHeight="1" spans="1:22">
      <c r="A366" s="13">
        <f t="shared" si="20"/>
        <v>6.5</v>
      </c>
      <c r="B366" s="14" t="s">
        <v>1273</v>
      </c>
      <c r="C366" s="14" t="s">
        <v>37</v>
      </c>
      <c r="D366" s="14">
        <v>6.5</v>
      </c>
      <c r="E366" s="14">
        <f>1000/8*D366</f>
        <v>812.5</v>
      </c>
      <c r="F366" s="14">
        <v>0</v>
      </c>
      <c r="G366" s="14">
        <f>1500/8*F366</f>
        <v>0</v>
      </c>
      <c r="H366" s="14"/>
      <c r="I366" s="23">
        <v>685</v>
      </c>
      <c r="J366" s="14" t="s">
        <v>360</v>
      </c>
      <c r="K366" s="14" t="s">
        <v>1122</v>
      </c>
      <c r="L366" s="14"/>
      <c r="M366" s="14" t="s">
        <v>748</v>
      </c>
      <c r="N366" s="14"/>
      <c r="O366" s="14"/>
      <c r="P366" s="14"/>
      <c r="Q366" s="14"/>
      <c r="R366" s="14"/>
      <c r="S366" s="14"/>
      <c r="T366" s="31"/>
      <c r="U366" s="31"/>
      <c r="V366" s="14">
        <v>13959034260</v>
      </c>
    </row>
    <row r="367" s="3" customFormat="1" ht="21" hidden="1" customHeight="1" spans="1:22">
      <c r="A367" s="13">
        <f t="shared" si="20"/>
        <v>8</v>
      </c>
      <c r="B367" s="14" t="s">
        <v>1273</v>
      </c>
      <c r="C367" s="14" t="s">
        <v>90</v>
      </c>
      <c r="D367" s="14">
        <v>8</v>
      </c>
      <c r="E367" s="14">
        <f>900/8*D367</f>
        <v>900</v>
      </c>
      <c r="F367" s="14">
        <v>0</v>
      </c>
      <c r="G367" s="14">
        <f>1300/8*F367</f>
        <v>0</v>
      </c>
      <c r="H367" s="61"/>
      <c r="I367" s="23">
        <v>944</v>
      </c>
      <c r="J367" s="14" t="s">
        <v>1191</v>
      </c>
      <c r="K367" s="14" t="s">
        <v>270</v>
      </c>
      <c r="L367" s="14"/>
      <c r="M367" s="14"/>
      <c r="N367" s="62" t="s">
        <v>40</v>
      </c>
      <c r="O367" s="14"/>
      <c r="P367" s="14"/>
      <c r="Q367" s="14"/>
      <c r="R367" s="14"/>
      <c r="S367" s="61"/>
      <c r="T367" s="61"/>
      <c r="U367" s="61"/>
      <c r="V367" s="14" t="s">
        <v>1246</v>
      </c>
    </row>
    <row r="368" s="3" customFormat="1" ht="20" hidden="1" customHeight="1" spans="1:22">
      <c r="A368" s="13">
        <f t="shared" si="20"/>
        <v>8</v>
      </c>
      <c r="B368" s="33" t="s">
        <v>1273</v>
      </c>
      <c r="C368" s="33" t="s">
        <v>400</v>
      </c>
      <c r="D368" s="33">
        <v>6.5</v>
      </c>
      <c r="E368" s="33">
        <f>900/8*D368</f>
        <v>731.25</v>
      </c>
      <c r="F368" s="33">
        <v>1.5</v>
      </c>
      <c r="G368" s="33">
        <f>1300/8*F368</f>
        <v>243.75</v>
      </c>
      <c r="H368" s="33">
        <v>300</v>
      </c>
      <c r="I368" s="43">
        <v>1064</v>
      </c>
      <c r="J368" s="44" t="s">
        <v>47</v>
      </c>
      <c r="K368" s="33" t="s">
        <v>1274</v>
      </c>
      <c r="L368" s="33"/>
      <c r="M368" s="33" t="s">
        <v>748</v>
      </c>
      <c r="N368" s="56" t="s">
        <v>40</v>
      </c>
      <c r="O368" s="33"/>
      <c r="P368" s="33">
        <v>1300</v>
      </c>
      <c r="Q368" s="33"/>
      <c r="R368" s="33" t="s">
        <v>166</v>
      </c>
      <c r="S368" s="33"/>
      <c r="T368" s="33">
        <v>1432.7</v>
      </c>
      <c r="U368" s="33"/>
      <c r="V368" s="33" t="s">
        <v>1252</v>
      </c>
    </row>
    <row r="369" s="3" customFormat="1" ht="21" hidden="1" customHeight="1" spans="1:22">
      <c r="A369" s="13">
        <f t="shared" si="20"/>
        <v>8</v>
      </c>
      <c r="B369" s="14" t="s">
        <v>1273</v>
      </c>
      <c r="C369" s="14" t="s">
        <v>208</v>
      </c>
      <c r="D369" s="14">
        <v>3</v>
      </c>
      <c r="E369" s="14">
        <f>1000/8*D369</f>
        <v>375</v>
      </c>
      <c r="F369" s="14">
        <v>5</v>
      </c>
      <c r="G369" s="14">
        <f>1500/8*F369</f>
        <v>937.5</v>
      </c>
      <c r="H369" s="31"/>
      <c r="I369" s="23">
        <v>2666</v>
      </c>
      <c r="J369" s="14" t="s">
        <v>34</v>
      </c>
      <c r="K369" s="14" t="s">
        <v>1247</v>
      </c>
      <c r="L369" s="41">
        <v>30</v>
      </c>
      <c r="M369" s="31"/>
      <c r="N369" s="62" t="s">
        <v>40</v>
      </c>
      <c r="O369" s="31"/>
      <c r="P369" s="31"/>
      <c r="Q369" s="31"/>
      <c r="R369" s="31"/>
      <c r="S369" s="31"/>
      <c r="T369" s="14">
        <v>2584.5</v>
      </c>
      <c r="U369" s="14"/>
      <c r="V369" s="14" t="s">
        <v>1264</v>
      </c>
    </row>
    <row r="370" s="3" customFormat="1" ht="22" hidden="1" customHeight="1" spans="1:22">
      <c r="A370" s="13">
        <f t="shared" si="20"/>
        <v>8</v>
      </c>
      <c r="B370" s="14" t="s">
        <v>1273</v>
      </c>
      <c r="C370" s="14" t="s">
        <v>33</v>
      </c>
      <c r="D370" s="14">
        <v>8</v>
      </c>
      <c r="E370" s="14">
        <f>1000/8*D370</f>
        <v>1000</v>
      </c>
      <c r="F370" s="14">
        <v>0</v>
      </c>
      <c r="G370" s="14">
        <f>1500/8*F370</f>
        <v>0</v>
      </c>
      <c r="H370" s="14">
        <v>300</v>
      </c>
      <c r="I370" s="23">
        <v>2686</v>
      </c>
      <c r="J370" s="14" t="s">
        <v>38</v>
      </c>
      <c r="K370" s="14" t="s">
        <v>1275</v>
      </c>
      <c r="L370" s="14">
        <v>40</v>
      </c>
      <c r="M370" s="14"/>
      <c r="N370" s="14" t="s">
        <v>40</v>
      </c>
      <c r="O370" s="14"/>
      <c r="P370" s="14"/>
      <c r="Q370" s="14"/>
      <c r="R370" s="14"/>
      <c r="S370" s="14"/>
      <c r="T370" s="14">
        <v>3716</v>
      </c>
      <c r="U370" s="14" t="s">
        <v>495</v>
      </c>
      <c r="V370" s="14" t="s">
        <v>1276</v>
      </c>
    </row>
    <row r="371" s="3" customFormat="1" ht="21" hidden="1" customHeight="1" spans="1:22">
      <c r="A371" s="13">
        <f t="shared" si="20"/>
        <v>8</v>
      </c>
      <c r="B371" s="14" t="s">
        <v>1273</v>
      </c>
      <c r="C371" s="14" t="s">
        <v>457</v>
      </c>
      <c r="D371" s="14">
        <v>8</v>
      </c>
      <c r="E371" s="14">
        <f>1000/8*D371</f>
        <v>1000</v>
      </c>
      <c r="F371" s="14">
        <v>0</v>
      </c>
      <c r="G371" s="14">
        <f>1500/8*F371</f>
        <v>0</v>
      </c>
      <c r="H371" s="14">
        <v>300</v>
      </c>
      <c r="I371" s="23">
        <v>2706</v>
      </c>
      <c r="J371" s="14" t="s">
        <v>845</v>
      </c>
      <c r="K371" s="14" t="s">
        <v>1270</v>
      </c>
      <c r="L371" s="14"/>
      <c r="M371" s="14" t="s">
        <v>77</v>
      </c>
      <c r="N371" s="14" t="s">
        <v>40</v>
      </c>
      <c r="O371" s="14"/>
      <c r="P371" s="14"/>
      <c r="Q371" s="14"/>
      <c r="R371" s="14"/>
      <c r="S371" s="14"/>
      <c r="T371" s="14">
        <v>1824</v>
      </c>
      <c r="U371" s="14" t="s">
        <v>409</v>
      </c>
      <c r="V371" s="14" t="s">
        <v>1277</v>
      </c>
    </row>
    <row r="372" s="3" customFormat="1" ht="21" hidden="1" customHeight="1" spans="1:22">
      <c r="A372" s="13">
        <f t="shared" si="20"/>
        <v>8</v>
      </c>
      <c r="B372" s="15" t="s">
        <v>1273</v>
      </c>
      <c r="C372" s="15" t="s">
        <v>322</v>
      </c>
      <c r="D372" s="15">
        <v>8</v>
      </c>
      <c r="E372" s="15">
        <f>900/8*D372</f>
        <v>900</v>
      </c>
      <c r="F372" s="15">
        <v>0</v>
      </c>
      <c r="G372" s="15">
        <f>1300/8*F372</f>
        <v>0</v>
      </c>
      <c r="H372" s="15"/>
      <c r="I372" s="36">
        <v>3691</v>
      </c>
      <c r="J372" s="15" t="s">
        <v>1267</v>
      </c>
      <c r="K372" s="15" t="s">
        <v>1233</v>
      </c>
      <c r="L372" s="15"/>
      <c r="M372" s="15" t="s">
        <v>77</v>
      </c>
      <c r="N372" s="15"/>
      <c r="O372" s="15"/>
      <c r="P372" s="15"/>
      <c r="Q372" s="15"/>
      <c r="R372" s="15"/>
      <c r="S372" s="15"/>
      <c r="T372" s="15">
        <v>1841.1</v>
      </c>
      <c r="U372" s="15"/>
      <c r="V372" s="15" t="s">
        <v>1278</v>
      </c>
    </row>
    <row r="373" s="3" customFormat="1" ht="21" hidden="1" customHeight="1" spans="1:22">
      <c r="A373" s="13">
        <f t="shared" si="20"/>
        <v>9</v>
      </c>
      <c r="B373" s="15" t="s">
        <v>1273</v>
      </c>
      <c r="C373" s="15" t="s">
        <v>81</v>
      </c>
      <c r="D373" s="15">
        <v>9</v>
      </c>
      <c r="E373" s="15">
        <f>1300/8*D373</f>
        <v>1462.5</v>
      </c>
      <c r="F373" s="15">
        <v>0</v>
      </c>
      <c r="G373" s="15">
        <f>1800/8*F373</f>
        <v>0</v>
      </c>
      <c r="H373" s="15">
        <v>300</v>
      </c>
      <c r="I373" s="36">
        <v>5307</v>
      </c>
      <c r="J373" s="40" t="s">
        <v>54</v>
      </c>
      <c r="K373" s="15" t="s">
        <v>1279</v>
      </c>
      <c r="L373" s="15">
        <v>120</v>
      </c>
      <c r="M373" s="15"/>
      <c r="N373" s="56" t="s">
        <v>40</v>
      </c>
      <c r="O373" s="15"/>
      <c r="P373" s="15"/>
      <c r="Q373" s="15"/>
      <c r="R373" s="15"/>
      <c r="S373" s="15"/>
      <c r="T373" s="15">
        <v>3024.8</v>
      </c>
      <c r="U373" s="15"/>
      <c r="V373" s="15" t="s">
        <v>1280</v>
      </c>
    </row>
    <row r="374" s="3" customFormat="1" ht="23" hidden="1" customHeight="1" spans="1:22">
      <c r="A374" s="13">
        <f t="shared" si="20"/>
        <v>8</v>
      </c>
      <c r="B374" s="14" t="s">
        <v>1273</v>
      </c>
      <c r="C374" s="14" t="s">
        <v>522</v>
      </c>
      <c r="D374" s="14">
        <v>8</v>
      </c>
      <c r="E374" s="14">
        <f>1000/8*D374</f>
        <v>1000</v>
      </c>
      <c r="F374" s="14">
        <v>0</v>
      </c>
      <c r="G374" s="14">
        <f>1500/8*F374</f>
        <v>0</v>
      </c>
      <c r="H374" s="14"/>
      <c r="I374" s="24">
        <v>5436</v>
      </c>
      <c r="J374" s="14" t="s">
        <v>1257</v>
      </c>
      <c r="K374" s="14" t="s">
        <v>1183</v>
      </c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 t="s">
        <v>1184</v>
      </c>
    </row>
    <row r="375" s="3" customFormat="1" ht="21" hidden="1" customHeight="1" spans="1:22">
      <c r="A375" s="13">
        <f t="shared" si="20"/>
        <v>8</v>
      </c>
      <c r="B375" s="14" t="s">
        <v>1273</v>
      </c>
      <c r="C375" s="14" t="s">
        <v>59</v>
      </c>
      <c r="D375" s="14">
        <v>7</v>
      </c>
      <c r="E375" s="14">
        <f>1000/8*D375</f>
        <v>875</v>
      </c>
      <c r="F375" s="14">
        <v>1</v>
      </c>
      <c r="G375" s="14">
        <f>1500/8*F375</f>
        <v>187.5</v>
      </c>
      <c r="H375" s="14"/>
      <c r="I375" s="23">
        <v>5530</v>
      </c>
      <c r="J375" s="14" t="s">
        <v>338</v>
      </c>
      <c r="K375" s="14" t="s">
        <v>1159</v>
      </c>
      <c r="L375" s="14"/>
      <c r="M375" s="14"/>
      <c r="N375" s="62" t="s">
        <v>40</v>
      </c>
      <c r="O375" s="14"/>
      <c r="P375" s="14"/>
      <c r="Q375" s="14"/>
      <c r="R375" s="14"/>
      <c r="S375" s="14"/>
      <c r="T375" s="14">
        <v>4457.1</v>
      </c>
      <c r="U375" s="14" t="s">
        <v>481</v>
      </c>
      <c r="V375" s="14" t="s">
        <v>1160</v>
      </c>
    </row>
    <row r="376" s="3" customFormat="1" ht="21" hidden="1" customHeight="1" spans="1:22">
      <c r="A376" s="13">
        <f t="shared" si="20"/>
        <v>8</v>
      </c>
      <c r="B376" s="15" t="s">
        <v>1273</v>
      </c>
      <c r="C376" s="15" t="s">
        <v>384</v>
      </c>
      <c r="D376" s="15">
        <v>0</v>
      </c>
      <c r="E376" s="15">
        <f>900/8*D376</f>
        <v>0</v>
      </c>
      <c r="F376" s="15">
        <v>8</v>
      </c>
      <c r="G376" s="15">
        <f>1350/8*F376</f>
        <v>1350</v>
      </c>
      <c r="H376" s="15"/>
      <c r="I376" s="36">
        <v>5693</v>
      </c>
      <c r="J376" s="40" t="s">
        <v>939</v>
      </c>
      <c r="K376" s="15" t="s">
        <v>1163</v>
      </c>
      <c r="L376" s="15"/>
      <c r="M376" s="15"/>
      <c r="N376" s="56" t="s">
        <v>40</v>
      </c>
      <c r="O376" s="15"/>
      <c r="P376" s="15"/>
      <c r="Q376" s="15"/>
      <c r="R376" s="15"/>
      <c r="S376" s="15"/>
      <c r="T376" s="15"/>
      <c r="U376" s="15"/>
      <c r="V376" s="15" t="s">
        <v>1252</v>
      </c>
    </row>
    <row r="377" s="3" customFormat="1" ht="20" hidden="1" customHeight="1" spans="1:22">
      <c r="A377" s="13">
        <f t="shared" si="20"/>
        <v>8</v>
      </c>
      <c r="B377" s="15" t="s">
        <v>1273</v>
      </c>
      <c r="C377" s="15" t="s">
        <v>418</v>
      </c>
      <c r="D377" s="15">
        <v>0</v>
      </c>
      <c r="E377" s="15">
        <f>900/8*D377</f>
        <v>0</v>
      </c>
      <c r="F377" s="15">
        <v>8</v>
      </c>
      <c r="G377" s="15">
        <f>1350/8*F377</f>
        <v>1350</v>
      </c>
      <c r="H377" s="15"/>
      <c r="I377" s="36">
        <v>5694</v>
      </c>
      <c r="J377" s="15" t="s">
        <v>1267</v>
      </c>
      <c r="K377" s="15" t="s">
        <v>1163</v>
      </c>
      <c r="L377" s="15"/>
      <c r="M377" s="15"/>
      <c r="N377" s="56" t="s">
        <v>40</v>
      </c>
      <c r="O377" s="15"/>
      <c r="P377" s="15"/>
      <c r="Q377" s="15"/>
      <c r="R377" s="15"/>
      <c r="S377" s="15"/>
      <c r="T377" s="15"/>
      <c r="U377" s="15"/>
      <c r="V377" s="15" t="s">
        <v>1252</v>
      </c>
    </row>
    <row r="378" s="3" customFormat="1" ht="20" hidden="1" customHeight="1" spans="1:22">
      <c r="A378" s="13">
        <f t="shared" si="20"/>
        <v>8</v>
      </c>
      <c r="B378" s="15" t="s">
        <v>1273</v>
      </c>
      <c r="C378" s="15" t="s">
        <v>80</v>
      </c>
      <c r="D378" s="15">
        <v>8</v>
      </c>
      <c r="E378" s="15">
        <f>900/8*D378</f>
        <v>900</v>
      </c>
      <c r="F378" s="15">
        <v>0</v>
      </c>
      <c r="G378" s="15">
        <f>1300/8*F378</f>
        <v>0</v>
      </c>
      <c r="H378" s="15"/>
      <c r="I378" s="36">
        <v>5969</v>
      </c>
      <c r="J378" s="15" t="s">
        <v>284</v>
      </c>
      <c r="K378" s="15" t="s">
        <v>861</v>
      </c>
      <c r="L378" s="15"/>
      <c r="M378" s="15"/>
      <c r="N378" s="56" t="s">
        <v>40</v>
      </c>
      <c r="O378" s="15"/>
      <c r="P378" s="15"/>
      <c r="Q378" s="15"/>
      <c r="R378" s="15"/>
      <c r="S378" s="15"/>
      <c r="T378" s="15">
        <v>1051</v>
      </c>
      <c r="U378" s="15" t="s">
        <v>407</v>
      </c>
      <c r="V378" s="15" t="s">
        <v>1107</v>
      </c>
    </row>
    <row r="379" s="3" customFormat="1" ht="21" hidden="1" customHeight="1" spans="1:22">
      <c r="A379" s="13">
        <f t="shared" si="20"/>
        <v>9</v>
      </c>
      <c r="B379" s="14" t="s">
        <v>1273</v>
      </c>
      <c r="C379" s="14" t="s">
        <v>1238</v>
      </c>
      <c r="D379" s="14">
        <v>8</v>
      </c>
      <c r="E379" s="14">
        <f>1000/8*D379</f>
        <v>1000</v>
      </c>
      <c r="F379" s="15">
        <v>1</v>
      </c>
      <c r="G379" s="15">
        <f>1500/8*F379</f>
        <v>187.5</v>
      </c>
      <c r="H379" s="71"/>
      <c r="I379" s="59" t="s">
        <v>1281</v>
      </c>
      <c r="J379" s="15" t="s">
        <v>104</v>
      </c>
      <c r="K379" s="14" t="s">
        <v>999</v>
      </c>
      <c r="L379" s="14"/>
      <c r="M379" s="41" t="s">
        <v>748</v>
      </c>
      <c r="N379" s="31"/>
      <c r="O379" s="31"/>
      <c r="P379" s="31"/>
      <c r="Q379" s="31"/>
      <c r="R379" s="31"/>
      <c r="S379" s="31"/>
      <c r="T379" s="31"/>
      <c r="U379" s="31"/>
      <c r="V379" s="14" t="s">
        <v>1240</v>
      </c>
    </row>
    <row r="380" s="3" customFormat="1" ht="21" hidden="1" customHeight="1" spans="1:22">
      <c r="A380" s="13">
        <f t="shared" si="20"/>
        <v>8</v>
      </c>
      <c r="B380" s="14" t="s">
        <v>1273</v>
      </c>
      <c r="C380" s="14" t="s">
        <v>73</v>
      </c>
      <c r="D380" s="14">
        <v>7</v>
      </c>
      <c r="E380" s="14">
        <f>900/8*D380</f>
        <v>787.5</v>
      </c>
      <c r="F380" s="14">
        <v>1</v>
      </c>
      <c r="G380" s="14">
        <f>1300/8*F380</f>
        <v>162.5</v>
      </c>
      <c r="H380" s="31"/>
      <c r="I380" s="72">
        <v>5726</v>
      </c>
      <c r="J380" s="14" t="s">
        <v>23</v>
      </c>
      <c r="K380" s="14" t="s">
        <v>1222</v>
      </c>
      <c r="L380" s="14">
        <v>15</v>
      </c>
      <c r="M380" s="31"/>
      <c r="N380" s="31"/>
      <c r="O380" s="31"/>
      <c r="P380" s="31"/>
      <c r="Q380" s="31"/>
      <c r="R380" s="31"/>
      <c r="S380" s="31"/>
      <c r="T380" s="31"/>
      <c r="U380" s="31"/>
      <c r="V380" s="14" t="s">
        <v>1229</v>
      </c>
    </row>
    <row r="381" s="3" customFormat="1" ht="21" hidden="1" customHeight="1" spans="1:22">
      <c r="A381" s="13">
        <f t="shared" si="20"/>
        <v>8</v>
      </c>
      <c r="B381" s="33" t="s">
        <v>1273</v>
      </c>
      <c r="C381" s="33" t="s">
        <v>85</v>
      </c>
      <c r="D381" s="33">
        <v>0</v>
      </c>
      <c r="E381" s="33">
        <f>900/8*D381</f>
        <v>0</v>
      </c>
      <c r="F381" s="33">
        <v>8</v>
      </c>
      <c r="G381" s="33">
        <f>1500/8*F381</f>
        <v>1500</v>
      </c>
      <c r="H381" s="33">
        <v>300</v>
      </c>
      <c r="I381" s="43"/>
      <c r="J381" s="33" t="s">
        <v>986</v>
      </c>
      <c r="K381" s="33" t="s">
        <v>1282</v>
      </c>
      <c r="L381" s="33"/>
      <c r="M381" s="33" t="s">
        <v>748</v>
      </c>
      <c r="N381" s="33"/>
      <c r="O381" s="33"/>
      <c r="P381" s="33">
        <v>1800</v>
      </c>
      <c r="Q381" s="33"/>
      <c r="R381" s="33" t="s">
        <v>166</v>
      </c>
      <c r="S381" s="33"/>
      <c r="T381" s="33"/>
      <c r="U381" s="33"/>
      <c r="V381" s="33"/>
    </row>
    <row r="382" ht="20" customHeight="1"/>
    <row r="383" ht="20" customHeight="1"/>
    <row r="384" ht="20" customHeight="1"/>
    <row r="385" ht="20" customHeight="1"/>
    <row r="386" ht="20" customHeight="1"/>
    <row r="387" ht="20" customHeight="1"/>
    <row r="388" ht="20" customHeight="1"/>
    <row r="389" ht="20" customHeight="1"/>
    <row r="390" ht="20" customHeight="1"/>
    <row r="391" ht="20" customHeight="1"/>
    <row r="392" ht="20" customHeight="1"/>
    <row r="393" ht="20" customHeight="1"/>
    <row r="394" ht="20" customHeight="1"/>
    <row r="395" ht="20" customHeight="1"/>
    <row r="396" ht="20" customHeight="1"/>
    <row r="397" ht="20" customHeight="1"/>
    <row r="398" ht="20" customHeight="1"/>
    <row r="399" ht="20" customHeight="1"/>
    <row r="400" ht="20" customHeight="1"/>
    <row r="401" ht="20" customHeight="1"/>
    <row r="402" ht="20" customHeight="1"/>
    <row r="403" ht="20" customHeight="1"/>
    <row r="404" ht="20" customHeight="1"/>
    <row r="405" ht="20" customHeight="1"/>
    <row r="406" ht="20" customHeight="1"/>
    <row r="407" ht="20" customHeight="1"/>
    <row r="408" ht="20" customHeight="1"/>
  </sheetData>
  <autoFilter ref="A2:IW381">
    <filterColumn colId="10">
      <customFilters>
        <customFilter operator="equal" val="中铁22局"/>
      </customFilters>
    </filterColumn>
    <extLst/>
  </autoFilter>
  <sortState ref="A3:V381">
    <sortCondition ref="B3:B381"/>
  </sortState>
  <mergeCells count="1">
    <mergeCell ref="O1:V1"/>
  </mergeCells>
  <pageMargins left="0.75" right="0.75" top="1" bottom="1" header="0.509027777777778" footer="0.509027777777778"/>
  <pageSetup paperSize="9" orientation="portrait"/>
  <headerFooter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S101"/>
  <sheetViews>
    <sheetView tabSelected="1" zoomScale="88" zoomScaleNormal="88" workbookViewId="0">
      <pane ySplit="2" topLeftCell="A50" activePane="bottomLeft" state="frozen"/>
      <selection/>
      <selection pane="bottomLeft" activeCell="K68" sqref="K68"/>
    </sheetView>
  </sheetViews>
  <sheetFormatPr defaultColWidth="9" defaultRowHeight="14.25"/>
  <cols>
    <col min="1" max="1" width="4.25" style="3" customWidth="1"/>
    <col min="2" max="2" width="10.75" style="4" customWidth="1"/>
    <col min="3" max="3" width="8.5" style="4" customWidth="1"/>
    <col min="4" max="4" width="5.53333333333333" style="4" customWidth="1"/>
    <col min="5" max="6" width="5.375" style="4" customWidth="1"/>
    <col min="7" max="7" width="6.125" style="4" customWidth="1"/>
    <col min="8" max="8" width="6.38333333333333" style="4" customWidth="1"/>
    <col min="9" max="9" width="6.65833333333333" style="5" customWidth="1"/>
    <col min="10" max="10" width="8.58333333333333" style="4" customWidth="1"/>
    <col min="11" max="11" width="26.25" style="4" customWidth="1"/>
    <col min="12" max="12" width="6.75" style="4" customWidth="1"/>
    <col min="13" max="13" width="15" style="4" customWidth="1"/>
    <col min="14" max="14" width="5.975" style="4" customWidth="1"/>
    <col min="15" max="15" width="7.225" style="6" customWidth="1"/>
    <col min="16" max="16" width="6.525" style="4" customWidth="1"/>
    <col min="17" max="17" width="5.275" style="4" customWidth="1"/>
    <col min="18" max="18" width="8.125" style="4" customWidth="1"/>
    <col min="19" max="19" width="5.55833333333333" style="4" customWidth="1"/>
    <col min="20" max="20" width="9" style="4" customWidth="1"/>
    <col min="21" max="21" width="5.75" style="4" customWidth="1"/>
    <col min="22" max="22" width="19.5" style="4" customWidth="1"/>
    <col min="23" max="23" width="23.15" style="4" customWidth="1"/>
    <col min="24" max="16384" width="9" style="4"/>
  </cols>
  <sheetData>
    <row r="1" s="1" customFormat="1" ht="42" customHeight="1" spans="1:253">
      <c r="A1" s="7"/>
      <c r="O1" s="17"/>
      <c r="P1" s="8"/>
      <c r="Q1" s="8"/>
      <c r="R1" s="8"/>
      <c r="S1" s="8"/>
      <c r="T1" s="8"/>
      <c r="U1" s="8"/>
      <c r="V1" s="8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</row>
    <row r="2" s="2" customFormat="1" ht="29.5" customHeight="1" spans="1:253">
      <c r="A2" s="8" t="s">
        <v>0</v>
      </c>
      <c r="B2" s="9" t="s">
        <v>1</v>
      </c>
      <c r="C2" s="10" t="s">
        <v>2</v>
      </c>
      <c r="D2" s="11" t="s">
        <v>3</v>
      </c>
      <c r="E2" s="12" t="s">
        <v>4</v>
      </c>
      <c r="F2" s="11" t="s">
        <v>5</v>
      </c>
      <c r="G2" s="12" t="s">
        <v>6</v>
      </c>
      <c r="H2" s="11" t="s">
        <v>13</v>
      </c>
      <c r="I2" s="18" t="s">
        <v>7</v>
      </c>
      <c r="J2" s="19" t="s">
        <v>8</v>
      </c>
      <c r="K2" s="8" t="s">
        <v>9</v>
      </c>
      <c r="L2" s="8" t="s">
        <v>10</v>
      </c>
      <c r="M2" s="20" t="s">
        <v>11</v>
      </c>
      <c r="N2" s="21" t="s">
        <v>12</v>
      </c>
      <c r="O2" s="22" t="s">
        <v>14</v>
      </c>
      <c r="P2" s="11" t="s">
        <v>15</v>
      </c>
      <c r="Q2" s="11" t="s">
        <v>16</v>
      </c>
      <c r="R2" s="21" t="s">
        <v>17</v>
      </c>
      <c r="S2" s="26" t="s">
        <v>18</v>
      </c>
      <c r="T2" s="26" t="s">
        <v>19</v>
      </c>
      <c r="U2" s="26" t="s">
        <v>299</v>
      </c>
      <c r="V2" s="27" t="s">
        <v>20</v>
      </c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</row>
    <row r="3" s="3" customFormat="1" ht="21" hidden="1" customHeight="1" spans="1:22">
      <c r="A3" s="13">
        <f t="shared" ref="A3:A66" si="0">D3+F3</f>
        <v>7</v>
      </c>
      <c r="B3" s="28" t="s">
        <v>1283</v>
      </c>
      <c r="C3" s="28" t="s">
        <v>1238</v>
      </c>
      <c r="D3" s="28">
        <v>7</v>
      </c>
      <c r="E3" s="28">
        <f>1000/8*D3</f>
        <v>875</v>
      </c>
      <c r="F3" s="28">
        <v>0</v>
      </c>
      <c r="G3" s="28">
        <f>1500/8*F3</f>
        <v>0</v>
      </c>
      <c r="H3" s="28"/>
      <c r="I3" s="35">
        <v>947</v>
      </c>
      <c r="J3" s="28" t="s">
        <v>1191</v>
      </c>
      <c r="K3" s="28" t="s">
        <v>1284</v>
      </c>
      <c r="L3" s="28"/>
      <c r="M3" s="28"/>
      <c r="N3" s="28"/>
      <c r="O3" s="28"/>
      <c r="P3" s="28"/>
      <c r="Q3" s="28"/>
      <c r="R3" s="28"/>
      <c r="S3" s="28"/>
      <c r="T3" s="28">
        <v>2645.8</v>
      </c>
      <c r="U3" s="28" t="s">
        <v>409</v>
      </c>
      <c r="V3" s="28"/>
    </row>
    <row r="4" s="3" customFormat="1" ht="22" hidden="1" customHeight="1" spans="1:22">
      <c r="A4" s="13">
        <f t="shared" si="0"/>
        <v>8</v>
      </c>
      <c r="B4" s="15" t="s">
        <v>1283</v>
      </c>
      <c r="C4" s="15" t="s">
        <v>80</v>
      </c>
      <c r="D4" s="15">
        <v>8</v>
      </c>
      <c r="E4" s="15">
        <f>900/8*D4</f>
        <v>900</v>
      </c>
      <c r="F4" s="15">
        <v>0</v>
      </c>
      <c r="G4" s="15">
        <f>1300/8*F4</f>
        <v>0</v>
      </c>
      <c r="H4" s="15"/>
      <c r="I4" s="36">
        <v>1004</v>
      </c>
      <c r="J4" s="15" t="s">
        <v>284</v>
      </c>
      <c r="K4" s="15" t="s">
        <v>861</v>
      </c>
      <c r="L4" s="15">
        <v>10</v>
      </c>
      <c r="M4" s="15"/>
      <c r="N4" s="15"/>
      <c r="O4" s="15"/>
      <c r="P4" s="15"/>
      <c r="Q4" s="15"/>
      <c r="R4" s="15"/>
      <c r="S4" s="15"/>
      <c r="T4" s="15">
        <v>1052</v>
      </c>
      <c r="U4" s="15" t="s">
        <v>407</v>
      </c>
      <c r="V4" s="15" t="s">
        <v>862</v>
      </c>
    </row>
    <row r="5" s="3" customFormat="1" ht="21" hidden="1" customHeight="1" spans="1:22">
      <c r="A5" s="13">
        <f t="shared" si="0"/>
        <v>8</v>
      </c>
      <c r="B5" s="15" t="s">
        <v>1283</v>
      </c>
      <c r="C5" s="15" t="s">
        <v>137</v>
      </c>
      <c r="D5" s="15">
        <v>5.5</v>
      </c>
      <c r="E5" s="15">
        <f>900/8*D5</f>
        <v>618.75</v>
      </c>
      <c r="F5" s="15">
        <v>2.5</v>
      </c>
      <c r="G5" s="15">
        <f>1300/8*F5</f>
        <v>406.25</v>
      </c>
      <c r="H5" s="15"/>
      <c r="I5" s="36">
        <v>1066</v>
      </c>
      <c r="J5" s="15" t="s">
        <v>47</v>
      </c>
      <c r="K5" s="15" t="s">
        <v>1134</v>
      </c>
      <c r="L5" s="15">
        <v>20</v>
      </c>
      <c r="M5" s="15"/>
      <c r="N5" s="15" t="s">
        <v>40</v>
      </c>
      <c r="O5" s="15"/>
      <c r="P5" s="15"/>
      <c r="Q5" s="15"/>
      <c r="R5" s="15"/>
      <c r="S5" s="15"/>
      <c r="T5" s="15">
        <v>1894.5</v>
      </c>
      <c r="U5" s="15"/>
      <c r="V5" s="15" t="s">
        <v>1237</v>
      </c>
    </row>
    <row r="6" s="3" customFormat="1" ht="18" hidden="1" customHeight="1" spans="1:22">
      <c r="A6" s="13">
        <f t="shared" si="0"/>
        <v>7</v>
      </c>
      <c r="B6" s="14" t="s">
        <v>1283</v>
      </c>
      <c r="C6" s="14" t="s">
        <v>168</v>
      </c>
      <c r="D6" s="14">
        <v>7</v>
      </c>
      <c r="E6" s="14">
        <f>900/8*D6</f>
        <v>787.5</v>
      </c>
      <c r="F6" s="14">
        <v>0</v>
      </c>
      <c r="G6" s="14">
        <f>1300/8*F6</f>
        <v>0</v>
      </c>
      <c r="H6" s="14"/>
      <c r="I6" s="23">
        <v>1323</v>
      </c>
      <c r="J6" s="14" t="s">
        <v>1285</v>
      </c>
      <c r="K6" s="37" t="s">
        <v>1286</v>
      </c>
      <c r="L6" s="14"/>
      <c r="M6" s="14"/>
      <c r="N6" s="14" t="s">
        <v>40</v>
      </c>
      <c r="O6" s="14"/>
      <c r="P6" s="14"/>
      <c r="Q6" s="14"/>
      <c r="R6" s="14"/>
      <c r="S6" s="14"/>
      <c r="T6" s="14"/>
      <c r="U6" s="14"/>
      <c r="V6" s="14" t="s">
        <v>1287</v>
      </c>
    </row>
    <row r="7" s="3" customFormat="1" ht="21" hidden="1" customHeight="1" spans="1:22">
      <c r="A7" s="13">
        <f t="shared" si="0"/>
        <v>8</v>
      </c>
      <c r="B7" s="29" t="s">
        <v>1283</v>
      </c>
      <c r="C7" s="29" t="s">
        <v>208</v>
      </c>
      <c r="D7" s="29">
        <v>5</v>
      </c>
      <c r="E7" s="29">
        <f>1000/8*D7</f>
        <v>625</v>
      </c>
      <c r="F7" s="29">
        <v>3</v>
      </c>
      <c r="G7" s="29">
        <f>1500/8*F7</f>
        <v>562.5</v>
      </c>
      <c r="H7" s="30"/>
      <c r="I7" s="38">
        <v>2667</v>
      </c>
      <c r="J7" s="29" t="s">
        <v>34</v>
      </c>
      <c r="K7" s="29" t="s">
        <v>1247</v>
      </c>
      <c r="L7" s="39"/>
      <c r="M7" s="30"/>
      <c r="N7" s="30"/>
      <c r="O7" s="30"/>
      <c r="P7" s="30"/>
      <c r="Q7" s="30"/>
      <c r="R7" s="30"/>
      <c r="S7" s="30"/>
      <c r="T7" s="29"/>
      <c r="U7" s="29"/>
      <c r="V7" s="29" t="s">
        <v>1264</v>
      </c>
    </row>
    <row r="8" s="3" customFormat="1" ht="21" hidden="1" customHeight="1" spans="1:22">
      <c r="A8" s="13">
        <f t="shared" si="0"/>
        <v>8</v>
      </c>
      <c r="B8" s="15" t="s">
        <v>1283</v>
      </c>
      <c r="C8" s="15" t="s">
        <v>85</v>
      </c>
      <c r="D8" s="15">
        <v>0</v>
      </c>
      <c r="E8" s="15">
        <f>900/8*D8</f>
        <v>0</v>
      </c>
      <c r="F8" s="15">
        <v>8</v>
      </c>
      <c r="G8" s="15">
        <f>1300/8*F8</f>
        <v>1300</v>
      </c>
      <c r="H8" s="15">
        <v>300</v>
      </c>
      <c r="I8" s="36">
        <v>2707</v>
      </c>
      <c r="J8" s="40" t="s">
        <v>845</v>
      </c>
      <c r="K8" s="15" t="s">
        <v>1288</v>
      </c>
      <c r="L8" s="15"/>
      <c r="M8" s="15"/>
      <c r="N8" s="15"/>
      <c r="O8" s="15"/>
      <c r="P8" s="15">
        <v>1600</v>
      </c>
      <c r="Q8" s="15"/>
      <c r="R8" s="15" t="s">
        <v>166</v>
      </c>
      <c r="S8" s="15"/>
      <c r="T8" s="15"/>
      <c r="U8" s="15"/>
      <c r="V8" s="15">
        <v>13500198017</v>
      </c>
    </row>
    <row r="9" s="3" customFormat="1" ht="20" hidden="1" customHeight="1" spans="1:22">
      <c r="A9" s="13">
        <f t="shared" si="0"/>
        <v>8</v>
      </c>
      <c r="B9" s="15" t="s">
        <v>1283</v>
      </c>
      <c r="C9" s="15" t="s">
        <v>418</v>
      </c>
      <c r="D9" s="15">
        <v>0</v>
      </c>
      <c r="E9" s="15">
        <f>900/8*D9</f>
        <v>0</v>
      </c>
      <c r="F9" s="15">
        <v>8</v>
      </c>
      <c r="G9" s="15">
        <f>1350/8*F9</f>
        <v>1350</v>
      </c>
      <c r="H9" s="15"/>
      <c r="I9" s="36">
        <v>3692</v>
      </c>
      <c r="J9" s="15" t="s">
        <v>1267</v>
      </c>
      <c r="K9" s="15" t="s">
        <v>1163</v>
      </c>
      <c r="L9" s="15"/>
      <c r="M9" s="15"/>
      <c r="N9" s="15" t="s">
        <v>40</v>
      </c>
      <c r="O9" s="15"/>
      <c r="P9" s="15"/>
      <c r="Q9" s="15"/>
      <c r="R9" s="15"/>
      <c r="S9" s="15"/>
      <c r="T9" s="15"/>
      <c r="U9" s="15"/>
      <c r="V9" s="15" t="s">
        <v>1252</v>
      </c>
    </row>
    <row r="10" s="3" customFormat="1" ht="22" hidden="1" customHeight="1" spans="1:22">
      <c r="A10" s="13">
        <f t="shared" si="0"/>
        <v>8</v>
      </c>
      <c r="B10" s="15" t="s">
        <v>1283</v>
      </c>
      <c r="C10" s="15" t="s">
        <v>81</v>
      </c>
      <c r="D10" s="15">
        <v>8</v>
      </c>
      <c r="E10" s="15">
        <f>1300/8*D10</f>
        <v>1300</v>
      </c>
      <c r="F10" s="15">
        <v>0</v>
      </c>
      <c r="G10" s="15">
        <f>1800/8*F10</f>
        <v>0</v>
      </c>
      <c r="H10" s="15">
        <v>300</v>
      </c>
      <c r="I10" s="36">
        <v>5308</v>
      </c>
      <c r="J10" s="40" t="s">
        <v>54</v>
      </c>
      <c r="K10" s="15" t="s">
        <v>1279</v>
      </c>
      <c r="L10" s="15"/>
      <c r="M10" s="15"/>
      <c r="N10" s="15" t="s">
        <v>40</v>
      </c>
      <c r="O10" s="15"/>
      <c r="P10" s="15"/>
      <c r="Q10" s="15"/>
      <c r="R10" s="15"/>
      <c r="S10" s="15"/>
      <c r="T10" s="15">
        <v>3050.8</v>
      </c>
      <c r="U10" s="15"/>
      <c r="V10" s="15" t="s">
        <v>1280</v>
      </c>
    </row>
    <row r="11" s="3" customFormat="1" ht="23" hidden="1" customHeight="1" spans="1:22">
      <c r="A11" s="13">
        <f t="shared" si="0"/>
        <v>4</v>
      </c>
      <c r="B11" s="14" t="s">
        <v>1283</v>
      </c>
      <c r="C11" s="14" t="s">
        <v>522</v>
      </c>
      <c r="D11" s="14">
        <v>4</v>
      </c>
      <c r="E11" s="14">
        <f>1000/8*D11</f>
        <v>500</v>
      </c>
      <c r="F11" s="14">
        <v>0</v>
      </c>
      <c r="G11" s="14">
        <f>1500/8*F11</f>
        <v>0</v>
      </c>
      <c r="H11" s="14"/>
      <c r="I11" s="24">
        <v>5439</v>
      </c>
      <c r="J11" s="14" t="s">
        <v>1257</v>
      </c>
      <c r="K11" s="14" t="s">
        <v>1183</v>
      </c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 t="s">
        <v>1184</v>
      </c>
    </row>
    <row r="12" s="3" customFormat="1" ht="20" hidden="1" customHeight="1" spans="1:22">
      <c r="A12" s="13">
        <f t="shared" si="0"/>
        <v>8</v>
      </c>
      <c r="B12" s="14" t="s">
        <v>1283</v>
      </c>
      <c r="C12" s="14" t="s">
        <v>73</v>
      </c>
      <c r="D12" s="14">
        <v>8</v>
      </c>
      <c r="E12" s="14">
        <f>900/8*D12</f>
        <v>900</v>
      </c>
      <c r="F12" s="14">
        <v>0</v>
      </c>
      <c r="G12" s="14">
        <f>1300/8*F12</f>
        <v>0</v>
      </c>
      <c r="H12" s="31"/>
      <c r="I12" s="23">
        <v>5727</v>
      </c>
      <c r="J12" s="14" t="s">
        <v>23</v>
      </c>
      <c r="K12" s="14" t="s">
        <v>1222</v>
      </c>
      <c r="L12" s="14">
        <v>20</v>
      </c>
      <c r="M12" s="41" t="s">
        <v>748</v>
      </c>
      <c r="N12" s="31"/>
      <c r="O12" s="31"/>
      <c r="P12" s="31"/>
      <c r="Q12" s="31"/>
      <c r="R12" s="31"/>
      <c r="S12" s="31"/>
      <c r="T12" s="31"/>
      <c r="U12" s="31"/>
      <c r="V12" s="14" t="s">
        <v>1229</v>
      </c>
    </row>
    <row r="13" s="3" customFormat="1" ht="20" hidden="1" customHeight="1" spans="1:22">
      <c r="A13" s="13">
        <f t="shared" si="0"/>
        <v>6</v>
      </c>
      <c r="B13" s="32" t="s">
        <v>1283</v>
      </c>
      <c r="C13" s="32" t="s">
        <v>457</v>
      </c>
      <c r="D13" s="32">
        <v>0</v>
      </c>
      <c r="E13" s="32">
        <f>900/8*D13</f>
        <v>0</v>
      </c>
      <c r="F13" s="32">
        <v>6</v>
      </c>
      <c r="G13" s="32">
        <f>1300/8*F13</f>
        <v>975</v>
      </c>
      <c r="H13" s="32"/>
      <c r="I13" s="42"/>
      <c r="J13" s="32" t="s">
        <v>38</v>
      </c>
      <c r="K13" s="32" t="s">
        <v>1289</v>
      </c>
      <c r="L13" s="32"/>
      <c r="M13" s="32" t="s">
        <v>970</v>
      </c>
      <c r="N13" s="32"/>
      <c r="O13" s="32"/>
      <c r="P13" s="32"/>
      <c r="Q13" s="32"/>
      <c r="R13" s="32"/>
      <c r="S13" s="32"/>
      <c r="T13" s="32"/>
      <c r="U13" s="32"/>
      <c r="V13" s="32"/>
    </row>
    <row r="14" s="3" customFormat="1" ht="20" hidden="1" customHeight="1" spans="1:22">
      <c r="A14" s="13">
        <f t="shared" si="0"/>
        <v>6</v>
      </c>
      <c r="B14" s="33" t="s">
        <v>1283</v>
      </c>
      <c r="C14" s="33" t="s">
        <v>322</v>
      </c>
      <c r="D14" s="33">
        <v>0</v>
      </c>
      <c r="E14" s="33">
        <f>900/8*D14</f>
        <v>0</v>
      </c>
      <c r="F14" s="33">
        <v>6</v>
      </c>
      <c r="G14" s="33">
        <f>1300/8*F14</f>
        <v>975</v>
      </c>
      <c r="H14" s="33"/>
      <c r="I14" s="43"/>
      <c r="J14" s="44" t="s">
        <v>845</v>
      </c>
      <c r="K14" s="33" t="s">
        <v>1289</v>
      </c>
      <c r="L14" s="33"/>
      <c r="M14" s="33" t="s">
        <v>970</v>
      </c>
      <c r="N14" s="33"/>
      <c r="O14" s="33"/>
      <c r="P14" s="33"/>
      <c r="Q14" s="33"/>
      <c r="R14" s="33"/>
      <c r="S14" s="33"/>
      <c r="T14" s="33"/>
      <c r="U14" s="33"/>
      <c r="V14" s="33"/>
    </row>
    <row r="15" s="3" customFormat="1" ht="22" hidden="1" customHeight="1" spans="1:22">
      <c r="A15" s="13">
        <f t="shared" si="0"/>
        <v>10</v>
      </c>
      <c r="B15" s="32" t="s">
        <v>1283</v>
      </c>
      <c r="C15" s="32" t="s">
        <v>457</v>
      </c>
      <c r="D15" s="32">
        <v>0</v>
      </c>
      <c r="E15" s="33">
        <f>900/8*D15</f>
        <v>0</v>
      </c>
      <c r="F15" s="32">
        <v>10</v>
      </c>
      <c r="G15" s="32">
        <f>1300/8*F15</f>
        <v>1625</v>
      </c>
      <c r="H15" s="32"/>
      <c r="I15" s="42"/>
      <c r="J15" s="32" t="s">
        <v>986</v>
      </c>
      <c r="K15" s="32" t="s">
        <v>1289</v>
      </c>
      <c r="L15" s="32"/>
      <c r="M15" s="32" t="s">
        <v>970</v>
      </c>
      <c r="N15" s="32"/>
      <c r="O15" s="32"/>
      <c r="P15" s="32"/>
      <c r="Q15" s="32"/>
      <c r="R15" s="32"/>
      <c r="S15" s="32"/>
      <c r="T15" s="32"/>
      <c r="U15" s="32"/>
      <c r="V15" s="32"/>
    </row>
    <row r="16" s="3" customFormat="1" ht="20" hidden="1" customHeight="1" spans="1:22">
      <c r="A16" s="13">
        <f t="shared" si="0"/>
        <v>8</v>
      </c>
      <c r="B16" s="29" t="s">
        <v>1283</v>
      </c>
      <c r="C16" s="29" t="s">
        <v>59</v>
      </c>
      <c r="D16" s="29">
        <v>8</v>
      </c>
      <c r="E16" s="29">
        <f>1000/8*D16</f>
        <v>1000</v>
      </c>
      <c r="F16" s="29">
        <v>0</v>
      </c>
      <c r="G16" s="29">
        <f>1500/8*F16</f>
        <v>0</v>
      </c>
      <c r="H16" s="29"/>
      <c r="I16" s="38"/>
      <c r="J16" s="29" t="s">
        <v>338</v>
      </c>
      <c r="K16" s="29" t="s">
        <v>1159</v>
      </c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 t="s">
        <v>1160</v>
      </c>
    </row>
    <row r="17" s="3" customFormat="1" ht="21" hidden="1" customHeight="1" spans="1:22">
      <c r="A17" s="13">
        <f t="shared" si="0"/>
        <v>8</v>
      </c>
      <c r="B17" s="28" t="s">
        <v>1290</v>
      </c>
      <c r="C17" s="28" t="s">
        <v>1238</v>
      </c>
      <c r="D17" s="28">
        <v>8</v>
      </c>
      <c r="E17" s="28">
        <f>1000/8*D17</f>
        <v>1000</v>
      </c>
      <c r="F17" s="28">
        <v>0</v>
      </c>
      <c r="G17" s="28">
        <f>1500/8*F17</f>
        <v>0</v>
      </c>
      <c r="H17" s="28"/>
      <c r="I17" s="35">
        <v>948</v>
      </c>
      <c r="J17" s="28" t="s">
        <v>1191</v>
      </c>
      <c r="K17" s="28" t="s">
        <v>1284</v>
      </c>
      <c r="L17" s="28">
        <v>30</v>
      </c>
      <c r="M17" s="28"/>
      <c r="N17" s="28"/>
      <c r="O17" s="28"/>
      <c r="P17" s="28"/>
      <c r="Q17" s="28"/>
      <c r="R17" s="28"/>
      <c r="S17" s="28"/>
      <c r="T17" s="28">
        <v>2653.8</v>
      </c>
      <c r="U17" s="28" t="s">
        <v>409</v>
      </c>
      <c r="V17" s="28"/>
    </row>
    <row r="18" s="3" customFormat="1" ht="21" hidden="1" customHeight="1" spans="1:22">
      <c r="A18" s="13">
        <f t="shared" si="0"/>
        <v>8</v>
      </c>
      <c r="B18" s="15" t="s">
        <v>1290</v>
      </c>
      <c r="C18" s="15" t="s">
        <v>81</v>
      </c>
      <c r="D18" s="15">
        <v>8</v>
      </c>
      <c r="E18" s="15">
        <f>1300/8*D18</f>
        <v>1300</v>
      </c>
      <c r="F18" s="15">
        <v>0</v>
      </c>
      <c r="G18" s="15">
        <f>1800/8*F18</f>
        <v>0</v>
      </c>
      <c r="H18" s="15"/>
      <c r="I18" s="36">
        <v>972</v>
      </c>
      <c r="J18" s="40" t="s">
        <v>23</v>
      </c>
      <c r="K18" s="15" t="s">
        <v>1279</v>
      </c>
      <c r="L18" s="15"/>
      <c r="M18" s="15"/>
      <c r="N18" s="15"/>
      <c r="O18" s="15"/>
      <c r="P18" s="15"/>
      <c r="Q18" s="15"/>
      <c r="R18" s="15"/>
      <c r="S18" s="15"/>
      <c r="T18" s="15">
        <v>3058</v>
      </c>
      <c r="U18" s="15"/>
      <c r="V18" s="15" t="s">
        <v>1280</v>
      </c>
    </row>
    <row r="19" s="3" customFormat="1" ht="21" hidden="1" customHeight="1" spans="1:22">
      <c r="A19" s="13">
        <f t="shared" si="0"/>
        <v>8</v>
      </c>
      <c r="B19" s="15" t="s">
        <v>1290</v>
      </c>
      <c r="C19" s="15" t="s">
        <v>80</v>
      </c>
      <c r="D19" s="15">
        <v>8</v>
      </c>
      <c r="E19" s="15">
        <f>900/8*D19</f>
        <v>900</v>
      </c>
      <c r="F19" s="15">
        <v>0</v>
      </c>
      <c r="G19" s="15">
        <f>1300/8*F19</f>
        <v>0</v>
      </c>
      <c r="H19" s="15"/>
      <c r="I19" s="36">
        <v>1005</v>
      </c>
      <c r="J19" s="15" t="s">
        <v>284</v>
      </c>
      <c r="K19" s="15" t="s">
        <v>861</v>
      </c>
      <c r="L19" s="15">
        <v>40</v>
      </c>
      <c r="M19" s="15"/>
      <c r="N19" s="15"/>
      <c r="O19" s="15"/>
      <c r="P19" s="15"/>
      <c r="Q19" s="15"/>
      <c r="R19" s="15"/>
      <c r="S19" s="15"/>
      <c r="T19" s="15">
        <v>1058</v>
      </c>
      <c r="U19" s="15" t="s">
        <v>410</v>
      </c>
      <c r="V19" s="15" t="s">
        <v>862</v>
      </c>
    </row>
    <row r="20" s="3" customFormat="1" ht="20" hidden="1" customHeight="1" spans="1:22">
      <c r="A20" s="13">
        <f t="shared" si="0"/>
        <v>8</v>
      </c>
      <c r="B20" s="15" t="s">
        <v>1290</v>
      </c>
      <c r="C20" s="15" t="s">
        <v>137</v>
      </c>
      <c r="D20" s="15">
        <v>7</v>
      </c>
      <c r="E20" s="15">
        <f>900/8*D20</f>
        <v>787.5</v>
      </c>
      <c r="F20" s="15">
        <v>1</v>
      </c>
      <c r="G20" s="15">
        <f>1300/8*F20</f>
        <v>162.5</v>
      </c>
      <c r="H20" s="15"/>
      <c r="I20" s="36">
        <v>1067</v>
      </c>
      <c r="J20" s="15" t="s">
        <v>47</v>
      </c>
      <c r="K20" s="15" t="s">
        <v>1134</v>
      </c>
      <c r="L20" s="15"/>
      <c r="M20" s="15"/>
      <c r="N20" s="15" t="s">
        <v>40</v>
      </c>
      <c r="O20" s="15"/>
      <c r="P20" s="15"/>
      <c r="Q20" s="15"/>
      <c r="R20" s="15"/>
      <c r="S20" s="15"/>
      <c r="T20" s="15">
        <v>1900</v>
      </c>
      <c r="U20" s="15"/>
      <c r="V20" s="15" t="s">
        <v>1237</v>
      </c>
    </row>
    <row r="21" s="3" customFormat="1" ht="21" hidden="1" customHeight="1" spans="1:22">
      <c r="A21" s="13">
        <f t="shared" si="0"/>
        <v>6</v>
      </c>
      <c r="B21" s="14" t="s">
        <v>1290</v>
      </c>
      <c r="C21" s="14" t="s">
        <v>168</v>
      </c>
      <c r="D21" s="14">
        <v>6</v>
      </c>
      <c r="E21" s="14">
        <f>900/8*D21</f>
        <v>675</v>
      </c>
      <c r="F21" s="14">
        <v>0</v>
      </c>
      <c r="G21" s="14">
        <f>1300/8*F21</f>
        <v>0</v>
      </c>
      <c r="H21" s="14"/>
      <c r="I21" s="23">
        <v>1324</v>
      </c>
      <c r="J21" s="14" t="s">
        <v>1285</v>
      </c>
      <c r="K21" s="37" t="s">
        <v>1286</v>
      </c>
      <c r="L21" s="14"/>
      <c r="M21" s="14"/>
      <c r="N21" s="14" t="s">
        <v>40</v>
      </c>
      <c r="O21" s="14"/>
      <c r="P21" s="14"/>
      <c r="Q21" s="14"/>
      <c r="R21" s="14"/>
      <c r="S21" s="14"/>
      <c r="T21" s="14"/>
      <c r="U21" s="14"/>
      <c r="V21" s="14" t="s">
        <v>1287</v>
      </c>
    </row>
    <row r="22" s="3" customFormat="1" ht="23" hidden="1" customHeight="1" spans="1:22">
      <c r="A22" s="13">
        <f t="shared" si="0"/>
        <v>9</v>
      </c>
      <c r="B22" s="29" t="s">
        <v>1290</v>
      </c>
      <c r="C22" s="29" t="s">
        <v>208</v>
      </c>
      <c r="D22" s="29">
        <v>4</v>
      </c>
      <c r="E22" s="29">
        <f>1000/8*D22</f>
        <v>500</v>
      </c>
      <c r="F22" s="29">
        <v>5</v>
      </c>
      <c r="G22" s="29">
        <f>1500/8*F22</f>
        <v>937.5</v>
      </c>
      <c r="H22" s="30"/>
      <c r="I22" s="38">
        <v>2668</v>
      </c>
      <c r="J22" s="29" t="s">
        <v>34</v>
      </c>
      <c r="K22" s="29" t="s">
        <v>1247</v>
      </c>
      <c r="L22" s="39"/>
      <c r="M22" s="30"/>
      <c r="N22" s="30"/>
      <c r="O22" s="30"/>
      <c r="P22" s="30"/>
      <c r="Q22" s="30"/>
      <c r="R22" s="30"/>
      <c r="S22" s="30"/>
      <c r="T22" s="29"/>
      <c r="U22" s="29"/>
      <c r="V22" s="29" t="s">
        <v>1264</v>
      </c>
    </row>
    <row r="23" s="3" customFormat="1" ht="20" hidden="1" customHeight="1" spans="1:22">
      <c r="A23" s="13">
        <f t="shared" si="0"/>
        <v>8</v>
      </c>
      <c r="B23" s="15" t="s">
        <v>1290</v>
      </c>
      <c r="C23" s="15" t="s">
        <v>273</v>
      </c>
      <c r="D23" s="15">
        <v>0</v>
      </c>
      <c r="E23" s="15">
        <f>900/8*D23</f>
        <v>0</v>
      </c>
      <c r="F23" s="15">
        <v>8</v>
      </c>
      <c r="G23" s="15">
        <f>1500/8*F23</f>
        <v>1500</v>
      </c>
      <c r="H23" s="15">
        <v>300</v>
      </c>
      <c r="I23" s="36">
        <v>5309</v>
      </c>
      <c r="J23" s="15" t="s">
        <v>54</v>
      </c>
      <c r="K23" s="15" t="s">
        <v>1291</v>
      </c>
      <c r="L23" s="15"/>
      <c r="M23" s="15" t="s">
        <v>748</v>
      </c>
      <c r="N23" s="15" t="s">
        <v>40</v>
      </c>
      <c r="O23" s="15"/>
      <c r="P23" s="15"/>
      <c r="Q23" s="15"/>
      <c r="R23" s="15"/>
      <c r="S23" s="15"/>
      <c r="T23" s="15"/>
      <c r="U23" s="15"/>
      <c r="V23" s="15" t="s">
        <v>1237</v>
      </c>
    </row>
    <row r="24" s="3" customFormat="1" ht="21" hidden="1" customHeight="1" spans="1:22">
      <c r="A24" s="13">
        <f t="shared" si="0"/>
        <v>4.5</v>
      </c>
      <c r="B24" s="14" t="s">
        <v>1290</v>
      </c>
      <c r="C24" s="14" t="s">
        <v>73</v>
      </c>
      <c r="D24" s="14">
        <v>0</v>
      </c>
      <c r="E24" s="14">
        <f>900/8*D24</f>
        <v>0</v>
      </c>
      <c r="F24" s="14">
        <v>4.5</v>
      </c>
      <c r="G24" s="14">
        <f>1300/8*F24</f>
        <v>731.25</v>
      </c>
      <c r="H24" s="31"/>
      <c r="I24" s="23">
        <v>5418</v>
      </c>
      <c r="J24" s="14" t="s">
        <v>986</v>
      </c>
      <c r="K24" s="14" t="s">
        <v>701</v>
      </c>
      <c r="L24" s="41"/>
      <c r="M24" s="31"/>
      <c r="N24" s="31"/>
      <c r="O24" s="31"/>
      <c r="P24" s="31"/>
      <c r="Q24" s="31"/>
      <c r="R24" s="31"/>
      <c r="S24" s="31"/>
      <c r="T24" s="31"/>
      <c r="U24" s="31"/>
      <c r="V24" s="14" t="s">
        <v>775</v>
      </c>
    </row>
    <row r="25" s="3" customFormat="1" ht="21" hidden="1" customHeight="1" spans="1:22">
      <c r="A25" s="13">
        <f t="shared" si="0"/>
        <v>8</v>
      </c>
      <c r="B25" s="14" t="s">
        <v>1290</v>
      </c>
      <c r="C25" s="14" t="s">
        <v>522</v>
      </c>
      <c r="D25" s="14">
        <v>8</v>
      </c>
      <c r="E25" s="14">
        <f>1000/8*D25</f>
        <v>1000</v>
      </c>
      <c r="F25" s="14">
        <v>0</v>
      </c>
      <c r="G25" s="14">
        <f>1500/8*F25</f>
        <v>0</v>
      </c>
      <c r="H25" s="31"/>
      <c r="I25" s="24">
        <v>5440</v>
      </c>
      <c r="J25" s="14" t="s">
        <v>1257</v>
      </c>
      <c r="K25" s="14" t="s">
        <v>1183</v>
      </c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14" t="s">
        <v>1184</v>
      </c>
    </row>
    <row r="26" s="3" customFormat="1" ht="21" hidden="1" customHeight="1" spans="1:22">
      <c r="A26" s="13">
        <f t="shared" si="0"/>
        <v>8</v>
      </c>
      <c r="B26" s="15" t="s">
        <v>1290</v>
      </c>
      <c r="C26" s="15" t="s">
        <v>384</v>
      </c>
      <c r="D26" s="15">
        <v>7</v>
      </c>
      <c r="E26" s="15">
        <f>1000/8*D26</f>
        <v>875</v>
      </c>
      <c r="F26" s="15">
        <v>1</v>
      </c>
      <c r="G26" s="15">
        <f>1350/8*F26</f>
        <v>168.75</v>
      </c>
      <c r="H26" s="15">
        <v>300</v>
      </c>
      <c r="I26" s="36">
        <v>5695</v>
      </c>
      <c r="J26" s="40" t="s">
        <v>939</v>
      </c>
      <c r="K26" s="15" t="s">
        <v>1292</v>
      </c>
      <c r="L26" s="15"/>
      <c r="M26" s="15"/>
      <c r="N26" s="15"/>
      <c r="O26" s="15"/>
      <c r="P26" s="15"/>
      <c r="Q26" s="15"/>
      <c r="R26" s="15"/>
      <c r="S26" s="15"/>
      <c r="T26" s="15">
        <v>835</v>
      </c>
      <c r="U26" s="15"/>
      <c r="V26" s="15" t="s">
        <v>1280</v>
      </c>
    </row>
    <row r="27" s="3" customFormat="1" ht="21" hidden="1" customHeight="1" spans="1:22">
      <c r="A27" s="13">
        <f t="shared" si="0"/>
        <v>8</v>
      </c>
      <c r="B27" s="32" t="s">
        <v>1290</v>
      </c>
      <c r="C27" s="32" t="s">
        <v>457</v>
      </c>
      <c r="D27" s="32">
        <v>8</v>
      </c>
      <c r="E27" s="33">
        <f>900/8*D27</f>
        <v>900</v>
      </c>
      <c r="F27" s="32">
        <v>0</v>
      </c>
      <c r="G27" s="32">
        <f>1300/8*F27</f>
        <v>0</v>
      </c>
      <c r="H27" s="32"/>
      <c r="I27" s="42"/>
      <c r="J27" s="32" t="s">
        <v>38</v>
      </c>
      <c r="K27" s="32" t="s">
        <v>1289</v>
      </c>
      <c r="L27" s="32"/>
      <c r="M27" s="32" t="s">
        <v>970</v>
      </c>
      <c r="N27" s="32"/>
      <c r="O27" s="32"/>
      <c r="P27" s="32"/>
      <c r="Q27" s="32"/>
      <c r="R27" s="32"/>
      <c r="S27" s="32"/>
      <c r="T27" s="32"/>
      <c r="U27" s="32"/>
      <c r="V27" s="32"/>
    </row>
    <row r="28" s="3" customFormat="1" ht="21" hidden="1" customHeight="1" spans="1:22">
      <c r="A28" s="13">
        <f t="shared" si="0"/>
        <v>8</v>
      </c>
      <c r="B28" s="33" t="s">
        <v>1290</v>
      </c>
      <c r="C28" s="33" t="s">
        <v>322</v>
      </c>
      <c r="D28" s="33">
        <v>8</v>
      </c>
      <c r="E28" s="33">
        <f>900/8*D28</f>
        <v>900</v>
      </c>
      <c r="F28" s="33">
        <v>0</v>
      </c>
      <c r="G28" s="33">
        <f>1300/8*F28</f>
        <v>0</v>
      </c>
      <c r="H28" s="33"/>
      <c r="I28" s="43"/>
      <c r="J28" s="44" t="s">
        <v>845</v>
      </c>
      <c r="K28" s="33" t="s">
        <v>1289</v>
      </c>
      <c r="L28" s="33"/>
      <c r="M28" s="33" t="s">
        <v>970</v>
      </c>
      <c r="N28" s="33"/>
      <c r="O28" s="33"/>
      <c r="P28" s="33"/>
      <c r="Q28" s="33"/>
      <c r="R28" s="33"/>
      <c r="S28" s="33"/>
      <c r="T28" s="33"/>
      <c r="U28" s="33"/>
      <c r="V28" s="33"/>
    </row>
    <row r="29" s="3" customFormat="1" ht="20" hidden="1" customHeight="1" spans="1:22">
      <c r="A29" s="13">
        <f t="shared" si="0"/>
        <v>8</v>
      </c>
      <c r="B29" s="29" t="s">
        <v>1290</v>
      </c>
      <c r="C29" s="29" t="s">
        <v>59</v>
      </c>
      <c r="D29" s="29">
        <v>8</v>
      </c>
      <c r="E29" s="29">
        <f>1000/8*D29</f>
        <v>1000</v>
      </c>
      <c r="F29" s="29">
        <v>0</v>
      </c>
      <c r="G29" s="29">
        <f>1500/8*F29</f>
        <v>0</v>
      </c>
      <c r="H29" s="29"/>
      <c r="I29" s="38"/>
      <c r="J29" s="29" t="s">
        <v>338</v>
      </c>
      <c r="K29" s="29" t="s">
        <v>1159</v>
      </c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 t="s">
        <v>1160</v>
      </c>
    </row>
    <row r="30" s="3" customFormat="1" ht="20" hidden="1" customHeight="1" spans="1:22">
      <c r="A30" s="13">
        <f t="shared" si="0"/>
        <v>8</v>
      </c>
      <c r="B30" s="28" t="s">
        <v>1293</v>
      </c>
      <c r="C30" s="28" t="s">
        <v>1238</v>
      </c>
      <c r="D30" s="28">
        <v>8</v>
      </c>
      <c r="E30" s="28">
        <f>1000/8*D30</f>
        <v>1000</v>
      </c>
      <c r="F30" s="28">
        <v>0</v>
      </c>
      <c r="G30" s="28">
        <f>1500/8*F30</f>
        <v>0</v>
      </c>
      <c r="H30" s="28"/>
      <c r="I30" s="35">
        <v>949</v>
      </c>
      <c r="J30" s="28" t="s">
        <v>1191</v>
      </c>
      <c r="K30" s="28" t="s">
        <v>1284</v>
      </c>
      <c r="L30" s="28">
        <v>30</v>
      </c>
      <c r="M30" s="28"/>
      <c r="N30" s="28"/>
      <c r="O30" s="28"/>
      <c r="P30" s="28"/>
      <c r="Q30" s="28"/>
      <c r="R30" s="28"/>
      <c r="S30" s="28"/>
      <c r="T30" s="28">
        <v>2660.2</v>
      </c>
      <c r="U30" s="28"/>
      <c r="V30" s="28"/>
    </row>
    <row r="31" s="3" customFormat="1" ht="20" hidden="1" customHeight="1" spans="1:22">
      <c r="A31" s="13">
        <f t="shared" si="0"/>
        <v>8</v>
      </c>
      <c r="B31" s="15" t="s">
        <v>1293</v>
      </c>
      <c r="C31" s="15" t="s">
        <v>81</v>
      </c>
      <c r="D31" s="15">
        <v>8</v>
      </c>
      <c r="E31" s="15">
        <f>1300/8*D31</f>
        <v>1300</v>
      </c>
      <c r="F31" s="15">
        <v>0</v>
      </c>
      <c r="G31" s="15">
        <f>1800/8*F31</f>
        <v>0</v>
      </c>
      <c r="H31" s="15"/>
      <c r="I31" s="36">
        <v>973</v>
      </c>
      <c r="J31" s="40" t="s">
        <v>23</v>
      </c>
      <c r="K31" s="15" t="s">
        <v>1279</v>
      </c>
      <c r="L31" s="15">
        <v>110</v>
      </c>
      <c r="M31" s="15"/>
      <c r="N31" s="15"/>
      <c r="O31" s="15"/>
      <c r="P31" s="15"/>
      <c r="Q31" s="15"/>
      <c r="R31" s="15"/>
      <c r="S31" s="15"/>
      <c r="T31" s="15">
        <v>3066</v>
      </c>
      <c r="U31" s="15" t="s">
        <v>410</v>
      </c>
      <c r="V31" s="15" t="s">
        <v>1280</v>
      </c>
    </row>
    <row r="32" s="3" customFormat="1" ht="26" hidden="1" customHeight="1" spans="1:22">
      <c r="A32" s="13">
        <f t="shared" si="0"/>
        <v>8</v>
      </c>
      <c r="B32" s="15" t="s">
        <v>1293</v>
      </c>
      <c r="C32" s="15" t="s">
        <v>80</v>
      </c>
      <c r="D32" s="15">
        <v>8</v>
      </c>
      <c r="E32" s="15">
        <f>900/8*D32</f>
        <v>900</v>
      </c>
      <c r="F32" s="15">
        <v>0</v>
      </c>
      <c r="G32" s="15">
        <f>1300/8*F32</f>
        <v>0</v>
      </c>
      <c r="H32" s="15"/>
      <c r="I32" s="36">
        <v>1006</v>
      </c>
      <c r="J32" s="15" t="s">
        <v>284</v>
      </c>
      <c r="K32" s="15" t="s">
        <v>861</v>
      </c>
      <c r="L32" s="15">
        <v>20</v>
      </c>
      <c r="M32" s="15"/>
      <c r="N32" s="15"/>
      <c r="O32" s="15"/>
      <c r="P32" s="15"/>
      <c r="Q32" s="15"/>
      <c r="R32" s="15"/>
      <c r="S32" s="15"/>
      <c r="T32" s="15">
        <v>1063</v>
      </c>
      <c r="U32" s="15" t="s">
        <v>410</v>
      </c>
      <c r="V32" s="15" t="s">
        <v>862</v>
      </c>
    </row>
    <row r="33" s="3" customFormat="1" ht="20" hidden="1" customHeight="1" spans="1:22">
      <c r="A33" s="13">
        <f t="shared" si="0"/>
        <v>8</v>
      </c>
      <c r="B33" s="15" t="s">
        <v>1293</v>
      </c>
      <c r="C33" s="15" t="s">
        <v>418</v>
      </c>
      <c r="D33" s="15">
        <v>0</v>
      </c>
      <c r="E33" s="15">
        <f>900/8*D33</f>
        <v>0</v>
      </c>
      <c r="F33" s="15">
        <v>8</v>
      </c>
      <c r="G33" s="15">
        <f>1350/8*F33</f>
        <v>1350</v>
      </c>
      <c r="H33" s="15"/>
      <c r="I33" s="36">
        <v>1068</v>
      </c>
      <c r="J33" s="15" t="s">
        <v>47</v>
      </c>
      <c r="K33" s="15" t="s">
        <v>1163</v>
      </c>
      <c r="L33" s="15"/>
      <c r="M33" s="15"/>
      <c r="N33" s="15" t="s">
        <v>40</v>
      </c>
      <c r="O33" s="15"/>
      <c r="P33" s="15"/>
      <c r="Q33" s="15"/>
      <c r="R33" s="15"/>
      <c r="S33" s="15"/>
      <c r="T33" s="15">
        <v>9447.1</v>
      </c>
      <c r="U33" s="15"/>
      <c r="V33" s="15" t="s">
        <v>1252</v>
      </c>
    </row>
    <row r="34" s="3" customFormat="1" ht="21" hidden="1" customHeight="1" spans="1:22">
      <c r="A34" s="13">
        <f t="shared" si="0"/>
        <v>8</v>
      </c>
      <c r="B34" s="14" t="s">
        <v>1293</v>
      </c>
      <c r="C34" s="14" t="s">
        <v>73</v>
      </c>
      <c r="D34" s="14">
        <v>0</v>
      </c>
      <c r="E34" s="14">
        <f>900/8*D34</f>
        <v>0</v>
      </c>
      <c r="F34" s="14">
        <v>8</v>
      </c>
      <c r="G34" s="14">
        <f>1300/8*F34</f>
        <v>1300</v>
      </c>
      <c r="H34" s="31"/>
      <c r="I34" s="23">
        <v>5419</v>
      </c>
      <c r="J34" s="14" t="s">
        <v>986</v>
      </c>
      <c r="K34" s="14" t="s">
        <v>701</v>
      </c>
      <c r="L34" s="41">
        <v>20</v>
      </c>
      <c r="M34" s="31"/>
      <c r="N34" s="31"/>
      <c r="O34" s="31"/>
      <c r="P34" s="31"/>
      <c r="Q34" s="31"/>
      <c r="R34" s="31"/>
      <c r="S34" s="31"/>
      <c r="T34" s="14"/>
      <c r="U34" s="31"/>
      <c r="V34" s="14" t="s">
        <v>775</v>
      </c>
    </row>
    <row r="35" s="3" customFormat="1" ht="20" hidden="1" customHeight="1" spans="1:22">
      <c r="A35" s="13">
        <f t="shared" si="0"/>
        <v>8</v>
      </c>
      <c r="B35" s="32" t="s">
        <v>1293</v>
      </c>
      <c r="C35" s="32" t="s">
        <v>1294</v>
      </c>
      <c r="D35" s="32">
        <v>8</v>
      </c>
      <c r="E35" s="32">
        <f>1000/8*D35</f>
        <v>1000</v>
      </c>
      <c r="F35" s="32">
        <v>0</v>
      </c>
      <c r="G35" s="32">
        <f>1500/8*F35</f>
        <v>0</v>
      </c>
      <c r="H35" s="34">
        <v>300</v>
      </c>
      <c r="I35" s="42">
        <v>5441</v>
      </c>
      <c r="J35" s="33" t="s">
        <v>1257</v>
      </c>
      <c r="K35" s="33" t="s">
        <v>1295</v>
      </c>
      <c r="L35" s="45"/>
      <c r="M35" s="45" t="s">
        <v>748</v>
      </c>
      <c r="N35" s="34"/>
      <c r="O35" s="34"/>
      <c r="P35" s="34"/>
      <c r="Q35" s="34"/>
      <c r="R35" s="34"/>
      <c r="S35" s="34"/>
      <c r="T35" s="34"/>
      <c r="U35" s="34"/>
      <c r="V35" s="32" t="s">
        <v>1296</v>
      </c>
    </row>
    <row r="36" s="3" customFormat="1" ht="21" hidden="1" customHeight="1" spans="1:22">
      <c r="A36" s="13">
        <f t="shared" si="0"/>
        <v>4</v>
      </c>
      <c r="B36" s="15" t="s">
        <v>1293</v>
      </c>
      <c r="C36" s="14" t="s">
        <v>90</v>
      </c>
      <c r="D36" s="14">
        <v>4</v>
      </c>
      <c r="E36" s="14">
        <f>900/8*D36</f>
        <v>450</v>
      </c>
      <c r="F36" s="14">
        <v>0</v>
      </c>
      <c r="G36" s="14">
        <f>1300/8*F36</f>
        <v>0</v>
      </c>
      <c r="H36" s="14"/>
      <c r="I36" s="23">
        <v>5443</v>
      </c>
      <c r="J36" s="14" t="s">
        <v>1257</v>
      </c>
      <c r="K36" s="14" t="s">
        <v>270</v>
      </c>
      <c r="L36" s="14"/>
      <c r="M36" s="14"/>
      <c r="N36" s="14" t="s">
        <v>40</v>
      </c>
      <c r="O36" s="14"/>
      <c r="P36" s="14"/>
      <c r="Q36" s="14"/>
      <c r="R36" s="14"/>
      <c r="S36" s="14"/>
      <c r="T36" s="14">
        <v>1553</v>
      </c>
      <c r="U36" s="14"/>
      <c r="V36" s="14"/>
    </row>
    <row r="37" s="3" customFormat="1" ht="40" hidden="1" customHeight="1" spans="1:22">
      <c r="A37" s="13">
        <f t="shared" si="0"/>
        <v>8</v>
      </c>
      <c r="B37" s="15" t="s">
        <v>1293</v>
      </c>
      <c r="C37" s="15" t="s">
        <v>384</v>
      </c>
      <c r="D37" s="15">
        <v>0</v>
      </c>
      <c r="E37" s="15">
        <f>1000/8*D37</f>
        <v>0</v>
      </c>
      <c r="F37" s="15">
        <v>8</v>
      </c>
      <c r="G37" s="15">
        <f>1350/8*F37</f>
        <v>1350</v>
      </c>
      <c r="H37" s="15"/>
      <c r="I37" s="36">
        <v>5696</v>
      </c>
      <c r="J37" s="40" t="s">
        <v>1297</v>
      </c>
      <c r="K37" s="15" t="s">
        <v>1292</v>
      </c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</row>
    <row r="38" s="3" customFormat="1" ht="21" hidden="1" customHeight="1" spans="1:22">
      <c r="A38" s="13">
        <f t="shared" si="0"/>
        <v>8</v>
      </c>
      <c r="B38" s="32" t="s">
        <v>1293</v>
      </c>
      <c r="C38" s="32" t="s">
        <v>457</v>
      </c>
      <c r="D38" s="32">
        <v>8</v>
      </c>
      <c r="E38" s="33">
        <f>900/8*D38</f>
        <v>900</v>
      </c>
      <c r="F38" s="32">
        <v>0</v>
      </c>
      <c r="G38" s="32">
        <f>1300/8*F38</f>
        <v>0</v>
      </c>
      <c r="H38" s="32"/>
      <c r="I38" s="42"/>
      <c r="J38" s="32" t="s">
        <v>38</v>
      </c>
      <c r="K38" s="32" t="s">
        <v>1289</v>
      </c>
      <c r="L38" s="32"/>
      <c r="M38" s="32" t="s">
        <v>748</v>
      </c>
      <c r="N38" s="32">
        <v>20</v>
      </c>
      <c r="O38" s="32"/>
      <c r="P38" s="32"/>
      <c r="Q38" s="32"/>
      <c r="R38" s="32"/>
      <c r="S38" s="32"/>
      <c r="T38" s="32">
        <v>1847</v>
      </c>
      <c r="U38" s="32" t="s">
        <v>408</v>
      </c>
      <c r="V38" s="32"/>
    </row>
    <row r="39" s="3" customFormat="1" ht="21" hidden="1" customHeight="1" spans="1:22">
      <c r="A39" s="13">
        <f t="shared" si="0"/>
        <v>8</v>
      </c>
      <c r="B39" s="33" t="s">
        <v>1293</v>
      </c>
      <c r="C39" s="33" t="s">
        <v>345</v>
      </c>
      <c r="D39" s="33">
        <v>8</v>
      </c>
      <c r="E39" s="33">
        <f>1000/8*D39</f>
        <v>1000</v>
      </c>
      <c r="F39" s="33">
        <v>0</v>
      </c>
      <c r="G39" s="33">
        <f>1350/8*F39</f>
        <v>0</v>
      </c>
      <c r="H39" s="33">
        <v>300</v>
      </c>
      <c r="I39" s="43"/>
      <c r="J39" s="44" t="s">
        <v>939</v>
      </c>
      <c r="K39" s="33" t="s">
        <v>1298</v>
      </c>
      <c r="L39" s="33"/>
      <c r="M39" s="33"/>
      <c r="N39" s="33"/>
      <c r="O39" s="33"/>
      <c r="P39" s="33">
        <v>1600</v>
      </c>
      <c r="Q39" s="33"/>
      <c r="R39" s="33" t="s">
        <v>1299</v>
      </c>
      <c r="S39" s="33"/>
      <c r="T39" s="33"/>
      <c r="U39" s="33"/>
      <c r="V39" s="33"/>
    </row>
    <row r="40" s="3" customFormat="1" ht="21" hidden="1" customHeight="1" spans="1:22">
      <c r="A40" s="13">
        <f t="shared" si="0"/>
        <v>8</v>
      </c>
      <c r="B40" s="33" t="s">
        <v>1293</v>
      </c>
      <c r="C40" s="33" t="s">
        <v>322</v>
      </c>
      <c r="D40" s="33">
        <v>8</v>
      </c>
      <c r="E40" s="33">
        <f>900/8*D40</f>
        <v>900</v>
      </c>
      <c r="F40" s="33">
        <v>0</v>
      </c>
      <c r="G40" s="33">
        <f>1300/8*F40</f>
        <v>0</v>
      </c>
      <c r="H40" s="33"/>
      <c r="I40" s="43"/>
      <c r="J40" s="44" t="s">
        <v>845</v>
      </c>
      <c r="K40" s="33" t="s">
        <v>1289</v>
      </c>
      <c r="L40" s="33"/>
      <c r="M40" s="32" t="s">
        <v>748</v>
      </c>
      <c r="N40" s="33"/>
      <c r="O40" s="33"/>
      <c r="P40" s="33"/>
      <c r="Q40" s="33"/>
      <c r="R40" s="33"/>
      <c r="S40" s="33"/>
      <c r="T40" s="33"/>
      <c r="U40" s="33"/>
      <c r="V40" s="33"/>
    </row>
    <row r="41" s="3" customFormat="1" ht="21" hidden="1" customHeight="1" spans="1:22">
      <c r="A41" s="13">
        <f t="shared" si="0"/>
        <v>8</v>
      </c>
      <c r="B41" s="28" t="s">
        <v>1293</v>
      </c>
      <c r="C41" s="29" t="s">
        <v>1300</v>
      </c>
      <c r="D41" s="29">
        <v>8</v>
      </c>
      <c r="E41" s="29">
        <f>1000/8*D41</f>
        <v>1000</v>
      </c>
      <c r="F41" s="29">
        <v>0</v>
      </c>
      <c r="G41" s="29">
        <f>1300/8*F41</f>
        <v>0</v>
      </c>
      <c r="H41" s="29"/>
      <c r="I41" s="38"/>
      <c r="J41" s="29" t="s">
        <v>26</v>
      </c>
      <c r="K41" s="29" t="s">
        <v>1301</v>
      </c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</row>
    <row r="42" ht="19" hidden="1" customHeight="1" spans="1:22">
      <c r="A42" s="13">
        <f t="shared" si="0"/>
        <v>8</v>
      </c>
      <c r="B42" s="28" t="s">
        <v>1293</v>
      </c>
      <c r="C42" s="29" t="s">
        <v>273</v>
      </c>
      <c r="D42" s="29">
        <v>8</v>
      </c>
      <c r="E42" s="29">
        <f>1000/8*D42</f>
        <v>1000</v>
      </c>
      <c r="F42" s="29">
        <v>0</v>
      </c>
      <c r="G42" s="29">
        <f>1300/8*F42</f>
        <v>0</v>
      </c>
      <c r="H42" s="29"/>
      <c r="I42" s="38"/>
      <c r="J42" s="29" t="s">
        <v>34</v>
      </c>
      <c r="K42" s="29" t="s">
        <v>1302</v>
      </c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</row>
    <row r="43" s="3" customFormat="1" ht="23" hidden="1" customHeight="1" spans="1:22">
      <c r="A43" s="13">
        <f t="shared" si="0"/>
        <v>8</v>
      </c>
      <c r="B43" s="29" t="s">
        <v>1293</v>
      </c>
      <c r="C43" s="29" t="s">
        <v>59</v>
      </c>
      <c r="D43" s="29">
        <v>8</v>
      </c>
      <c r="E43" s="29">
        <f>1000/8*D43</f>
        <v>1000</v>
      </c>
      <c r="F43" s="29">
        <v>0</v>
      </c>
      <c r="G43" s="29">
        <f>1500/8*F43</f>
        <v>0</v>
      </c>
      <c r="H43" s="29"/>
      <c r="I43" s="38"/>
      <c r="J43" s="29" t="s">
        <v>338</v>
      </c>
      <c r="K43" s="29" t="s">
        <v>1159</v>
      </c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</row>
    <row r="44" s="3" customFormat="1" ht="21" hidden="1" customHeight="1" spans="1:22">
      <c r="A44" s="13">
        <f t="shared" si="0"/>
        <v>11.5</v>
      </c>
      <c r="B44" s="28" t="s">
        <v>1303</v>
      </c>
      <c r="C44" s="29" t="s">
        <v>208</v>
      </c>
      <c r="D44" s="29">
        <v>9</v>
      </c>
      <c r="E44" s="29">
        <f>1000/8*D44</f>
        <v>1125</v>
      </c>
      <c r="F44" s="29">
        <v>2.5</v>
      </c>
      <c r="G44" s="29">
        <f>1300/8*F44</f>
        <v>406.25</v>
      </c>
      <c r="H44" s="29"/>
      <c r="I44" s="38">
        <v>110</v>
      </c>
      <c r="J44" s="29" t="s">
        <v>34</v>
      </c>
      <c r="K44" s="29" t="s">
        <v>1247</v>
      </c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</row>
    <row r="45" s="3" customFormat="1" ht="20" hidden="1" customHeight="1" spans="1:22">
      <c r="A45" s="13">
        <f t="shared" si="0"/>
        <v>4</v>
      </c>
      <c r="B45" s="15" t="s">
        <v>1303</v>
      </c>
      <c r="C45" s="14" t="s">
        <v>90</v>
      </c>
      <c r="D45" s="14">
        <v>4</v>
      </c>
      <c r="E45" s="14">
        <f>900/8*D45</f>
        <v>450</v>
      </c>
      <c r="F45" s="14">
        <v>0</v>
      </c>
      <c r="G45" s="14">
        <f>1300/8*F45</f>
        <v>0</v>
      </c>
      <c r="H45" s="14"/>
      <c r="I45" s="23">
        <v>1007</v>
      </c>
      <c r="J45" s="14" t="s">
        <v>284</v>
      </c>
      <c r="K45" s="14" t="s">
        <v>270</v>
      </c>
      <c r="L45" s="14"/>
      <c r="M45" s="14" t="s">
        <v>748</v>
      </c>
      <c r="N45" s="14"/>
      <c r="O45" s="14"/>
      <c r="P45" s="14"/>
      <c r="Q45" s="14"/>
      <c r="R45" s="14"/>
      <c r="S45" s="14"/>
      <c r="T45" s="14"/>
      <c r="U45" s="14"/>
      <c r="V45" s="14"/>
    </row>
    <row r="46" s="3" customFormat="1" ht="20" hidden="1" customHeight="1" spans="1:22">
      <c r="A46" s="13">
        <f t="shared" si="0"/>
        <v>8</v>
      </c>
      <c r="B46" s="15" t="s">
        <v>1303</v>
      </c>
      <c r="C46" s="15" t="s">
        <v>81</v>
      </c>
      <c r="D46" s="15">
        <v>8</v>
      </c>
      <c r="E46" s="15">
        <f>1300/8*D46</f>
        <v>1300</v>
      </c>
      <c r="F46" s="15">
        <v>0</v>
      </c>
      <c r="G46" s="15">
        <f>1800/8*F46</f>
        <v>0</v>
      </c>
      <c r="H46" s="15"/>
      <c r="I46" s="36">
        <v>2689</v>
      </c>
      <c r="J46" s="40" t="s">
        <v>1304</v>
      </c>
      <c r="K46" s="15" t="s">
        <v>1279</v>
      </c>
      <c r="L46" s="15"/>
      <c r="M46" s="15"/>
      <c r="N46" s="15" t="s">
        <v>40</v>
      </c>
      <c r="O46" s="15"/>
      <c r="P46" s="15"/>
      <c r="Q46" s="15"/>
      <c r="R46" s="15"/>
      <c r="S46" s="15"/>
      <c r="T46" s="15"/>
      <c r="U46" s="15"/>
      <c r="V46" s="15" t="s">
        <v>1280</v>
      </c>
    </row>
    <row r="47" s="3" customFormat="1" ht="20" hidden="1" customHeight="1" spans="1:22">
      <c r="A47" s="13">
        <f t="shared" si="0"/>
        <v>8</v>
      </c>
      <c r="B47" s="14" t="s">
        <v>1303</v>
      </c>
      <c r="C47" s="14" t="s">
        <v>73</v>
      </c>
      <c r="D47" s="14">
        <v>0</v>
      </c>
      <c r="E47" s="14">
        <f>900/8*D47</f>
        <v>0</v>
      </c>
      <c r="F47" s="14">
        <v>8</v>
      </c>
      <c r="G47" s="14">
        <f>1300/8*F47</f>
        <v>1300</v>
      </c>
      <c r="H47" s="31"/>
      <c r="I47" s="23">
        <v>5420</v>
      </c>
      <c r="J47" s="14" t="s">
        <v>986</v>
      </c>
      <c r="K47" s="14" t="s">
        <v>701</v>
      </c>
      <c r="L47" s="41"/>
      <c r="M47" s="31"/>
      <c r="N47" s="31"/>
      <c r="O47" s="31"/>
      <c r="P47" s="31"/>
      <c r="Q47" s="31"/>
      <c r="R47" s="31"/>
      <c r="S47" s="31"/>
      <c r="T47" s="31">
        <v>1290.5</v>
      </c>
      <c r="U47" s="31"/>
      <c r="V47" s="14" t="s">
        <v>775</v>
      </c>
    </row>
    <row r="48" s="3" customFormat="1" ht="20" hidden="1" customHeight="1" spans="1:22">
      <c r="A48" s="13">
        <f t="shared" si="0"/>
        <v>8</v>
      </c>
      <c r="B48" s="15" t="s">
        <v>1303</v>
      </c>
      <c r="C48" s="15" t="s">
        <v>384</v>
      </c>
      <c r="D48" s="15">
        <v>0</v>
      </c>
      <c r="E48" s="15">
        <f>1000/8*D48</f>
        <v>0</v>
      </c>
      <c r="F48" s="15">
        <v>8</v>
      </c>
      <c r="G48" s="15">
        <f>1350/8*F48</f>
        <v>1350</v>
      </c>
      <c r="H48" s="15"/>
      <c r="I48" s="36">
        <v>5697</v>
      </c>
      <c r="J48" s="40" t="s">
        <v>939</v>
      </c>
      <c r="K48" s="15" t="s">
        <v>1292</v>
      </c>
      <c r="L48" s="15"/>
      <c r="M48" s="15"/>
      <c r="N48" s="15"/>
      <c r="O48" s="15"/>
      <c r="P48" s="15"/>
      <c r="Q48" s="15"/>
      <c r="R48" s="15"/>
      <c r="S48" s="15"/>
      <c r="T48" s="15">
        <v>850</v>
      </c>
      <c r="U48" s="15"/>
      <c r="V48" s="15"/>
    </row>
    <row r="49" s="3" customFormat="1" ht="20" hidden="1" customHeight="1" spans="1:22">
      <c r="A49" s="13">
        <f t="shared" si="0"/>
        <v>8</v>
      </c>
      <c r="B49" s="29" t="s">
        <v>1303</v>
      </c>
      <c r="C49" s="29" t="s">
        <v>59</v>
      </c>
      <c r="D49" s="29">
        <v>8</v>
      </c>
      <c r="E49" s="29">
        <f>1000/8*D49</f>
        <v>1000</v>
      </c>
      <c r="F49" s="29">
        <v>0</v>
      </c>
      <c r="G49" s="29">
        <f>1500/8*F49</f>
        <v>0</v>
      </c>
      <c r="H49" s="29"/>
      <c r="I49" s="38"/>
      <c r="J49" s="29" t="s">
        <v>338</v>
      </c>
      <c r="K49" s="29" t="s">
        <v>1159</v>
      </c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</row>
    <row r="50" s="3" customFormat="1" ht="20" customHeight="1" spans="1:22">
      <c r="A50" s="13">
        <f t="shared" si="0"/>
        <v>8</v>
      </c>
      <c r="B50" s="28" t="s">
        <v>1305</v>
      </c>
      <c r="C50" s="29" t="s">
        <v>208</v>
      </c>
      <c r="D50" s="29">
        <v>8</v>
      </c>
      <c r="E50" s="29">
        <f>1000/8*D50</f>
        <v>1000</v>
      </c>
      <c r="F50" s="29">
        <v>0</v>
      </c>
      <c r="G50" s="29">
        <f>1300/8*F50</f>
        <v>0</v>
      </c>
      <c r="H50" s="29"/>
      <c r="I50" s="38">
        <v>111</v>
      </c>
      <c r="J50" s="29" t="s">
        <v>34</v>
      </c>
      <c r="K50" s="29" t="s">
        <v>1247</v>
      </c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</row>
    <row r="51" s="3" customFormat="1" ht="21" customHeight="1" spans="1:22">
      <c r="A51" s="13">
        <f t="shared" si="0"/>
        <v>4</v>
      </c>
      <c r="B51" s="14" t="s">
        <v>1305</v>
      </c>
      <c r="C51" s="14" t="s">
        <v>180</v>
      </c>
      <c r="D51" s="14">
        <v>0</v>
      </c>
      <c r="E51" s="14">
        <f>900/8*D51</f>
        <v>0</v>
      </c>
      <c r="F51" s="14">
        <v>4</v>
      </c>
      <c r="G51" s="14">
        <f>1300/8*F51</f>
        <v>650</v>
      </c>
      <c r="H51" s="31"/>
      <c r="I51" s="23">
        <v>951</v>
      </c>
      <c r="J51" s="14" t="s">
        <v>1191</v>
      </c>
      <c r="K51" s="14" t="s">
        <v>1306</v>
      </c>
      <c r="L51" s="41"/>
      <c r="M51" s="31"/>
      <c r="N51" s="41" t="s">
        <v>40</v>
      </c>
      <c r="O51" s="31"/>
      <c r="P51" s="31"/>
      <c r="Q51" s="31"/>
      <c r="R51" s="31"/>
      <c r="S51" s="31"/>
      <c r="T51" s="31">
        <v>2339.5</v>
      </c>
      <c r="U51" s="31"/>
      <c r="V51" s="14" t="s">
        <v>1307</v>
      </c>
    </row>
    <row r="52" s="3" customFormat="1" ht="21" customHeight="1" spans="1:22">
      <c r="A52" s="13">
        <f t="shared" si="0"/>
        <v>8</v>
      </c>
      <c r="B52" s="15" t="s">
        <v>1305</v>
      </c>
      <c r="C52" s="15" t="s">
        <v>81</v>
      </c>
      <c r="D52" s="15">
        <v>8</v>
      </c>
      <c r="E52" s="15">
        <f>1300/8*D52</f>
        <v>1300</v>
      </c>
      <c r="F52" s="15">
        <v>0</v>
      </c>
      <c r="G52" s="15">
        <f>1800/8*F52</f>
        <v>0</v>
      </c>
      <c r="H52" s="15"/>
      <c r="I52" s="36">
        <v>2690</v>
      </c>
      <c r="J52" s="40" t="s">
        <v>38</v>
      </c>
      <c r="K52" s="15" t="s">
        <v>1279</v>
      </c>
      <c r="L52" s="15"/>
      <c r="M52" s="15"/>
      <c r="N52" s="15" t="s">
        <v>40</v>
      </c>
      <c r="O52" s="15"/>
      <c r="P52" s="15"/>
      <c r="Q52" s="15"/>
      <c r="R52" s="15"/>
      <c r="S52" s="15"/>
      <c r="T52" s="15">
        <v>3083</v>
      </c>
      <c r="U52" s="15" t="s">
        <v>409</v>
      </c>
      <c r="V52" s="15" t="s">
        <v>1280</v>
      </c>
    </row>
    <row r="53" s="3" customFormat="1" ht="21" customHeight="1" spans="1:22">
      <c r="A53" s="13">
        <f t="shared" si="0"/>
        <v>8</v>
      </c>
      <c r="B53" s="14" t="s">
        <v>1305</v>
      </c>
      <c r="C53" s="14" t="s">
        <v>73</v>
      </c>
      <c r="D53" s="14">
        <v>0</v>
      </c>
      <c r="E53" s="14">
        <f>900/8*D53</f>
        <v>0</v>
      </c>
      <c r="F53" s="14">
        <v>8</v>
      </c>
      <c r="G53" s="14">
        <f>1300/8*F53</f>
        <v>1300</v>
      </c>
      <c r="H53" s="31"/>
      <c r="I53" s="23">
        <v>5421</v>
      </c>
      <c r="J53" s="14" t="s">
        <v>986</v>
      </c>
      <c r="K53" s="14" t="s">
        <v>701</v>
      </c>
      <c r="L53" s="41"/>
      <c r="M53" s="31"/>
      <c r="N53" s="31"/>
      <c r="O53" s="31"/>
      <c r="P53" s="31"/>
      <c r="Q53" s="31"/>
      <c r="R53" s="31"/>
      <c r="S53" s="31"/>
      <c r="T53" s="31">
        <v>1298.6</v>
      </c>
      <c r="U53" s="31"/>
      <c r="V53" s="14" t="s">
        <v>775</v>
      </c>
    </row>
    <row r="54" s="3" customFormat="1" ht="21" customHeight="1" spans="1:22">
      <c r="A54" s="13">
        <f t="shared" si="0"/>
        <v>8</v>
      </c>
      <c r="B54" s="14" t="s">
        <v>1305</v>
      </c>
      <c r="C54" s="14" t="s">
        <v>522</v>
      </c>
      <c r="D54" s="14">
        <v>8</v>
      </c>
      <c r="E54" s="14">
        <f>1000/8*D54</f>
        <v>1000</v>
      </c>
      <c r="F54" s="14">
        <v>0</v>
      </c>
      <c r="G54" s="14">
        <f>1500/8*F54</f>
        <v>0</v>
      </c>
      <c r="H54" s="31"/>
      <c r="I54" s="24">
        <v>5444</v>
      </c>
      <c r="J54" s="14" t="s">
        <v>1257</v>
      </c>
      <c r="K54" s="14" t="s">
        <v>1183</v>
      </c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14" t="s">
        <v>1184</v>
      </c>
    </row>
    <row r="55" s="3" customFormat="1" ht="21" customHeight="1" spans="1:22">
      <c r="A55" s="13">
        <f t="shared" si="0"/>
        <v>8</v>
      </c>
      <c r="B55" s="33" t="s">
        <v>1305</v>
      </c>
      <c r="C55" s="33" t="s">
        <v>345</v>
      </c>
      <c r="D55" s="33">
        <v>4</v>
      </c>
      <c r="E55" s="33">
        <f>900/8*D55</f>
        <v>450</v>
      </c>
      <c r="F55" s="33">
        <v>4</v>
      </c>
      <c r="G55" s="33">
        <f>1300/8*F55</f>
        <v>650</v>
      </c>
      <c r="H55" s="33">
        <v>300</v>
      </c>
      <c r="I55" s="43"/>
      <c r="J55" s="44" t="s">
        <v>23</v>
      </c>
      <c r="K55" s="33" t="s">
        <v>1308</v>
      </c>
      <c r="L55" s="33"/>
      <c r="M55" s="33" t="s">
        <v>77</v>
      </c>
      <c r="N55" s="33"/>
      <c r="O55" s="33"/>
      <c r="P55" s="33">
        <v>1600</v>
      </c>
      <c r="Q55" s="33"/>
      <c r="R55" s="33" t="s">
        <v>166</v>
      </c>
      <c r="S55" s="33"/>
      <c r="T55" s="33">
        <v>1416</v>
      </c>
      <c r="U55" s="33"/>
      <c r="V55" s="33"/>
    </row>
    <row r="56" s="3" customFormat="1" ht="21" customHeight="1" spans="1:22">
      <c r="A56" s="13">
        <f t="shared" si="0"/>
        <v>8</v>
      </c>
      <c r="B56" s="16" t="s">
        <v>1305</v>
      </c>
      <c r="C56" s="16" t="s">
        <v>1309</v>
      </c>
      <c r="D56" s="16">
        <v>8</v>
      </c>
      <c r="E56" s="16">
        <f t="shared" ref="E56:E60" si="1">1000/8*D56</f>
        <v>1000</v>
      </c>
      <c r="F56" s="16">
        <v>0</v>
      </c>
      <c r="G56" s="16">
        <f t="shared" ref="G56:G60" si="2">1350/8*F56</f>
        <v>0</v>
      </c>
      <c r="H56" s="16">
        <v>300</v>
      </c>
      <c r="I56" s="46"/>
      <c r="J56" s="47" t="s">
        <v>939</v>
      </c>
      <c r="K56" s="16" t="s">
        <v>1310</v>
      </c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</row>
    <row r="57" s="3" customFormat="1" ht="21" customHeight="1" spans="1:22">
      <c r="A57" s="13">
        <f t="shared" si="0"/>
        <v>8</v>
      </c>
      <c r="B57" s="15" t="s">
        <v>1305</v>
      </c>
      <c r="C57" s="15" t="s">
        <v>273</v>
      </c>
      <c r="D57" s="15">
        <v>8</v>
      </c>
      <c r="E57" s="15">
        <f t="shared" si="1"/>
        <v>1000</v>
      </c>
      <c r="F57" s="15">
        <v>0</v>
      </c>
      <c r="G57" s="15">
        <f t="shared" si="2"/>
        <v>0</v>
      </c>
      <c r="H57" s="15">
        <v>300</v>
      </c>
      <c r="I57" s="36">
        <v>1070</v>
      </c>
      <c r="J57" s="40" t="s">
        <v>47</v>
      </c>
      <c r="K57" s="15" t="s">
        <v>1311</v>
      </c>
      <c r="L57" s="15"/>
      <c r="M57" s="15"/>
      <c r="N57" s="15"/>
      <c r="O57" s="15"/>
      <c r="P57" s="15"/>
      <c r="Q57" s="15"/>
      <c r="R57" s="15"/>
      <c r="S57" s="15"/>
      <c r="T57" s="15">
        <v>1264.1</v>
      </c>
      <c r="U57" s="15"/>
      <c r="V57" s="15"/>
    </row>
    <row r="58" s="3" customFormat="1" ht="21" customHeight="1" spans="1:22">
      <c r="A58" s="13">
        <f t="shared" si="0"/>
        <v>0</v>
      </c>
      <c r="B58" s="32" t="s">
        <v>1305</v>
      </c>
      <c r="C58" s="32" t="s">
        <v>1312</v>
      </c>
      <c r="D58" s="32"/>
      <c r="E58" s="32">
        <v>400</v>
      </c>
      <c r="F58" s="32"/>
      <c r="G58" s="32"/>
      <c r="H58" s="32"/>
      <c r="I58" s="42"/>
      <c r="J58" s="32"/>
      <c r="K58" s="32" t="s">
        <v>1313</v>
      </c>
      <c r="L58" s="32"/>
      <c r="M58" s="32" t="s">
        <v>1314</v>
      </c>
      <c r="N58" s="32"/>
      <c r="O58" s="48"/>
      <c r="P58" s="32">
        <v>400</v>
      </c>
      <c r="Q58" s="32"/>
      <c r="R58" s="32" t="s">
        <v>166</v>
      </c>
      <c r="S58" s="32"/>
      <c r="T58" s="32"/>
      <c r="U58" s="32"/>
      <c r="V58" s="32"/>
    </row>
    <row r="59" s="3" customFormat="1" ht="21" customHeight="1" spans="1:22">
      <c r="A59" s="13">
        <f t="shared" si="0"/>
        <v>8</v>
      </c>
      <c r="B59" s="29" t="s">
        <v>1305</v>
      </c>
      <c r="C59" s="29" t="s">
        <v>59</v>
      </c>
      <c r="D59" s="29">
        <v>8</v>
      </c>
      <c r="E59" s="29">
        <f t="shared" si="1"/>
        <v>1000</v>
      </c>
      <c r="F59" s="29">
        <v>0</v>
      </c>
      <c r="G59" s="29">
        <f>1500/8*F59</f>
        <v>0</v>
      </c>
      <c r="H59" s="29"/>
      <c r="I59" s="38"/>
      <c r="J59" s="29" t="s">
        <v>338</v>
      </c>
      <c r="K59" s="29" t="s">
        <v>1159</v>
      </c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</row>
    <row r="60" s="3" customFormat="1" ht="21" hidden="1" customHeight="1" spans="1:22">
      <c r="A60" s="13">
        <f t="shared" si="0"/>
        <v>14</v>
      </c>
      <c r="B60" s="15" t="s">
        <v>1315</v>
      </c>
      <c r="C60" s="15" t="s">
        <v>1294</v>
      </c>
      <c r="D60" s="15">
        <v>14</v>
      </c>
      <c r="E60" s="15">
        <f t="shared" si="1"/>
        <v>1750</v>
      </c>
      <c r="F60" s="15">
        <v>0</v>
      </c>
      <c r="G60" s="15">
        <f t="shared" si="2"/>
        <v>0</v>
      </c>
      <c r="H60" s="15">
        <v>300</v>
      </c>
      <c r="I60" s="36">
        <v>975</v>
      </c>
      <c r="J60" s="40" t="s">
        <v>23</v>
      </c>
      <c r="K60" s="15" t="s">
        <v>1316</v>
      </c>
      <c r="L60" s="15">
        <v>30</v>
      </c>
      <c r="M60" s="15"/>
      <c r="N60" s="15"/>
      <c r="O60" s="15"/>
      <c r="P60" s="15"/>
      <c r="Q60" s="15"/>
      <c r="R60" s="15"/>
      <c r="S60" s="15"/>
      <c r="T60" s="15">
        <v>1565</v>
      </c>
      <c r="U60" s="15" t="s">
        <v>445</v>
      </c>
      <c r="V60" s="15" t="s">
        <v>1317</v>
      </c>
    </row>
    <row r="61" s="3" customFormat="1" ht="21" hidden="1" customHeight="1" spans="1:22">
      <c r="A61" s="13">
        <f t="shared" si="0"/>
        <v>8</v>
      </c>
      <c r="B61" s="15" t="s">
        <v>1315</v>
      </c>
      <c r="C61" s="15" t="s">
        <v>81</v>
      </c>
      <c r="D61" s="15">
        <v>8</v>
      </c>
      <c r="E61" s="15">
        <f>1300/8*D61</f>
        <v>1300</v>
      </c>
      <c r="F61" s="15">
        <v>0</v>
      </c>
      <c r="G61" s="15">
        <f>1800/8*F61</f>
        <v>0</v>
      </c>
      <c r="H61" s="15"/>
      <c r="I61" s="36">
        <v>2691</v>
      </c>
      <c r="J61" s="40" t="s">
        <v>38</v>
      </c>
      <c r="K61" s="15" t="s">
        <v>1279</v>
      </c>
      <c r="L61" s="15"/>
      <c r="M61" s="15"/>
      <c r="N61" s="15" t="s">
        <v>40</v>
      </c>
      <c r="O61" s="15"/>
      <c r="P61" s="15"/>
      <c r="Q61" s="15"/>
      <c r="R61" s="15"/>
      <c r="S61" s="15"/>
      <c r="T61" s="15">
        <v>3083</v>
      </c>
      <c r="U61" s="15" t="s">
        <v>409</v>
      </c>
      <c r="V61" s="15" t="s">
        <v>1280</v>
      </c>
    </row>
    <row r="62" s="3" customFormat="1" ht="21" hidden="1" customHeight="1" spans="1:22">
      <c r="A62" s="13">
        <f t="shared" si="0"/>
        <v>8</v>
      </c>
      <c r="B62" s="33" t="s">
        <v>1315</v>
      </c>
      <c r="C62" s="33" t="s">
        <v>345</v>
      </c>
      <c r="D62" s="33">
        <v>8</v>
      </c>
      <c r="E62" s="33">
        <f>1500/8*D62</f>
        <v>1500</v>
      </c>
      <c r="F62" s="33">
        <v>0</v>
      </c>
      <c r="G62" s="33">
        <f>1800/8*F62</f>
        <v>0</v>
      </c>
      <c r="H62" s="33">
        <v>300</v>
      </c>
      <c r="I62" s="43"/>
      <c r="J62" s="44" t="s">
        <v>939</v>
      </c>
      <c r="K62" s="33" t="s">
        <v>1318</v>
      </c>
      <c r="L62" s="33"/>
      <c r="M62" s="33"/>
      <c r="N62" s="33"/>
      <c r="O62" s="33"/>
      <c r="P62" s="33">
        <v>1800</v>
      </c>
      <c r="Q62" s="33"/>
      <c r="R62" s="33" t="s">
        <v>166</v>
      </c>
      <c r="S62" s="33"/>
      <c r="T62" s="33"/>
      <c r="U62" s="33"/>
      <c r="V62" s="33"/>
    </row>
    <row r="63" s="3" customFormat="1" ht="21" hidden="1" customHeight="1" spans="1:22">
      <c r="A63" s="13">
        <f t="shared" si="0"/>
        <v>8</v>
      </c>
      <c r="B63" s="15" t="s">
        <v>1315</v>
      </c>
      <c r="C63" s="15" t="s">
        <v>273</v>
      </c>
      <c r="D63" s="15">
        <v>8</v>
      </c>
      <c r="E63" s="15">
        <f>1000/8*D63</f>
        <v>1000</v>
      </c>
      <c r="F63" s="15">
        <v>0</v>
      </c>
      <c r="G63" s="15">
        <f>1350/8*F63</f>
        <v>0</v>
      </c>
      <c r="H63" s="15">
        <v>300</v>
      </c>
      <c r="I63" s="36">
        <v>1071</v>
      </c>
      <c r="J63" s="40" t="s">
        <v>47</v>
      </c>
      <c r="K63" s="15" t="s">
        <v>1311</v>
      </c>
      <c r="L63" s="15"/>
      <c r="M63" s="15"/>
      <c r="N63" s="15"/>
      <c r="O63" s="15"/>
      <c r="P63" s="15"/>
      <c r="Q63" s="15"/>
      <c r="R63" s="15"/>
      <c r="S63" s="15"/>
      <c r="T63" s="15"/>
      <c r="U63" s="15" t="s">
        <v>481</v>
      </c>
      <c r="V63" s="15" t="s">
        <v>1319</v>
      </c>
    </row>
    <row r="64" s="3" customFormat="1" ht="22" hidden="1" customHeight="1" spans="1:22">
      <c r="A64" s="13">
        <f t="shared" si="0"/>
        <v>8</v>
      </c>
      <c r="B64" s="32" t="s">
        <v>1315</v>
      </c>
      <c r="C64" s="32" t="s">
        <v>102</v>
      </c>
      <c r="D64" s="32">
        <v>8</v>
      </c>
      <c r="E64" s="32">
        <f t="shared" ref="E64:E67" si="3">900/8*D64</f>
        <v>900</v>
      </c>
      <c r="F64" s="32">
        <v>0</v>
      </c>
      <c r="G64" s="32">
        <f t="shared" ref="G64:G67" si="4">1300/8*F64</f>
        <v>0</v>
      </c>
      <c r="H64" s="32">
        <v>300</v>
      </c>
      <c r="I64" s="42"/>
      <c r="J64" s="32" t="s">
        <v>845</v>
      </c>
      <c r="K64" s="32" t="s">
        <v>1166</v>
      </c>
      <c r="L64" s="32"/>
      <c r="M64" s="32" t="s">
        <v>77</v>
      </c>
      <c r="N64" s="32"/>
      <c r="O64" s="32"/>
      <c r="P64" s="32">
        <v>1200</v>
      </c>
      <c r="Q64" s="32"/>
      <c r="R64" s="32" t="s">
        <v>166</v>
      </c>
      <c r="S64" s="32"/>
      <c r="T64" s="32">
        <v>2393.8</v>
      </c>
      <c r="U64" s="32" t="s">
        <v>431</v>
      </c>
      <c r="V64" s="32"/>
    </row>
    <row r="65" s="3" customFormat="1" ht="24" hidden="1" customHeight="1" spans="1:22">
      <c r="A65" s="13">
        <f t="shared" si="0"/>
        <v>8</v>
      </c>
      <c r="B65" s="15" t="s">
        <v>1315</v>
      </c>
      <c r="C65" s="15" t="s">
        <v>80</v>
      </c>
      <c r="D65" s="15">
        <v>8</v>
      </c>
      <c r="E65" s="15">
        <f t="shared" si="3"/>
        <v>900</v>
      </c>
      <c r="F65" s="15">
        <v>0</v>
      </c>
      <c r="G65" s="15">
        <f t="shared" si="4"/>
        <v>0</v>
      </c>
      <c r="H65" s="15"/>
      <c r="I65" s="36">
        <v>1009</v>
      </c>
      <c r="J65" s="15" t="s">
        <v>284</v>
      </c>
      <c r="K65" s="15" t="s">
        <v>861</v>
      </c>
      <c r="L65" s="15"/>
      <c r="M65" s="15"/>
      <c r="N65" s="15"/>
      <c r="O65" s="15"/>
      <c r="P65" s="15"/>
      <c r="Q65" s="15"/>
      <c r="R65" s="15"/>
      <c r="S65" s="15"/>
      <c r="T65" s="15">
        <v>1068</v>
      </c>
      <c r="U65" s="15" t="s">
        <v>408</v>
      </c>
      <c r="V65" s="15" t="s">
        <v>862</v>
      </c>
    </row>
    <row r="66" s="3" customFormat="1" ht="21" hidden="1" customHeight="1" spans="1:22">
      <c r="A66" s="13">
        <f t="shared" si="0"/>
        <v>8</v>
      </c>
      <c r="B66" s="3" t="s">
        <v>1315</v>
      </c>
      <c r="C66" s="3" t="s">
        <v>73</v>
      </c>
      <c r="D66" s="3">
        <v>0</v>
      </c>
      <c r="E66" s="3">
        <f t="shared" si="3"/>
        <v>0</v>
      </c>
      <c r="F66" s="3">
        <v>8</v>
      </c>
      <c r="G66" s="3">
        <f t="shared" si="4"/>
        <v>1300</v>
      </c>
      <c r="H66" s="49"/>
      <c r="I66" s="51"/>
      <c r="J66" s="3" t="s">
        <v>986</v>
      </c>
      <c r="K66" s="3" t="s">
        <v>701</v>
      </c>
      <c r="L66" s="52"/>
      <c r="M66" s="49"/>
      <c r="N66" s="49"/>
      <c r="O66" s="49"/>
      <c r="P66" s="49"/>
      <c r="Q66" s="49"/>
      <c r="R66" s="49"/>
      <c r="S66" s="49"/>
      <c r="T66" s="49"/>
      <c r="U66" s="49"/>
      <c r="V66" s="3" t="s">
        <v>775</v>
      </c>
    </row>
    <row r="67" s="3" customFormat="1" ht="21" hidden="1" customHeight="1" spans="1:22">
      <c r="A67" s="13">
        <f t="shared" ref="A67:A71" si="5">D67+F67</f>
        <v>8</v>
      </c>
      <c r="B67" s="3" t="s">
        <v>1315</v>
      </c>
      <c r="C67" s="3" t="s">
        <v>180</v>
      </c>
      <c r="D67" s="3">
        <v>0</v>
      </c>
      <c r="E67" s="3">
        <f t="shared" si="3"/>
        <v>0</v>
      </c>
      <c r="F67" s="3">
        <v>8</v>
      </c>
      <c r="G67" s="3">
        <f t="shared" si="4"/>
        <v>1300</v>
      </c>
      <c r="H67" s="49"/>
      <c r="I67" s="51"/>
      <c r="J67" s="3" t="s">
        <v>1191</v>
      </c>
      <c r="K67" s="3" t="s">
        <v>1306</v>
      </c>
      <c r="L67" s="52"/>
      <c r="M67" s="49"/>
      <c r="N67" s="52"/>
      <c r="O67" s="49"/>
      <c r="P67" s="49"/>
      <c r="Q67" s="49"/>
      <c r="R67" s="49"/>
      <c r="S67" s="49"/>
      <c r="T67" s="49">
        <v>2143.3</v>
      </c>
      <c r="U67" s="49"/>
      <c r="V67" s="3" t="s">
        <v>1307</v>
      </c>
    </row>
    <row r="68" s="3" customFormat="1" ht="21" hidden="1" customHeight="1" spans="1:22">
      <c r="A68" s="13">
        <f t="shared" si="5"/>
        <v>8</v>
      </c>
      <c r="B68" s="14" t="s">
        <v>1315</v>
      </c>
      <c r="C68" s="14" t="s">
        <v>522</v>
      </c>
      <c r="D68" s="14">
        <v>7</v>
      </c>
      <c r="E68" s="14">
        <f t="shared" ref="E68:E71" si="6">1000/8*D68</f>
        <v>875</v>
      </c>
      <c r="F68" s="14">
        <v>1</v>
      </c>
      <c r="G68" s="14">
        <f t="shared" ref="G68:G70" si="7">1500/8*F68</f>
        <v>187.5</v>
      </c>
      <c r="H68" s="31"/>
      <c r="I68" s="24">
        <v>5445</v>
      </c>
      <c r="J68" s="14" t="s">
        <v>1257</v>
      </c>
      <c r="K68" s="14" t="s">
        <v>1183</v>
      </c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14" t="s">
        <v>1184</v>
      </c>
    </row>
    <row r="69" s="3" customFormat="1" ht="21" customHeight="1" spans="1:22">
      <c r="A69" s="50">
        <f t="shared" si="5"/>
        <v>8</v>
      </c>
      <c r="B69" s="29" t="s">
        <v>1305</v>
      </c>
      <c r="C69" s="29" t="s">
        <v>22</v>
      </c>
      <c r="D69" s="29">
        <v>8</v>
      </c>
      <c r="E69" s="29">
        <f t="shared" si="6"/>
        <v>1000</v>
      </c>
      <c r="F69" s="29">
        <v>0</v>
      </c>
      <c r="G69" s="29">
        <f t="shared" si="7"/>
        <v>0</v>
      </c>
      <c r="H69" s="30"/>
      <c r="I69" s="53"/>
      <c r="J69" s="29" t="s">
        <v>26</v>
      </c>
      <c r="K69" s="29" t="s">
        <v>1320</v>
      </c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29"/>
    </row>
    <row r="70" s="3" customFormat="1" ht="20" hidden="1" customHeight="1" spans="1:22">
      <c r="A70" s="13">
        <f t="shared" si="5"/>
        <v>8</v>
      </c>
      <c r="B70" s="29" t="s">
        <v>1315</v>
      </c>
      <c r="C70" s="29" t="s">
        <v>59</v>
      </c>
      <c r="D70" s="29">
        <v>8</v>
      </c>
      <c r="E70" s="29">
        <f t="shared" si="6"/>
        <v>1000</v>
      </c>
      <c r="F70" s="29">
        <v>0</v>
      </c>
      <c r="G70" s="29">
        <f t="shared" si="7"/>
        <v>0</v>
      </c>
      <c r="H70" s="29"/>
      <c r="I70" s="38"/>
      <c r="J70" s="29" t="s">
        <v>338</v>
      </c>
      <c r="K70" s="29" t="s">
        <v>1159</v>
      </c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</row>
    <row r="71" s="3" customFormat="1" ht="20" hidden="1" customHeight="1" spans="1:22">
      <c r="A71" s="13">
        <f t="shared" si="5"/>
        <v>8</v>
      </c>
      <c r="B71" s="28" t="s">
        <v>1315</v>
      </c>
      <c r="C71" s="29" t="s">
        <v>208</v>
      </c>
      <c r="D71" s="29">
        <v>8</v>
      </c>
      <c r="E71" s="29">
        <f t="shared" si="6"/>
        <v>1000</v>
      </c>
      <c r="F71" s="29">
        <v>0</v>
      </c>
      <c r="G71" s="29">
        <f>1300/8*F71</f>
        <v>0</v>
      </c>
      <c r="H71" s="29"/>
      <c r="I71" s="38"/>
      <c r="J71" s="29" t="s">
        <v>34</v>
      </c>
      <c r="K71" s="29" t="s">
        <v>1247</v>
      </c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</row>
    <row r="72" ht="19" customHeight="1"/>
    <row r="73" ht="19" customHeight="1"/>
    <row r="74" ht="19" customHeight="1"/>
    <row r="75" ht="19" customHeight="1"/>
    <row r="76" ht="21" customHeight="1"/>
    <row r="77" ht="21" customHeight="1"/>
    <row r="78" ht="21" customHeight="1"/>
    <row r="79" ht="21" customHeight="1"/>
    <row r="80" ht="21" customHeight="1"/>
    <row r="81" ht="21" customHeight="1"/>
    <row r="82" ht="21" customHeight="1"/>
    <row r="83" ht="21" customHeight="1"/>
    <row r="84" ht="21" customHeight="1"/>
    <row r="85" ht="21" customHeight="1"/>
    <row r="86" ht="21" customHeight="1"/>
    <row r="87" ht="21" customHeight="1"/>
    <row r="88" ht="21" customHeight="1"/>
    <row r="89" ht="21" customHeight="1"/>
    <row r="90" ht="21" customHeight="1"/>
    <row r="91" ht="21" customHeight="1"/>
    <row r="92" ht="21" customHeight="1"/>
    <row r="93" ht="21" customHeight="1"/>
    <row r="94" ht="21" customHeight="1"/>
    <row r="95" ht="21" customHeight="1"/>
    <row r="96" ht="21" customHeight="1"/>
    <row r="97" ht="21" customHeight="1"/>
    <row r="98" ht="21" customHeight="1"/>
    <row r="99" ht="21" customHeight="1"/>
    <row r="100" ht="21" customHeight="1"/>
    <row r="101" ht="21" customHeight="1"/>
  </sheetData>
  <autoFilter ref="A2:IW71">
    <filterColumn colId="1">
      <customFilters>
        <customFilter operator="equal" val="2018.08.05"/>
      </customFilters>
    </filterColumn>
    <extLst/>
  </autoFilter>
  <sortState ref="A3:V59">
    <sortCondition ref="B3:B59"/>
  </sortState>
  <mergeCells count="1">
    <mergeCell ref="O1:V1"/>
  </mergeCells>
  <pageMargins left="0.75" right="0.75" top="1" bottom="1" header="0.509027777777778" footer="0.50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S36"/>
  <sheetViews>
    <sheetView zoomScale="90" zoomScaleNormal="90" workbookViewId="0">
      <pane ySplit="2" topLeftCell="A3" activePane="bottomLeft" state="frozen"/>
      <selection/>
      <selection pane="bottomLeft" activeCell="K5" sqref="K5"/>
    </sheetView>
  </sheetViews>
  <sheetFormatPr defaultColWidth="9" defaultRowHeight="14.25"/>
  <cols>
    <col min="1" max="1" width="5.13333333333333" style="3" customWidth="1"/>
    <col min="2" max="2" width="13.125" style="4" customWidth="1"/>
    <col min="3" max="3" width="9" style="4" customWidth="1"/>
    <col min="4" max="4" width="6.24166666666667" style="4" customWidth="1"/>
    <col min="5" max="5" width="6.525" style="4" customWidth="1"/>
    <col min="6" max="6" width="6.31666666666667" style="4" customWidth="1"/>
    <col min="7" max="7" width="6.81666666666667" style="4" customWidth="1"/>
    <col min="8" max="8" width="6.38333333333333" style="4" customWidth="1"/>
    <col min="9" max="9" width="6.65833333333333" style="5" customWidth="1"/>
    <col min="10" max="10" width="8.58333333333333" style="4" customWidth="1"/>
    <col min="11" max="11" width="26.25" style="4" customWidth="1"/>
    <col min="12" max="12" width="7.91666666666667" style="4" customWidth="1"/>
    <col min="13" max="13" width="17.2166666666667" style="4" customWidth="1"/>
    <col min="14" max="14" width="5.975" style="4" customWidth="1"/>
    <col min="15" max="15" width="7.225" style="6" customWidth="1"/>
    <col min="16" max="16" width="6.525" style="4" customWidth="1"/>
    <col min="17" max="17" width="5.275" style="4" customWidth="1"/>
    <col min="18" max="18" width="8.60833333333333" style="4" customWidth="1"/>
    <col min="19" max="19" width="5.55833333333333" style="4" customWidth="1"/>
    <col min="20" max="20" width="9.58333333333333" style="4" customWidth="1"/>
    <col min="21" max="21" width="7.49166666666667" style="4" customWidth="1"/>
    <col min="22" max="22" width="20" style="4" customWidth="1"/>
    <col min="23" max="23" width="23.15" style="4" customWidth="1"/>
    <col min="24" max="16384" width="9" style="4"/>
  </cols>
  <sheetData>
    <row r="1" s="1" customFormat="1" ht="42" customHeight="1" spans="1:253">
      <c r="A1" s="7"/>
      <c r="O1" s="17"/>
      <c r="P1" s="8"/>
      <c r="Q1" s="8"/>
      <c r="R1" s="8"/>
      <c r="S1" s="8"/>
      <c r="T1" s="8"/>
      <c r="U1" s="8"/>
      <c r="V1" s="8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</row>
    <row r="2" s="2" customFormat="1" ht="29.5" customHeight="1" spans="1:253">
      <c r="A2" s="8" t="s">
        <v>0</v>
      </c>
      <c r="B2" s="9" t="s">
        <v>1</v>
      </c>
      <c r="C2" s="10" t="s">
        <v>2</v>
      </c>
      <c r="D2" s="11" t="s">
        <v>3</v>
      </c>
      <c r="E2" s="12" t="s">
        <v>4</v>
      </c>
      <c r="F2" s="11" t="s">
        <v>5</v>
      </c>
      <c r="G2" s="12" t="s">
        <v>6</v>
      </c>
      <c r="H2" s="11" t="s">
        <v>13</v>
      </c>
      <c r="I2" s="18" t="s">
        <v>7</v>
      </c>
      <c r="J2" s="19" t="s">
        <v>8</v>
      </c>
      <c r="K2" s="8" t="s">
        <v>9</v>
      </c>
      <c r="L2" s="8" t="s">
        <v>10</v>
      </c>
      <c r="M2" s="20" t="s">
        <v>11</v>
      </c>
      <c r="N2" s="21" t="s">
        <v>12</v>
      </c>
      <c r="O2" s="22" t="s">
        <v>14</v>
      </c>
      <c r="P2" s="11" t="s">
        <v>15</v>
      </c>
      <c r="Q2" s="11" t="s">
        <v>16</v>
      </c>
      <c r="R2" s="21" t="s">
        <v>17</v>
      </c>
      <c r="S2" s="26" t="s">
        <v>18</v>
      </c>
      <c r="T2" s="26" t="s">
        <v>19</v>
      </c>
      <c r="U2" s="26" t="s">
        <v>299</v>
      </c>
      <c r="V2" s="27" t="s">
        <v>20</v>
      </c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</row>
    <row r="3" s="3" customFormat="1" ht="22" customHeight="1" spans="1:22">
      <c r="A3" s="13">
        <f t="shared" ref="A3:A8" si="0">D3+F3</f>
        <v>4</v>
      </c>
      <c r="B3" s="14" t="s">
        <v>1283</v>
      </c>
      <c r="C3" s="14" t="s">
        <v>33</v>
      </c>
      <c r="D3" s="14">
        <v>4</v>
      </c>
      <c r="E3" s="14">
        <f t="shared" ref="E3:E8" si="1">1000/8*D3</f>
        <v>500</v>
      </c>
      <c r="F3" s="14">
        <v>0</v>
      </c>
      <c r="G3" s="14">
        <f t="shared" ref="G3:G8" si="2">1500/8*F3</f>
        <v>0</v>
      </c>
      <c r="H3" s="14"/>
      <c r="I3" s="23">
        <v>2687</v>
      </c>
      <c r="J3" s="14" t="s">
        <v>38</v>
      </c>
      <c r="K3" s="14" t="s">
        <v>1275</v>
      </c>
      <c r="L3" s="14"/>
      <c r="M3" s="14"/>
      <c r="N3" s="14" t="s">
        <v>40</v>
      </c>
      <c r="O3" s="14"/>
      <c r="P3" s="14"/>
      <c r="Q3" s="14"/>
      <c r="R3" s="14"/>
      <c r="S3" s="14"/>
      <c r="T3" s="14"/>
      <c r="U3" s="14" t="s">
        <v>495</v>
      </c>
      <c r="V3" s="14" t="s">
        <v>1321</v>
      </c>
    </row>
    <row r="4" s="3" customFormat="1" ht="22" customHeight="1" spans="1:22">
      <c r="A4" s="13">
        <f t="shared" si="0"/>
        <v>4</v>
      </c>
      <c r="B4" s="14" t="s">
        <v>1290</v>
      </c>
      <c r="C4" s="14" t="s">
        <v>33</v>
      </c>
      <c r="D4" s="14">
        <v>4</v>
      </c>
      <c r="E4" s="14">
        <f t="shared" si="1"/>
        <v>500</v>
      </c>
      <c r="F4" s="14">
        <v>0</v>
      </c>
      <c r="G4" s="14">
        <f t="shared" si="2"/>
        <v>0</v>
      </c>
      <c r="H4" s="14"/>
      <c r="I4" s="23">
        <v>3682</v>
      </c>
      <c r="J4" s="14" t="s">
        <v>38</v>
      </c>
      <c r="K4" s="14" t="s">
        <v>1275</v>
      </c>
      <c r="L4" s="14"/>
      <c r="M4" s="14" t="s">
        <v>1322</v>
      </c>
      <c r="N4" s="14"/>
      <c r="O4" s="14"/>
      <c r="P4" s="14"/>
      <c r="Q4" s="14"/>
      <c r="R4" s="14"/>
      <c r="S4" s="14"/>
      <c r="T4" s="14"/>
      <c r="U4" s="14" t="s">
        <v>495</v>
      </c>
      <c r="V4" s="14" t="s">
        <v>1321</v>
      </c>
    </row>
    <row r="5" s="3" customFormat="1" ht="22" customHeight="1" spans="1:22">
      <c r="A5" s="13">
        <f t="shared" si="0"/>
        <v>7</v>
      </c>
      <c r="B5" s="15" t="s">
        <v>1293</v>
      </c>
      <c r="C5" s="14" t="s">
        <v>33</v>
      </c>
      <c r="D5" s="14">
        <v>7</v>
      </c>
      <c r="E5" s="14">
        <f t="shared" si="1"/>
        <v>875</v>
      </c>
      <c r="F5" s="14">
        <v>0</v>
      </c>
      <c r="G5" s="14">
        <f t="shared" si="2"/>
        <v>0</v>
      </c>
      <c r="H5" s="14"/>
      <c r="I5" s="23">
        <v>3683</v>
      </c>
      <c r="J5" s="14" t="s">
        <v>54</v>
      </c>
      <c r="K5" s="14" t="s">
        <v>1275</v>
      </c>
      <c r="L5" s="14"/>
      <c r="M5" s="14"/>
      <c r="N5" s="14"/>
      <c r="O5" s="14"/>
      <c r="P5" s="14"/>
      <c r="Q5" s="14"/>
      <c r="R5" s="14"/>
      <c r="S5" s="14"/>
      <c r="T5" s="14">
        <v>3722</v>
      </c>
      <c r="U5" s="14" t="s">
        <v>431</v>
      </c>
      <c r="V5" s="14" t="s">
        <v>1276</v>
      </c>
    </row>
    <row r="6" s="3" customFormat="1" ht="22" customHeight="1" spans="1:22">
      <c r="A6" s="13">
        <f t="shared" si="0"/>
        <v>8</v>
      </c>
      <c r="B6" s="15" t="s">
        <v>1303</v>
      </c>
      <c r="C6" s="14" t="s">
        <v>33</v>
      </c>
      <c r="D6" s="14">
        <v>8</v>
      </c>
      <c r="E6" s="14">
        <f t="shared" si="1"/>
        <v>1000</v>
      </c>
      <c r="F6" s="14">
        <v>0</v>
      </c>
      <c r="G6" s="14">
        <f t="shared" si="2"/>
        <v>0</v>
      </c>
      <c r="H6" s="14"/>
      <c r="I6" s="23">
        <v>3684</v>
      </c>
      <c r="J6" s="14" t="s">
        <v>54</v>
      </c>
      <c r="K6" s="14" t="s">
        <v>1275</v>
      </c>
      <c r="L6" s="14"/>
      <c r="M6" s="14"/>
      <c r="N6" s="14"/>
      <c r="O6" s="14"/>
      <c r="P6" s="14"/>
      <c r="Q6" s="14"/>
      <c r="R6" s="14"/>
      <c r="S6" s="14"/>
      <c r="T6" s="14">
        <v>3729.3</v>
      </c>
      <c r="U6" s="14" t="s">
        <v>445</v>
      </c>
      <c r="V6" s="14" t="s">
        <v>1276</v>
      </c>
    </row>
    <row r="7" s="3" customFormat="1" ht="35" customHeight="1" spans="1:22">
      <c r="A7" s="13">
        <f t="shared" si="0"/>
        <v>9</v>
      </c>
      <c r="B7" s="15" t="s">
        <v>1305</v>
      </c>
      <c r="C7" s="14" t="s">
        <v>33</v>
      </c>
      <c r="D7" s="14">
        <v>9</v>
      </c>
      <c r="E7" s="14">
        <f t="shared" si="1"/>
        <v>1125</v>
      </c>
      <c r="F7" s="14">
        <v>0</v>
      </c>
      <c r="G7" s="14">
        <f t="shared" si="2"/>
        <v>0</v>
      </c>
      <c r="H7" s="14"/>
      <c r="I7" s="24" t="s">
        <v>1323</v>
      </c>
      <c r="J7" s="14" t="s">
        <v>54</v>
      </c>
      <c r="K7" s="14" t="s">
        <v>1275</v>
      </c>
      <c r="L7" s="14">
        <v>90</v>
      </c>
      <c r="M7" s="14"/>
      <c r="N7" s="14"/>
      <c r="O7" s="14"/>
      <c r="P7" s="14"/>
      <c r="Q7" s="14"/>
      <c r="R7" s="14"/>
      <c r="S7" s="14"/>
      <c r="T7" s="14">
        <v>3737.6</v>
      </c>
      <c r="U7" s="14" t="s">
        <v>481</v>
      </c>
      <c r="V7" s="14" t="s">
        <v>1276</v>
      </c>
    </row>
    <row r="8" s="3" customFormat="1" ht="24" customHeight="1" spans="1:22">
      <c r="A8" s="13">
        <f t="shared" si="0"/>
        <v>4</v>
      </c>
      <c r="B8" s="16" t="s">
        <v>1315</v>
      </c>
      <c r="C8" s="3" t="s">
        <v>33</v>
      </c>
      <c r="D8" s="3">
        <v>4</v>
      </c>
      <c r="E8" s="3">
        <f t="shared" si="1"/>
        <v>500</v>
      </c>
      <c r="F8" s="3">
        <v>0</v>
      </c>
      <c r="G8" s="3">
        <f t="shared" si="2"/>
        <v>0</v>
      </c>
      <c r="I8" s="25"/>
      <c r="J8" s="3" t="s">
        <v>54</v>
      </c>
      <c r="K8" s="3" t="s">
        <v>1275</v>
      </c>
      <c r="T8" s="3">
        <v>3741.1</v>
      </c>
      <c r="U8" s="3" t="s">
        <v>481</v>
      </c>
      <c r="V8" s="3" t="s">
        <v>1276</v>
      </c>
    </row>
    <row r="9" ht="21" customHeight="1"/>
    <row r="10" ht="21" customHeight="1"/>
    <row r="11" ht="21" customHeight="1"/>
    <row r="12" ht="21" customHeight="1"/>
    <row r="13" ht="21" customHeight="1"/>
    <row r="14" ht="21" customHeight="1"/>
    <row r="15" ht="21" customHeight="1"/>
    <row r="16" ht="21" customHeight="1"/>
    <row r="17" ht="21" customHeight="1"/>
    <row r="18" ht="21" customHeight="1"/>
    <row r="19" ht="21" customHeight="1"/>
    <row r="20" ht="21" customHeight="1"/>
    <row r="21" ht="21" customHeight="1"/>
    <row r="22" ht="21" customHeight="1"/>
    <row r="23" ht="21" customHeight="1"/>
    <row r="24" ht="21" customHeight="1"/>
    <row r="25" ht="21" customHeight="1"/>
    <row r="26" ht="21" customHeight="1"/>
    <row r="27" ht="21" customHeight="1"/>
    <row r="28" ht="21" customHeight="1"/>
    <row r="29" ht="21" customHeight="1"/>
    <row r="30" ht="21" customHeight="1"/>
    <row r="31" ht="21" customHeight="1"/>
    <row r="32" ht="21" customHeight="1"/>
    <row r="33" ht="21" customHeight="1"/>
    <row r="34" ht="21" customHeight="1"/>
    <row r="35" ht="21" customHeight="1"/>
    <row r="36" ht="21" customHeight="1"/>
  </sheetData>
  <autoFilter ref="A2:IW8">
    <extLst/>
  </autoFilter>
  <mergeCells count="1">
    <mergeCell ref="O1:V1"/>
  </mergeCells>
  <pageMargins left="0.75" right="0.75" top="1" bottom="1" header="0.509027777777778" footer="0.509027777777778"/>
  <pageSetup paperSize="9" orientation="portrait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2018年1月台班</vt:lpstr>
      <vt:lpstr>2018年2月台班 </vt:lpstr>
      <vt:lpstr>2018年3月台班  </vt:lpstr>
      <vt:lpstr>2018年4月台班</vt:lpstr>
      <vt:lpstr>2018年5月台班 </vt:lpstr>
      <vt:lpstr>2018年6月台班</vt:lpstr>
      <vt:lpstr>2018年7月台班</vt:lpstr>
      <vt:lpstr>2018年8月台班 </vt:lpstr>
      <vt:lpstr>2018年8月机手出借记录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2018-02-23T01:29:00Z</dcterms:created>
  <dcterms:modified xsi:type="dcterms:W3CDTF">2018-08-08T01:33:15Z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