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9516" tabRatio="252"/>
  </bookViews>
  <sheets>
    <sheet name="Schüler" sheetId="1" r:id="rId1"/>
    <sheet name="konsolidiert" sheetId="2" r:id="rId2"/>
  </sheets>
  <definedNames>
    <definedName name="_xlnm.Print_Area" localSheetId="0">Schüler!$A$1:$BF$27</definedName>
    <definedName name="NotenZuPunkten">#REF!</definedName>
    <definedName name="PunkteZuNoten">#REF!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V12" i="1"/>
  <c r="AD12"/>
  <c r="U12"/>
  <c r="L12"/>
  <c r="AO7"/>
  <c r="AO8"/>
  <c r="AO9"/>
  <c r="AO10"/>
  <c r="AP10" s="1"/>
  <c r="AO6"/>
  <c r="R11" i="2"/>
  <c r="Q11"/>
  <c r="P11"/>
  <c r="O11"/>
  <c r="N11"/>
  <c r="M11"/>
  <c r="L11"/>
  <c r="B11"/>
  <c r="R10"/>
  <c r="Q10"/>
  <c r="P10"/>
  <c r="O10"/>
  <c r="N10"/>
  <c r="M10"/>
  <c r="L10"/>
  <c r="B10"/>
  <c r="R9"/>
  <c r="Q9"/>
  <c r="P9"/>
  <c r="O9"/>
  <c r="N9"/>
  <c r="M9"/>
  <c r="L9"/>
  <c r="B9"/>
  <c r="R8"/>
  <c r="Q8"/>
  <c r="P8"/>
  <c r="O8"/>
  <c r="N8"/>
  <c r="M8"/>
  <c r="L8"/>
  <c r="B8"/>
  <c r="R7"/>
  <c r="Q7"/>
  <c r="P7"/>
  <c r="O7"/>
  <c r="N7"/>
  <c r="M7"/>
  <c r="L7"/>
  <c r="B7"/>
  <c r="R6"/>
  <c r="Q6"/>
  <c r="P6"/>
  <c r="O6"/>
  <c r="N6"/>
  <c r="M6"/>
  <c r="L6"/>
  <c r="B6"/>
  <c r="AF1"/>
  <c r="C12" i="1"/>
  <c r="AJ11"/>
  <c r="AF11"/>
  <c r="AB11"/>
  <c r="X11"/>
  <c r="T11"/>
  <c r="P11"/>
  <c r="L11"/>
  <c r="B4"/>
  <c r="N12" i="2" l="1"/>
  <c r="R12"/>
  <c r="Q12"/>
  <c r="P12"/>
  <c r="O12"/>
  <c r="AP9" i="1"/>
  <c r="AP7"/>
  <c r="AP8"/>
  <c r="AP6"/>
  <c r="M12" i="2"/>
  <c r="T10"/>
  <c r="T11"/>
  <c r="T9"/>
  <c r="T8"/>
  <c r="L12"/>
  <c r="T7"/>
  <c r="B4"/>
  <c r="T6"/>
  <c r="U7" l="1"/>
  <c r="AP11" i="1"/>
  <c r="U11" i="2"/>
  <c r="U10"/>
  <c r="U9"/>
  <c r="U8"/>
  <c r="U6"/>
  <c r="U12" l="1"/>
</calcChain>
</file>

<file path=xl/sharedStrings.xml><?xml version="1.0" encoding="utf-8"?>
<sst xmlns="http://schemas.openxmlformats.org/spreadsheetml/2006/main" count="60" uniqueCount="41">
  <si>
    <t>OSP 2018 – Individuelle Tagesleistungen</t>
  </si>
  <si>
    <t>Einzelleistungen</t>
  </si>
  <si>
    <t>Tag 1</t>
  </si>
  <si>
    <t>Unterschrift</t>
  </si>
  <si>
    <t>Tag 2</t>
  </si>
  <si>
    <t>Tag 3</t>
  </si>
  <si>
    <t>Tag 4</t>
  </si>
  <si>
    <t>Tag 5</t>
  </si>
  <si>
    <t>Präs.Vorb 1</t>
  </si>
  <si>
    <t>Präs.Vorb 2</t>
  </si>
  <si>
    <t>Mittelwert</t>
  </si>
  <si>
    <t>Gruppenanteil</t>
  </si>
  <si>
    <t>Schüler</t>
  </si>
  <si>
    <t>individiuelle Leistungen %:</t>
  </si>
  <si>
    <t>Projekttage:</t>
  </si>
  <si>
    <t>Summen:</t>
  </si>
  <si>
    <t>OSP 2017 – Individuelle Tagesleistungen</t>
  </si>
  <si>
    <t>Präs.Vorb. 1</t>
  </si>
  <si>
    <t>Präs.Vorb. 2</t>
  </si>
  <si>
    <t>Oliver Kaden</t>
  </si>
  <si>
    <t>Pascal Gollnick</t>
  </si>
  <si>
    <t>Lars Tenbrock</t>
  </si>
  <si>
    <t>Michael Gede</t>
  </si>
  <si>
    <t>FIA63</t>
  </si>
  <si>
    <t>Fragenkatalog</t>
  </si>
  <si>
    <t>Fragenkatalog, Pflichtenheft, Lastenheft</t>
  </si>
  <si>
    <t>Datenbank Diagramm / Use Case Diagramm / HTML Template erstellt</t>
  </si>
  <si>
    <t>Qualitätsmanagement / Datenbankverbindungen</t>
  </si>
  <si>
    <t>Ressourcenpplan erstellt / Zeitplan erweitert / Aktivitätsdiagramm erstellt / Ist soll Vergleich aufgestellt</t>
  </si>
  <si>
    <t>Use Case Diagramm / Webanwendung erstellt</t>
  </si>
  <si>
    <t xml:space="preserve">Aktivitätsdiagramm / Sequenzdiagramm / Projektstruckturplan / Kostenplan </t>
  </si>
  <si>
    <t>Qualitätsmanagement / QM PLan / Webanwendung erstellen / Protokollansicht erstellt</t>
  </si>
  <si>
    <t xml:space="preserve">Testdaten für Datenbank </t>
  </si>
  <si>
    <t>Qualitätssicherung der Datenbank</t>
  </si>
  <si>
    <t>Datenbankdiagramm / Datenbank aufgesetzt/ Nutzwertanalyse</t>
  </si>
  <si>
    <t>Admin Tool / Entwicklung der Webanwendung</t>
  </si>
  <si>
    <t>Projektdokumentation</t>
  </si>
  <si>
    <t>Datenbank / Testing</t>
  </si>
  <si>
    <t>Webanwendung erstellen / Testing</t>
  </si>
  <si>
    <t>Webanwendung erstellen / Qualitätssicherung / Testing</t>
  </si>
  <si>
    <t>Projektdokumentation / Testing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</si>
</sst>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&quot; %&quot;"/>
    <numFmt numFmtId="165" formatCode="ddd&quot;, &quot;dd/mm/yy"/>
    <numFmt numFmtId="166" formatCode="dd/mm/yy"/>
    <numFmt numFmtId="167" formatCode="_-* #,##0\ _€_-;\-* #,##0\ _€_-;_-* &quot;-&quot;??\ _€_-;_-@_-"/>
  </numFmts>
  <fonts count="24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5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name val="Calibri"/>
      <family val="2"/>
    </font>
    <font>
      <sz val="9"/>
      <color rgb="FF000000"/>
      <name val="Arial"/>
      <family val="2"/>
    </font>
    <font>
      <sz val="11"/>
      <color rgb="FF999999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CE181E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Calibri"/>
      <family val="2"/>
    </font>
    <font>
      <sz val="6"/>
      <color rgb="FFD1D4D7"/>
      <name val="Calibri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2" borderId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15" fillId="0" borderId="0" xfId="0" applyFont="1" applyBorder="1" applyAlignment="1" applyProtection="1">
      <alignment horizontal="center" vertical="center" textRotation="90" wrapText="1"/>
    </xf>
    <xf numFmtId="1" fontId="7" fillId="3" borderId="1" xfId="0" applyNumberFormat="1" applyFont="1" applyFill="1" applyBorder="1" applyAlignment="1" applyProtection="1">
      <alignment horizontal="center" vertical="center" shrinkToFit="1"/>
    </xf>
    <xf numFmtId="1" fontId="7" fillId="0" borderId="2" xfId="0" applyNumberFormat="1" applyFont="1" applyBorder="1" applyAlignment="1" applyProtection="1">
      <alignment horizontal="center" vertical="center" shrinkToFit="1"/>
    </xf>
    <xf numFmtId="1" fontId="7" fillId="0" borderId="3" xfId="0" applyNumberFormat="1" applyFont="1" applyBorder="1" applyAlignment="1" applyProtection="1">
      <alignment horizontal="center" vertical="center" shrinkToFit="1"/>
    </xf>
    <xf numFmtId="1" fontId="7" fillId="0" borderId="5" xfId="0" applyNumberFormat="1" applyFont="1" applyBorder="1" applyAlignment="1" applyProtection="1">
      <alignment horizontal="center" vertical="center" shrinkToFit="1"/>
    </xf>
    <xf numFmtId="164" fontId="7" fillId="0" borderId="2" xfId="0" applyNumberFormat="1" applyFont="1" applyBorder="1" applyAlignment="1" applyProtection="1">
      <alignment horizontal="center" vertical="center" shrinkToFit="1"/>
    </xf>
    <xf numFmtId="164" fontId="7" fillId="0" borderId="3" xfId="0" applyNumberFormat="1" applyFont="1" applyBorder="1" applyAlignment="1" applyProtection="1">
      <alignment horizontal="center" vertical="center" shrinkToFit="1"/>
    </xf>
    <xf numFmtId="164" fontId="7" fillId="0" borderId="5" xfId="0" applyNumberFormat="1" applyFont="1" applyBorder="1" applyAlignment="1" applyProtection="1">
      <alignment horizontal="center" vertical="center" shrinkToFit="1"/>
    </xf>
    <xf numFmtId="164" fontId="7" fillId="0" borderId="0" xfId="0" applyNumberFormat="1" applyFont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shrinkToFit="1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20" fillId="3" borderId="1" xfId="0" applyNumberFormat="1" applyFont="1" applyFill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textRotation="90" shrinkToFit="1"/>
    </xf>
    <xf numFmtId="0" fontId="21" fillId="0" borderId="0" xfId="0" applyFont="1"/>
    <xf numFmtId="1" fontId="21" fillId="0" borderId="0" xfId="0" applyNumberFormat="1" applyFont="1" applyAlignment="1">
      <alignment textRotation="90"/>
    </xf>
    <xf numFmtId="9" fontId="1" fillId="0" borderId="0" xfId="2"/>
    <xf numFmtId="167" fontId="1" fillId="0" borderId="1" xfId="1" applyNumberFormat="1" applyBorder="1" applyAlignment="1" applyProtection="1">
      <alignment horizontal="center" vertical="center" textRotation="90" shrinkToFit="1"/>
    </xf>
    <xf numFmtId="164" fontId="22" fillId="0" borderId="0" xfId="0" applyNumberFormat="1" applyFont="1" applyBorder="1" applyAlignment="1" applyProtection="1">
      <alignment horizontal="center" vertical="center" textRotation="90" shrinkToFit="1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textRotation="90"/>
    </xf>
    <xf numFmtId="0" fontId="19" fillId="3" borderId="1" xfId="0" applyFont="1" applyFill="1" applyBorder="1" applyAlignment="1">
      <alignment horizontal="left" vertical="center" wrapText="1" shrinkToFit="1"/>
    </xf>
    <xf numFmtId="0" fontId="23" fillId="3" borderId="1" xfId="0" applyFont="1" applyFill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left" vertical="center" shrinkToFit="1"/>
    </xf>
    <xf numFmtId="0" fontId="9" fillId="0" borderId="2" xfId="0" applyFont="1" applyBorder="1" applyAlignment="1" applyProtection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" fontId="7" fillId="3" borderId="0" xfId="0" applyNumberFormat="1" applyFont="1" applyFill="1" applyBorder="1" applyAlignment="1" applyProtection="1">
      <alignment horizontal="center" vertical="center" shrinkToFit="1"/>
    </xf>
    <xf numFmtId="0" fontId="10" fillId="0" borderId="3" xfId="0" applyFont="1" applyBorder="1" applyAlignment="1">
      <alignment horizontal="center" vertical="center" textRotation="90"/>
    </xf>
    <xf numFmtId="165" fontId="0" fillId="3" borderId="1" xfId="0" applyNumberForma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shrinkToFit="1"/>
    </xf>
    <xf numFmtId="0" fontId="0" fillId="0" borderId="4" xfId="0" applyFont="1" applyBorder="1" applyAlignment="1">
      <alignment horizontal="center" vertical="center"/>
    </xf>
  </cellXfs>
  <cellStyles count="4">
    <cellStyle name="Dezimal" xfId="1" builtinId="3"/>
    <cellStyle name="Erklärender Text" xfId="3" builtinId="53" customBuiltin="1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4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42840</xdr:colOff>
      <xdr:row>0</xdr:row>
      <xdr:rowOff>64440</xdr:rowOff>
    </xdr:from>
    <xdr:to>
      <xdr:col>5</xdr:col>
      <xdr:colOff>101432</xdr:colOff>
      <xdr:row>0</xdr:row>
      <xdr:rowOff>394200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2840" y="6444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34200</xdr:colOff>
      <xdr:row>0</xdr:row>
      <xdr:rowOff>0</xdr:rowOff>
    </xdr:from>
    <xdr:to>
      <xdr:col>3</xdr:col>
      <xdr:colOff>436750</xdr:colOff>
      <xdr:row>0</xdr:row>
      <xdr:rowOff>329760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33"/>
  <sheetViews>
    <sheetView tabSelected="1" topLeftCell="A13" zoomScale="130" zoomScaleNormal="130" workbookViewId="0">
      <selection activeCell="AF6" sqref="AF6"/>
    </sheetView>
  </sheetViews>
  <sheetFormatPr baseColWidth="10" defaultColWidth="9.109375" defaultRowHeight="14.4"/>
  <cols>
    <col min="1" max="1" width="1.88671875"/>
    <col min="2" max="2" width="3.6640625" bestFit="1" customWidth="1"/>
    <col min="3" max="12" width="2.5546875"/>
    <col min="13" max="15" width="2.5546875" style="1"/>
    <col min="16" max="16" width="2.5546875"/>
    <col min="17" max="19" width="2.5546875" style="1"/>
    <col min="20" max="20" width="2.5546875"/>
    <col min="21" max="23" width="2.5546875" style="1"/>
    <col min="24" max="24" width="2.5546875"/>
    <col min="25" max="27" width="2.5546875" style="1"/>
    <col min="28" max="28" width="2.5546875"/>
    <col min="29" max="31" width="2.5546875" style="1"/>
    <col min="32" max="32" width="2.5546875"/>
    <col min="33" max="35" width="2.5546875" style="1"/>
    <col min="36" max="42" width="2.5546875"/>
    <col min="43" max="43" width="4" bestFit="1" customWidth="1"/>
    <col min="44" max="44" width="4.88671875" bestFit="1" customWidth="1"/>
    <col min="45" max="57" width="2.5546875"/>
    <col min="58" max="58" width="0" hidden="1"/>
    <col min="59" max="59" width="2.5546875" style="2"/>
    <col min="60" max="78" width="2.5546875"/>
    <col min="79" max="315" width="9"/>
    <col min="316" max="1025" width="11.5546875"/>
  </cols>
  <sheetData>
    <row r="1" spans="1:1024" s="5" customFormat="1" ht="35.700000000000003" customHeight="1">
      <c r="A1" s="49"/>
      <c r="B1" s="49"/>
      <c r="C1" s="49"/>
      <c r="D1" s="49"/>
      <c r="E1" s="49"/>
      <c r="F1" s="49"/>
      <c r="G1" s="50" t="s">
        <v>0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1" t="s">
        <v>23</v>
      </c>
      <c r="BB1" s="51"/>
      <c r="BC1" s="51"/>
      <c r="BD1" s="51"/>
      <c r="BE1" s="51"/>
      <c r="BF1" s="51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 s="1"/>
      <c r="N2" s="1"/>
      <c r="O2" s="1"/>
      <c r="P2"/>
      <c r="Q2" s="1"/>
      <c r="R2" s="1"/>
      <c r="S2" s="1"/>
      <c r="T2"/>
      <c r="U2" s="1"/>
      <c r="V2" s="1"/>
      <c r="W2" s="1"/>
      <c r="X2"/>
      <c r="Y2" s="1"/>
      <c r="Z2" s="1"/>
      <c r="AA2" s="1"/>
      <c r="AB2"/>
      <c r="AC2" s="1"/>
      <c r="AD2" s="1"/>
      <c r="AE2" s="1"/>
      <c r="AF2"/>
      <c r="AG2" s="1"/>
      <c r="AH2" s="1"/>
      <c r="AI2" s="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52">
        <v>7</v>
      </c>
      <c r="C3" s="52"/>
      <c r="D3" s="7" t="s">
        <v>1</v>
      </c>
      <c r="E3"/>
      <c r="F3"/>
      <c r="G3"/>
      <c r="H3"/>
      <c r="I3"/>
      <c r="J3"/>
      <c r="K3"/>
      <c r="L3" s="44" t="s">
        <v>2</v>
      </c>
      <c r="M3" s="53" t="s">
        <v>3</v>
      </c>
      <c r="N3" s="53"/>
      <c r="O3" s="53"/>
      <c r="P3" s="44" t="s">
        <v>4</v>
      </c>
      <c r="Q3" s="53" t="s">
        <v>3</v>
      </c>
      <c r="R3" s="53"/>
      <c r="S3" s="53"/>
      <c r="T3" s="44" t="s">
        <v>5</v>
      </c>
      <c r="U3" s="53" t="s">
        <v>3</v>
      </c>
      <c r="V3" s="53"/>
      <c r="W3" s="53"/>
      <c r="X3" s="44" t="s">
        <v>6</v>
      </c>
      <c r="Y3" s="53" t="s">
        <v>3</v>
      </c>
      <c r="Z3" s="53"/>
      <c r="AA3" s="53"/>
      <c r="AB3" s="44" t="s">
        <v>7</v>
      </c>
      <c r="AC3" s="53" t="s">
        <v>3</v>
      </c>
      <c r="AD3" s="53"/>
      <c r="AE3" s="53"/>
      <c r="AF3" s="44" t="s">
        <v>17</v>
      </c>
      <c r="AG3" s="53" t="s">
        <v>3</v>
      </c>
      <c r="AH3" s="53"/>
      <c r="AI3" s="53"/>
      <c r="AJ3" s="44" t="s">
        <v>18</v>
      </c>
      <c r="AK3" s="45" t="s">
        <v>3</v>
      </c>
      <c r="AL3" s="45"/>
      <c r="AM3" s="45"/>
      <c r="AN3" s="8"/>
      <c r="AO3" s="46" t="s">
        <v>10</v>
      </c>
      <c r="AP3" s="47" t="s">
        <v>11</v>
      </c>
      <c r="AQ3" s="31"/>
      <c r="AR3"/>
      <c r="AS3"/>
      <c r="AT3" s="8"/>
      <c r="AU3" s="8"/>
      <c r="AV3" s="8"/>
      <c r="AW3"/>
      <c r="AX3" s="8"/>
      <c r="AY3" s="8"/>
      <c r="AZ3" s="8"/>
      <c r="BA3" s="8"/>
      <c r="BB3" s="8"/>
      <c r="BC3" s="8"/>
      <c r="BD3" s="8"/>
      <c r="BE3" s="9"/>
      <c r="BF3"/>
      <c r="BG3" s="2"/>
      <c r="BH3"/>
      <c r="BI3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10">
        <f>COUNTA(B6:B10)</f>
        <v>4</v>
      </c>
      <c r="C4" s="11" t="s">
        <v>12</v>
      </c>
      <c r="D4"/>
      <c r="E4"/>
      <c r="F4"/>
      <c r="G4"/>
      <c r="H4"/>
      <c r="I4"/>
      <c r="J4"/>
      <c r="K4"/>
      <c r="L4" s="44"/>
      <c r="M4" s="53"/>
      <c r="N4" s="53"/>
      <c r="O4" s="53"/>
      <c r="P4" s="44"/>
      <c r="Q4" s="53"/>
      <c r="R4" s="53"/>
      <c r="S4" s="53"/>
      <c r="T4" s="44"/>
      <c r="U4" s="53"/>
      <c r="V4" s="53"/>
      <c r="W4" s="53"/>
      <c r="X4" s="44"/>
      <c r="Y4" s="53"/>
      <c r="Z4" s="53"/>
      <c r="AA4" s="53"/>
      <c r="AB4" s="44"/>
      <c r="AC4" s="53"/>
      <c r="AD4" s="53"/>
      <c r="AE4" s="53"/>
      <c r="AF4" s="44"/>
      <c r="AG4" s="53"/>
      <c r="AH4" s="53"/>
      <c r="AI4" s="53"/>
      <c r="AJ4" s="44"/>
      <c r="AK4" s="45"/>
      <c r="AL4" s="45"/>
      <c r="AM4" s="45"/>
      <c r="AN4" s="12"/>
      <c r="AO4" s="46"/>
      <c r="AP4" s="46"/>
      <c r="AQ4" s="31"/>
      <c r="AR4"/>
      <c r="AS4"/>
      <c r="AT4" s="12"/>
      <c r="AU4" s="12"/>
      <c r="AV4" s="12"/>
      <c r="AW4"/>
      <c r="AX4"/>
      <c r="AY4"/>
      <c r="AZ4"/>
      <c r="BA4"/>
      <c r="BB4"/>
      <c r="BC4"/>
      <c r="BD4" s="12"/>
      <c r="BE4" s="12"/>
      <c r="BF4"/>
      <c r="BG4" s="2"/>
      <c r="BH4"/>
      <c r="BI4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/>
      <c r="CB4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8" t="s">
        <v>13</v>
      </c>
      <c r="C5" s="48"/>
      <c r="D5" s="48"/>
      <c r="E5" s="48"/>
      <c r="F5" s="48"/>
      <c r="G5" s="48"/>
      <c r="H5" s="48"/>
      <c r="I5" s="48"/>
      <c r="J5" s="48"/>
      <c r="K5"/>
      <c r="L5" s="44"/>
      <c r="M5" s="53"/>
      <c r="N5" s="53"/>
      <c r="O5" s="53"/>
      <c r="P5" s="44"/>
      <c r="Q5" s="53"/>
      <c r="R5" s="53"/>
      <c r="S5" s="53"/>
      <c r="T5" s="44"/>
      <c r="U5" s="53"/>
      <c r="V5" s="53"/>
      <c r="W5" s="53"/>
      <c r="X5" s="44"/>
      <c r="Y5" s="53"/>
      <c r="Z5" s="53"/>
      <c r="AA5" s="53"/>
      <c r="AB5" s="44"/>
      <c r="AC5" s="53"/>
      <c r="AD5" s="53"/>
      <c r="AE5" s="53"/>
      <c r="AF5" s="44"/>
      <c r="AG5" s="53"/>
      <c r="AH5" s="53"/>
      <c r="AI5" s="53"/>
      <c r="AJ5" s="44"/>
      <c r="AK5" s="45"/>
      <c r="AL5" s="45"/>
      <c r="AM5" s="45"/>
      <c r="AN5" s="13"/>
      <c r="AO5" s="46"/>
      <c r="AP5" s="46"/>
      <c r="AQ5" s="31"/>
      <c r="AR5"/>
      <c r="AS5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  <c r="BG5" s="15"/>
      <c r="BH5"/>
      <c r="BI5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/>
      <c r="CB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28.35" customHeight="1">
      <c r="A6"/>
      <c r="B6" s="43" t="s">
        <v>19</v>
      </c>
      <c r="C6" s="43"/>
      <c r="D6" s="43"/>
      <c r="E6" s="43"/>
      <c r="F6" s="43"/>
      <c r="G6" s="43"/>
      <c r="H6" s="43"/>
      <c r="I6" s="43"/>
      <c r="J6" s="43"/>
      <c r="K6"/>
      <c r="L6" s="16">
        <v>20</v>
      </c>
      <c r="M6" s="17"/>
      <c r="N6" s="18"/>
      <c r="O6" s="19"/>
      <c r="P6" s="16">
        <v>25</v>
      </c>
      <c r="Q6" s="17"/>
      <c r="R6" s="18"/>
      <c r="S6" s="19"/>
      <c r="T6" s="16">
        <v>25</v>
      </c>
      <c r="U6" s="17"/>
      <c r="V6" s="18"/>
      <c r="W6" s="19"/>
      <c r="X6" s="16">
        <v>25</v>
      </c>
      <c r="Y6" s="17"/>
      <c r="Z6" s="18"/>
      <c r="AA6" s="19"/>
      <c r="AB6" s="16">
        <v>20</v>
      </c>
      <c r="AC6" s="17"/>
      <c r="AD6" s="18"/>
      <c r="AE6" s="19"/>
      <c r="AF6" s="16">
        <v>0</v>
      </c>
      <c r="AG6" s="17"/>
      <c r="AH6" s="18"/>
      <c r="AI6" s="19"/>
      <c r="AJ6" s="16">
        <v>0</v>
      </c>
      <c r="AK6" s="20"/>
      <c r="AL6" s="21"/>
      <c r="AM6" s="22"/>
      <c r="AN6" s="23"/>
      <c r="AO6" s="30">
        <f xml:space="preserve"> IF(B6="","",SUM(L6,P6,T6,X6,AB6,AF6,AJ6)/COUNTA(L6,P6,T6,X6,AB6,AF6,AJ6))</f>
        <v>16.428571428571427</v>
      </c>
      <c r="AP6" s="34">
        <f>IF(AO6="","",AO6*$B$4)</f>
        <v>65.714285714285708</v>
      </c>
      <c r="AQ6" s="32"/>
      <c r="AR6" s="33"/>
      <c r="AS6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/>
      <c r="BG6"/>
      <c r="BH6"/>
      <c r="BI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/>
      <c r="CB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28.35" customHeight="1">
      <c r="A7"/>
      <c r="B7" s="43" t="s">
        <v>20</v>
      </c>
      <c r="C7" s="43"/>
      <c r="D7" s="43"/>
      <c r="E7" s="43"/>
      <c r="F7" s="43"/>
      <c r="G7" s="43"/>
      <c r="H7" s="43"/>
      <c r="I7" s="43"/>
      <c r="J7" s="43"/>
      <c r="K7"/>
      <c r="L7" s="16">
        <v>20</v>
      </c>
      <c r="M7" s="17"/>
      <c r="N7" s="18"/>
      <c r="O7" s="19"/>
      <c r="P7" s="16">
        <v>25</v>
      </c>
      <c r="Q7" s="17"/>
      <c r="R7" s="18"/>
      <c r="S7" s="19"/>
      <c r="T7" s="16">
        <v>25</v>
      </c>
      <c r="U7" s="17"/>
      <c r="V7" s="18"/>
      <c r="W7" s="19"/>
      <c r="X7" s="16">
        <v>25</v>
      </c>
      <c r="Y7" s="17"/>
      <c r="Z7" s="18"/>
      <c r="AA7" s="19"/>
      <c r="AB7" s="16">
        <v>30</v>
      </c>
      <c r="AC7" s="17"/>
      <c r="AD7" s="18"/>
      <c r="AE7" s="19"/>
      <c r="AF7" s="16">
        <v>0</v>
      </c>
      <c r="AG7" s="17"/>
      <c r="AH7" s="18"/>
      <c r="AI7" s="19"/>
      <c r="AJ7" s="16">
        <v>0</v>
      </c>
      <c r="AK7" s="20"/>
      <c r="AL7" s="21"/>
      <c r="AM7" s="22"/>
      <c r="AN7" s="23"/>
      <c r="AO7" s="30">
        <f t="shared" ref="AO7:AO10" si="0" xml:space="preserve"> IF(B7="","",SUM(L7,P7,T7,X7,AB7,AF7,AJ7)/COUNTA(L7,P7,T7,X7,AB7,AF7,AJ7))</f>
        <v>17.857142857142858</v>
      </c>
      <c r="AP7" s="34">
        <f t="shared" ref="AP7:AP10" si="1">IF(AO7="","",AO7*$B$4)</f>
        <v>71.428571428571431</v>
      </c>
      <c r="AQ7" s="32"/>
      <c r="AR7"/>
      <c r="AS7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/>
      <c r="BG7"/>
      <c r="BH7"/>
      <c r="BI7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/>
      <c r="CB7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28.35" customHeight="1">
      <c r="A8"/>
      <c r="B8" s="43" t="s">
        <v>21</v>
      </c>
      <c r="C8" s="43"/>
      <c r="D8" s="43"/>
      <c r="E8" s="43"/>
      <c r="F8" s="43"/>
      <c r="G8" s="43"/>
      <c r="H8" s="43"/>
      <c r="I8" s="43"/>
      <c r="J8" s="43"/>
      <c r="K8"/>
      <c r="L8" s="16">
        <v>30</v>
      </c>
      <c r="M8" s="17"/>
      <c r="N8" s="18"/>
      <c r="O8" s="19"/>
      <c r="P8" s="16">
        <v>25</v>
      </c>
      <c r="Q8" s="17"/>
      <c r="R8" s="18"/>
      <c r="S8" s="19"/>
      <c r="T8" s="16">
        <v>25</v>
      </c>
      <c r="U8" s="17"/>
      <c r="V8" s="18"/>
      <c r="W8" s="19"/>
      <c r="X8" s="16">
        <v>25</v>
      </c>
      <c r="Y8" s="17"/>
      <c r="Z8" s="18"/>
      <c r="AA8" s="19"/>
      <c r="AB8" s="16">
        <v>25</v>
      </c>
      <c r="AC8" s="17"/>
      <c r="AD8" s="18"/>
      <c r="AE8" s="19"/>
      <c r="AF8" s="16">
        <v>0</v>
      </c>
      <c r="AG8" s="17"/>
      <c r="AH8" s="18"/>
      <c r="AI8" s="19"/>
      <c r="AJ8" s="16">
        <v>0</v>
      </c>
      <c r="AK8" s="20"/>
      <c r="AL8" s="21"/>
      <c r="AM8" s="22"/>
      <c r="AN8" s="23"/>
      <c r="AO8" s="30">
        <f t="shared" si="0"/>
        <v>18.571428571428573</v>
      </c>
      <c r="AP8" s="34">
        <f t="shared" si="1"/>
        <v>74.285714285714292</v>
      </c>
      <c r="AQ8" s="32"/>
      <c r="AR8"/>
      <c r="AS8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/>
      <c r="BG8"/>
      <c r="BH8"/>
      <c r="BI8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/>
      <c r="CB8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28.35" customHeight="1">
      <c r="A9"/>
      <c r="B9" s="43" t="s">
        <v>22</v>
      </c>
      <c r="C9" s="43"/>
      <c r="D9" s="43"/>
      <c r="E9" s="43"/>
      <c r="F9" s="43"/>
      <c r="G9" s="43"/>
      <c r="H9" s="43"/>
      <c r="I9" s="43"/>
      <c r="J9" s="43"/>
      <c r="K9"/>
      <c r="L9" s="16">
        <v>30</v>
      </c>
      <c r="M9" s="17"/>
      <c r="N9" s="18"/>
      <c r="O9" s="19"/>
      <c r="P9" s="16">
        <v>25</v>
      </c>
      <c r="Q9" s="17"/>
      <c r="R9" s="18"/>
      <c r="S9" s="19"/>
      <c r="T9" s="16">
        <v>25</v>
      </c>
      <c r="U9" s="17"/>
      <c r="V9" s="18"/>
      <c r="W9" s="19"/>
      <c r="X9" s="16">
        <v>25</v>
      </c>
      <c r="Y9" s="17"/>
      <c r="Z9" s="18"/>
      <c r="AA9" s="19"/>
      <c r="AB9" s="16">
        <v>25</v>
      </c>
      <c r="AC9" s="17"/>
      <c r="AD9" s="18"/>
      <c r="AE9" s="19"/>
      <c r="AF9" s="16">
        <v>0</v>
      </c>
      <c r="AG9" s="17"/>
      <c r="AH9" s="18"/>
      <c r="AI9" s="19"/>
      <c r="AJ9" s="16">
        <v>0</v>
      </c>
      <c r="AK9" s="20"/>
      <c r="AL9" s="21"/>
      <c r="AM9" s="22"/>
      <c r="AN9" s="23"/>
      <c r="AO9" s="30">
        <f t="shared" si="0"/>
        <v>18.571428571428573</v>
      </c>
      <c r="AP9" s="34">
        <f t="shared" si="1"/>
        <v>74.285714285714292</v>
      </c>
      <c r="AQ9" s="32"/>
      <c r="AR9"/>
      <c r="AS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/>
      <c r="BG9"/>
      <c r="BH9"/>
      <c r="BI9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/>
      <c r="CB9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28.35" customHeight="1">
      <c r="A10"/>
      <c r="B10" s="43"/>
      <c r="C10" s="43"/>
      <c r="D10" s="43"/>
      <c r="E10" s="43"/>
      <c r="F10" s="43"/>
      <c r="G10" s="43"/>
      <c r="H10" s="43"/>
      <c r="I10" s="43"/>
      <c r="J10" s="43"/>
      <c r="K10"/>
      <c r="L10" s="16"/>
      <c r="M10" s="17"/>
      <c r="N10" s="18"/>
      <c r="O10" s="19"/>
      <c r="P10" s="16"/>
      <c r="Q10" s="17"/>
      <c r="R10" s="18"/>
      <c r="S10" s="19"/>
      <c r="T10" s="16"/>
      <c r="U10" s="17"/>
      <c r="V10" s="18"/>
      <c r="W10" s="19"/>
      <c r="X10" s="16"/>
      <c r="Y10" s="17"/>
      <c r="Z10" s="18"/>
      <c r="AA10" s="19"/>
      <c r="AB10" s="16"/>
      <c r="AC10" s="17"/>
      <c r="AD10" s="18"/>
      <c r="AE10" s="19"/>
      <c r="AF10" s="16"/>
      <c r="AG10" s="17"/>
      <c r="AH10" s="18"/>
      <c r="AI10" s="19"/>
      <c r="AJ10" s="16"/>
      <c r="AK10" s="20"/>
      <c r="AL10" s="21"/>
      <c r="AM10" s="22"/>
      <c r="AN10" s="23"/>
      <c r="AO10" s="30" t="str">
        <f t="shared" si="0"/>
        <v/>
      </c>
      <c r="AP10" s="34" t="str">
        <f t="shared" si="1"/>
        <v/>
      </c>
      <c r="AQ10" s="32"/>
      <c r="AR10"/>
      <c r="AS10"/>
      <c r="AT10" s="23"/>
      <c r="AU10" s="23"/>
      <c r="AV10" s="23"/>
      <c r="AW10"/>
      <c r="AX10" s="23"/>
      <c r="AY10" s="23"/>
      <c r="AZ10" s="23"/>
      <c r="BA10" s="23"/>
      <c r="BB10" s="23"/>
      <c r="BC10" s="23"/>
      <c r="BD10" s="23"/>
      <c r="BE10"/>
      <c r="BF10"/>
      <c r="BG10"/>
      <c r="BH10"/>
      <c r="BI10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/>
      <c r="CB10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2.6" customHeight="1">
      <c r="A11"/>
      <c r="B11"/>
      <c r="C11"/>
      <c r="D11"/>
      <c r="E11"/>
      <c r="F11"/>
      <c r="G11"/>
      <c r="H11"/>
      <c r="I11" s="25" t="s">
        <v>15</v>
      </c>
      <c r="J11"/>
      <c r="K11" s="26"/>
      <c r="L11" s="27">
        <f>IF(SUM(L6:L10)&gt;0,SUM(L6:L10),"")</f>
        <v>100</v>
      </c>
      <c r="M11" s="28"/>
      <c r="N11" s="28"/>
      <c r="O11" s="28"/>
      <c r="P11" s="27">
        <f>IF(SUM(P6:P10)&gt;0,SUM(P6:P10),"")</f>
        <v>100</v>
      </c>
      <c r="Q11" s="28"/>
      <c r="R11" s="28"/>
      <c r="S11" s="28"/>
      <c r="T11" s="27">
        <f>IF(SUM(T6:T10)&gt;0,SUM(T6:T10),"")</f>
        <v>100</v>
      </c>
      <c r="U11" s="28"/>
      <c r="V11" s="28"/>
      <c r="W11" s="28"/>
      <c r="X11" s="27">
        <f>IF(SUM(X6:X10)&gt;0,SUM(X6:X10),"")</f>
        <v>100</v>
      </c>
      <c r="Y11" s="28"/>
      <c r="Z11" s="28"/>
      <c r="AA11" s="28"/>
      <c r="AB11" s="27">
        <f>IF(SUM(AB6:AB10)&gt;0,SUM(AB6:AB10),"")</f>
        <v>100</v>
      </c>
      <c r="AC11" s="28"/>
      <c r="AD11" s="28"/>
      <c r="AE11" s="28"/>
      <c r="AF11" s="27" t="str">
        <f>IF(SUM(AF6:AF10)&gt;0,SUM(AF6:AF10),"")</f>
        <v/>
      </c>
      <c r="AG11" s="28"/>
      <c r="AH11" s="28"/>
      <c r="AI11" s="28"/>
      <c r="AJ11" s="27" t="str">
        <f>IF(SUM(AJ6:AJ10)&gt;0,SUM(AJ6:AJ10),"")</f>
        <v/>
      </c>
      <c r="AK11" s="27"/>
      <c r="AL11" s="27"/>
      <c r="AM11" s="27"/>
      <c r="AN11" s="27"/>
      <c r="AO11" s="27"/>
      <c r="AP11" s="27">
        <f>SUM(AP6:AP10)/B4</f>
        <v>71.428571428571431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/>
      <c r="BH11"/>
      <c r="BI1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/>
      <c r="CB11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14.1" customHeight="1">
      <c r="A12"/>
      <c r="B12"/>
      <c r="C12" s="40" t="str">
        <f>IF(B6="","",B6)</f>
        <v>Oliver Kaden</v>
      </c>
      <c r="D12" s="40"/>
      <c r="E12" s="40"/>
      <c r="F12" s="40"/>
      <c r="G12" s="40"/>
      <c r="H12" s="40"/>
      <c r="I12" s="40"/>
      <c r="J12" s="40"/>
      <c r="K12" s="40"/>
      <c r="L12" s="40" t="str">
        <f>IF(B7="","",B7)</f>
        <v>Pascal Gollnick</v>
      </c>
      <c r="M12" s="41"/>
      <c r="N12" s="41"/>
      <c r="O12" s="41"/>
      <c r="P12" s="41"/>
      <c r="Q12" s="41"/>
      <c r="R12" s="41"/>
      <c r="S12" s="41"/>
      <c r="T12" s="42"/>
      <c r="U12" s="40" t="str">
        <f>IF(B8="","",B8)</f>
        <v>Lars Tenbrock</v>
      </c>
      <c r="V12" s="41"/>
      <c r="W12" s="41"/>
      <c r="X12" s="41"/>
      <c r="Y12" s="41"/>
      <c r="Z12" s="41"/>
      <c r="AA12" s="41"/>
      <c r="AB12" s="41"/>
      <c r="AC12" s="42"/>
      <c r="AD12" s="40" t="str">
        <f>IF(B9="","",B9)</f>
        <v>Michael Gede</v>
      </c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 t="str">
        <f>IF(B10="","",B10)</f>
        <v/>
      </c>
      <c r="AW12" s="40"/>
      <c r="AX12" s="40"/>
      <c r="AY12" s="40"/>
      <c r="AZ12" s="40"/>
      <c r="BA12" s="40"/>
      <c r="BB12" s="40"/>
      <c r="BC12" s="40"/>
      <c r="BD12" s="40"/>
      <c r="BE12"/>
      <c r="BF12"/>
      <c r="BG12"/>
      <c r="BH12"/>
      <c r="BI12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 ht="25.5" customHeight="1">
      <c r="A13"/>
      <c r="B13" s="37">
        <v>43416</v>
      </c>
      <c r="C13" s="38" t="s">
        <v>24</v>
      </c>
      <c r="D13" s="38"/>
      <c r="E13" s="38"/>
      <c r="F13" s="38"/>
      <c r="G13" s="38"/>
      <c r="H13" s="38"/>
      <c r="I13" s="38"/>
      <c r="J13" s="38"/>
      <c r="K13" s="38"/>
      <c r="L13" s="38" t="s">
        <v>24</v>
      </c>
      <c r="M13" s="38"/>
      <c r="N13" s="38"/>
      <c r="O13" s="38"/>
      <c r="P13" s="38"/>
      <c r="Q13" s="38"/>
      <c r="R13" s="38"/>
      <c r="S13" s="38"/>
      <c r="T13" s="38"/>
      <c r="U13" s="38" t="s">
        <v>25</v>
      </c>
      <c r="V13" s="38"/>
      <c r="W13" s="38"/>
      <c r="X13" s="38"/>
      <c r="Y13" s="38"/>
      <c r="Z13" s="38"/>
      <c r="AA13" s="38"/>
      <c r="AB13" s="38"/>
      <c r="AC13" s="38"/>
      <c r="AD13" s="38" t="s">
        <v>25</v>
      </c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/>
      <c r="BF13"/>
      <c r="BG13"/>
      <c r="BH13"/>
      <c r="BI13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5" customFormat="1" ht="25.5" customHeight="1">
      <c r="A14"/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/>
      <c r="BF14"/>
      <c r="BG14"/>
      <c r="BH14"/>
      <c r="BI14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5" customFormat="1" ht="25.5" customHeight="1">
      <c r="A15"/>
      <c r="B15" s="37">
        <v>43417</v>
      </c>
      <c r="C15" s="38" t="s">
        <v>34</v>
      </c>
      <c r="D15" s="38"/>
      <c r="E15" s="38"/>
      <c r="F15" s="38"/>
      <c r="G15" s="38"/>
      <c r="H15" s="38"/>
      <c r="I15" s="38"/>
      <c r="J15" s="38"/>
      <c r="K15" s="38"/>
      <c r="L15" s="38" t="s">
        <v>26</v>
      </c>
      <c r="M15" s="38"/>
      <c r="N15" s="38"/>
      <c r="O15" s="38"/>
      <c r="P15" s="38"/>
      <c r="Q15" s="38"/>
      <c r="R15" s="38"/>
      <c r="S15" s="38"/>
      <c r="T15" s="38"/>
      <c r="U15" s="38" t="s">
        <v>27</v>
      </c>
      <c r="V15" s="38"/>
      <c r="W15" s="38"/>
      <c r="X15" s="38"/>
      <c r="Y15" s="38"/>
      <c r="Z15" s="38"/>
      <c r="AA15" s="38"/>
      <c r="AB15" s="38"/>
      <c r="AC15" s="38"/>
      <c r="AD15" s="39" t="s">
        <v>28</v>
      </c>
      <c r="AE15" s="39"/>
      <c r="AF15" s="39"/>
      <c r="AG15" s="39"/>
      <c r="AH15" s="39"/>
      <c r="AI15" s="39"/>
      <c r="AJ15" s="39"/>
      <c r="AK15" s="39"/>
      <c r="AL15" s="39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/>
      <c r="BF15"/>
      <c r="BG15"/>
      <c r="BH15"/>
      <c r="BI15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" customFormat="1" ht="25.5" customHeight="1">
      <c r="A16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9"/>
      <c r="AE16" s="39"/>
      <c r="AF16" s="39"/>
      <c r="AG16" s="39"/>
      <c r="AH16" s="39"/>
      <c r="AI16" s="39"/>
      <c r="AJ16" s="39"/>
      <c r="AK16" s="39"/>
      <c r="AL16" s="39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/>
      <c r="BF16"/>
      <c r="BG16"/>
      <c r="BH16"/>
      <c r="BI1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5" customFormat="1" ht="25.5" customHeight="1">
      <c r="A17"/>
      <c r="B17" s="37">
        <v>43418</v>
      </c>
      <c r="C17" s="38" t="s">
        <v>32</v>
      </c>
      <c r="D17" s="38"/>
      <c r="E17" s="38"/>
      <c r="F17" s="38"/>
      <c r="G17" s="38"/>
      <c r="H17" s="38"/>
      <c r="I17" s="38"/>
      <c r="J17" s="38"/>
      <c r="K17" s="38"/>
      <c r="L17" s="38" t="s">
        <v>29</v>
      </c>
      <c r="M17" s="38"/>
      <c r="N17" s="38"/>
      <c r="O17" s="38"/>
      <c r="P17" s="38"/>
      <c r="Q17" s="38"/>
      <c r="R17" s="38"/>
      <c r="S17" s="38"/>
      <c r="T17" s="38"/>
      <c r="U17" s="39" t="s">
        <v>31</v>
      </c>
      <c r="V17" s="39"/>
      <c r="W17" s="39"/>
      <c r="X17" s="39"/>
      <c r="Y17" s="39"/>
      <c r="Z17" s="39"/>
      <c r="AA17" s="39"/>
      <c r="AB17" s="39"/>
      <c r="AC17" s="39"/>
      <c r="AD17" s="39" t="s">
        <v>30</v>
      </c>
      <c r="AE17" s="39"/>
      <c r="AF17" s="39"/>
      <c r="AG17" s="39"/>
      <c r="AH17" s="39"/>
      <c r="AI17" s="39"/>
      <c r="AJ17" s="39"/>
      <c r="AK17" s="39"/>
      <c r="AL17" s="39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/>
      <c r="BF17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25.5" customHeight="1">
      <c r="A18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/>
      <c r="BF18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5" customFormat="1" ht="25.5" customHeight="1">
      <c r="A19"/>
      <c r="B19" s="37">
        <v>43419</v>
      </c>
      <c r="C19" s="38" t="s">
        <v>33</v>
      </c>
      <c r="D19" s="38"/>
      <c r="E19" s="38"/>
      <c r="F19" s="38"/>
      <c r="G19" s="38"/>
      <c r="H19" s="38"/>
      <c r="I19" s="38"/>
      <c r="J19" s="38"/>
      <c r="K19" s="38"/>
      <c r="L19" s="38" t="s">
        <v>35</v>
      </c>
      <c r="M19" s="38"/>
      <c r="N19" s="38"/>
      <c r="O19" s="38"/>
      <c r="P19" s="38"/>
      <c r="Q19" s="38"/>
      <c r="R19" s="38"/>
      <c r="S19" s="38"/>
      <c r="T19" s="38"/>
      <c r="U19" s="38" t="s">
        <v>35</v>
      </c>
      <c r="V19" s="38"/>
      <c r="W19" s="38"/>
      <c r="X19" s="38"/>
      <c r="Y19" s="38"/>
      <c r="Z19" s="38"/>
      <c r="AA19" s="38"/>
      <c r="AB19" s="38"/>
      <c r="AC19" s="38"/>
      <c r="AD19" s="38" t="s">
        <v>36</v>
      </c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/>
      <c r="BF19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25.5" customHeight="1">
      <c r="A20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/>
      <c r="BF20"/>
      <c r="BG20"/>
      <c r="BH20"/>
      <c r="BI20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" customFormat="1" ht="25.5" customHeight="1">
      <c r="A21"/>
      <c r="B21" s="37">
        <v>43420</v>
      </c>
      <c r="C21" s="38" t="s">
        <v>37</v>
      </c>
      <c r="D21" s="38"/>
      <c r="E21" s="38"/>
      <c r="F21" s="38"/>
      <c r="G21" s="38"/>
      <c r="H21" s="38"/>
      <c r="I21" s="38"/>
      <c r="J21" s="38"/>
      <c r="K21" s="38"/>
      <c r="L21" s="38" t="s">
        <v>38</v>
      </c>
      <c r="M21" s="38"/>
      <c r="N21" s="38"/>
      <c r="O21" s="38"/>
      <c r="P21" s="38"/>
      <c r="Q21" s="38"/>
      <c r="R21" s="38"/>
      <c r="S21" s="38"/>
      <c r="T21" s="38"/>
      <c r="U21" s="38" t="s">
        <v>39</v>
      </c>
      <c r="V21" s="38"/>
      <c r="W21" s="38"/>
      <c r="X21" s="38"/>
      <c r="Y21" s="38"/>
      <c r="Z21" s="38"/>
      <c r="AA21" s="38"/>
      <c r="AB21" s="38"/>
      <c r="AC21" s="38"/>
      <c r="AD21" s="38" t="s">
        <v>40</v>
      </c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/>
      <c r="BF21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5" customFormat="1" ht="25.5" customHeight="1">
      <c r="A22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/>
      <c r="BF22"/>
      <c r="BG22" s="2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25.5" customHeight="1">
      <c r="A23" s="1"/>
      <c r="B23" s="37">
        <v>43426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1"/>
      <c r="BF23" s="1"/>
      <c r="BG23" s="1"/>
      <c r="BH23" s="1"/>
      <c r="BI23" s="1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s="5" customFormat="1" ht="25.5" customHeight="1">
      <c r="A24" s="1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1"/>
      <c r="BF24" s="1"/>
      <c r="BG24" s="2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s="5" customFormat="1" ht="25.5" customHeight="1">
      <c r="A25" s="1"/>
      <c r="B25" s="37">
        <v>43427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1"/>
      <c r="BF25" s="1"/>
      <c r="BG25" s="1"/>
      <c r="BH25" s="1"/>
      <c r="BI25" s="1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s="5" customFormat="1" ht="25.5" customHeight="1">
      <c r="A26" s="1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1"/>
      <c r="BF26" s="1"/>
      <c r="BG26" s="2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s="5" customFormat="1" ht="14.1" customHeight="1">
      <c r="A27"/>
      <c r="B2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/>
      <c r="BF27"/>
      <c r="BG27" s="2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  <row r="65516" ht="22.5" customHeight="1"/>
    <row r="65517" ht="22.5" customHeight="1"/>
    <row r="65518" ht="22.5" customHeight="1"/>
    <row r="65519" ht="22.5" customHeight="1"/>
    <row r="65520" ht="22.5" customHeight="1"/>
    <row r="65521" ht="22.5" customHeight="1"/>
    <row r="65522" ht="22.5" customHeight="1"/>
    <row r="65523" ht="22.5" customHeight="1"/>
    <row r="65524" ht="22.5" customHeight="1"/>
    <row r="65525" ht="22.5" customHeight="1"/>
    <row r="65526" ht="22.5" customHeight="1"/>
    <row r="65527" ht="22.5" customHeight="1"/>
    <row r="65528" ht="22.5" customHeight="1"/>
    <row r="65529" ht="22.5" customHeight="1"/>
    <row r="65530" ht="22.5" customHeight="1"/>
    <row r="65531" ht="22.5" customHeight="1"/>
    <row r="65532" ht="22.5" customHeight="1"/>
    <row r="65533" ht="22.5" customHeight="1"/>
  </sheetData>
  <mergeCells count="87">
    <mergeCell ref="A1:F1"/>
    <mergeCell ref="G1:AZ1"/>
    <mergeCell ref="BA1:BF1"/>
    <mergeCell ref="B3:C3"/>
    <mergeCell ref="L3:L5"/>
    <mergeCell ref="M3:O5"/>
    <mergeCell ref="P3:P5"/>
    <mergeCell ref="Q3:S5"/>
    <mergeCell ref="T3:T5"/>
    <mergeCell ref="U3:W5"/>
    <mergeCell ref="X3:X5"/>
    <mergeCell ref="Y3:AA5"/>
    <mergeCell ref="AB3:AB5"/>
    <mergeCell ref="AC3:AE5"/>
    <mergeCell ref="AF3:AF5"/>
    <mergeCell ref="AG3:AI5"/>
    <mergeCell ref="AJ3:AJ5"/>
    <mergeCell ref="AK3:AM5"/>
    <mergeCell ref="AO3:AO5"/>
    <mergeCell ref="AP3:AP5"/>
    <mergeCell ref="B5:J5"/>
    <mergeCell ref="B8:J8"/>
    <mergeCell ref="B9:J9"/>
    <mergeCell ref="B6:J6"/>
    <mergeCell ref="B7:J7"/>
    <mergeCell ref="B10:J10"/>
    <mergeCell ref="AV12:BD12"/>
    <mergeCell ref="B13:B14"/>
    <mergeCell ref="C13:K14"/>
    <mergeCell ref="L13:T14"/>
    <mergeCell ref="U13:AC14"/>
    <mergeCell ref="AD13:AL14"/>
    <mergeCell ref="AM13:AU14"/>
    <mergeCell ref="AV13:BD14"/>
    <mergeCell ref="C12:K12"/>
    <mergeCell ref="L12:T12"/>
    <mergeCell ref="U12:AC12"/>
    <mergeCell ref="AD12:AL12"/>
    <mergeCell ref="AM12:AU12"/>
    <mergeCell ref="AM15:AU16"/>
    <mergeCell ref="AV15:BD16"/>
    <mergeCell ref="B17:B18"/>
    <mergeCell ref="C17:K18"/>
    <mergeCell ref="L17:T18"/>
    <mergeCell ref="U17:AC18"/>
    <mergeCell ref="AD17:AL18"/>
    <mergeCell ref="AM17:AU18"/>
    <mergeCell ref="AV17:BD18"/>
    <mergeCell ref="B15:B16"/>
    <mergeCell ref="C15:K16"/>
    <mergeCell ref="L15:T16"/>
    <mergeCell ref="U15:AC16"/>
    <mergeCell ref="AD15:AL16"/>
    <mergeCell ref="AV19:BD20"/>
    <mergeCell ref="B21:B22"/>
    <mergeCell ref="C21:K22"/>
    <mergeCell ref="L21:T22"/>
    <mergeCell ref="U21:AC22"/>
    <mergeCell ref="AD21:AL22"/>
    <mergeCell ref="AM21:AU22"/>
    <mergeCell ref="AV21:BD22"/>
    <mergeCell ref="B19:B20"/>
    <mergeCell ref="C19:K20"/>
    <mergeCell ref="L19:T20"/>
    <mergeCell ref="U19:AC20"/>
    <mergeCell ref="AD19:AL20"/>
    <mergeCell ref="L27:T27"/>
    <mergeCell ref="U27:AC27"/>
    <mergeCell ref="AD27:AL27"/>
    <mergeCell ref="AM27:AU27"/>
    <mergeCell ref="AM19:AU20"/>
    <mergeCell ref="AV27:BD27"/>
    <mergeCell ref="B23:B24"/>
    <mergeCell ref="C23:K24"/>
    <mergeCell ref="L23:T24"/>
    <mergeCell ref="U23:AC24"/>
    <mergeCell ref="AD23:AL24"/>
    <mergeCell ref="AM23:AU24"/>
    <mergeCell ref="AV23:BD24"/>
    <mergeCell ref="B25:B26"/>
    <mergeCell ref="C25:K26"/>
    <mergeCell ref="L25:T26"/>
    <mergeCell ref="U25:AC26"/>
    <mergeCell ref="AD25:AL26"/>
    <mergeCell ref="AM25:AU26"/>
    <mergeCell ref="AV25:BD26"/>
    <mergeCell ref="C27:K27"/>
  </mergeCells>
  <conditionalFormatting sqref="M11:O11 D3 B4:C4">
    <cfRule type="cellIs" priority="3" operator="greaterThan">
      <formula>100</formula>
    </cfRule>
  </conditionalFormatting>
  <conditionalFormatting sqref="L11">
    <cfRule type="cellIs" priority="4" operator="greaterThan">
      <formula>100</formula>
    </cfRule>
  </conditionalFormatting>
  <conditionalFormatting sqref="T11">
    <cfRule type="cellIs" priority="5" operator="greaterThan">
      <formula>100</formula>
    </cfRule>
  </conditionalFormatting>
  <conditionalFormatting sqref="X11">
    <cfRule type="cellIs" priority="6" operator="greaterThan">
      <formula>100</formula>
    </cfRule>
  </conditionalFormatting>
  <conditionalFormatting sqref="AB11">
    <cfRule type="cellIs" priority="7" operator="greaterThan">
      <formula>100</formula>
    </cfRule>
  </conditionalFormatting>
  <conditionalFormatting sqref="AF11">
    <cfRule type="cellIs" priority="8" operator="greaterThan">
      <formula>100</formula>
    </cfRule>
  </conditionalFormatting>
  <conditionalFormatting sqref="AJ11:BD11">
    <cfRule type="cellIs" priority="9" operator="greaterThan">
      <formula>100</formula>
    </cfRule>
  </conditionalFormatting>
  <conditionalFormatting sqref="P11">
    <cfRule type="cellIs" priority="13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9" firstPageNumber="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15"/>
  <sheetViews>
    <sheetView topLeftCell="A19" zoomScale="120" zoomScaleNormal="120" workbookViewId="0">
      <selection activeCell="AB5" sqref="AB5:AH5"/>
    </sheetView>
  </sheetViews>
  <sheetFormatPr baseColWidth="10" defaultColWidth="1.5546875" defaultRowHeight="14.4"/>
  <cols>
    <col min="2" max="2" width="1.6640625" bestFit="1" customWidth="1"/>
    <col min="3" max="3" width="5.109375" bestFit="1" customWidth="1"/>
    <col min="4" max="4" width="12.44140625" bestFit="1" customWidth="1"/>
    <col min="12" max="16" width="5.44140625" bestFit="1" customWidth="1"/>
    <col min="17" max="18" width="10" bestFit="1" customWidth="1"/>
    <col min="20" max="20" width="12" bestFit="1" customWidth="1"/>
    <col min="21" max="21" width="9.44140625" bestFit="1" customWidth="1"/>
    <col min="28" max="28" width="3.109375" customWidth="1"/>
    <col min="35" max="35" width="3.33203125" bestFit="1" customWidth="1"/>
    <col min="38" max="39" width="1.5546875" style="2"/>
  </cols>
  <sheetData>
    <row r="1" spans="1:1024" s="5" customFormat="1" ht="35.700000000000003" customHeight="1">
      <c r="A1" s="49"/>
      <c r="B1" s="49"/>
      <c r="C1" s="49"/>
      <c r="D1" s="49"/>
      <c r="E1" s="49"/>
      <c r="F1" s="49"/>
      <c r="G1" s="55" t="s">
        <v>16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1" t="str">
        <f>Schüler!BA1</f>
        <v>FIA63</v>
      </c>
      <c r="AG1" s="51"/>
      <c r="AH1" s="51"/>
      <c r="AI1" s="51"/>
      <c r="AJ1" s="51"/>
      <c r="AK1" s="51"/>
      <c r="AL1" s="51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"/>
      <c r="AM2" s="2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52">
        <v>7</v>
      </c>
      <c r="C3" s="52"/>
      <c r="D3" s="7" t="s">
        <v>1</v>
      </c>
      <c r="E3"/>
      <c r="F3"/>
      <c r="G3"/>
      <c r="H3"/>
      <c r="I3"/>
      <c r="J3"/>
      <c r="K3"/>
      <c r="L3" s="44" t="s">
        <v>2</v>
      </c>
      <c r="M3" s="44" t="s">
        <v>4</v>
      </c>
      <c r="N3" s="44" t="s">
        <v>5</v>
      </c>
      <c r="O3" s="44" t="s">
        <v>6</v>
      </c>
      <c r="P3" s="44" t="s">
        <v>7</v>
      </c>
      <c r="Q3" s="44" t="s">
        <v>8</v>
      </c>
      <c r="R3" s="44" t="s">
        <v>9</v>
      </c>
      <c r="S3" s="8"/>
      <c r="T3" s="46" t="s">
        <v>10</v>
      </c>
      <c r="U3" s="47" t="s">
        <v>11</v>
      </c>
      <c r="V3"/>
      <c r="W3"/>
      <c r="X3"/>
      <c r="Y3" s="8"/>
      <c r="Z3" s="8"/>
      <c r="AA3" s="8"/>
      <c r="AB3"/>
      <c r="AC3" s="8"/>
      <c r="AD3" s="8"/>
      <c r="AE3" s="8"/>
      <c r="AF3" s="8"/>
      <c r="AG3" s="8"/>
      <c r="AH3" s="8"/>
      <c r="AI3" s="8"/>
      <c r="AJ3" s="9"/>
      <c r="AK3"/>
      <c r="AL3" s="2"/>
      <c r="AM3" s="2"/>
      <c r="AN3"/>
      <c r="AO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27">
        <f>COUNTA(B6:B11)</f>
        <v>6</v>
      </c>
      <c r="C4" s="11" t="s">
        <v>12</v>
      </c>
      <c r="D4"/>
      <c r="E4"/>
      <c r="F4"/>
      <c r="G4"/>
      <c r="H4"/>
      <c r="I4"/>
      <c r="J4"/>
      <c r="K4"/>
      <c r="L4" s="44"/>
      <c r="M4" s="44"/>
      <c r="N4" s="44"/>
      <c r="O4" s="44"/>
      <c r="P4" s="44"/>
      <c r="Q4" s="44"/>
      <c r="R4" s="44"/>
      <c r="S4" s="12"/>
      <c r="T4" s="46"/>
      <c r="U4" s="46"/>
      <c r="V4"/>
      <c r="W4"/>
      <c r="X4"/>
      <c r="Y4" s="12"/>
      <c r="Z4" s="12"/>
      <c r="AA4" s="12"/>
      <c r="AB4"/>
      <c r="AC4"/>
      <c r="AD4"/>
      <c r="AE4"/>
      <c r="AF4"/>
      <c r="AG4"/>
      <c r="AH4"/>
      <c r="AI4" s="12"/>
      <c r="AJ4" s="12"/>
      <c r="AK4" s="1"/>
      <c r="AL4" s="1"/>
      <c r="AM4" s="1"/>
      <c r="AN4" s="1"/>
      <c r="AO4" s="1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/>
      <c r="BH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8" t="s">
        <v>13</v>
      </c>
      <c r="C5" s="48"/>
      <c r="D5" s="48"/>
      <c r="E5" s="48"/>
      <c r="F5" s="48"/>
      <c r="G5" s="48"/>
      <c r="H5" s="48"/>
      <c r="I5" s="48"/>
      <c r="J5" s="48"/>
      <c r="K5"/>
      <c r="L5" s="44"/>
      <c r="M5" s="44"/>
      <c r="N5" s="44"/>
      <c r="O5" s="44"/>
      <c r="P5" s="44"/>
      <c r="Q5" s="44"/>
      <c r="R5" s="44"/>
      <c r="S5" s="13"/>
      <c r="T5" s="46"/>
      <c r="U5" s="46"/>
      <c r="V5"/>
      <c r="W5"/>
      <c r="X5"/>
      <c r="Y5" s="13"/>
      <c r="Z5" s="13"/>
      <c r="AA5" s="13"/>
      <c r="AB5" s="56" t="s">
        <v>14</v>
      </c>
      <c r="AC5" s="56"/>
      <c r="AD5" s="56"/>
      <c r="AE5" s="56"/>
      <c r="AF5" s="56"/>
      <c r="AG5" s="56"/>
      <c r="AH5" s="56"/>
      <c r="AI5" s="13"/>
      <c r="AJ5" s="13"/>
      <c r="AK5" s="1"/>
      <c r="AL5" s="1"/>
      <c r="AM5" s="1"/>
      <c r="AN5" s="1"/>
      <c r="AO5" s="1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/>
      <c r="BH5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32.25" customHeight="1">
      <c r="A6"/>
      <c r="B6" s="43" t="str">
        <f>IF(Schüler!B6="","",Schüler!B6)</f>
        <v>Oliver Kaden</v>
      </c>
      <c r="C6" s="43"/>
      <c r="D6" s="43"/>
      <c r="E6" s="43"/>
      <c r="F6" s="43"/>
      <c r="G6" s="43"/>
      <c r="H6" s="43"/>
      <c r="I6" s="43"/>
      <c r="J6" s="43"/>
      <c r="K6"/>
      <c r="L6" s="16">
        <f>IF(Schüler!L6="","",Schüler!L6)</f>
        <v>20</v>
      </c>
      <c r="M6" s="16">
        <f>IF(Schüler!P6="","",Schüler!P6)</f>
        <v>25</v>
      </c>
      <c r="N6" s="29">
        <f>IF(Schüler!T6="","",Schüler!T6)</f>
        <v>25</v>
      </c>
      <c r="O6" s="16">
        <f>IF(Schüler!X6="","",Schüler!X6)</f>
        <v>25</v>
      </c>
      <c r="P6" s="16">
        <f>IF(Schüler!AB6="","",Schüler!AB6)</f>
        <v>20</v>
      </c>
      <c r="Q6" s="16">
        <f>IF(Schüler!AF6="","",Schüler!AF6)</f>
        <v>0</v>
      </c>
      <c r="R6" s="16">
        <f>IF(Schüler!AJ6="","",Schüler!AJ6)</f>
        <v>0</v>
      </c>
      <c r="S6" s="23"/>
      <c r="T6" s="24">
        <f t="shared" ref="T6:T11" si="0">IF(B6="","",SUM(L6:R6)/COUNTA(L6:R6))</f>
        <v>16.428571428571427</v>
      </c>
      <c r="U6" s="24">
        <f t="shared" ref="U6:U11" si="1">IF(T6="","",T6*$B$4)</f>
        <v>98.571428571428555</v>
      </c>
      <c r="V6"/>
      <c r="W6"/>
      <c r="X6"/>
      <c r="Y6" s="23"/>
      <c r="Z6" s="23"/>
      <c r="AA6" s="23"/>
      <c r="AB6" s="54">
        <v>42992</v>
      </c>
      <c r="AC6" s="54"/>
      <c r="AD6" s="54"/>
      <c r="AE6" s="54"/>
      <c r="AF6" s="54"/>
      <c r="AG6" s="54"/>
      <c r="AH6" s="54"/>
      <c r="AI6" s="23"/>
      <c r="AJ6"/>
      <c r="AK6" s="1"/>
      <c r="AL6" s="1"/>
      <c r="AM6" s="1"/>
      <c r="AN6" s="1"/>
      <c r="AO6" s="1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/>
      <c r="BH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32.25" customHeight="1">
      <c r="A7"/>
      <c r="B7" s="43" t="str">
        <f>IF(Schüler!B7="","",Schüler!B7)</f>
        <v>Pascal Gollnick</v>
      </c>
      <c r="C7" s="43"/>
      <c r="D7" s="43"/>
      <c r="E7" s="43"/>
      <c r="F7" s="43"/>
      <c r="G7" s="43"/>
      <c r="H7" s="43"/>
      <c r="I7" s="43"/>
      <c r="J7" s="43"/>
      <c r="K7"/>
      <c r="L7" s="16">
        <f>IF(Schüler!L7="","",Schüler!L7)</f>
        <v>20</v>
      </c>
      <c r="M7" s="16">
        <f>IF(Schüler!P7="","",Schüler!P7)</f>
        <v>25</v>
      </c>
      <c r="N7" s="29">
        <f>IF(Schüler!T7="","",Schüler!T7)</f>
        <v>25</v>
      </c>
      <c r="O7" s="16">
        <f>IF(Schüler!X7="","",Schüler!X7)</f>
        <v>25</v>
      </c>
      <c r="P7" s="16">
        <f>IF(Schüler!AB7="","",Schüler!AB7)</f>
        <v>30</v>
      </c>
      <c r="Q7" s="16">
        <f>IF(Schüler!AF7="","",Schüler!AF7)</f>
        <v>0</v>
      </c>
      <c r="R7" s="16">
        <f>IF(Schüler!AJ7="","",Schüler!AJ7)</f>
        <v>0</v>
      </c>
      <c r="S7" s="23"/>
      <c r="T7" s="24">
        <f t="shared" si="0"/>
        <v>17.857142857142858</v>
      </c>
      <c r="U7" s="24">
        <f t="shared" si="1"/>
        <v>107.14285714285714</v>
      </c>
      <c r="V7"/>
      <c r="W7"/>
      <c r="X7"/>
      <c r="Y7" s="23"/>
      <c r="Z7" s="23"/>
      <c r="AA7" s="23"/>
      <c r="AB7" s="54">
        <v>42993</v>
      </c>
      <c r="AC7" s="54"/>
      <c r="AD7" s="54"/>
      <c r="AE7" s="54"/>
      <c r="AF7" s="54"/>
      <c r="AG7" s="54"/>
      <c r="AH7" s="54"/>
      <c r="AI7" s="23"/>
      <c r="AJ7"/>
      <c r="AK7"/>
      <c r="AL7"/>
      <c r="AM7"/>
      <c r="AN7"/>
      <c r="AO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/>
      <c r="BH7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32.25" customHeight="1">
      <c r="A8"/>
      <c r="B8" s="43" t="str">
        <f>IF(Schüler!B8="","",Schüler!B8)</f>
        <v>Lars Tenbrock</v>
      </c>
      <c r="C8" s="43"/>
      <c r="D8" s="43"/>
      <c r="E8" s="43"/>
      <c r="F8" s="43"/>
      <c r="G8" s="43"/>
      <c r="H8" s="43"/>
      <c r="I8" s="43"/>
      <c r="J8" s="43"/>
      <c r="K8"/>
      <c r="L8" s="16">
        <f>IF(Schüler!L8="","",Schüler!L8)</f>
        <v>30</v>
      </c>
      <c r="M8" s="16">
        <f>IF(Schüler!P8="","",Schüler!P8)</f>
        <v>25</v>
      </c>
      <c r="N8" s="29">
        <f>IF(Schüler!T8="","",Schüler!T8)</f>
        <v>25</v>
      </c>
      <c r="O8" s="16">
        <f>IF(Schüler!X8="","",Schüler!X8)</f>
        <v>25</v>
      </c>
      <c r="P8" s="16">
        <f>IF(Schüler!AB8="","",Schüler!AB8)</f>
        <v>25</v>
      </c>
      <c r="Q8" s="16">
        <f>IF(Schüler!AF8="","",Schüler!AF8)</f>
        <v>0</v>
      </c>
      <c r="R8" s="16">
        <f>IF(Schüler!AJ8="","",Schüler!AJ8)</f>
        <v>0</v>
      </c>
      <c r="S8" s="23"/>
      <c r="T8" s="24">
        <f t="shared" si="0"/>
        <v>18.571428571428573</v>
      </c>
      <c r="U8" s="24">
        <f t="shared" si="1"/>
        <v>111.42857142857144</v>
      </c>
      <c r="V8"/>
      <c r="W8"/>
      <c r="X8"/>
      <c r="Y8" s="23"/>
      <c r="Z8" s="23"/>
      <c r="AA8" s="23"/>
      <c r="AB8" s="54">
        <v>42996</v>
      </c>
      <c r="AC8" s="54"/>
      <c r="AD8" s="54"/>
      <c r="AE8" s="54"/>
      <c r="AF8" s="54"/>
      <c r="AG8" s="54"/>
      <c r="AH8" s="54"/>
      <c r="AI8" s="23"/>
      <c r="AJ8"/>
      <c r="AK8"/>
      <c r="AL8"/>
      <c r="AM8"/>
      <c r="AN8"/>
      <c r="AO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/>
      <c r="BH8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32.25" customHeight="1">
      <c r="A9"/>
      <c r="B9" s="43" t="str">
        <f>IF(Schüler!B9="","",Schüler!B9)</f>
        <v>Michael Gede</v>
      </c>
      <c r="C9" s="43"/>
      <c r="D9" s="43"/>
      <c r="E9" s="43"/>
      <c r="F9" s="43"/>
      <c r="G9" s="43"/>
      <c r="H9" s="43"/>
      <c r="I9" s="43"/>
      <c r="J9" s="43"/>
      <c r="K9"/>
      <c r="L9" s="16">
        <f>IF(Schüler!L9="","",Schüler!L9)</f>
        <v>30</v>
      </c>
      <c r="M9" s="16">
        <f>IF(Schüler!P9="","",Schüler!P9)</f>
        <v>25</v>
      </c>
      <c r="N9" s="29">
        <f>IF(Schüler!T9="","",Schüler!T9)</f>
        <v>25</v>
      </c>
      <c r="O9" s="16">
        <f>IF(Schüler!X9="","",Schüler!X9)</f>
        <v>25</v>
      </c>
      <c r="P9" s="16">
        <f>IF(Schüler!AB9="","",Schüler!AB9)</f>
        <v>25</v>
      </c>
      <c r="Q9" s="16">
        <f>IF(Schüler!AF9="","",Schüler!AF9)</f>
        <v>0</v>
      </c>
      <c r="R9" s="16">
        <f>IF(Schüler!AJ9="","",Schüler!AJ9)</f>
        <v>0</v>
      </c>
      <c r="S9" s="23"/>
      <c r="T9" s="24">
        <f t="shared" si="0"/>
        <v>18.571428571428573</v>
      </c>
      <c r="U9" s="24">
        <f t="shared" si="1"/>
        <v>111.42857142857144</v>
      </c>
      <c r="V9"/>
      <c r="W9"/>
      <c r="X9"/>
      <c r="Y9" s="23"/>
      <c r="Z9" s="23"/>
      <c r="AA9" s="23"/>
      <c r="AB9" s="54">
        <v>42997</v>
      </c>
      <c r="AC9" s="54"/>
      <c r="AD9" s="54"/>
      <c r="AE9" s="54"/>
      <c r="AF9" s="54"/>
      <c r="AG9" s="54"/>
      <c r="AH9" s="54"/>
      <c r="AI9" s="23"/>
      <c r="AJ9"/>
      <c r="AK9"/>
      <c r="AL9"/>
      <c r="AM9"/>
      <c r="AN9"/>
      <c r="AO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/>
      <c r="BH9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32.25" customHeight="1">
      <c r="A10"/>
      <c r="B10" s="43" t="e">
        <f>IF(Schüler!#REF!="","",Schüler!#REF!)</f>
        <v>#REF!</v>
      </c>
      <c r="C10" s="43"/>
      <c r="D10" s="43"/>
      <c r="E10" s="43"/>
      <c r="F10" s="43"/>
      <c r="G10" s="43"/>
      <c r="H10" s="43"/>
      <c r="I10" s="43"/>
      <c r="J10" s="43"/>
      <c r="K10"/>
      <c r="L10" s="16" t="e">
        <f>IF(Schüler!#REF!="","",Schüler!#REF!)</f>
        <v>#REF!</v>
      </c>
      <c r="M10" s="16" t="e">
        <f>IF(Schüler!#REF!="","",Schüler!#REF!)</f>
        <v>#REF!</v>
      </c>
      <c r="N10" s="29" t="e">
        <f>IF(Schüler!#REF!="","",Schüler!#REF!)</f>
        <v>#REF!</v>
      </c>
      <c r="O10" s="16" t="e">
        <f>IF(Schüler!#REF!="","",Schüler!#REF!)</f>
        <v>#REF!</v>
      </c>
      <c r="P10" s="16" t="e">
        <f>IF(Schüler!#REF!="","",Schüler!#REF!)</f>
        <v>#REF!</v>
      </c>
      <c r="Q10" s="16" t="e">
        <f>IF(Schüler!#REF!="","",Schüler!#REF!)</f>
        <v>#REF!</v>
      </c>
      <c r="R10" s="16" t="e">
        <f>IF(Schüler!#REF!="","",Schüler!#REF!)</f>
        <v>#REF!</v>
      </c>
      <c r="S10" s="23"/>
      <c r="T10" s="24" t="e">
        <f t="shared" si="0"/>
        <v>#REF!</v>
      </c>
      <c r="U10" s="24" t="e">
        <f t="shared" si="1"/>
        <v>#REF!</v>
      </c>
      <c r="V10"/>
      <c r="W10"/>
      <c r="X10"/>
      <c r="Y10" s="23"/>
      <c r="Z10" s="23"/>
      <c r="AA10" s="23"/>
      <c r="AB10" s="54">
        <v>42998</v>
      </c>
      <c r="AC10" s="54"/>
      <c r="AD10" s="54"/>
      <c r="AE10" s="54"/>
      <c r="AF10" s="54"/>
      <c r="AG10" s="54"/>
      <c r="AH10" s="54"/>
      <c r="AI10" s="23"/>
      <c r="AJ10"/>
      <c r="AK10"/>
      <c r="AL10"/>
      <c r="AM10"/>
      <c r="AN10"/>
      <c r="AO10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/>
      <c r="BH10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32.25" customHeight="1">
      <c r="A11"/>
      <c r="B11" s="43" t="str">
        <f>IF(Schüler!B10="","",Schüler!B10)</f>
        <v/>
      </c>
      <c r="C11" s="43"/>
      <c r="D11" s="43"/>
      <c r="E11" s="43"/>
      <c r="F11" s="43"/>
      <c r="G11" s="43"/>
      <c r="H11" s="43"/>
      <c r="I11" s="43"/>
      <c r="J11" s="43"/>
      <c r="K11"/>
      <c r="L11" s="16" t="str">
        <f>IF(Schüler!L10="","",Schüler!L10)</f>
        <v/>
      </c>
      <c r="M11" s="16" t="str">
        <f>IF(Schüler!P10="","",Schüler!P10)</f>
        <v/>
      </c>
      <c r="N11" s="29" t="str">
        <f>IF(Schüler!T10="","",Schüler!T10)</f>
        <v/>
      </c>
      <c r="O11" s="16" t="str">
        <f>IF(Schüler!X10="","",Schüler!X10)</f>
        <v/>
      </c>
      <c r="P11" s="16" t="str">
        <f>IF(Schüler!AB10="","",Schüler!AB10)</f>
        <v/>
      </c>
      <c r="Q11" s="16" t="str">
        <f>IF(Schüler!AF10="","",Schüler!AF10)</f>
        <v/>
      </c>
      <c r="R11" s="16" t="str">
        <f>IF(Schüler!AJ10="","",Schüler!AJ10)</f>
        <v/>
      </c>
      <c r="S11" s="23"/>
      <c r="T11" s="24" t="str">
        <f t="shared" si="0"/>
        <v/>
      </c>
      <c r="U11" s="24" t="str">
        <f t="shared" si="1"/>
        <v/>
      </c>
      <c r="V11"/>
      <c r="W11"/>
      <c r="X11"/>
      <c r="Y11" s="23"/>
      <c r="Z11" s="23"/>
      <c r="AA11" s="23"/>
      <c r="AB11" s="54">
        <v>43426</v>
      </c>
      <c r="AC11" s="54"/>
      <c r="AD11" s="54"/>
      <c r="AE11" s="54"/>
      <c r="AF11" s="54"/>
      <c r="AG11" s="54"/>
      <c r="AH11" s="54"/>
      <c r="AI11" s="35"/>
      <c r="AJ11"/>
      <c r="AK11"/>
      <c r="AL11"/>
      <c r="AM11"/>
      <c r="AN11"/>
      <c r="AO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/>
      <c r="BH11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32.25" customHeight="1">
      <c r="A12"/>
      <c r="B12"/>
      <c r="C12"/>
      <c r="D12"/>
      <c r="E12"/>
      <c r="F12"/>
      <c r="G12"/>
      <c r="H12"/>
      <c r="I12"/>
      <c r="J12"/>
      <c r="K12" s="26"/>
      <c r="L12" s="27" t="e">
        <f t="shared" ref="L12:R12" si="2">IF(SUM(L6:L11)&gt;0,SUM(L6:L11),"")</f>
        <v>#REF!</v>
      </c>
      <c r="M12" s="27" t="e">
        <f t="shared" si="2"/>
        <v>#REF!</v>
      </c>
      <c r="N12" s="27" t="e">
        <f t="shared" si="2"/>
        <v>#REF!</v>
      </c>
      <c r="O12" s="27" t="e">
        <f t="shared" si="2"/>
        <v>#REF!</v>
      </c>
      <c r="P12" s="27" t="e">
        <f t="shared" si="2"/>
        <v>#REF!</v>
      </c>
      <c r="Q12" s="27" t="e">
        <f t="shared" si="2"/>
        <v>#REF!</v>
      </c>
      <c r="R12" s="27" t="e">
        <f t="shared" si="2"/>
        <v>#REF!</v>
      </c>
      <c r="S12" s="27"/>
      <c r="T12" s="27"/>
      <c r="U12" s="27" t="e">
        <f>SUM(U6:U11)/B4</f>
        <v>#REF!</v>
      </c>
      <c r="V12" s="27"/>
      <c r="W12" s="27"/>
      <c r="X12" s="27"/>
      <c r="Y12" s="27"/>
      <c r="Z12" s="27"/>
      <c r="AA12" s="27"/>
      <c r="AB12" s="54">
        <v>43427</v>
      </c>
      <c r="AC12" s="54"/>
      <c r="AD12" s="54"/>
      <c r="AE12" s="54"/>
      <c r="AF12" s="54"/>
      <c r="AG12" s="54"/>
      <c r="AH12" s="54"/>
      <c r="AI12" s="35"/>
      <c r="AJ12" s="27"/>
      <c r="AK12" s="27"/>
      <c r="AL12"/>
      <c r="AM12"/>
      <c r="AN12"/>
      <c r="AO12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/>
      <c r="BH12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1" customHeight="1"/>
    <row r="14" spans="1:1024" ht="14.1" customHeight="1"/>
    <row r="15" spans="1:1024" ht="14.1" customHeight="1"/>
    <row r="16" spans="1:1024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</sheetData>
  <mergeCells count="28">
    <mergeCell ref="A1:F1"/>
    <mergeCell ref="G1:AE1"/>
    <mergeCell ref="AF1:AL1"/>
    <mergeCell ref="B3:C3"/>
    <mergeCell ref="L3:L5"/>
    <mergeCell ref="M3:M5"/>
    <mergeCell ref="N3:N5"/>
    <mergeCell ref="O3:O5"/>
    <mergeCell ref="P3:P5"/>
    <mergeCell ref="Q3:Q5"/>
    <mergeCell ref="R3:R5"/>
    <mergeCell ref="T3:T5"/>
    <mergeCell ref="U3:U5"/>
    <mergeCell ref="B5:J5"/>
    <mergeCell ref="AB5:AH5"/>
    <mergeCell ref="B6:J6"/>
    <mergeCell ref="AB6:AH6"/>
    <mergeCell ref="B7:J7"/>
    <mergeCell ref="AB7:AH7"/>
    <mergeCell ref="B8:J8"/>
    <mergeCell ref="AB8:AH8"/>
    <mergeCell ref="AB12:AH12"/>
    <mergeCell ref="B9:J9"/>
    <mergeCell ref="AB9:AH9"/>
    <mergeCell ref="B10:J10"/>
    <mergeCell ref="AB10:AH10"/>
    <mergeCell ref="B11:J11"/>
    <mergeCell ref="AB11:AH11"/>
  </mergeCells>
  <conditionalFormatting sqref="S12:AA12 AJ12:AK12">
    <cfRule type="cellIs" priority="2" operator="greaterThan">
      <formula>100</formula>
    </cfRule>
  </conditionalFormatting>
  <conditionalFormatting sqref="L12">
    <cfRule type="cellIs" priority="3" operator="greaterThan">
      <formula>100</formula>
    </cfRule>
  </conditionalFormatting>
  <conditionalFormatting sqref="N12">
    <cfRule type="cellIs" priority="4" operator="greaterThan">
      <formula>100</formula>
    </cfRule>
  </conditionalFormatting>
  <conditionalFormatting sqref="O12">
    <cfRule type="cellIs" priority="5" operator="greaterThan">
      <formula>100</formula>
    </cfRule>
  </conditionalFormatting>
  <conditionalFormatting sqref="P12">
    <cfRule type="cellIs" priority="6" operator="greaterThan">
      <formula>100</formula>
    </cfRule>
  </conditionalFormatting>
  <conditionalFormatting sqref="Q12">
    <cfRule type="cellIs" priority="7" operator="greaterThan">
      <formula>100</formula>
    </cfRule>
  </conditionalFormatting>
  <conditionalFormatting sqref="R12:AA12">
    <cfRule type="cellIs" priority="8" operator="greaterThan">
      <formula>100</formula>
    </cfRule>
  </conditionalFormatting>
  <conditionalFormatting sqref="B4">
    <cfRule type="cellIs" priority="9" operator="greaterThan">
      <formula>100</formula>
    </cfRule>
  </conditionalFormatting>
  <conditionalFormatting sqref="D3">
    <cfRule type="cellIs" priority="10" operator="greaterThan">
      <formula>100</formula>
    </cfRule>
  </conditionalFormatting>
  <conditionalFormatting sqref="C4">
    <cfRule type="cellIs" priority="11" operator="greaterThan">
      <formula>100</formula>
    </cfRule>
  </conditionalFormatting>
  <conditionalFormatting sqref="M12">
    <cfRule type="cellIs" priority="12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Schüler</vt:lpstr>
      <vt:lpstr>konsolidiert</vt:lpstr>
      <vt:lpstr>Schüler!Druckbereich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Moorhuhn</dc:creator>
  <cp:lastModifiedBy>Moorhuhn</cp:lastModifiedBy>
  <cp:revision>12</cp:revision>
  <cp:lastPrinted>2017-10-31T18:19:52Z</cp:lastPrinted>
  <dcterms:created xsi:type="dcterms:W3CDTF">2017-10-31T14:44:39Z</dcterms:created>
  <dcterms:modified xsi:type="dcterms:W3CDTF">2018-11-16T08:04:17Z</dcterms:modified>
  <dc:language>de-DE</dc:language>
</cp:coreProperties>
</file>