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2324" yWindow="-216" windowWidth="10740" windowHeight="9804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/>
  <c r="E25"/>
  <c r="E20"/>
  <c r="E13"/>
  <c r="G28"/>
  <c r="G27"/>
  <c r="G23"/>
  <c r="G24"/>
  <c r="G22"/>
  <c r="G16"/>
  <c r="G17"/>
  <c r="G18"/>
  <c r="G19"/>
  <c r="G15"/>
  <c r="G7"/>
  <c r="G8"/>
  <c r="G9"/>
  <c r="G10"/>
  <c r="G11"/>
  <c r="G6"/>
  <c r="F28"/>
  <c r="F27"/>
  <c r="F23"/>
  <c r="F24"/>
  <c r="F22"/>
  <c r="F16"/>
  <c r="F17"/>
  <c r="F18"/>
  <c r="F19"/>
  <c r="F15"/>
  <c r="D20" l="1"/>
  <c r="F34"/>
  <c r="G25"/>
  <c r="G30"/>
  <c r="D30"/>
  <c r="D34" s="1"/>
  <c r="F30" l="1"/>
  <c r="H30" s="1"/>
  <c r="G34"/>
  <c r="F20"/>
  <c r="H34" l="1"/>
  <c r="F25"/>
  <c r="D25"/>
  <c r="F13"/>
  <c r="D13"/>
  <c r="G20"/>
  <c r="G13"/>
  <c r="G41" l="1"/>
  <c r="H25"/>
  <c r="F41"/>
  <c r="H20"/>
  <c r="H13"/>
  <c r="H41" l="1"/>
</calcChain>
</file>

<file path=xl/sharedStrings.xml><?xml version="1.0" encoding="utf-8"?>
<sst xmlns="http://schemas.openxmlformats.org/spreadsheetml/2006/main" count="46" uniqueCount="36">
  <si>
    <t>Arbeitspaket-Bezeichnung</t>
  </si>
  <si>
    <t>Plankosten</t>
  </si>
  <si>
    <t>Istkosten</t>
  </si>
  <si>
    <t>Kostenabweichung</t>
  </si>
  <si>
    <t>Planung</t>
  </si>
  <si>
    <t>Fragenkatalog</t>
  </si>
  <si>
    <t>PaperPrototype</t>
  </si>
  <si>
    <t>Pflichtenheft</t>
  </si>
  <si>
    <t>Vorbereitung</t>
  </si>
  <si>
    <t>Zeitplan</t>
  </si>
  <si>
    <t>Ressourcenplan</t>
  </si>
  <si>
    <t>Umsetzung</t>
  </si>
  <si>
    <t>Projektstruckturplan</t>
  </si>
  <si>
    <t>Gesamt:</t>
  </si>
  <si>
    <t>Kosteplan Mittelstufenprojekt LS EVA</t>
  </si>
  <si>
    <t>Use Case Diagramme</t>
  </si>
  <si>
    <t>Programmierung</t>
  </si>
  <si>
    <t>Datenbank</t>
  </si>
  <si>
    <t>Backend (Server)</t>
  </si>
  <si>
    <t>Abschluss</t>
  </si>
  <si>
    <t>Präsentation</t>
  </si>
  <si>
    <t>Für die Berechnung der Kosten wurden folgende Verrechnungssätze verwendet:</t>
  </si>
  <si>
    <t>Frontend: 88€</t>
  </si>
  <si>
    <t>Backend: 98€</t>
  </si>
  <si>
    <t>Projektmanagement: 110€</t>
  </si>
  <si>
    <t>Datenbankdiagramm</t>
  </si>
  <si>
    <t>Ist-Soll-Vergleich</t>
  </si>
  <si>
    <t>Qualitätsmanagement</t>
  </si>
  <si>
    <t>Schnittstellendefinition</t>
  </si>
  <si>
    <t>Aktivitätsdiagramm</t>
  </si>
  <si>
    <t>Sequenzdiagramm</t>
  </si>
  <si>
    <t>Dokumentation</t>
  </si>
  <si>
    <t>ERD</t>
  </si>
  <si>
    <t>/</t>
  </si>
  <si>
    <t>Soll Zeit</t>
  </si>
  <si>
    <t>Ist Zeit</t>
  </si>
</sst>
</file>

<file path=xl/styles.xml><?xml version="1.0" encoding="utf-8"?>
<styleSheet xmlns="http://schemas.openxmlformats.org/spreadsheetml/2006/main">
  <fonts count="4">
    <font>
      <sz val="9"/>
      <color theme="1"/>
      <name val="Verdana"/>
      <family val="2"/>
    </font>
    <font>
      <sz val="8"/>
      <color rgb="FF24292E"/>
      <name val="Segoe UI"/>
      <family val="2"/>
    </font>
    <font>
      <sz val="9"/>
      <color rgb="FF24292E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4" borderId="1" xfId="0" applyFill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2" xfId="0" applyFill="1" applyBorder="1"/>
    <xf numFmtId="16" fontId="0" fillId="2" borderId="2" xfId="0" applyNumberFormat="1" applyFill="1" applyBorder="1"/>
    <xf numFmtId="0" fontId="0" fillId="2" borderId="2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NumberFormat="1" applyBorder="1"/>
    <xf numFmtId="0" fontId="0" fillId="0" borderId="5" xfId="0" applyNumberFormat="1" applyBorder="1"/>
    <xf numFmtId="0" fontId="0" fillId="3" borderId="4" xfId="0" applyNumberFormat="1" applyFill="1" applyBorder="1"/>
    <xf numFmtId="0" fontId="0" fillId="3" borderId="0" xfId="0" applyNumberFormat="1" applyFill="1"/>
    <xf numFmtId="0" fontId="1" fillId="0" borderId="0" xfId="0" applyFont="1"/>
    <xf numFmtId="0" fontId="0" fillId="0" borderId="6" xfId="0" applyNumberFormat="1" applyBorder="1"/>
    <xf numFmtId="0" fontId="0" fillId="3" borderId="6" xfId="0" applyNumberFormat="1" applyFill="1" applyBorder="1"/>
    <xf numFmtId="0" fontId="0" fillId="0" borderId="7" xfId="0" applyNumberFormat="1" applyBorder="1"/>
    <xf numFmtId="0" fontId="0" fillId="0" borderId="8" xfId="0" applyNumberFormat="1" applyBorder="1"/>
    <xf numFmtId="0" fontId="0" fillId="6" borderId="11" xfId="0" applyNumberFormat="1" applyFill="1" applyBorder="1"/>
    <xf numFmtId="0" fontId="0" fillId="7" borderId="9" xfId="0" applyNumberFormat="1" applyFill="1" applyBorder="1"/>
    <xf numFmtId="0" fontId="0" fillId="7" borderId="10" xfId="0" applyNumberFormat="1" applyFill="1" applyBorder="1"/>
    <xf numFmtId="0" fontId="0" fillId="7" borderId="10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12" xfId="0" applyFill="1" applyBorder="1"/>
    <xf numFmtId="0" fontId="0" fillId="4" borderId="1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/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/>
    <xf numFmtId="0" fontId="0" fillId="0" borderId="15" xfId="0" applyNumberFormat="1" applyFill="1" applyBorder="1" applyAlignment="1">
      <alignment horizontal="center" vertical="center"/>
    </xf>
    <xf numFmtId="0" fontId="0" fillId="0" borderId="15" xfId="0" applyNumberFormat="1" applyBorder="1"/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NumberFormat="1" applyBorder="1"/>
    <xf numFmtId="0" fontId="0" fillId="0" borderId="15" xfId="0" applyNumberFormat="1" applyFill="1" applyBorder="1"/>
    <xf numFmtId="0" fontId="0" fillId="0" borderId="17" xfId="0" applyNumberFormat="1" applyBorder="1"/>
  </cellXfs>
  <cellStyles count="1">
    <cellStyle name="Standard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F35" sqref="F35"/>
    </sheetView>
  </sheetViews>
  <sheetFormatPr baseColWidth="10" defaultRowHeight="11.4"/>
  <cols>
    <col min="1" max="1" width="1.3984375" customWidth="1"/>
    <col min="2" max="2" width="12.8984375" customWidth="1"/>
    <col min="3" max="3" width="20.19921875" bestFit="1" customWidth="1"/>
    <col min="4" max="4" width="6.69921875" style="4" bestFit="1" customWidth="1"/>
    <col min="5" max="5" width="6.69921875" style="4" customWidth="1"/>
    <col min="6" max="6" width="9" bestFit="1" customWidth="1"/>
    <col min="7" max="7" width="7.8984375" bestFit="1" customWidth="1"/>
    <col min="8" max="8" width="14.796875" bestFit="1" customWidth="1"/>
  </cols>
  <sheetData>
    <row r="1" spans="1:9">
      <c r="B1" t="s">
        <v>14</v>
      </c>
    </row>
    <row r="4" spans="1:9">
      <c r="A4" s="1"/>
      <c r="B4" s="7"/>
      <c r="C4" s="1" t="s">
        <v>0</v>
      </c>
      <c r="D4" s="10" t="s">
        <v>34</v>
      </c>
      <c r="E4" s="10" t="s">
        <v>35</v>
      </c>
      <c r="F4" s="1" t="s">
        <v>1</v>
      </c>
      <c r="G4" s="1" t="s">
        <v>2</v>
      </c>
      <c r="H4" s="1" t="s">
        <v>3</v>
      </c>
    </row>
    <row r="5" spans="1:9" s="2" customFormat="1" ht="12">
      <c r="A5" s="3"/>
      <c r="B5" s="8" t="s">
        <v>4</v>
      </c>
      <c r="C5" s="3"/>
      <c r="D5" s="11"/>
      <c r="E5" s="11"/>
      <c r="F5" s="3"/>
      <c r="G5" s="3"/>
      <c r="H5" s="3"/>
      <c r="I5" s="16"/>
    </row>
    <row r="6" spans="1:9" s="2" customFormat="1" ht="12">
      <c r="B6" s="12"/>
      <c r="C6" s="36" t="s">
        <v>5</v>
      </c>
      <c r="D6" s="35">
        <v>1</v>
      </c>
      <c r="E6" s="35">
        <v>1</v>
      </c>
      <c r="F6" s="36">
        <v>110</v>
      </c>
      <c r="G6" s="36">
        <f>E6*110</f>
        <v>110</v>
      </c>
      <c r="H6" s="12"/>
      <c r="I6" s="16"/>
    </row>
    <row r="7" spans="1:9" s="2" customFormat="1">
      <c r="B7" s="12"/>
      <c r="C7" s="42" t="s">
        <v>6</v>
      </c>
      <c r="D7" s="37">
        <v>5</v>
      </c>
      <c r="E7" s="37">
        <v>4</v>
      </c>
      <c r="F7" s="38">
        <v>550</v>
      </c>
      <c r="G7" s="38">
        <f t="shared" ref="G7:G11" si="0">E7*110</f>
        <v>440</v>
      </c>
      <c r="H7" s="12"/>
    </row>
    <row r="8" spans="1:9" s="2" customFormat="1">
      <c r="B8" s="12"/>
      <c r="C8" s="42" t="s">
        <v>7</v>
      </c>
      <c r="D8" s="37">
        <v>5</v>
      </c>
      <c r="E8" s="37">
        <v>5</v>
      </c>
      <c r="F8" s="38">
        <v>550</v>
      </c>
      <c r="G8" s="38">
        <f t="shared" si="0"/>
        <v>550</v>
      </c>
      <c r="H8" s="12"/>
    </row>
    <row r="9" spans="1:9" s="2" customFormat="1">
      <c r="B9" s="12"/>
      <c r="C9" s="42" t="s">
        <v>12</v>
      </c>
      <c r="D9" s="37">
        <v>6</v>
      </c>
      <c r="E9" s="37">
        <v>5</v>
      </c>
      <c r="F9" s="38">
        <v>660</v>
      </c>
      <c r="G9" s="38">
        <f t="shared" si="0"/>
        <v>550</v>
      </c>
      <c r="H9" s="12"/>
    </row>
    <row r="10" spans="1:9" s="2" customFormat="1">
      <c r="B10" s="12"/>
      <c r="C10" s="38" t="s">
        <v>10</v>
      </c>
      <c r="D10" s="39">
        <v>4</v>
      </c>
      <c r="E10" s="39">
        <v>4</v>
      </c>
      <c r="F10" s="38">
        <v>440</v>
      </c>
      <c r="G10" s="38">
        <f t="shared" si="0"/>
        <v>440</v>
      </c>
      <c r="H10" s="12"/>
    </row>
    <row r="11" spans="1:9" s="2" customFormat="1">
      <c r="B11" s="12"/>
      <c r="C11" s="38" t="s">
        <v>9</v>
      </c>
      <c r="D11" s="39">
        <v>3</v>
      </c>
      <c r="E11" s="39">
        <v>3</v>
      </c>
      <c r="F11" s="38">
        <v>330</v>
      </c>
      <c r="G11" s="38">
        <f t="shared" si="0"/>
        <v>330</v>
      </c>
      <c r="H11" s="12"/>
    </row>
    <row r="12" spans="1:9" s="2" customFormat="1">
      <c r="B12" s="12"/>
      <c r="C12" s="12"/>
      <c r="D12" s="40"/>
      <c r="E12" s="40"/>
      <c r="F12" s="41"/>
      <c r="G12" s="41"/>
      <c r="H12" s="12"/>
    </row>
    <row r="13" spans="1:9" s="2" customFormat="1">
      <c r="A13" s="15"/>
      <c r="B13" s="14"/>
      <c r="C13" s="32" t="s">
        <v>13</v>
      </c>
      <c r="D13" s="33">
        <f>SUM(D6:D11)</f>
        <v>24</v>
      </c>
      <c r="E13" s="33">
        <f>SUM(E6:E11)</f>
        <v>22</v>
      </c>
      <c r="F13" s="34">
        <f>SUM(F6:F11)</f>
        <v>2640</v>
      </c>
      <c r="G13" s="34">
        <f>SUM(G6:G11)</f>
        <v>2420</v>
      </c>
      <c r="H13" s="31">
        <f>(F13-G13)</f>
        <v>220</v>
      </c>
    </row>
    <row r="14" spans="1:9" s="2" customFormat="1">
      <c r="A14" s="9"/>
      <c r="B14" s="3" t="s">
        <v>8</v>
      </c>
      <c r="C14" s="3"/>
      <c r="D14" s="5"/>
      <c r="E14" s="5"/>
      <c r="F14" s="3"/>
      <c r="G14" s="3"/>
      <c r="H14" s="3"/>
    </row>
    <row r="15" spans="1:9" s="2" customFormat="1">
      <c r="B15" s="12"/>
      <c r="C15" s="36" t="s">
        <v>15</v>
      </c>
      <c r="D15" s="35">
        <v>2</v>
      </c>
      <c r="E15" s="35">
        <v>3</v>
      </c>
      <c r="F15" s="36">
        <f>D15*88</f>
        <v>176</v>
      </c>
      <c r="G15" s="36">
        <f>E15*88</f>
        <v>264</v>
      </c>
      <c r="H15" s="12"/>
    </row>
    <row r="16" spans="1:9" s="2" customFormat="1">
      <c r="B16" s="12"/>
      <c r="C16" s="38" t="s">
        <v>32</v>
      </c>
      <c r="D16" s="39">
        <v>1</v>
      </c>
      <c r="E16" s="39">
        <v>2</v>
      </c>
      <c r="F16" s="38">
        <f t="shared" ref="F16:F19" si="1">D16*88</f>
        <v>88</v>
      </c>
      <c r="G16" s="38">
        <f t="shared" ref="G16:G19" si="2">E16*88</f>
        <v>176</v>
      </c>
      <c r="H16" s="12"/>
    </row>
    <row r="17" spans="1:8" s="2" customFormat="1">
      <c r="B17" s="12"/>
      <c r="C17" s="38" t="s">
        <v>26</v>
      </c>
      <c r="D17" s="39">
        <v>1</v>
      </c>
      <c r="E17" s="39">
        <v>1</v>
      </c>
      <c r="F17" s="38">
        <f t="shared" si="1"/>
        <v>88</v>
      </c>
      <c r="G17" s="38">
        <f t="shared" si="2"/>
        <v>88</v>
      </c>
      <c r="H17" s="12"/>
    </row>
    <row r="18" spans="1:8" s="2" customFormat="1">
      <c r="B18" s="12"/>
      <c r="C18" s="38" t="s">
        <v>27</v>
      </c>
      <c r="D18" s="39">
        <v>6</v>
      </c>
      <c r="E18" s="39">
        <v>6</v>
      </c>
      <c r="F18" s="38">
        <f t="shared" si="1"/>
        <v>528</v>
      </c>
      <c r="G18" s="38">
        <f t="shared" si="2"/>
        <v>528</v>
      </c>
      <c r="H18" s="12"/>
    </row>
    <row r="19" spans="1:8" s="2" customFormat="1">
      <c r="B19" s="12"/>
      <c r="C19" s="43" t="s">
        <v>28</v>
      </c>
      <c r="D19" s="40">
        <v>3</v>
      </c>
      <c r="E19" s="40">
        <v>3</v>
      </c>
      <c r="F19" s="41">
        <f t="shared" si="1"/>
        <v>264</v>
      </c>
      <c r="G19" s="41">
        <f t="shared" si="2"/>
        <v>264</v>
      </c>
      <c r="H19" s="12"/>
    </row>
    <row r="20" spans="1:8" s="2" customFormat="1">
      <c r="A20" s="15"/>
      <c r="B20" s="14"/>
      <c r="C20" s="32" t="s">
        <v>13</v>
      </c>
      <c r="D20" s="33">
        <f>SUM(D15:D19)</f>
        <v>13</v>
      </c>
      <c r="E20" s="33">
        <f>SUM(E15:E19)</f>
        <v>15</v>
      </c>
      <c r="F20" s="34">
        <f>SUM(F15:F19)</f>
        <v>1144</v>
      </c>
      <c r="G20" s="34">
        <f>SUM(G15:G19)</f>
        <v>1320</v>
      </c>
      <c r="H20" s="31">
        <f>(F20-G20)</f>
        <v>-176</v>
      </c>
    </row>
    <row r="21" spans="1:8" s="2" customFormat="1">
      <c r="A21" s="9"/>
      <c r="B21" s="3" t="s">
        <v>11</v>
      </c>
      <c r="C21" s="3"/>
      <c r="D21" s="5"/>
      <c r="E21" s="5"/>
      <c r="F21" s="3"/>
      <c r="G21" s="3"/>
      <c r="H21" s="3"/>
    </row>
    <row r="22" spans="1:8" s="2" customFormat="1">
      <c r="B22" s="12"/>
      <c r="C22" s="36" t="s">
        <v>25</v>
      </c>
      <c r="D22" s="35">
        <v>2</v>
      </c>
      <c r="E22" s="35">
        <v>3</v>
      </c>
      <c r="F22" s="36">
        <f>D22*98</f>
        <v>196</v>
      </c>
      <c r="G22" s="36">
        <f>E22*98</f>
        <v>294</v>
      </c>
      <c r="H22" s="12"/>
    </row>
    <row r="23" spans="1:8" s="2" customFormat="1">
      <c r="B23" s="12"/>
      <c r="C23" s="38" t="s">
        <v>29</v>
      </c>
      <c r="D23" s="39">
        <v>4</v>
      </c>
      <c r="E23" s="39">
        <v>3</v>
      </c>
      <c r="F23" s="38">
        <f t="shared" ref="F23:F24" si="3">D23*98</f>
        <v>392</v>
      </c>
      <c r="G23" s="38">
        <f t="shared" ref="G23:G24" si="4">E23*98</f>
        <v>294</v>
      </c>
      <c r="H23" s="12"/>
    </row>
    <row r="24" spans="1:8" s="2" customFormat="1">
      <c r="B24" s="12"/>
      <c r="C24" s="43" t="s">
        <v>30</v>
      </c>
      <c r="D24" s="40">
        <v>1</v>
      </c>
      <c r="E24" s="40">
        <v>1</v>
      </c>
      <c r="F24" s="41">
        <f t="shared" si="3"/>
        <v>98</v>
      </c>
      <c r="G24" s="41">
        <f t="shared" si="4"/>
        <v>98</v>
      </c>
      <c r="H24" s="12"/>
    </row>
    <row r="25" spans="1:8" s="2" customFormat="1">
      <c r="A25" s="15"/>
      <c r="B25" s="14"/>
      <c r="C25" s="32" t="s">
        <v>13</v>
      </c>
      <c r="D25" s="33">
        <f>SUM(D22:D24)</f>
        <v>7</v>
      </c>
      <c r="E25" s="33">
        <f>SUM(E22:E24)</f>
        <v>7</v>
      </c>
      <c r="F25" s="34">
        <f>SUM(F22:F24)</f>
        <v>686</v>
      </c>
      <c r="G25" s="34">
        <f>SUM(G22:G24)</f>
        <v>686</v>
      </c>
      <c r="H25" s="31">
        <f>(F25-G25)</f>
        <v>0</v>
      </c>
    </row>
    <row r="26" spans="1:8" s="2" customFormat="1">
      <c r="A26" s="9"/>
      <c r="B26" s="3" t="s">
        <v>16</v>
      </c>
      <c r="C26" s="3"/>
      <c r="D26" s="5"/>
      <c r="E26" s="5"/>
      <c r="F26" s="3"/>
      <c r="G26" s="3"/>
      <c r="H26" s="3"/>
    </row>
    <row r="27" spans="1:8" s="2" customFormat="1">
      <c r="A27" s="13"/>
      <c r="B27" s="13"/>
      <c r="C27" s="36" t="s">
        <v>17</v>
      </c>
      <c r="D27" s="35">
        <v>5</v>
      </c>
      <c r="E27" s="35">
        <v>5</v>
      </c>
      <c r="F27" s="36">
        <f>D27*98</f>
        <v>490</v>
      </c>
      <c r="G27" s="36">
        <f>E27*98</f>
        <v>490</v>
      </c>
      <c r="H27" s="13"/>
    </row>
    <row r="28" spans="1:8" s="2" customFormat="1">
      <c r="A28" s="12"/>
      <c r="B28" s="12"/>
      <c r="C28" s="38" t="s">
        <v>18</v>
      </c>
      <c r="D28" s="39">
        <v>21</v>
      </c>
      <c r="E28" s="39">
        <v>21</v>
      </c>
      <c r="F28" s="38">
        <f>D28*98</f>
        <v>2058</v>
      </c>
      <c r="G28" s="38">
        <f>E28*98</f>
        <v>2058</v>
      </c>
      <c r="H28" s="12"/>
    </row>
    <row r="29" spans="1:8" s="2" customFormat="1">
      <c r="A29" s="12"/>
      <c r="B29" s="12"/>
      <c r="C29" s="43"/>
      <c r="D29" s="40"/>
      <c r="E29" s="40"/>
      <c r="F29" s="41"/>
      <c r="G29" s="41"/>
      <c r="H29" s="12"/>
    </row>
    <row r="30" spans="1:8" s="2" customFormat="1">
      <c r="A30" s="18"/>
      <c r="B30" s="18"/>
      <c r="C30" s="32" t="s">
        <v>13</v>
      </c>
      <c r="D30" s="33">
        <f>SUM(D27:D29)</f>
        <v>26</v>
      </c>
      <c r="E30" s="33">
        <v>26</v>
      </c>
      <c r="F30" s="34">
        <f>SUM(F27:F29)</f>
        <v>2548</v>
      </c>
      <c r="G30" s="34">
        <f>SUM(G27:G29)</f>
        <v>2548</v>
      </c>
      <c r="H30" s="31">
        <f>F30-G30</f>
        <v>0</v>
      </c>
    </row>
    <row r="31" spans="1:8" s="2" customFormat="1">
      <c r="A31" s="3"/>
      <c r="B31" s="3" t="s">
        <v>19</v>
      </c>
      <c r="C31" s="3"/>
      <c r="D31" s="5"/>
      <c r="E31" s="5"/>
      <c r="F31" s="3"/>
      <c r="G31" s="3"/>
      <c r="H31" s="3"/>
    </row>
    <row r="32" spans="1:8" s="2" customFormat="1">
      <c r="A32" s="19"/>
      <c r="B32" s="13"/>
      <c r="C32" s="36" t="s">
        <v>20</v>
      </c>
      <c r="D32" s="35" t="s">
        <v>33</v>
      </c>
      <c r="E32" s="35"/>
      <c r="F32" s="36" t="s">
        <v>33</v>
      </c>
      <c r="G32" s="36" t="s">
        <v>33</v>
      </c>
      <c r="H32" s="13"/>
    </row>
    <row r="33" spans="1:8" s="2" customFormat="1">
      <c r="A33" s="20"/>
      <c r="B33" s="17"/>
      <c r="C33" s="43" t="s">
        <v>31</v>
      </c>
      <c r="D33" s="40">
        <v>14</v>
      </c>
      <c r="E33" s="40">
        <v>14</v>
      </c>
      <c r="F33" s="41">
        <f>110*14</f>
        <v>1540</v>
      </c>
      <c r="G33" s="41">
        <v>1540</v>
      </c>
      <c r="H33" s="12"/>
    </row>
    <row r="34" spans="1:8" s="2" customFormat="1">
      <c r="A34" s="18"/>
      <c r="B34" s="18"/>
      <c r="C34" s="32" t="s">
        <v>13</v>
      </c>
      <c r="D34" s="33">
        <f>SUM(D31:D33)</f>
        <v>14</v>
      </c>
      <c r="E34" s="33">
        <v>14</v>
      </c>
      <c r="F34" s="34">
        <f>SUM(F31:F33)</f>
        <v>1540</v>
      </c>
      <c r="G34" s="34">
        <f>SUM(G31:G33)</f>
        <v>1540</v>
      </c>
      <c r="H34" s="31">
        <f>F34-G34</f>
        <v>0</v>
      </c>
    </row>
    <row r="35" spans="1:8" s="2" customFormat="1">
      <c r="D35" s="6"/>
      <c r="E35" s="6"/>
    </row>
    <row r="36" spans="1:8" s="2" customFormat="1" hidden="1">
      <c r="D36" s="6"/>
      <c r="E36" s="6"/>
    </row>
    <row r="37" spans="1:8" s="2" customFormat="1" hidden="1">
      <c r="D37" s="6"/>
      <c r="E37" s="6"/>
    </row>
    <row r="38" spans="1:8" s="2" customFormat="1" hidden="1">
      <c r="D38" s="6"/>
      <c r="E38" s="6"/>
    </row>
    <row r="39" spans="1:8" s="2" customFormat="1" ht="12" thickBot="1">
      <c r="D39" s="6"/>
      <c r="E39" s="6"/>
    </row>
    <row r="40" spans="1:8" s="2" customFormat="1" ht="12" thickBot="1">
      <c r="A40" s="27"/>
      <c r="B40" s="28"/>
      <c r="C40" s="28"/>
      <c r="D40" s="28"/>
      <c r="E40" s="28"/>
      <c r="F40" s="29" t="s">
        <v>1</v>
      </c>
      <c r="G40" s="29" t="s">
        <v>2</v>
      </c>
      <c r="H40" s="30" t="s">
        <v>3</v>
      </c>
    </row>
    <row r="41" spans="1:8" s="2" customFormat="1" ht="12" thickBot="1">
      <c r="A41" s="22"/>
      <c r="B41" s="23"/>
      <c r="C41" s="23" t="s">
        <v>13</v>
      </c>
      <c r="D41" s="24"/>
      <c r="E41" s="24"/>
      <c r="F41" s="23">
        <f>F34+F30+F25+F20+F13</f>
        <v>8558</v>
      </c>
      <c r="G41" s="23">
        <f>G34+G30+G25+G20+G13</f>
        <v>8514</v>
      </c>
      <c r="H41" s="21">
        <f>F41-G41</f>
        <v>44</v>
      </c>
    </row>
    <row r="44" spans="1:8" ht="12">
      <c r="B44" s="26" t="s">
        <v>21</v>
      </c>
    </row>
    <row r="46" spans="1:8" ht="12">
      <c r="B46" s="25" t="s">
        <v>22</v>
      </c>
    </row>
    <row r="47" spans="1:8" ht="12">
      <c r="B47" s="25" t="s">
        <v>23</v>
      </c>
    </row>
    <row r="48" spans="1:8" ht="12">
      <c r="B48" s="25" t="s">
        <v>24</v>
      </c>
    </row>
  </sheetData>
  <conditionalFormatting sqref="H29:H39 H41:H100 H6:H27">
    <cfRule type="cellIs" dxfId="2" priority="4" operator="lessThan">
      <formula>0</formula>
    </cfRule>
  </conditionalFormatting>
  <conditionalFormatting sqref="H41:H42 H6:H39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Tabelle6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2018-05-14T05:49:57Z</dcterms:created>
  <dcterms:modified xsi:type="dcterms:W3CDTF">2018-11-17T15:34:26Z</dcterms:modified>
</cp:coreProperties>
</file>