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is de Estados Financieros\Ejercicios y casos practicos\Caso ICR\"/>
    </mc:Choice>
  </mc:AlternateContent>
  <xr:revisionPtr revIDLastSave="0" documentId="8_{45454F7E-3126-46D6-BED0-8A902A8FCC16}" xr6:coauthVersionLast="47" xr6:coauthVersionMax="47" xr10:uidLastSave="{00000000-0000-0000-0000-000000000000}"/>
  <bookViews>
    <workbookView xWindow="-120" yWindow="-120" windowWidth="29040" windowHeight="15840" xr2:uid="{4E8FCAD8-71E4-4011-A060-FEB0CB5890C9}"/>
  </bookViews>
  <sheets>
    <sheet name="PyG fun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1" l="1"/>
  <c r="F24" i="1"/>
  <c r="F23" i="1"/>
  <c r="F20" i="1"/>
  <c r="F18" i="1"/>
  <c r="F16" i="1"/>
  <c r="F13" i="1"/>
  <c r="F12" i="1"/>
  <c r="F10" i="1"/>
  <c r="F8" i="1"/>
  <c r="B6" i="1"/>
  <c r="C26" i="1" s="1"/>
  <c r="F4" i="1"/>
  <c r="D6" i="1"/>
  <c r="D9" i="1" l="1"/>
  <c r="E9" i="1" s="1"/>
  <c r="E13" i="1"/>
  <c r="E3" i="1"/>
  <c r="E22" i="1"/>
  <c r="E23" i="1"/>
  <c r="E15" i="1"/>
  <c r="F3" i="1"/>
  <c r="E5" i="1"/>
  <c r="E24" i="1"/>
  <c r="E4" i="1"/>
  <c r="E17" i="1"/>
  <c r="E7" i="1"/>
  <c r="C15" i="1"/>
  <c r="C21" i="1"/>
  <c r="C3" i="1"/>
  <c r="C22" i="1"/>
  <c r="C17" i="1"/>
  <c r="C7" i="1"/>
  <c r="C5" i="1"/>
  <c r="B9" i="1"/>
  <c r="C23" i="1"/>
  <c r="C6" i="1"/>
  <c r="E8" i="1"/>
  <c r="C4" i="1"/>
  <c r="E6" i="1"/>
  <c r="E16" i="1"/>
  <c r="F6" i="1"/>
  <c r="C12" i="1"/>
  <c r="F7" i="1"/>
  <c r="C10" i="1"/>
  <c r="E12" i="1"/>
  <c r="F17" i="1"/>
  <c r="C20" i="1"/>
  <c r="F5" i="1"/>
  <c r="C8" i="1"/>
  <c r="E10" i="1"/>
  <c r="C13" i="1"/>
  <c r="F15" i="1"/>
  <c r="C18" i="1"/>
  <c r="E20" i="1"/>
  <c r="C28" i="1"/>
  <c r="C16" i="1"/>
  <c r="E18" i="1"/>
  <c r="E28" i="1"/>
  <c r="C24" i="1"/>
  <c r="E26" i="1"/>
  <c r="E21" i="1"/>
  <c r="D11" i="1" l="1"/>
  <c r="E11" i="1" s="1"/>
  <c r="F9" i="1"/>
  <c r="B11" i="1"/>
  <c r="C9" i="1"/>
  <c r="D14" i="1" l="1"/>
  <c r="E14" i="1" s="1"/>
  <c r="F11" i="1"/>
  <c r="B14" i="1"/>
  <c r="C11" i="1"/>
  <c r="D19" i="1" l="1"/>
  <c r="D25" i="1" s="1"/>
  <c r="F14" i="1"/>
  <c r="B19" i="1"/>
  <c r="C14" i="1"/>
  <c r="E19" i="1" l="1"/>
  <c r="D27" i="1"/>
  <c r="E25" i="1"/>
  <c r="B25" i="1"/>
  <c r="C19" i="1"/>
  <c r="F19" i="1"/>
  <c r="C25" i="1" l="1"/>
  <c r="B27" i="1"/>
  <c r="F25" i="1"/>
  <c r="E27" i="1"/>
  <c r="D29" i="1"/>
  <c r="E29" i="1" l="1"/>
  <c r="C27" i="1"/>
  <c r="B29" i="1"/>
  <c r="F27" i="1"/>
  <c r="F29" i="1" l="1"/>
  <c r="C29" i="1"/>
</calcChain>
</file>

<file path=xl/sharedStrings.xml><?xml version="1.0" encoding="utf-8"?>
<sst xmlns="http://schemas.openxmlformats.org/spreadsheetml/2006/main" count="33" uniqueCount="32">
  <si>
    <t>CUENTA DE PÉRDIDAS Y GANANCIAS FUNCIONAL (Datos en euros)</t>
  </si>
  <si>
    <t>Peso
(%)</t>
  </si>
  <si>
    <t>Tasa variación
(%)</t>
  </si>
  <si>
    <t>Importe neto de la cifra de negocios</t>
  </si>
  <si>
    <t>+ Otros ingresos de la explotación</t>
  </si>
  <si>
    <t>Variación de existencias de productos terminados y en curso de fabricación</t>
  </si>
  <si>
    <t xml:space="preserve"> INGRESOS DE LA EXPLOTACIÓN</t>
  </si>
  <si>
    <t>- Consumos de la explotación</t>
  </si>
  <si>
    <t>- Otros gastos de la explotación</t>
  </si>
  <si>
    <t xml:space="preserve"> VALOR AÑADIDO DE LA EMPRESA (MARGEN BRUTO)</t>
  </si>
  <si>
    <t>- Gastos de personal</t>
  </si>
  <si>
    <t xml:space="preserve"> RESULTADO BRUTO EXPLOTACIÓN (RBE)</t>
  </si>
  <si>
    <t>- Amortización del inmovilizado</t>
  </si>
  <si>
    <t>- Deterioro y variación de provisiones</t>
  </si>
  <si>
    <t xml:space="preserve"> RESULTADO NETO DE LA EXPLOTACIÓN (RNE)</t>
  </si>
  <si>
    <t>+ Ingresos financieros</t>
  </si>
  <si>
    <t>- Gastos financieros</t>
  </si>
  <si>
    <t>+/- Variación valor razonable en instrumentos financieros</t>
  </si>
  <si>
    <t>+/- Diferencias de cambio</t>
  </si>
  <si>
    <t xml:space="preserve"> RESULTADO ACTIVIDADES ORDINARIAS</t>
  </si>
  <si>
    <t>+ Imputación de subvenciones inmovilizado no financiero y otras</t>
  </si>
  <si>
    <t>+ Excesos de provisiones</t>
  </si>
  <si>
    <t>+/- Deterioro y resultado por enajenaciones del inmovilizado</t>
  </si>
  <si>
    <t>---</t>
  </si>
  <si>
    <t>+/- Deterioro y resultado por enajenaciones de instrumentos financieros</t>
  </si>
  <si>
    <t>+/- Otros resultados</t>
  </si>
  <si>
    <t xml:space="preserve"> RESULTADO POR OPERACIONES CONTINUADAS ANTES DE IMPUESTOS</t>
  </si>
  <si>
    <t>- Impuesto sobre beneficios</t>
  </si>
  <si>
    <t xml:space="preserve"> RESULTADO DEL EJERCICIO POR OPERACIONES CONTINUADAS</t>
  </si>
  <si>
    <t>+/- Resultado del ejercicio por operaciones interrumpidas neto de impuestos</t>
  </si>
  <si>
    <t>RESULTADO DEL EJERCICIO</t>
  </si>
  <si>
    <t xml:space="preserve">ICR,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</si>
</sst>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_);\(#,##0\)"/>
    <numFmt numFmtId="165" formatCode="General_)"/>
    <numFmt numFmtId="166" formatCode="_-* #,##0.00\ _€_-;\-* #,##0.00\ _€_-;_-* &quot;-&quot;??\ _€_-;_-@_-"/>
    <numFmt numFmtId="167" formatCode="0.0%;\(0.0%\)"/>
    <numFmt numFmtId="168" formatCode="0.0%"/>
    <numFmt numFmtId="169" formatCode="0.00%;\(0.00%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" fontId="5" fillId="0" borderId="1" xfId="1" applyNumberFormat="1" applyFont="1" applyFill="1" applyBorder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49" fontId="5" fillId="0" borderId="1" xfId="0" quotePrefix="1" applyNumberFormat="1" applyFont="1" applyBorder="1" applyAlignment="1">
      <alignment vertical="center"/>
    </xf>
    <xf numFmtId="168" fontId="0" fillId="0" borderId="1" xfId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4" fontId="4" fillId="0" borderId="1" xfId="1" applyNumberFormat="1" applyFont="1" applyFill="1" applyBorder="1" applyAlignment="1">
      <alignment horizontal="right" vertical="center"/>
    </xf>
    <xf numFmtId="167" fontId="4" fillId="0" borderId="1" xfId="0" applyNumberFormat="1" applyFont="1" applyBorder="1" applyAlignment="1">
      <alignment horizontal="right" vertical="center"/>
    </xf>
    <xf numFmtId="4" fontId="0" fillId="0" borderId="1" xfId="1" applyNumberFormat="1" applyFont="1" applyBorder="1" applyAlignment="1">
      <alignment horizontal="right" vertical="center"/>
    </xf>
    <xf numFmtId="168" fontId="2" fillId="0" borderId="1" xfId="1" applyNumberFormat="1" applyFont="1" applyFill="1" applyBorder="1" applyAlignment="1">
      <alignment horizontal="right" vertical="center"/>
    </xf>
    <xf numFmtId="49" fontId="5" fillId="0" borderId="1" xfId="0" quotePrefix="1" applyNumberFormat="1" applyFont="1" applyBorder="1" applyAlignment="1">
      <alignment horizontal="left" vertical="center"/>
    </xf>
    <xf numFmtId="10" fontId="0" fillId="0" borderId="1" xfId="1" applyNumberFormat="1" applyFont="1" applyFill="1" applyBorder="1" applyAlignment="1">
      <alignment horizontal="right" vertical="center"/>
    </xf>
    <xf numFmtId="169" fontId="5" fillId="0" borderId="1" xfId="0" applyNumberFormat="1" applyFont="1" applyBorder="1" applyAlignment="1">
      <alignment horizontal="right" vertical="center"/>
    </xf>
    <xf numFmtId="9" fontId="0" fillId="0" borderId="1" xfId="1" applyNumberFormat="1" applyFont="1" applyFill="1" applyBorder="1" applyAlignment="1">
      <alignment horizontal="right" vertical="center"/>
    </xf>
    <xf numFmtId="167" fontId="5" fillId="0" borderId="1" xfId="0" quotePrefix="1" applyNumberFormat="1" applyFont="1" applyBorder="1" applyAlignment="1">
      <alignment horizontal="right" vertical="center"/>
    </xf>
    <xf numFmtId="167" fontId="0" fillId="0" borderId="1" xfId="1" applyNumberFormat="1" applyFont="1" applyFill="1" applyBorder="1" applyAlignment="1">
      <alignment horizontal="right" vertical="center"/>
    </xf>
    <xf numFmtId="164" fontId="6" fillId="0" borderId="0" xfId="0" applyNumberFormat="1" applyFont="1"/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1A89-AD26-4CBB-85C8-857AF0F1D3DF}">
  <dimension ref="A1:F30"/>
  <sheetViews>
    <sheetView tabSelected="1" workbookViewId="0">
      <selection activeCell="F2" sqref="F2"/>
    </sheetView>
  </sheetViews>
  <sheetFormatPr baseColWidth="10" defaultColWidth="11.42578125" defaultRowHeight="15" x14ac:dyDescent="0.25"/>
  <cols>
    <col min="1" max="1" width="69.140625" customWidth="1"/>
    <col min="2" max="2" width="15.5703125" bestFit="1" customWidth="1"/>
    <col min="3" max="3" width="8.7109375" style="2" customWidth="1"/>
    <col min="4" max="4" width="13.7109375" bestFit="1" customWidth="1"/>
    <col min="5" max="5" width="8.7109375" style="3" customWidth="1"/>
    <col min="6" max="6" width="13.28515625" style="3" bestFit="1" customWidth="1"/>
  </cols>
  <sheetData>
    <row r="1" spans="1:6" ht="36" customHeight="1" x14ac:dyDescent="0.25">
      <c r="A1" s="1" t="s">
        <v>31</v>
      </c>
    </row>
    <row r="2" spans="1:6" ht="40.5" customHeight="1" x14ac:dyDescent="0.25">
      <c r="A2" s="4" t="s">
        <v>0</v>
      </c>
      <c r="B2" s="5">
        <v>43830</v>
      </c>
      <c r="C2" s="6" t="s">
        <v>1</v>
      </c>
      <c r="D2" s="5">
        <v>43465</v>
      </c>
      <c r="E2" s="6" t="s">
        <v>1</v>
      </c>
      <c r="F2" s="7" t="s">
        <v>2</v>
      </c>
    </row>
    <row r="3" spans="1:6" s="11" customFormat="1" ht="20.100000000000001" customHeight="1" x14ac:dyDescent="0.25">
      <c r="A3" s="8" t="s">
        <v>3</v>
      </c>
      <c r="B3" s="9">
        <v>2379554.14</v>
      </c>
      <c r="C3" s="10">
        <f>B3/B$6</f>
        <v>1.0129220801781673</v>
      </c>
      <c r="D3" s="9">
        <v>1822278.49</v>
      </c>
      <c r="E3" s="10">
        <f>D3/D$6</f>
        <v>0.95744116181925476</v>
      </c>
      <c r="F3" s="10">
        <f t="shared" ref="F3:F20" si="0">(B3-D3)/D3</f>
        <v>0.30581255996716517</v>
      </c>
    </row>
    <row r="4" spans="1:6" s="11" customFormat="1" ht="20.100000000000001" customHeight="1" x14ac:dyDescent="0.25">
      <c r="A4" s="12" t="s">
        <v>4</v>
      </c>
      <c r="B4" s="9">
        <v>14643.48</v>
      </c>
      <c r="C4" s="10">
        <f>B4/B$6</f>
        <v>6.2333964053649937E-3</v>
      </c>
      <c r="D4" s="9">
        <v>36001.379999999997</v>
      </c>
      <c r="E4" s="10">
        <f>D4/D$6</f>
        <v>1.8915442004858698E-2</v>
      </c>
      <c r="F4" s="13">
        <f t="shared" si="0"/>
        <v>-0.59325225866341791</v>
      </c>
    </row>
    <row r="5" spans="1:6" s="11" customFormat="1" ht="20.100000000000001" customHeight="1" x14ac:dyDescent="0.25">
      <c r="A5" s="12" t="s">
        <v>5</v>
      </c>
      <c r="B5" s="9">
        <v>-45000</v>
      </c>
      <c r="C5" s="13">
        <f>B5/B$6</f>
        <v>-1.915547658353238E-2</v>
      </c>
      <c r="D5" s="9">
        <v>45000</v>
      </c>
      <c r="E5" s="13">
        <f>D5/D$6</f>
        <v>2.3643396175886629E-2</v>
      </c>
      <c r="F5" s="13">
        <f t="shared" si="0"/>
        <v>-2</v>
      </c>
    </row>
    <row r="6" spans="1:6" s="11" customFormat="1" ht="20.100000000000001" customHeight="1" x14ac:dyDescent="0.25">
      <c r="A6" s="14" t="s">
        <v>6</v>
      </c>
      <c r="B6" s="15">
        <f>SUM(B3:B5)</f>
        <v>2349197.62</v>
      </c>
      <c r="C6" s="16">
        <f>B6/B$6</f>
        <v>1</v>
      </c>
      <c r="D6" s="15">
        <f>SUM(D3:D5)</f>
        <v>1903279.8699999999</v>
      </c>
      <c r="E6" s="16">
        <f>D6/D$6</f>
        <v>1</v>
      </c>
      <c r="F6" s="16">
        <f t="shared" si="0"/>
        <v>0.23428911166911057</v>
      </c>
    </row>
    <row r="7" spans="1:6" s="11" customFormat="1" ht="20.100000000000001" customHeight="1" x14ac:dyDescent="0.25">
      <c r="A7" s="12" t="s">
        <v>7</v>
      </c>
      <c r="B7" s="17">
        <v>-1136973.98</v>
      </c>
      <c r="C7" s="13">
        <f t="shared" ref="C7:E29" si="1">B7/B$6</f>
        <v>-0.48398396555501361</v>
      </c>
      <c r="D7" s="17">
        <v>-863949.05</v>
      </c>
      <c r="E7" s="13">
        <f t="shared" si="1"/>
        <v>-0.45392643699846419</v>
      </c>
      <c r="F7" s="10">
        <f t="shared" si="0"/>
        <v>0.31601971204204682</v>
      </c>
    </row>
    <row r="8" spans="1:6" s="11" customFormat="1" ht="20.100000000000001" customHeight="1" x14ac:dyDescent="0.25">
      <c r="A8" s="12" t="s">
        <v>8</v>
      </c>
      <c r="B8" s="9">
        <v>-378221.91</v>
      </c>
      <c r="C8" s="13">
        <f t="shared" si="1"/>
        <v>-0.16100046534186424</v>
      </c>
      <c r="D8" s="9">
        <v>-265181.26</v>
      </c>
      <c r="E8" s="13">
        <f t="shared" si="1"/>
        <v>-0.1393285686355733</v>
      </c>
      <c r="F8" s="10">
        <f t="shared" si="0"/>
        <v>0.42627691715470378</v>
      </c>
    </row>
    <row r="9" spans="1:6" s="11" customFormat="1" ht="20.100000000000001" customHeight="1" x14ac:dyDescent="0.25">
      <c r="A9" s="14" t="s">
        <v>9</v>
      </c>
      <c r="B9" s="15">
        <f>SUM(B6:B8)</f>
        <v>834001.73000000021</v>
      </c>
      <c r="C9" s="16">
        <f t="shared" si="1"/>
        <v>0.35501556910312221</v>
      </c>
      <c r="D9" s="15">
        <f>SUM(D6:D8)</f>
        <v>774149.55999999982</v>
      </c>
      <c r="E9" s="16">
        <f t="shared" si="1"/>
        <v>0.40674499436596251</v>
      </c>
      <c r="F9" s="16">
        <f t="shared" si="0"/>
        <v>7.7313445737798261E-2</v>
      </c>
    </row>
    <row r="10" spans="1:6" s="11" customFormat="1" ht="20.100000000000001" customHeight="1" x14ac:dyDescent="0.25">
      <c r="A10" s="12" t="s">
        <v>10</v>
      </c>
      <c r="B10" s="9">
        <v>-744330.83</v>
      </c>
      <c r="C10" s="13">
        <f t="shared" si="1"/>
        <v>-0.31684470632147155</v>
      </c>
      <c r="D10" s="9">
        <v>-682120.81</v>
      </c>
      <c r="E10" s="13">
        <f t="shared" si="1"/>
        <v>-0.35839227890325981</v>
      </c>
      <c r="F10" s="13">
        <f t="shared" si="0"/>
        <v>9.1200882729263008E-2</v>
      </c>
    </row>
    <row r="11" spans="1:6" s="11" customFormat="1" ht="20.100000000000001" customHeight="1" x14ac:dyDescent="0.25">
      <c r="A11" s="14" t="s">
        <v>11</v>
      </c>
      <c r="B11" s="15">
        <f>B9+B10</f>
        <v>89670.900000000256</v>
      </c>
      <c r="C11" s="16">
        <f t="shared" si="1"/>
        <v>3.8170862781650633E-2</v>
      </c>
      <c r="D11" s="15">
        <f>D9+D10</f>
        <v>92028.749999999767</v>
      </c>
      <c r="E11" s="16">
        <f t="shared" si="1"/>
        <v>4.8352715462702693E-2</v>
      </c>
      <c r="F11" s="18">
        <f t="shared" si="0"/>
        <v>-2.5620797848493183E-2</v>
      </c>
    </row>
    <row r="12" spans="1:6" s="11" customFormat="1" ht="20.100000000000001" customHeight="1" x14ac:dyDescent="0.25">
      <c r="A12" s="12" t="s">
        <v>12</v>
      </c>
      <c r="B12" s="9">
        <v>-48188.14</v>
      </c>
      <c r="C12" s="13">
        <f t="shared" si="1"/>
        <v>-2.0512595274977334E-2</v>
      </c>
      <c r="D12" s="9">
        <v>-59084.44</v>
      </c>
      <c r="E12" s="13">
        <f t="shared" si="1"/>
        <v>-3.1043484950008957E-2</v>
      </c>
      <c r="F12" s="13">
        <f t="shared" si="0"/>
        <v>-0.18441911271393963</v>
      </c>
    </row>
    <row r="13" spans="1:6" s="11" customFormat="1" ht="20.100000000000001" customHeight="1" x14ac:dyDescent="0.25">
      <c r="A13" s="19" t="s">
        <v>13</v>
      </c>
      <c r="B13" s="9"/>
      <c r="C13" s="20">
        <f t="shared" si="1"/>
        <v>0</v>
      </c>
      <c r="D13" s="9"/>
      <c r="E13" s="20">
        <f t="shared" si="1"/>
        <v>0</v>
      </c>
      <c r="F13" s="10" t="e">
        <f t="shared" si="0"/>
        <v>#DIV/0!</v>
      </c>
    </row>
    <row r="14" spans="1:6" s="11" customFormat="1" ht="20.100000000000001" customHeight="1" x14ac:dyDescent="0.25">
      <c r="A14" s="14" t="s">
        <v>14</v>
      </c>
      <c r="B14" s="15">
        <f>SUM(B11:B13)</f>
        <v>41482.760000000257</v>
      </c>
      <c r="C14" s="16">
        <f t="shared" si="1"/>
        <v>1.7658267506673302E-2</v>
      </c>
      <c r="D14" s="15">
        <f>SUM(D11:D13)</f>
        <v>32944.309999999765</v>
      </c>
      <c r="E14" s="16">
        <f t="shared" si="1"/>
        <v>1.7309230512693737E-2</v>
      </c>
      <c r="F14" s="18">
        <f t="shared" si="0"/>
        <v>0.25917829209355281</v>
      </c>
    </row>
    <row r="15" spans="1:6" s="11" customFormat="1" ht="20.100000000000001" customHeight="1" x14ac:dyDescent="0.25">
      <c r="A15" s="12" t="s">
        <v>15</v>
      </c>
      <c r="B15" s="9">
        <v>344.06</v>
      </c>
      <c r="C15" s="10">
        <f t="shared" si="1"/>
        <v>1.4645851718511445E-4</v>
      </c>
      <c r="D15" s="9">
        <v>846.63</v>
      </c>
      <c r="E15" s="21">
        <f t="shared" si="1"/>
        <v>4.4482685565313108E-4</v>
      </c>
      <c r="F15" s="13">
        <f t="shared" si="0"/>
        <v>-0.59361232179346346</v>
      </c>
    </row>
    <row r="16" spans="1:6" s="11" customFormat="1" ht="20.100000000000001" customHeight="1" x14ac:dyDescent="0.25">
      <c r="A16" s="12" t="s">
        <v>16</v>
      </c>
      <c r="B16" s="9">
        <v>-10385.58</v>
      </c>
      <c r="C16" s="13">
        <f t="shared" si="1"/>
        <v>-4.4209052110311606E-3</v>
      </c>
      <c r="D16" s="9">
        <v>-11526.92</v>
      </c>
      <c r="E16" s="13">
        <f t="shared" si="1"/>
        <v>-6.0563452499500245E-3</v>
      </c>
      <c r="F16" s="13">
        <f t="shared" si="0"/>
        <v>-9.9015174912292281E-2</v>
      </c>
    </row>
    <row r="17" spans="1:6" s="11" customFormat="1" ht="20.100000000000001" customHeight="1" x14ac:dyDescent="0.25">
      <c r="A17" s="8" t="s">
        <v>17</v>
      </c>
      <c r="B17" s="9">
        <v>0</v>
      </c>
      <c r="C17" s="13">
        <f>B17/B$6</f>
        <v>0</v>
      </c>
      <c r="D17" s="9">
        <v>-513.46</v>
      </c>
      <c r="E17" s="20">
        <f>D17/D$6</f>
        <v>-2.6977640445490555E-4</v>
      </c>
      <c r="F17" s="22">
        <f t="shared" si="0"/>
        <v>-1</v>
      </c>
    </row>
    <row r="18" spans="1:6" s="11" customFormat="1" ht="20.100000000000001" customHeight="1" x14ac:dyDescent="0.25">
      <c r="A18" s="12" t="s">
        <v>18</v>
      </c>
      <c r="B18" s="9"/>
      <c r="C18" s="21">
        <f t="shared" si="1"/>
        <v>0</v>
      </c>
      <c r="D18" s="9"/>
      <c r="E18" s="21">
        <f t="shared" si="1"/>
        <v>0</v>
      </c>
      <c r="F18" s="10" t="e">
        <f t="shared" si="0"/>
        <v>#DIV/0!</v>
      </c>
    </row>
    <row r="19" spans="1:6" s="11" customFormat="1" ht="20.100000000000001" customHeight="1" x14ac:dyDescent="0.25">
      <c r="A19" s="14" t="s">
        <v>19</v>
      </c>
      <c r="B19" s="15">
        <f>SUM(B14:B18)</f>
        <v>31441.240000000253</v>
      </c>
      <c r="C19" s="16">
        <f t="shared" si="1"/>
        <v>1.3383820812827255E-2</v>
      </c>
      <c r="D19" s="15">
        <f>SUM(D14:D18)</f>
        <v>21750.559999999765</v>
      </c>
      <c r="E19" s="16">
        <f t="shared" si="1"/>
        <v>1.1427935713941937E-2</v>
      </c>
      <c r="F19" s="18">
        <f t="shared" si="0"/>
        <v>0.44553703444879544</v>
      </c>
    </row>
    <row r="20" spans="1:6" s="11" customFormat="1" ht="20.100000000000001" customHeight="1" x14ac:dyDescent="0.25">
      <c r="A20" s="8" t="s">
        <v>20</v>
      </c>
      <c r="B20" s="9">
        <v>959.99</v>
      </c>
      <c r="C20" s="21">
        <f t="shared" si="1"/>
        <v>4.0864591034278332E-4</v>
      </c>
      <c r="D20" s="9">
        <v>959.99</v>
      </c>
      <c r="E20" s="21">
        <f t="shared" si="1"/>
        <v>5.0438719766420902E-4</v>
      </c>
      <c r="F20" s="10">
        <f t="shared" si="0"/>
        <v>0</v>
      </c>
    </row>
    <row r="21" spans="1:6" s="11" customFormat="1" ht="20.100000000000001" customHeight="1" x14ac:dyDescent="0.25">
      <c r="A21" s="8" t="s">
        <v>21</v>
      </c>
      <c r="B21" s="9">
        <v>0</v>
      </c>
      <c r="C21" s="21">
        <f t="shared" si="1"/>
        <v>0</v>
      </c>
      <c r="D21" s="9">
        <v>0</v>
      </c>
      <c r="E21" s="21">
        <f t="shared" si="1"/>
        <v>0</v>
      </c>
      <c r="F21" s="10"/>
    </row>
    <row r="22" spans="1:6" s="11" customFormat="1" ht="20.100000000000001" customHeight="1" x14ac:dyDescent="0.25">
      <c r="A22" s="8" t="s">
        <v>22</v>
      </c>
      <c r="B22" s="9">
        <v>-603.25</v>
      </c>
      <c r="C22" s="20">
        <f t="shared" si="1"/>
        <v>-2.5678980553368684E-4</v>
      </c>
      <c r="D22" s="9">
        <v>0</v>
      </c>
      <c r="E22" s="20">
        <f t="shared" si="1"/>
        <v>0</v>
      </c>
      <c r="F22" s="23" t="s">
        <v>23</v>
      </c>
    </row>
    <row r="23" spans="1:6" s="11" customFormat="1" ht="20.100000000000001" customHeight="1" x14ac:dyDescent="0.25">
      <c r="A23" s="8" t="s">
        <v>24</v>
      </c>
      <c r="B23" s="9">
        <v>0</v>
      </c>
      <c r="C23" s="24">
        <f t="shared" si="1"/>
        <v>0</v>
      </c>
      <c r="D23" s="9">
        <v>473.46</v>
      </c>
      <c r="E23" s="21">
        <f t="shared" si="1"/>
        <v>2.4876005229856185E-4</v>
      </c>
      <c r="F23" s="22">
        <f>(B23-D23)/D23</f>
        <v>-1</v>
      </c>
    </row>
    <row r="24" spans="1:6" s="11" customFormat="1" ht="20.100000000000001" customHeight="1" x14ac:dyDescent="0.25">
      <c r="A24" s="8" t="s">
        <v>25</v>
      </c>
      <c r="B24" s="9">
        <v>505.11</v>
      </c>
      <c r="C24" s="13">
        <f t="shared" si="1"/>
        <v>2.1501383949128978E-4</v>
      </c>
      <c r="D24" s="9">
        <v>1854.3</v>
      </c>
      <c r="E24" s="21">
        <f t="shared" si="1"/>
        <v>9.7426554508770174E-4</v>
      </c>
      <c r="F24" s="13">
        <f>(B24-D24)/D24</f>
        <v>-0.7276007118589225</v>
      </c>
    </row>
    <row r="25" spans="1:6" s="11" customFormat="1" ht="20.100000000000001" customHeight="1" x14ac:dyDescent="0.25">
      <c r="A25" s="14" t="s">
        <v>26</v>
      </c>
      <c r="B25" s="15">
        <f>SUM(B19:B24)</f>
        <v>32303.090000000255</v>
      </c>
      <c r="C25" s="16">
        <f t="shared" si="1"/>
        <v>1.3750690757127641E-2</v>
      </c>
      <c r="D25" s="15">
        <f>SUM(D19:D24)</f>
        <v>25038.309999999765</v>
      </c>
      <c r="E25" s="16">
        <f t="shared" si="1"/>
        <v>1.315534850899241E-2</v>
      </c>
      <c r="F25" s="18">
        <f>(B25-D25)/D25</f>
        <v>0.29014657938177768</v>
      </c>
    </row>
    <row r="26" spans="1:6" s="11" customFormat="1" ht="20.100000000000001" customHeight="1" x14ac:dyDescent="0.25">
      <c r="A26" s="12" t="s">
        <v>27</v>
      </c>
      <c r="B26" s="9">
        <v>-8137.46</v>
      </c>
      <c r="C26" s="13">
        <f t="shared" si="1"/>
        <v>-3.4639316550984754E-3</v>
      </c>
      <c r="D26" s="9">
        <v>-6259.59</v>
      </c>
      <c r="E26" s="13">
        <f t="shared" si="1"/>
        <v>-3.2888436948581823E-3</v>
      </c>
      <c r="F26" s="13">
        <f>(B26-D26)/D26</f>
        <v>0.29999888171589512</v>
      </c>
    </row>
    <row r="27" spans="1:6" s="11" customFormat="1" ht="20.100000000000001" customHeight="1" x14ac:dyDescent="0.25">
      <c r="A27" s="14" t="s">
        <v>28</v>
      </c>
      <c r="B27" s="15">
        <f>B25+B26</f>
        <v>24165.630000000256</v>
      </c>
      <c r="C27" s="16">
        <f t="shared" si="1"/>
        <v>1.0286759102029166E-2</v>
      </c>
      <c r="D27" s="15">
        <f>D25+D26</f>
        <v>18778.719999999765</v>
      </c>
      <c r="E27" s="16">
        <f t="shared" si="1"/>
        <v>9.8665048141342269E-3</v>
      </c>
      <c r="F27" s="18">
        <f>(B27-D27)/D27</f>
        <v>0.28686246985953029</v>
      </c>
    </row>
    <row r="28" spans="1:6" s="11" customFormat="1" ht="20.100000000000001" customHeight="1" x14ac:dyDescent="0.25">
      <c r="A28" s="12" t="s">
        <v>29</v>
      </c>
      <c r="B28" s="9"/>
      <c r="C28" s="10">
        <f t="shared" si="1"/>
        <v>0</v>
      </c>
      <c r="D28" s="9"/>
      <c r="E28" s="10">
        <f t="shared" si="1"/>
        <v>0</v>
      </c>
      <c r="F28" s="10">
        <v>0</v>
      </c>
    </row>
    <row r="29" spans="1:6" s="11" customFormat="1" ht="20.100000000000001" customHeight="1" x14ac:dyDescent="0.25">
      <c r="A29" s="14" t="s">
        <v>30</v>
      </c>
      <c r="B29" s="15">
        <f>B27+B28</f>
        <v>24165.630000000256</v>
      </c>
      <c r="C29" s="16">
        <f t="shared" si="1"/>
        <v>1.0286759102029166E-2</v>
      </c>
      <c r="D29" s="15">
        <f>D27+D28</f>
        <v>18778.719999999765</v>
      </c>
      <c r="E29" s="16">
        <f t="shared" si="1"/>
        <v>9.8665048141342269E-3</v>
      </c>
      <c r="F29" s="18">
        <f>(B29-D29)/D29</f>
        <v>0.28686246985953029</v>
      </c>
    </row>
    <row r="30" spans="1:6" x14ac:dyDescent="0.25">
      <c r="A30" s="25"/>
      <c r="B30" s="26"/>
      <c r="C30" s="26"/>
      <c r="D30" s="26"/>
      <c r="E30" s="27"/>
      <c r="F30" s="27"/>
    </row>
  </sheetData>
  <pageMargins left="0.70866141732283472" right="0.70866141732283472" top="0.74803149606299213" bottom="0.74803149606299213" header="0.31496062992125984" footer="0.3149606299212598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PyG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2022-03-15T10:48:01Z</dcterms:created>
  <dcterms:modified xsi:type="dcterms:W3CDTF">2022-03-15T10:51:13Z</dcterms:modified>
</cp:coreProperties>
</file>