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f3UHklpi1ZWOVfde5FkwcytEtPjztF9G7EpwF/1Zm6WTRVll8TsfTy+lzJ8YzfqTsEv5Y3MCn/n+r5BW16CljA==" workbookSaltValue="biw2ECODx5MUt36+zh69vw==" workbookSpinCount="100000" lockStructure="1"/>
  <bookViews>
    <workbookView xWindow="0" yWindow="0" windowWidth="22260" windowHeight="12648"/>
  </bookViews>
  <sheets>
    <sheet name="“balanzaporcc_datos" sheetId="1" r:id="rId1"/>
    <sheet name="Producservicios_datos" sheetId="2" r:id="rId2"/>
    <sheet name="Tiposdecambiocruza_datos" sheetId="3" r:id="rId3"/>
    <sheet name="Banco de España_datos" sheetId="4" r:id="rId4"/>
    <sheet name="“balanzaporcc_calculos" sheetId="5" r:id="rId5"/>
    <sheet name="Producservicios_calculos" sheetId="6" r:id="rId6"/>
    <sheet name="Tiposdecambiocruza_calculos" sheetId="7" r:id="rId7"/>
    <sheet name="Banco de España_calculo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8" l="1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G8" i="4"/>
  <c r="G9" i="4"/>
  <c r="G10" i="4"/>
  <c r="G11" i="4"/>
  <c r="G7" i="4"/>
  <c r="I8" i="4"/>
  <c r="I9" i="4"/>
  <c r="I10" i="4"/>
  <c r="I11" i="4"/>
  <c r="I7" i="4"/>
  <c r="H8" i="4"/>
  <c r="H9" i="4"/>
  <c r="H10" i="4"/>
  <c r="H11" i="4"/>
  <c r="H7" i="4"/>
  <c r="P8" i="7"/>
  <c r="P9" i="7"/>
  <c r="P10" i="7"/>
  <c r="P11" i="7"/>
  <c r="P12" i="7"/>
  <c r="P13" i="7"/>
  <c r="P14" i="7"/>
  <c r="P15" i="7"/>
  <c r="P16" i="7"/>
  <c r="P17" i="7"/>
  <c r="P18" i="7"/>
  <c r="P7" i="7"/>
  <c r="N8" i="7"/>
  <c r="N9" i="7"/>
  <c r="N10" i="7"/>
  <c r="N11" i="7"/>
  <c r="N12" i="7"/>
  <c r="N13" i="7"/>
  <c r="N14" i="7"/>
  <c r="N15" i="7"/>
  <c r="N16" i="7"/>
  <c r="N17" i="7"/>
  <c r="N18" i="7"/>
  <c r="M7" i="7"/>
  <c r="N7" i="7"/>
  <c r="O8" i="7"/>
  <c r="O9" i="7"/>
  <c r="O10" i="7"/>
  <c r="O11" i="7"/>
  <c r="O12" i="7"/>
  <c r="O13" i="7"/>
  <c r="O14" i="7"/>
  <c r="O15" i="7"/>
  <c r="O16" i="7"/>
  <c r="O17" i="7"/>
  <c r="O18" i="7"/>
  <c r="M8" i="7"/>
  <c r="M9" i="7"/>
  <c r="M10" i="7"/>
  <c r="M11" i="7"/>
  <c r="M12" i="7"/>
  <c r="M13" i="7"/>
  <c r="M14" i="7"/>
  <c r="M15" i="7"/>
  <c r="M16" i="7"/>
  <c r="M17" i="7"/>
  <c r="M18" i="7"/>
  <c r="L18" i="7"/>
  <c r="L17" i="7"/>
  <c r="L16" i="7"/>
  <c r="L15" i="7"/>
  <c r="L14" i="7"/>
  <c r="L13" i="7"/>
  <c r="L12" i="7"/>
  <c r="L11" i="7"/>
  <c r="L10" i="7"/>
  <c r="L9" i="7"/>
  <c r="L8" i="7"/>
  <c r="O7" i="7"/>
  <c r="L7" i="7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6" i="6"/>
  <c r="I6" i="6"/>
  <c r="I7" i="6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</calcChain>
</file>

<file path=xl/sharedStrings.xml><?xml version="1.0" encoding="utf-8"?>
<sst xmlns="http://schemas.openxmlformats.org/spreadsheetml/2006/main" count="179" uniqueCount="99">
  <si>
    <t>Country</t>
  </si>
  <si>
    <t>Subject Descriptor</t>
  </si>
  <si>
    <t>Units</t>
  </si>
  <si>
    <t>Scale</t>
  </si>
  <si>
    <t>Country/Series-specific Notes</t>
  </si>
  <si>
    <t>Germany</t>
  </si>
  <si>
    <t>Gross domestic product, constant prices</t>
  </si>
  <si>
    <t>Percent change</t>
  </si>
  <si>
    <t>Japan</t>
  </si>
  <si>
    <t>Portugal</t>
  </si>
  <si>
    <t>Singapore</t>
  </si>
  <si>
    <t>Spain</t>
  </si>
  <si>
    <t>United States</t>
  </si>
  <si>
    <t>International Monetary Fund, World Economic Outlook Database, October 2019</t>
  </si>
  <si>
    <t>Evolución del saldo de la balanza por cuenta corriente en porcentaje del PIB</t>
  </si>
  <si>
    <t>See notes for:  Gross domestic product, constant prices (National currency),</t>
  </si>
  <si>
    <t xml:space="preserve">Estimates Start </t>
  </si>
  <si>
    <t>Evolución del índice de la productividad del trabajo del sector servicios (por horas trabajadas)</t>
  </si>
  <si>
    <t>93.85</t>
  </si>
  <si>
    <t>93.46</t>
  </si>
  <si>
    <t>96.88</t>
  </si>
  <si>
    <t>94.99</t>
  </si>
  <si>
    <t>93.25</t>
  </si>
  <si>
    <t>96.97</t>
  </si>
  <si>
    <t>94.89</t>
  </si>
  <si>
    <t>92.85</t>
  </si>
  <si>
    <t>96.27</t>
  </si>
  <si>
    <t>94.81</t>
  </si>
  <si>
    <t>92.78</t>
  </si>
  <si>
    <t>96.20</t>
  </si>
  <si>
    <t>95.81</t>
  </si>
  <si>
    <t>93.02</t>
  </si>
  <si>
    <t>96.36</t>
  </si>
  <si>
    <t>96.17</t>
  </si>
  <si>
    <t>92.84</t>
  </si>
  <si>
    <t>97.04</t>
  </si>
  <si>
    <t>97.40</t>
  </si>
  <si>
    <t>94.40</t>
  </si>
  <si>
    <t>98.69</t>
  </si>
  <si>
    <t>98.43</t>
  </si>
  <si>
    <t>93.07</t>
  </si>
  <si>
    <t>99.00</t>
  </si>
  <si>
    <t>96.70</t>
  </si>
  <si>
    <t>94.34</t>
  </si>
  <si>
    <t>98.62</t>
  </si>
  <si>
    <t>95.38</t>
  </si>
  <si>
    <t>96.19</t>
  </si>
  <si>
    <t>99.68</t>
  </si>
  <si>
    <t>97.97</t>
  </si>
  <si>
    <t>97.65</t>
  </si>
  <si>
    <t>101.09</t>
  </si>
  <si>
    <t>98.78</t>
  </si>
  <si>
    <t>99.09</t>
  </si>
  <si>
    <t>102.40</t>
  </si>
  <si>
    <t>99.79</t>
  </si>
  <si>
    <t>100.33</t>
  </si>
  <si>
    <t>103.73</t>
  </si>
  <si>
    <t>99.86</t>
  </si>
  <si>
    <t>99.75</t>
  </si>
  <si>
    <t>100.79</t>
  </si>
  <si>
    <t>100.00</t>
  </si>
  <si>
    <t>100.22</t>
  </si>
  <si>
    <t>99.97</t>
  </si>
  <si>
    <t>99.03</t>
  </si>
  <si>
    <t>101.43</t>
  </si>
  <si>
    <t>101.42</t>
  </si>
  <si>
    <t>99.02</t>
  </si>
  <si>
    <t>101.95</t>
  </si>
  <si>
    <t>101.54</t>
  </si>
  <si>
    <t>98.36</t>
  </si>
  <si>
    <t>102.81</t>
  </si>
  <si>
    <t>102.32</t>
  </si>
  <si>
    <t>98.71</t>
  </si>
  <si>
    <t>Año:</t>
  </si>
  <si>
    <t>Alemania</t>
  </si>
  <si>
    <t>España</t>
  </si>
  <si>
    <t>91.12</t>
  </si>
  <si>
    <t>93.72</t>
  </si>
  <si>
    <t>96.68</t>
  </si>
  <si>
    <t>Vamos a cambiar el año base al año 2000:</t>
  </si>
  <si>
    <t>Años:</t>
  </si>
  <si>
    <t>Franco Suizo</t>
  </si>
  <si>
    <t>Yuan renminbi</t>
  </si>
  <si>
    <t>Libra esterlina</t>
  </si>
  <si>
    <t>Yen Japonés</t>
  </si>
  <si>
    <t>Dólar Singapur</t>
  </si>
  <si>
    <t>Dólar EEUU</t>
  </si>
  <si>
    <t>Tipos de cambio frente al dólar de los EEUU</t>
  </si>
  <si>
    <t>Tipo de cambio anual</t>
  </si>
  <si>
    <t>Tipo de cambio anual (Frente al euro)</t>
  </si>
  <si>
    <t>Hiperenlace:</t>
  </si>
  <si>
    <t>https://www.bde.es/webbde/es/estadis/infoest/temas/sb_ticaotros.html</t>
  </si>
  <si>
    <t>Cambios de monedas no difundidos por el BCE
en dólares estadounidenses.</t>
  </si>
  <si>
    <t>Peso argentino respecto al dólar</t>
  </si>
  <si>
    <t>Dirhams de
Marruecos
con
respecto al
dólar</t>
  </si>
  <si>
    <t>Peso
chileno
con
respecto
al dólar</t>
  </si>
  <si>
    <t>Dirhams de Marruecos con respecto al peso argentino</t>
  </si>
  <si>
    <t>Peso argentino con respecto al peso chileno</t>
  </si>
  <si>
    <t>Peso chileno con respecto al peso argentino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</si>
</sst>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#,##0.0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theme="1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9"/>
      <color rgb="FF191919"/>
      <name val="Verdana"/>
      <family val="2"/>
    </font>
    <font>
      <b/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CFEFD"/>
        <bgColor indexed="64"/>
      </patternFill>
    </fill>
    <fill>
      <patternFill patternType="solid">
        <fgColor rgb="FFEBF5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165" fontId="0" fillId="5" borderId="0" xfId="0" applyNumberFormat="1" applyFont="1" applyFill="1"/>
    <xf numFmtId="0" fontId="0" fillId="5" borderId="0" xfId="0" applyFill="1"/>
    <xf numFmtId="0" fontId="0" fillId="4" borderId="0" xfId="0" applyFill="1"/>
    <xf numFmtId="0" fontId="7" fillId="10" borderId="3" xfId="0" applyFont="1" applyFill="1" applyBorder="1" applyAlignment="1">
      <alignment horizontal="left" vertical="top" wrapText="1"/>
    </xf>
    <xf numFmtId="0" fontId="7" fillId="10" borderId="3" xfId="0" applyFont="1" applyFill="1" applyBorder="1" applyAlignment="1">
      <alignment horizontal="right" vertical="top"/>
    </xf>
    <xf numFmtId="0" fontId="7" fillId="11" borderId="3" xfId="0" applyFont="1" applyFill="1" applyBorder="1" applyAlignment="1">
      <alignment horizontal="left" vertical="top" wrapText="1"/>
    </xf>
    <xf numFmtId="0" fontId="7" fillId="11" borderId="3" xfId="0" applyFont="1" applyFill="1" applyBorder="1" applyAlignment="1">
      <alignment horizontal="right" vertical="top"/>
    </xf>
    <xf numFmtId="2" fontId="7" fillId="10" borderId="3" xfId="0" applyNumberFormat="1" applyFont="1" applyFill="1" applyBorder="1" applyAlignment="1">
      <alignment horizontal="right" vertical="top"/>
    </xf>
    <xf numFmtId="2" fontId="7" fillId="11" borderId="3" xfId="0" applyNumberFormat="1" applyFont="1" applyFill="1" applyBorder="1" applyAlignment="1">
      <alignment horizontal="right" vertical="top"/>
    </xf>
    <xf numFmtId="0" fontId="0" fillId="8" borderId="0" xfId="0" applyFill="1"/>
    <xf numFmtId="0" fontId="0" fillId="12" borderId="0" xfId="0" applyFill="1"/>
    <xf numFmtId="164" fontId="0" fillId="12" borderId="0" xfId="0" applyNumberFormat="1" applyFill="1"/>
    <xf numFmtId="3" fontId="7" fillId="10" borderId="3" xfId="0" applyNumberFormat="1" applyFont="1" applyFill="1" applyBorder="1" applyAlignment="1">
      <alignment horizontal="right" vertical="top"/>
    </xf>
    <xf numFmtId="3" fontId="7" fillId="11" borderId="3" xfId="0" applyNumberFormat="1" applyFont="1" applyFill="1" applyBorder="1" applyAlignment="1">
      <alignment horizontal="right" vertical="top"/>
    </xf>
    <xf numFmtId="0" fontId="1" fillId="8" borderId="0" xfId="1" applyFill="1"/>
    <xf numFmtId="166" fontId="7" fillId="10" borderId="3" xfId="0" applyNumberFormat="1" applyFont="1" applyFill="1" applyBorder="1" applyAlignment="1">
      <alignment horizontal="right" vertical="top"/>
    </xf>
    <xf numFmtId="166" fontId="7" fillId="11" borderId="3" xfId="0" applyNumberFormat="1" applyFont="1" applyFill="1" applyBorder="1" applyAlignment="1">
      <alignment horizontal="right" vertical="top"/>
    </xf>
    <xf numFmtId="0" fontId="9" fillId="0" borderId="0" xfId="5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10" fillId="4" borderId="0" xfId="0" applyFont="1" applyFill="1"/>
    <xf numFmtId="0" fontId="5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1" fillId="6" borderId="0" xfId="1" applyFill="1" applyAlignment="1">
      <alignment horizontal="center"/>
    </xf>
    <xf numFmtId="0" fontId="2" fillId="3" borderId="0" xfId="2" applyFill="1" applyBorder="1" applyAlignment="1">
      <alignment horizontal="center" wrapText="1"/>
    </xf>
    <xf numFmtId="0" fontId="8" fillId="9" borderId="0" xfId="4" applyFont="1" applyFill="1" applyAlignment="1">
      <alignment horizontal="center"/>
    </xf>
    <xf numFmtId="0" fontId="1" fillId="8" borderId="0" xfId="1" applyFill="1" applyAlignment="1">
      <alignment horizontal="center"/>
    </xf>
    <xf numFmtId="0" fontId="3" fillId="7" borderId="0" xfId="3" applyFill="1" applyBorder="1" applyAlignment="1">
      <alignment horizontal="center"/>
    </xf>
    <xf numFmtId="165" fontId="0" fillId="9" borderId="0" xfId="0" applyNumberFormat="1" applyFill="1"/>
  </cellXfs>
  <cellStyles count="6">
    <cellStyle name="Encabezado 1" xfId="2" builtinId="16"/>
    <cellStyle name="Encabezado 4" xfId="4" builtinId="19"/>
    <cellStyle name="Hipervínculo" xfId="5" builtinId="8"/>
    <cellStyle name="Normal" xfId="0" builtinId="0"/>
    <cellStyle name="Título" xfId="1" builtinId="15"/>
    <cellStyle name="Título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del saldo de la balanza por cuenta corriente en porcentaje del PIB </a:t>
            </a:r>
          </a:p>
          <a:p>
            <a:pPr>
              <a:defRPr/>
            </a:pPr>
            <a:r>
              <a:rPr lang="es-ES" sz="1200"/>
              <a:t>Fuente:</a:t>
            </a:r>
            <a:r>
              <a:rPr lang="es-ES" sz="1200" baseline="0"/>
              <a:t> FMI </a:t>
            </a:r>
          </a:p>
          <a:p>
            <a:pPr>
              <a:defRPr/>
            </a:pPr>
            <a:r>
              <a:rPr lang="es-ES" sz="1200" baseline="0"/>
              <a:t>Gráfico: Elaboración propia</a:t>
            </a:r>
            <a:endParaRPr lang="es-E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Alemania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“balanzaporcc_calculos!$G$3:$X$3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“balanzaporcc_calculos!$G$4:$X$4</c:f>
              <c:numCache>
                <c:formatCode>0.0</c:formatCode>
                <c:ptCount val="18"/>
                <c:pt idx="0">
                  <c:v>-0.20100000000000001</c:v>
                </c:pt>
                <c:pt idx="1">
                  <c:v>-0.70799999999999996</c:v>
                </c:pt>
                <c:pt idx="2">
                  <c:v>1.1859999999999999</c:v>
                </c:pt>
                <c:pt idx="3">
                  <c:v>0.72799999999999998</c:v>
                </c:pt>
                <c:pt idx="4">
                  <c:v>3.8149999999999999</c:v>
                </c:pt>
                <c:pt idx="5">
                  <c:v>2.9750000000000001</c:v>
                </c:pt>
                <c:pt idx="6">
                  <c:v>0.96499999999999997</c:v>
                </c:pt>
                <c:pt idx="7">
                  <c:v>-5.694</c:v>
                </c:pt>
                <c:pt idx="8">
                  <c:v>4.1849999999999996</c:v>
                </c:pt>
                <c:pt idx="9">
                  <c:v>3.9129999999999998</c:v>
                </c:pt>
                <c:pt idx="10">
                  <c:v>0.42799999999999999</c:v>
                </c:pt>
                <c:pt idx="11">
                  <c:v>0.43099999999999999</c:v>
                </c:pt>
                <c:pt idx="12">
                  <c:v>2.218</c:v>
                </c:pt>
                <c:pt idx="13">
                  <c:v>1.742</c:v>
                </c:pt>
                <c:pt idx="14">
                  <c:v>2.23</c:v>
                </c:pt>
                <c:pt idx="15">
                  <c:v>2.4649999999999999</c:v>
                </c:pt>
                <c:pt idx="16">
                  <c:v>1.522</c:v>
                </c:pt>
                <c:pt idx="17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2-4956-AC7A-24C3D458C531}"/>
            </c:ext>
          </c:extLst>
        </c:ser>
        <c:ser>
          <c:idx val="1"/>
          <c:order val="1"/>
          <c:tx>
            <c:v>Japón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“balanzaporcc_calculos!$G$5:$X$5</c:f>
              <c:numCache>
                <c:formatCode>0.0</c:formatCode>
                <c:ptCount val="18"/>
                <c:pt idx="0">
                  <c:v>0.11799999999999999</c:v>
                </c:pt>
                <c:pt idx="1">
                  <c:v>1.528</c:v>
                </c:pt>
                <c:pt idx="2">
                  <c:v>2.2050000000000001</c:v>
                </c:pt>
                <c:pt idx="3">
                  <c:v>1.663</c:v>
                </c:pt>
                <c:pt idx="4">
                  <c:v>1.42</c:v>
                </c:pt>
                <c:pt idx="5">
                  <c:v>1.6539999999999999</c:v>
                </c:pt>
                <c:pt idx="6">
                  <c:v>-1.0940000000000001</c:v>
                </c:pt>
                <c:pt idx="7">
                  <c:v>-5.4160000000000004</c:v>
                </c:pt>
                <c:pt idx="8">
                  <c:v>4.1920000000000002</c:v>
                </c:pt>
                <c:pt idx="9">
                  <c:v>-0.115</c:v>
                </c:pt>
                <c:pt idx="10">
                  <c:v>1.4950000000000001</c:v>
                </c:pt>
                <c:pt idx="11">
                  <c:v>2</c:v>
                </c:pt>
                <c:pt idx="12">
                  <c:v>0.375</c:v>
                </c:pt>
                <c:pt idx="13">
                  <c:v>1.2230000000000001</c:v>
                </c:pt>
                <c:pt idx="14">
                  <c:v>0.60899999999999999</c:v>
                </c:pt>
                <c:pt idx="15">
                  <c:v>1.9359999999999999</c:v>
                </c:pt>
                <c:pt idx="16">
                  <c:v>0.81399999999999995</c:v>
                </c:pt>
                <c:pt idx="17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2-4956-AC7A-24C3D458C531}"/>
            </c:ext>
          </c:extLst>
        </c:ser>
        <c:ser>
          <c:idx val="2"/>
          <c:order val="2"/>
          <c:tx>
            <c:v>Portugal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“balanzaporcc_calculos!$G$6:$X$6</c:f>
              <c:numCache>
                <c:formatCode>0.0</c:formatCode>
                <c:ptCount val="18"/>
                <c:pt idx="0">
                  <c:v>0.77100000000000002</c:v>
                </c:pt>
                <c:pt idx="1">
                  <c:v>-0.93100000000000005</c:v>
                </c:pt>
                <c:pt idx="2">
                  <c:v>1.7889999999999999</c:v>
                </c:pt>
                <c:pt idx="3">
                  <c:v>0.78200000000000003</c:v>
                </c:pt>
                <c:pt idx="4">
                  <c:v>1.625</c:v>
                </c:pt>
                <c:pt idx="5">
                  <c:v>2.5070000000000001</c:v>
                </c:pt>
                <c:pt idx="6">
                  <c:v>0.31900000000000001</c:v>
                </c:pt>
                <c:pt idx="7">
                  <c:v>-3.1219999999999999</c:v>
                </c:pt>
                <c:pt idx="8">
                  <c:v>1.738</c:v>
                </c:pt>
                <c:pt idx="9">
                  <c:v>-1.696</c:v>
                </c:pt>
                <c:pt idx="10">
                  <c:v>-4.0570000000000004</c:v>
                </c:pt>
                <c:pt idx="11">
                  <c:v>-0.92300000000000004</c:v>
                </c:pt>
                <c:pt idx="12">
                  <c:v>0.79200000000000004</c:v>
                </c:pt>
                <c:pt idx="13">
                  <c:v>1.792</c:v>
                </c:pt>
                <c:pt idx="14">
                  <c:v>2.0190000000000001</c:v>
                </c:pt>
                <c:pt idx="15">
                  <c:v>3.5059999999999998</c:v>
                </c:pt>
                <c:pt idx="16">
                  <c:v>2.4409999999999998</c:v>
                </c:pt>
                <c:pt idx="17">
                  <c:v>1.913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2-4956-AC7A-24C3D458C531}"/>
            </c:ext>
          </c:extLst>
        </c:ser>
        <c:ser>
          <c:idx val="3"/>
          <c:order val="3"/>
          <c:tx>
            <c:v>Singapur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“balanzaporcc_calculos!$G$7:$X$7</c:f>
              <c:numCache>
                <c:formatCode>0.0</c:formatCode>
                <c:ptCount val="18"/>
                <c:pt idx="0">
                  <c:v>3.915</c:v>
                </c:pt>
                <c:pt idx="1">
                  <c:v>4.5359999999999996</c:v>
                </c:pt>
                <c:pt idx="2">
                  <c:v>9.82</c:v>
                </c:pt>
                <c:pt idx="3">
                  <c:v>7.359</c:v>
                </c:pt>
                <c:pt idx="4">
                  <c:v>9.0050000000000008</c:v>
                </c:pt>
                <c:pt idx="5">
                  <c:v>9.0220000000000002</c:v>
                </c:pt>
                <c:pt idx="6">
                  <c:v>1.8680000000000001</c:v>
                </c:pt>
                <c:pt idx="7">
                  <c:v>0.121</c:v>
                </c:pt>
                <c:pt idx="8">
                  <c:v>14.526</c:v>
                </c:pt>
                <c:pt idx="9">
                  <c:v>6.2619999999999996</c:v>
                </c:pt>
                <c:pt idx="10">
                  <c:v>4.4489999999999998</c:v>
                </c:pt>
                <c:pt idx="11">
                  <c:v>4.8150000000000004</c:v>
                </c:pt>
                <c:pt idx="12">
                  <c:v>3.9009999999999998</c:v>
                </c:pt>
                <c:pt idx="13">
                  <c:v>2.8919999999999999</c:v>
                </c:pt>
                <c:pt idx="14">
                  <c:v>2.9620000000000002</c:v>
                </c:pt>
                <c:pt idx="15">
                  <c:v>3.7</c:v>
                </c:pt>
                <c:pt idx="16">
                  <c:v>3.1389999999999998</c:v>
                </c:pt>
                <c:pt idx="17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2-4956-AC7A-24C3D458C531}"/>
            </c:ext>
          </c:extLst>
        </c:ser>
        <c:ser>
          <c:idx val="4"/>
          <c:order val="4"/>
          <c:tx>
            <c:v>España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“balanzaporcc_calculos!$G$9:$X$9</c:f>
              <c:numCache>
                <c:formatCode>0.0</c:formatCode>
                <c:ptCount val="18"/>
                <c:pt idx="0">
                  <c:v>1.742</c:v>
                </c:pt>
                <c:pt idx="1">
                  <c:v>2.8610000000000002</c:v>
                </c:pt>
                <c:pt idx="2">
                  <c:v>3.7989999999999999</c:v>
                </c:pt>
                <c:pt idx="3">
                  <c:v>3.5129999999999999</c:v>
                </c:pt>
                <c:pt idx="4">
                  <c:v>2.855</c:v>
                </c:pt>
                <c:pt idx="5">
                  <c:v>1.8759999999999999</c:v>
                </c:pt>
                <c:pt idx="6">
                  <c:v>-0.13700000000000001</c:v>
                </c:pt>
                <c:pt idx="7">
                  <c:v>-2.5369999999999999</c:v>
                </c:pt>
                <c:pt idx="8">
                  <c:v>2.5640000000000001</c:v>
                </c:pt>
                <c:pt idx="9">
                  <c:v>1.5509999999999999</c:v>
                </c:pt>
                <c:pt idx="10">
                  <c:v>2.2490000000000001</c:v>
                </c:pt>
                <c:pt idx="11">
                  <c:v>1.8420000000000001</c:v>
                </c:pt>
                <c:pt idx="12">
                  <c:v>2.5259999999999998</c:v>
                </c:pt>
                <c:pt idx="13">
                  <c:v>2.9079999999999999</c:v>
                </c:pt>
                <c:pt idx="14">
                  <c:v>1.6379999999999999</c:v>
                </c:pt>
                <c:pt idx="15">
                  <c:v>2.37</c:v>
                </c:pt>
                <c:pt idx="16">
                  <c:v>2.927</c:v>
                </c:pt>
                <c:pt idx="17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2-4956-AC7A-24C3D458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792927"/>
        <c:axId val="96790431"/>
        <c:axId val="89732559"/>
      </c:bar3DChart>
      <c:catAx>
        <c:axId val="967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90431"/>
        <c:crosses val="autoZero"/>
        <c:auto val="1"/>
        <c:lblAlgn val="ctr"/>
        <c:lblOffset val="100"/>
        <c:noMultiLvlLbl val="0"/>
      </c:catAx>
      <c:valAx>
        <c:axId val="967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92927"/>
        <c:crosses val="autoZero"/>
        <c:crossBetween val="between"/>
      </c:valAx>
      <c:serAx>
        <c:axId val="8973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9043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del índice de la productividad del trabajo del sector servicios (por horas trabajadas) [2000-2019]</a:t>
            </a:r>
          </a:p>
          <a:p>
            <a:pPr>
              <a:defRPr/>
            </a:pPr>
            <a:r>
              <a:rPr lang="es-ES"/>
              <a:t>Fuente: BCE</a:t>
            </a:r>
          </a:p>
          <a:p>
            <a:pPr>
              <a:defRPr/>
            </a:pPr>
            <a:r>
              <a:rPr lang="es-ES"/>
              <a:t>Gráfico: Elaboración</a:t>
            </a:r>
            <a:r>
              <a:rPr lang="es-ES" baseline="0"/>
              <a:t> propia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Alemania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Producservicios_calculos!$G$5:$G$24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Producservicios_calculos!$H$5:$H$24</c:f>
              <c:numCache>
                <c:formatCode>0.000</c:formatCode>
                <c:ptCount val="20"/>
                <c:pt idx="0" formatCode="General">
                  <c:v>100</c:v>
                </c:pt>
                <c:pt idx="1">
                  <c:v>102.99604916593501</c:v>
                </c:pt>
                <c:pt idx="2">
                  <c:v>104.24714661984196</c:v>
                </c:pt>
                <c:pt idx="3">
                  <c:v>104.13740122914837</c:v>
                </c:pt>
                <c:pt idx="4">
                  <c:v>104.04960491659349</c:v>
                </c:pt>
                <c:pt idx="5">
                  <c:v>105.14705882352941</c:v>
                </c:pt>
                <c:pt idx="6">
                  <c:v>105.54214223002634</c:v>
                </c:pt>
                <c:pt idx="7">
                  <c:v>106.89201053555752</c:v>
                </c:pt>
                <c:pt idx="8">
                  <c:v>108.0223880597015</c:v>
                </c:pt>
                <c:pt idx="9">
                  <c:v>106.12379280070238</c:v>
                </c:pt>
                <c:pt idx="10">
                  <c:v>104.67515364354696</c:v>
                </c:pt>
                <c:pt idx="11">
                  <c:v>107.51755926251097</c:v>
                </c:pt>
                <c:pt idx="12">
                  <c:v>108.40649692712906</c:v>
                </c:pt>
                <c:pt idx="13">
                  <c:v>109.51492537313435</c:v>
                </c:pt>
                <c:pt idx="14">
                  <c:v>109.59174714661985</c:v>
                </c:pt>
                <c:pt idx="15">
                  <c:v>109.74539069359088</c:v>
                </c:pt>
                <c:pt idx="16">
                  <c:v>109.98683055311677</c:v>
                </c:pt>
                <c:pt idx="17">
                  <c:v>111.31474978050925</c:v>
                </c:pt>
                <c:pt idx="18">
                  <c:v>111.88542581211591</c:v>
                </c:pt>
                <c:pt idx="19">
                  <c:v>112.82923617208078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0-48B2-8873-B58C4E40242A}"/>
            </c:ext>
          </c:extLst>
        </c:ser>
        <c:ser>
          <c:idx val="1"/>
          <c:order val="1"/>
          <c:tx>
            <c:v>España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Producservicios_calculos!$G$5:$G$24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Producservicios_calculos!$I$5:$I$24</c:f>
              <c:numCache>
                <c:formatCode>0.000</c:formatCode>
                <c:ptCount val="20"/>
                <c:pt idx="0" formatCode="General">
                  <c:v>100</c:v>
                </c:pt>
                <c:pt idx="1">
                  <c:v>99.722577891591968</c:v>
                </c:pt>
                <c:pt idx="2">
                  <c:v>99.498506188647028</c:v>
                </c:pt>
                <c:pt idx="3">
                  <c:v>99.071702944942373</c:v>
                </c:pt>
                <c:pt idx="4">
                  <c:v>98.99701237729407</c:v>
                </c:pt>
                <c:pt idx="5">
                  <c:v>99.253094323516848</c:v>
                </c:pt>
                <c:pt idx="6">
                  <c:v>99.061032863849761</c:v>
                </c:pt>
                <c:pt idx="7">
                  <c:v>100.7255655142979</c:v>
                </c:pt>
                <c:pt idx="8">
                  <c:v>99.306444728979912</c:v>
                </c:pt>
                <c:pt idx="9">
                  <c:v>100.66154502774219</c:v>
                </c:pt>
                <c:pt idx="10">
                  <c:v>102.63551002987619</c:v>
                </c:pt>
                <c:pt idx="11">
                  <c:v>104.19334186939818</c:v>
                </c:pt>
                <c:pt idx="12">
                  <c:v>105.72983354673494</c:v>
                </c:pt>
                <c:pt idx="13">
                  <c:v>107.05292360221935</c:v>
                </c:pt>
                <c:pt idx="14">
                  <c:v>106.43405889884761</c:v>
                </c:pt>
                <c:pt idx="15">
                  <c:v>106.70081092616302</c:v>
                </c:pt>
                <c:pt idx="16">
                  <c:v>106.66880068288518</c:v>
                </c:pt>
                <c:pt idx="17">
                  <c:v>108.21596244131456</c:v>
                </c:pt>
                <c:pt idx="18">
                  <c:v>108.34400341442597</c:v>
                </c:pt>
                <c:pt idx="19">
                  <c:v>109.17626973965002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0-48B2-8873-B58C4E40242A}"/>
            </c:ext>
          </c:extLst>
        </c:ser>
        <c:ser>
          <c:idx val="2"/>
          <c:order val="2"/>
          <c:tx>
            <c:v>Portugal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Producservicios_calculos!$G$5:$G$24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Producservicios_calculos!$J$5:$J$24</c:f>
              <c:numCache>
                <c:formatCode>0.000</c:formatCode>
                <c:ptCount val="20"/>
                <c:pt idx="0" formatCode="General">
                  <c:v>100</c:v>
                </c:pt>
                <c:pt idx="1">
                  <c:v>100.20686801820437</c:v>
                </c:pt>
                <c:pt idx="2">
                  <c:v>100.29995862639635</c:v>
                </c:pt>
                <c:pt idx="3">
                  <c:v>99.575920562680992</c:v>
                </c:pt>
                <c:pt idx="4">
                  <c:v>99.503516756309466</c:v>
                </c:pt>
                <c:pt idx="5">
                  <c:v>99.669011170872977</c:v>
                </c:pt>
                <c:pt idx="6">
                  <c:v>100.3723624327679</c:v>
                </c:pt>
                <c:pt idx="7">
                  <c:v>102.07902358295406</c:v>
                </c:pt>
                <c:pt idx="8">
                  <c:v>102.39966901117087</c:v>
                </c:pt>
                <c:pt idx="9">
                  <c:v>102.00661977658255</c:v>
                </c:pt>
                <c:pt idx="10">
                  <c:v>103.10302027306581</c:v>
                </c:pt>
                <c:pt idx="11">
                  <c:v>104.56143980140672</c:v>
                </c:pt>
                <c:pt idx="12">
                  <c:v>105.91642532064546</c:v>
                </c:pt>
                <c:pt idx="13">
                  <c:v>107.29209764170461</c:v>
                </c:pt>
                <c:pt idx="14">
                  <c:v>104.25113777410014</c:v>
                </c:pt>
                <c:pt idx="15">
                  <c:v>103.4340091021928</c:v>
                </c:pt>
                <c:pt idx="16">
                  <c:v>102.43069921390153</c:v>
                </c:pt>
                <c:pt idx="17">
                  <c:v>102.42035581299132</c:v>
                </c:pt>
                <c:pt idx="18">
                  <c:v>101.73769135291684</c:v>
                </c:pt>
                <c:pt idx="19">
                  <c:v>102.09971038477451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0-48B2-8873-B58C4E40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96927"/>
        <c:axId val="191897343"/>
      </c:lineChart>
      <c:catAx>
        <c:axId val="1918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7343"/>
        <c:crosses val="autoZero"/>
        <c:auto val="1"/>
        <c:lblAlgn val="ctr"/>
        <c:lblOffset val="100"/>
        <c:noMultiLvlLbl val="0"/>
      </c:catAx>
      <c:valAx>
        <c:axId val="1918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4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Tipos de cambio frente al dólar de los EEUU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Franco Suizo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Tiposdecambiocruza_calculos!$K$7:$K$18</c:f>
              <c:numCache>
                <c:formatCode>General</c:formatCode>
                <c:ptCount val="12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</c:numCache>
            </c:numRef>
          </c:cat>
          <c:val>
            <c:numRef>
              <c:f>Tiposdecambiocruza_calculos!$L$7:$L$18</c:f>
              <c:numCache>
                <c:formatCode>0.0</c:formatCode>
                <c:ptCount val="12"/>
                <c:pt idx="0">
                  <c:v>1.0063825961884212</c:v>
                </c:pt>
                <c:pt idx="1">
                  <c:v>1.0225108225108226</c:v>
                </c:pt>
                <c:pt idx="2">
                  <c:v>1.0161914185481695</c:v>
                </c:pt>
                <c:pt idx="3">
                  <c:v>1.0153182902219775</c:v>
                </c:pt>
                <c:pt idx="4">
                  <c:v>1.0389549583294315</c:v>
                </c:pt>
                <c:pt idx="5">
                  <c:v>1.0937757286349417</c:v>
                </c:pt>
                <c:pt idx="6">
                  <c:v>1.0787913248314516</c:v>
                </c:pt>
                <c:pt idx="7">
                  <c:v>1.0659586824856881</c:v>
                </c:pt>
                <c:pt idx="8">
                  <c:v>1.1293201362972578</c:v>
                </c:pt>
                <c:pt idx="9">
                  <c:v>0.96044338187350575</c:v>
                </c:pt>
                <c:pt idx="10">
                  <c:v>0.92370860927152332</c:v>
                </c:pt>
                <c:pt idx="11">
                  <c:v>0.92654655411364495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A-4A70-8CFC-F2F486E13C66}"/>
            </c:ext>
          </c:extLst>
        </c:ser>
        <c:ser>
          <c:idx val="1"/>
          <c:order val="1"/>
          <c:tx>
            <c:v>Yuan renminbi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Tiposdecambiocruza_calculos!$K$7:$K$18</c:f>
              <c:numCache>
                <c:formatCode>General</c:formatCode>
                <c:ptCount val="12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</c:numCache>
            </c:numRef>
          </c:cat>
          <c:val>
            <c:numRef>
              <c:f>Tiposdecambiocruza_calculos!$M$7:$M$18</c:f>
              <c:numCache>
                <c:formatCode>0.0</c:formatCode>
                <c:ptCount val="12"/>
                <c:pt idx="0">
                  <c:v>0.14472238381487945</c:v>
                </c:pt>
                <c:pt idx="1">
                  <c:v>0.15125318579423933</c:v>
                </c:pt>
                <c:pt idx="2">
                  <c:v>0.14807969589723424</c:v>
                </c:pt>
                <c:pt idx="3">
                  <c:v>0.15055357580044068</c:v>
                </c:pt>
                <c:pt idx="4">
                  <c:v>0.15910687909598037</c:v>
                </c:pt>
                <c:pt idx="5">
                  <c:v>0.16229522215571057</c:v>
                </c:pt>
                <c:pt idx="6">
                  <c:v>0.16266565416554393</c:v>
                </c:pt>
                <c:pt idx="7">
                  <c:v>0.15851552090016285</c:v>
                </c:pt>
                <c:pt idx="8">
                  <c:v>0.15473543797243217</c:v>
                </c:pt>
                <c:pt idx="9">
                  <c:v>0.14777287319422153</c:v>
                </c:pt>
                <c:pt idx="10">
                  <c:v>0.1463941979701292</c:v>
                </c:pt>
                <c:pt idx="11">
                  <c:v>0.14386321843577607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A-4A70-8CFC-F2F486E13C66}"/>
            </c:ext>
          </c:extLst>
        </c:ser>
        <c:ser>
          <c:idx val="2"/>
          <c:order val="2"/>
          <c:tx>
            <c:v>Libra esterlina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Tiposdecambiocruza_calculos!$K$7:$K$18</c:f>
              <c:numCache>
                <c:formatCode>General</c:formatCode>
                <c:ptCount val="12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</c:numCache>
            </c:numRef>
          </c:cat>
          <c:val>
            <c:numRef>
              <c:f>Tiposdecambiocruza_calculos!$N$7:$N$18</c:f>
              <c:numCache>
                <c:formatCode>0.0</c:formatCode>
                <c:ptCount val="12"/>
                <c:pt idx="0">
                  <c:v>1.2753910477687775</c:v>
                </c:pt>
                <c:pt idx="1">
                  <c:v>1.3349007019249246</c:v>
                </c:pt>
                <c:pt idx="2">
                  <c:v>1.2886262789875325</c:v>
                </c:pt>
                <c:pt idx="3">
                  <c:v>1.3507346121930981</c:v>
                </c:pt>
                <c:pt idx="4">
                  <c:v>1.5285737903670227</c:v>
                </c:pt>
                <c:pt idx="5">
                  <c:v>1.6480176648637921</c:v>
                </c:pt>
                <c:pt idx="6">
                  <c:v>1.5638320420130467</c:v>
                </c:pt>
                <c:pt idx="7">
                  <c:v>1.584471000283646</c:v>
                </c:pt>
                <c:pt idx="8">
                  <c:v>1.6039083744296445</c:v>
                </c:pt>
                <c:pt idx="9">
                  <c:v>1.5453930802946936</c:v>
                </c:pt>
                <c:pt idx="10">
                  <c:v>1.5655375221675984</c:v>
                </c:pt>
                <c:pt idx="11">
                  <c:v>1.8470889636811172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A-4A70-8CFC-F2F486E13C66}"/>
            </c:ext>
          </c:extLst>
        </c:ser>
        <c:ser>
          <c:idx val="3"/>
          <c:order val="3"/>
          <c:tx>
            <c:v>Yen Japones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Tiposdecambiocruza_calculos!$K$7:$K$18</c:f>
              <c:numCache>
                <c:formatCode>General</c:formatCode>
                <c:ptCount val="12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</c:numCache>
            </c:numRef>
          </c:cat>
          <c:val>
            <c:numRef>
              <c:f>Tiposdecambiocruza_calculos!$O$7:$O$18</c:f>
              <c:numCache>
                <c:formatCode>0.0</c:formatCode>
                <c:ptCount val="12"/>
                <c:pt idx="0">
                  <c:v>9.1754774198836153E-3</c:v>
                </c:pt>
                <c:pt idx="1">
                  <c:v>9.0567484662576695E-3</c:v>
                </c:pt>
                <c:pt idx="2">
                  <c:v>8.9156341251677065E-3</c:v>
                </c:pt>
                <c:pt idx="3">
                  <c:v>9.2088186356073208E-3</c:v>
                </c:pt>
                <c:pt idx="4">
                  <c:v>8.2607400789218959E-3</c:v>
                </c:pt>
                <c:pt idx="5">
                  <c:v>9.4683201482431752E-3</c:v>
                </c:pt>
                <c:pt idx="6">
                  <c:v>1.0242943081906526E-2</c:v>
                </c:pt>
                <c:pt idx="7">
                  <c:v>1.2535857156795784E-2</c:v>
                </c:pt>
                <c:pt idx="8">
                  <c:v>1.254506128334535E-2</c:v>
                </c:pt>
                <c:pt idx="9">
                  <c:v>1.1404852030282178E-2</c:v>
                </c:pt>
                <c:pt idx="10">
                  <c:v>1.0701242903176308E-2</c:v>
                </c:pt>
                <c:pt idx="11">
                  <c:v>9.6477533617579537E-3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A-4A70-8CFC-F2F486E13C66}"/>
            </c:ext>
          </c:extLst>
        </c:ser>
        <c:ser>
          <c:idx val="4"/>
          <c:order val="4"/>
          <c:tx>
            <c:v>Dólar Singapur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Tiposdecambiocruza_calculos!$K$7:$K$18</c:f>
              <c:numCache>
                <c:formatCode>General</c:formatCode>
                <c:ptCount val="12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  <c:pt idx="10">
                  <c:v>2009</c:v>
                </c:pt>
                <c:pt idx="11">
                  <c:v>2008</c:v>
                </c:pt>
              </c:numCache>
            </c:numRef>
          </c:cat>
          <c:val>
            <c:numRef>
              <c:f>Tiposdecambiocruza_calculos!$P$7:$P$18</c:f>
              <c:numCache>
                <c:formatCode>0.0</c:formatCode>
                <c:ptCount val="12"/>
                <c:pt idx="0">
                  <c:v>0.73299286322268054</c:v>
                </c:pt>
                <c:pt idx="1">
                  <c:v>0.74155469044330036</c:v>
                </c:pt>
                <c:pt idx="2">
                  <c:v>0.72472414677957397</c:v>
                </c:pt>
                <c:pt idx="3">
                  <c:v>0.72464811783960714</c:v>
                </c:pt>
                <c:pt idx="4">
                  <c:v>0.72730252376270066</c:v>
                </c:pt>
                <c:pt idx="5">
                  <c:v>0.78969268263686632</c:v>
                </c:pt>
                <c:pt idx="6">
                  <c:v>0.79914555629099226</c:v>
                </c:pt>
                <c:pt idx="7">
                  <c:v>0.80024914356898169</c:v>
                </c:pt>
                <c:pt idx="8">
                  <c:v>0.79592886957516151</c:v>
                </c:pt>
                <c:pt idx="9">
                  <c:v>0.73425643865965107</c:v>
                </c:pt>
                <c:pt idx="10">
                  <c:v>0.68909638851835397</c:v>
                </c:pt>
                <c:pt idx="11">
                  <c:v>0.70840959445140161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A-4A70-8CFC-F2F486E1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17279"/>
        <c:axId val="378707711"/>
      </c:lineChart>
      <c:catAx>
        <c:axId val="3787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8707711"/>
        <c:crosses val="autoZero"/>
        <c:auto val="1"/>
        <c:lblAlgn val="ctr"/>
        <c:lblOffset val="100"/>
        <c:noMultiLvlLbl val="0"/>
      </c:catAx>
      <c:valAx>
        <c:axId val="3787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8717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Tipo de cambio medio anual del gráfico (Media aritmética)</a:t>
            </a:r>
          </a:p>
          <a:p>
            <a:pPr>
              <a:defRPr/>
            </a:pPr>
            <a:r>
              <a:rPr lang="es-ES"/>
              <a:t>Fuente: Banco</a:t>
            </a:r>
            <a:r>
              <a:rPr lang="es-ES" baseline="0"/>
              <a:t> de España</a:t>
            </a:r>
          </a:p>
          <a:p>
            <a:pPr>
              <a:defRPr/>
            </a:pPr>
            <a:r>
              <a:rPr lang="es-ES" baseline="0"/>
              <a:t>Gráfico: Elaboración propia</a:t>
            </a:r>
            <a:r>
              <a:rPr lang="es-ES"/>
              <a:t> </a:t>
            </a:r>
          </a:p>
        </c:rich>
      </c:tx>
      <c:layout>
        <c:manualLayout>
          <c:xMode val="edge"/>
          <c:yMode val="edge"/>
          <c:x val="0.25854778225267616"/>
          <c:y val="1.345234670362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3510786002503185"/>
          <c:y val="4.9753557245349189E-2"/>
          <c:w val="0.37016238105915822"/>
          <c:h val="0.64482097362789237"/>
        </c:manualLayout>
      </c:layout>
      <c:bar3DChart>
        <c:barDir val="col"/>
        <c:grouping val="standard"/>
        <c:varyColors val="0"/>
        <c:ser>
          <c:idx val="0"/>
          <c:order val="0"/>
          <c:tx>
            <c:v>Peso argentino con respecto al dólar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'Banco de España_calculos'!$B$7:$B$11</c:f>
              <c:numCache>
                <c:formatCode>General</c:formatCod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numCache>
            </c:numRef>
          </c:cat>
          <c:val>
            <c:numRef>
              <c:f>'Banco de España_calculos'!$C$7:$C$11</c:f>
              <c:numCache>
                <c:formatCode>General</c:formatCode>
                <c:ptCount val="5"/>
                <c:pt idx="0">
                  <c:v>48.1479</c:v>
                </c:pt>
                <c:pt idx="1">
                  <c:v>28.094999999999999</c:v>
                </c:pt>
                <c:pt idx="2">
                  <c:v>16.5627</c:v>
                </c:pt>
                <c:pt idx="3">
                  <c:v>14.7582</c:v>
                </c:pt>
                <c:pt idx="4">
                  <c:v>9.2332000000000001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D-4DF3-ADFE-B8C2D68D098F}"/>
            </c:ext>
          </c:extLst>
        </c:ser>
        <c:ser>
          <c:idx val="1"/>
          <c:order val="1"/>
          <c:tx>
            <c:v>Dirhams de Marruecos con respecto al dólar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'Banco de España_calculos'!$B$7:$B$11</c:f>
              <c:numCache>
                <c:formatCode>General</c:formatCod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numCache>
            </c:numRef>
          </c:cat>
          <c:val>
            <c:numRef>
              <c:f>'Banco de España_calculos'!$D$7:$D$11</c:f>
              <c:numCache>
                <c:formatCode>General</c:formatCode>
                <c:ptCount val="5"/>
                <c:pt idx="0">
                  <c:v>9.5487000000000002</c:v>
                </c:pt>
                <c:pt idx="1">
                  <c:v>9.5305999999999997</c:v>
                </c:pt>
                <c:pt idx="2">
                  <c:v>9.5081000000000007</c:v>
                </c:pt>
                <c:pt idx="3">
                  <c:v>9.7226999999999997</c:v>
                </c:pt>
                <c:pt idx="4">
                  <c:v>9.8016000000000005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D-4DF3-ADFE-B8C2D68D098F}"/>
            </c:ext>
          </c:extLst>
        </c:ser>
        <c:ser>
          <c:idx val="2"/>
          <c:order val="2"/>
          <c:tx>
            <c:v>Peso chileno con respecto al dólar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'Banco de España_calculos'!$B$7:$B$11</c:f>
              <c:numCache>
                <c:formatCode>General</c:formatCod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numCache>
            </c:numRef>
          </c:cat>
          <c:val>
            <c:numRef>
              <c:f>'Banco de España_calculos'!$E$7:$E$11</c:f>
              <c:numCache>
                <c:formatCode>General</c:formatCode>
                <c:ptCount val="5"/>
                <c:pt idx="0">
                  <c:v>702.9</c:v>
                </c:pt>
                <c:pt idx="1">
                  <c:v>641.28</c:v>
                </c:pt>
                <c:pt idx="2">
                  <c:v>648.83000000000004</c:v>
                </c:pt>
                <c:pt idx="3">
                  <c:v>676.96</c:v>
                </c:pt>
                <c:pt idx="4">
                  <c:v>654.12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D-4DF3-ADFE-B8C2D68D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968831"/>
        <c:axId val="525947199"/>
        <c:axId val="528780575"/>
      </c:bar3DChart>
      <c:catAx>
        <c:axId val="5259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947199"/>
        <c:crosses val="autoZero"/>
        <c:auto val="1"/>
        <c:lblAlgn val="ctr"/>
        <c:lblOffset val="100"/>
        <c:noMultiLvlLbl val="0"/>
      </c:catAx>
      <c:valAx>
        <c:axId val="5259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968831"/>
        <c:crosses val="autoZero"/>
        <c:crossBetween val="between"/>
      </c:valAx>
      <c:serAx>
        <c:axId val="52878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947199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775162</xdr:colOff>
      <xdr:row>10</xdr:row>
      <xdr:rowOff>17665</xdr:rowOff>
    </xdr:from>
    <xdr:to>
      <xdr:col>6</xdr:col>
      <xdr:colOff>592282</xdr:colOff>
      <xdr:row>25</xdr:row>
      <xdr:rowOff>17665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3</xdr:row>
      <xdr:rowOff>95250</xdr:rowOff>
    </xdr:from>
    <xdr:to>
      <xdr:col>19</xdr:col>
      <xdr:colOff>601980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18</xdr:row>
      <xdr:rowOff>163830</xdr:rowOff>
    </xdr:from>
    <xdr:to>
      <xdr:col>17</xdr:col>
      <xdr:colOff>60960</xdr:colOff>
      <xdr:row>39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174364</xdr:rowOff>
    </xdr:from>
    <xdr:to>
      <xdr:col>12</xdr:col>
      <xdr:colOff>224118</xdr:colOff>
      <xdr:row>41</xdr:row>
      <xdr:rowOff>53789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de.es/webbde/es/estadis/infoest/temas/sb_ticaotros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bde.es/webbde/es/estadis/infoest/temas/sb_ticaotr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1"/>
  <sheetViews>
    <sheetView tabSelected="1" zoomScale="70" zoomScaleNormal="70" workbookViewId="0">
      <selection activeCell="M18" sqref="M18"/>
    </sheetView>
  </sheetViews>
  <sheetFormatPr baseColWidth="10" defaultColWidth="8.88671875" defaultRowHeight="14.4" x14ac:dyDescent="0.3"/>
  <sheetData>
    <row r="1" spans="2:25" ht="23.4" x14ac:dyDescent="0.45">
      <c r="B1" s="23" t="s">
        <v>14</v>
      </c>
      <c r="C1" s="24"/>
      <c r="D1" s="24"/>
      <c r="E1" s="24"/>
      <c r="F1" s="24"/>
      <c r="G1" s="24"/>
      <c r="H1" s="24"/>
      <c r="I1" s="24"/>
      <c r="J1" s="24"/>
    </row>
    <row r="3" spans="2:25" x14ac:dyDescent="0.3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>
        <v>2002</v>
      </c>
      <c r="H3" s="4">
        <v>2003</v>
      </c>
      <c r="I3" s="4">
        <v>2004</v>
      </c>
      <c r="J3" s="4">
        <v>2005</v>
      </c>
      <c r="K3" s="4">
        <v>2006</v>
      </c>
      <c r="L3" s="4">
        <v>2007</v>
      </c>
      <c r="M3" s="4">
        <v>2008</v>
      </c>
      <c r="N3" s="4">
        <v>2009</v>
      </c>
      <c r="O3" s="4">
        <v>2010</v>
      </c>
      <c r="P3" s="4">
        <v>2011</v>
      </c>
      <c r="Q3" s="4">
        <v>2012</v>
      </c>
      <c r="R3" s="4">
        <v>2013</v>
      </c>
      <c r="S3" s="4">
        <v>2014</v>
      </c>
      <c r="T3" s="4">
        <v>2015</v>
      </c>
      <c r="U3" s="4">
        <v>2016</v>
      </c>
      <c r="V3" s="4">
        <v>2017</v>
      </c>
      <c r="W3" s="4">
        <v>2018</v>
      </c>
      <c r="X3" s="4">
        <v>2019</v>
      </c>
      <c r="Y3" s="4" t="s">
        <v>16</v>
      </c>
    </row>
    <row r="4" spans="2:25" x14ac:dyDescent="0.3">
      <c r="B4" s="4" t="s">
        <v>5</v>
      </c>
      <c r="C4" s="4" t="s">
        <v>6</v>
      </c>
      <c r="D4" s="4" t="s">
        <v>7</v>
      </c>
      <c r="E4" s="4"/>
      <c r="F4" s="4" t="s">
        <v>15</v>
      </c>
      <c r="G4" s="2">
        <v>-0.20100000000000001</v>
      </c>
      <c r="H4" s="2">
        <v>-0.70799999999999996</v>
      </c>
      <c r="I4" s="2">
        <v>1.1859999999999999</v>
      </c>
      <c r="J4" s="2">
        <v>0.72799999999999998</v>
      </c>
      <c r="K4" s="2">
        <v>3.8149999999999999</v>
      </c>
      <c r="L4" s="2">
        <v>2.9750000000000001</v>
      </c>
      <c r="M4" s="2">
        <v>0.96499999999999997</v>
      </c>
      <c r="N4" s="2">
        <v>-5.694</v>
      </c>
      <c r="O4" s="2">
        <v>4.1849999999999996</v>
      </c>
      <c r="P4" s="2">
        <v>3.9129999999999998</v>
      </c>
      <c r="Q4" s="2">
        <v>0.42799999999999999</v>
      </c>
      <c r="R4" s="2">
        <v>0.43099999999999999</v>
      </c>
      <c r="S4" s="2">
        <v>2.218</v>
      </c>
      <c r="T4" s="2">
        <v>1.742</v>
      </c>
      <c r="U4" s="2">
        <v>2.23</v>
      </c>
      <c r="V4" s="2">
        <v>2.4649999999999999</v>
      </c>
      <c r="W4" s="2">
        <v>1.522</v>
      </c>
      <c r="X4" s="2">
        <v>0.54400000000000004</v>
      </c>
      <c r="Y4" s="4">
        <v>2018</v>
      </c>
    </row>
    <row r="5" spans="2:25" x14ac:dyDescent="0.3">
      <c r="B5" s="4" t="s">
        <v>8</v>
      </c>
      <c r="C5" s="4" t="s">
        <v>6</v>
      </c>
      <c r="D5" s="4" t="s">
        <v>7</v>
      </c>
      <c r="E5" s="4"/>
      <c r="F5" s="4" t="s">
        <v>15</v>
      </c>
      <c r="G5" s="2">
        <v>0.11799999999999999</v>
      </c>
      <c r="H5" s="2">
        <v>1.528</v>
      </c>
      <c r="I5" s="2">
        <v>2.2050000000000001</v>
      </c>
      <c r="J5" s="2">
        <v>1.663</v>
      </c>
      <c r="K5" s="2">
        <v>1.42</v>
      </c>
      <c r="L5" s="2">
        <v>1.6539999999999999</v>
      </c>
      <c r="M5" s="2">
        <v>-1.0940000000000001</v>
      </c>
      <c r="N5" s="2">
        <v>-5.4160000000000004</v>
      </c>
      <c r="O5" s="2">
        <v>4.1920000000000002</v>
      </c>
      <c r="P5" s="2">
        <v>-0.115</v>
      </c>
      <c r="Q5" s="2">
        <v>1.4950000000000001</v>
      </c>
      <c r="R5" s="2">
        <v>2</v>
      </c>
      <c r="S5" s="2">
        <v>0.375</v>
      </c>
      <c r="T5" s="2">
        <v>1.2230000000000001</v>
      </c>
      <c r="U5" s="2">
        <v>0.60899999999999999</v>
      </c>
      <c r="V5" s="2">
        <v>1.9359999999999999</v>
      </c>
      <c r="W5" s="2">
        <v>0.81399999999999995</v>
      </c>
      <c r="X5" s="2">
        <v>0.89100000000000001</v>
      </c>
      <c r="Y5" s="4">
        <v>2018</v>
      </c>
    </row>
    <row r="6" spans="2:25" x14ac:dyDescent="0.3">
      <c r="B6" s="4" t="s">
        <v>9</v>
      </c>
      <c r="C6" s="4" t="s">
        <v>6</v>
      </c>
      <c r="D6" s="4" t="s">
        <v>7</v>
      </c>
      <c r="E6" s="4"/>
      <c r="F6" s="4" t="s">
        <v>15</v>
      </c>
      <c r="G6" s="2">
        <v>0.77100000000000002</v>
      </c>
      <c r="H6" s="2">
        <v>-0.93100000000000005</v>
      </c>
      <c r="I6" s="2">
        <v>1.7889999999999999</v>
      </c>
      <c r="J6" s="2">
        <v>0.78200000000000003</v>
      </c>
      <c r="K6" s="2">
        <v>1.625</v>
      </c>
      <c r="L6" s="2">
        <v>2.5070000000000001</v>
      </c>
      <c r="M6" s="2">
        <v>0.31900000000000001</v>
      </c>
      <c r="N6" s="2">
        <v>-3.1219999999999999</v>
      </c>
      <c r="O6" s="2">
        <v>1.738</v>
      </c>
      <c r="P6" s="2">
        <v>-1.696</v>
      </c>
      <c r="Q6" s="2">
        <v>-4.0570000000000004</v>
      </c>
      <c r="R6" s="2">
        <v>-0.92300000000000004</v>
      </c>
      <c r="S6" s="2">
        <v>0.79200000000000004</v>
      </c>
      <c r="T6" s="2">
        <v>1.792</v>
      </c>
      <c r="U6" s="2">
        <v>2.0190000000000001</v>
      </c>
      <c r="V6" s="2">
        <v>3.5059999999999998</v>
      </c>
      <c r="W6" s="2">
        <v>2.4409999999999998</v>
      </c>
      <c r="X6" s="2">
        <v>1.913</v>
      </c>
      <c r="Y6" s="4">
        <v>2018</v>
      </c>
    </row>
    <row r="7" spans="2:25" x14ac:dyDescent="0.3">
      <c r="B7" s="4" t="s">
        <v>10</v>
      </c>
      <c r="C7" s="4" t="s">
        <v>6</v>
      </c>
      <c r="D7" s="4" t="s">
        <v>7</v>
      </c>
      <c r="E7" s="4"/>
      <c r="F7" s="4" t="s">
        <v>15</v>
      </c>
      <c r="G7" s="2">
        <v>3.915</v>
      </c>
      <c r="H7" s="2">
        <v>4.5359999999999996</v>
      </c>
      <c r="I7" s="2">
        <v>9.82</v>
      </c>
      <c r="J7" s="2">
        <v>7.359</v>
      </c>
      <c r="K7" s="2">
        <v>9.0050000000000008</v>
      </c>
      <c r="L7" s="2">
        <v>9.0220000000000002</v>
      </c>
      <c r="M7" s="2">
        <v>1.8680000000000001</v>
      </c>
      <c r="N7" s="2">
        <v>0.121</v>
      </c>
      <c r="O7" s="2">
        <v>14.526</v>
      </c>
      <c r="P7" s="2">
        <v>6.2619999999999996</v>
      </c>
      <c r="Q7" s="2">
        <v>4.4489999999999998</v>
      </c>
      <c r="R7" s="2">
        <v>4.8150000000000004</v>
      </c>
      <c r="S7" s="2">
        <v>3.9009999999999998</v>
      </c>
      <c r="T7" s="2">
        <v>2.8919999999999999</v>
      </c>
      <c r="U7" s="2">
        <v>2.9620000000000002</v>
      </c>
      <c r="V7" s="2">
        <v>3.7</v>
      </c>
      <c r="W7" s="2">
        <v>3.1389999999999998</v>
      </c>
      <c r="X7" s="2">
        <v>0.54600000000000004</v>
      </c>
      <c r="Y7" s="4">
        <v>2018</v>
      </c>
    </row>
    <row r="8" spans="2:25" x14ac:dyDescent="0.3">
      <c r="B8" s="4" t="s">
        <v>11</v>
      </c>
      <c r="C8" s="4" t="s">
        <v>6</v>
      </c>
      <c r="D8" s="4" t="s">
        <v>7</v>
      </c>
      <c r="E8" s="4"/>
      <c r="F8" s="4" t="s">
        <v>15</v>
      </c>
      <c r="G8" s="2">
        <v>2.88</v>
      </c>
      <c r="H8" s="2">
        <v>3.1890000000000001</v>
      </c>
      <c r="I8" s="2">
        <v>3.1640000000000001</v>
      </c>
      <c r="J8" s="2">
        <v>3.7229999999999999</v>
      </c>
      <c r="K8" s="2">
        <v>4.1749999999999998</v>
      </c>
      <c r="L8" s="2">
        <v>3.77</v>
      </c>
      <c r="M8" s="2">
        <v>1.117</v>
      </c>
      <c r="N8" s="2">
        <v>-3.573</v>
      </c>
      <c r="O8" s="2">
        <v>1.4999999999999999E-2</v>
      </c>
      <c r="P8" s="2">
        <v>-0.997</v>
      </c>
      <c r="Q8" s="2">
        <v>-2.9289999999999998</v>
      </c>
      <c r="R8" s="2">
        <v>-1.706</v>
      </c>
      <c r="S8" s="2">
        <v>1.379</v>
      </c>
      <c r="T8" s="2">
        <v>3.65</v>
      </c>
      <c r="U8" s="2">
        <v>3.169</v>
      </c>
      <c r="V8" s="2">
        <v>2.9830000000000001</v>
      </c>
      <c r="W8" s="2">
        <v>2.5790000000000002</v>
      </c>
      <c r="X8" s="2">
        <v>2.1749999999999998</v>
      </c>
      <c r="Y8" s="4">
        <v>2018</v>
      </c>
    </row>
    <row r="9" spans="2:25" x14ac:dyDescent="0.3">
      <c r="B9" s="4" t="s">
        <v>12</v>
      </c>
      <c r="C9" s="4" t="s">
        <v>6</v>
      </c>
      <c r="D9" s="4" t="s">
        <v>7</v>
      </c>
      <c r="E9" s="4"/>
      <c r="F9" s="4" t="s">
        <v>15</v>
      </c>
      <c r="G9" s="2">
        <v>1.742</v>
      </c>
      <c r="H9" s="2">
        <v>2.8610000000000002</v>
      </c>
      <c r="I9" s="2">
        <v>3.7989999999999999</v>
      </c>
      <c r="J9" s="2">
        <v>3.5129999999999999</v>
      </c>
      <c r="K9" s="2">
        <v>2.855</v>
      </c>
      <c r="L9" s="2">
        <v>1.8759999999999999</v>
      </c>
      <c r="M9" s="2">
        <v>-0.13700000000000001</v>
      </c>
      <c r="N9" s="2">
        <v>-2.5369999999999999</v>
      </c>
      <c r="O9" s="2">
        <v>2.5640000000000001</v>
      </c>
      <c r="P9" s="2">
        <v>1.5509999999999999</v>
      </c>
      <c r="Q9" s="2">
        <v>2.2490000000000001</v>
      </c>
      <c r="R9" s="2">
        <v>1.8420000000000001</v>
      </c>
      <c r="S9" s="2">
        <v>2.5259999999999998</v>
      </c>
      <c r="T9" s="2">
        <v>2.9079999999999999</v>
      </c>
      <c r="U9" s="2">
        <v>1.6379999999999999</v>
      </c>
      <c r="V9" s="2">
        <v>2.37</v>
      </c>
      <c r="W9" s="2">
        <v>2.927</v>
      </c>
      <c r="X9" s="2">
        <v>2.35</v>
      </c>
      <c r="Y9" s="4">
        <v>2018</v>
      </c>
    </row>
    <row r="11" spans="2:25" x14ac:dyDescent="0.3">
      <c r="B11" t="s">
        <v>13</v>
      </c>
    </row>
  </sheetData>
  <sheetProtection algorithmName="SHA-512" hashValue="5vb5qgFx0qUkOWJcCELsLNGpzDo9VbvFvaFBOEVfjkJi1ekzjN/OQNpVz+rmfuKzM8oNvkGB/BAECpy49/KB4Q==" saltValue="MQYH1vSe61004z+M1W4cvA==" spinCount="100000" sheet="1" objects="1" scenarios="1"/>
  <mergeCells count="1">
    <mergeCell ref="B1:J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4"/>
  <sheetViews>
    <sheetView workbookViewId="0">
      <selection activeCell="D26" sqref="D26"/>
    </sheetView>
  </sheetViews>
  <sheetFormatPr baseColWidth="10" defaultRowHeight="14.4" x14ac:dyDescent="0.3"/>
  <sheetData>
    <row r="2" spans="3:13" ht="23.4" x14ac:dyDescent="0.45">
      <c r="C2" s="25" t="s">
        <v>17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4" spans="3:13" ht="15" thickBot="1" x14ac:dyDescent="0.35">
      <c r="C4" t="s">
        <v>73</v>
      </c>
      <c r="D4" t="s">
        <v>74</v>
      </c>
      <c r="E4" t="s">
        <v>75</v>
      </c>
      <c r="F4" t="s">
        <v>9</v>
      </c>
    </row>
    <row r="5" spans="3:13" ht="15" thickBot="1" x14ac:dyDescent="0.35">
      <c r="C5" s="5">
        <v>2000</v>
      </c>
      <c r="D5" s="6" t="s">
        <v>76</v>
      </c>
      <c r="E5" s="6" t="s">
        <v>77</v>
      </c>
      <c r="F5" s="6" t="s">
        <v>78</v>
      </c>
    </row>
    <row r="6" spans="3:13" ht="15" thickBot="1" x14ac:dyDescent="0.35">
      <c r="C6" s="5">
        <v>2001</v>
      </c>
      <c r="D6" s="6" t="s">
        <v>18</v>
      </c>
      <c r="E6" s="6" t="s">
        <v>19</v>
      </c>
      <c r="F6" s="6" t="s">
        <v>20</v>
      </c>
    </row>
    <row r="7" spans="3:13" ht="15" thickBot="1" x14ac:dyDescent="0.35">
      <c r="C7" s="7">
        <v>2002</v>
      </c>
      <c r="D7" s="8" t="s">
        <v>21</v>
      </c>
      <c r="E7" s="8" t="s">
        <v>22</v>
      </c>
      <c r="F7" s="8" t="s">
        <v>23</v>
      </c>
    </row>
    <row r="8" spans="3:13" ht="15" thickBot="1" x14ac:dyDescent="0.35">
      <c r="C8" s="5">
        <v>2003</v>
      </c>
      <c r="D8" s="6" t="s">
        <v>24</v>
      </c>
      <c r="E8" s="6" t="s">
        <v>25</v>
      </c>
      <c r="F8" s="6" t="s">
        <v>26</v>
      </c>
    </row>
    <row r="9" spans="3:13" ht="15" thickBot="1" x14ac:dyDescent="0.35">
      <c r="C9" s="7">
        <v>2004</v>
      </c>
      <c r="D9" s="8" t="s">
        <v>27</v>
      </c>
      <c r="E9" s="8" t="s">
        <v>28</v>
      </c>
      <c r="F9" s="8" t="s">
        <v>29</v>
      </c>
    </row>
    <row r="10" spans="3:13" ht="15" thickBot="1" x14ac:dyDescent="0.35">
      <c r="C10" s="5">
        <v>2005</v>
      </c>
      <c r="D10" s="6" t="s">
        <v>30</v>
      </c>
      <c r="E10" s="6" t="s">
        <v>31</v>
      </c>
      <c r="F10" s="6" t="s">
        <v>32</v>
      </c>
    </row>
    <row r="11" spans="3:13" ht="15" thickBot="1" x14ac:dyDescent="0.35">
      <c r="C11" s="7">
        <v>2006</v>
      </c>
      <c r="D11" s="8" t="s">
        <v>33</v>
      </c>
      <c r="E11" s="8" t="s">
        <v>34</v>
      </c>
      <c r="F11" s="8" t="s">
        <v>35</v>
      </c>
    </row>
    <row r="12" spans="3:13" ht="15" thickBot="1" x14ac:dyDescent="0.35">
      <c r="C12" s="5">
        <v>2007</v>
      </c>
      <c r="D12" s="6" t="s">
        <v>36</v>
      </c>
      <c r="E12" s="6" t="s">
        <v>37</v>
      </c>
      <c r="F12" s="6" t="s">
        <v>38</v>
      </c>
    </row>
    <row r="13" spans="3:13" ht="15" thickBot="1" x14ac:dyDescent="0.35">
      <c r="C13" s="7">
        <v>2008</v>
      </c>
      <c r="D13" s="8" t="s">
        <v>39</v>
      </c>
      <c r="E13" s="8" t="s">
        <v>40</v>
      </c>
      <c r="F13" s="8" t="s">
        <v>41</v>
      </c>
    </row>
    <row r="14" spans="3:13" ht="15" thickBot="1" x14ac:dyDescent="0.35">
      <c r="C14" s="5">
        <v>2009</v>
      </c>
      <c r="D14" s="6" t="s">
        <v>42</v>
      </c>
      <c r="E14" s="6" t="s">
        <v>43</v>
      </c>
      <c r="F14" s="6" t="s">
        <v>44</v>
      </c>
    </row>
    <row r="15" spans="3:13" ht="15" thickBot="1" x14ac:dyDescent="0.35">
      <c r="C15" s="7">
        <v>2010</v>
      </c>
      <c r="D15" s="8" t="s">
        <v>45</v>
      </c>
      <c r="E15" s="8" t="s">
        <v>46</v>
      </c>
      <c r="F15" s="8" t="s">
        <v>47</v>
      </c>
    </row>
    <row r="16" spans="3:13" ht="15" thickBot="1" x14ac:dyDescent="0.35">
      <c r="C16" s="5">
        <v>2011</v>
      </c>
      <c r="D16" s="6" t="s">
        <v>48</v>
      </c>
      <c r="E16" s="6" t="s">
        <v>49</v>
      </c>
      <c r="F16" s="6" t="s">
        <v>50</v>
      </c>
    </row>
    <row r="17" spans="3:6" ht="15" thickBot="1" x14ac:dyDescent="0.35">
      <c r="C17" s="7">
        <v>2012</v>
      </c>
      <c r="D17" s="8" t="s">
        <v>51</v>
      </c>
      <c r="E17" s="8" t="s">
        <v>52</v>
      </c>
      <c r="F17" s="8" t="s">
        <v>53</v>
      </c>
    </row>
    <row r="18" spans="3:6" ht="15" thickBot="1" x14ac:dyDescent="0.35">
      <c r="C18" s="5">
        <v>2013</v>
      </c>
      <c r="D18" s="6" t="s">
        <v>54</v>
      </c>
      <c r="E18" s="6" t="s">
        <v>55</v>
      </c>
      <c r="F18" s="6" t="s">
        <v>56</v>
      </c>
    </row>
    <row r="19" spans="3:6" ht="15" thickBot="1" x14ac:dyDescent="0.35">
      <c r="C19" s="7">
        <v>2014</v>
      </c>
      <c r="D19" s="8" t="s">
        <v>57</v>
      </c>
      <c r="E19" s="8" t="s">
        <v>58</v>
      </c>
      <c r="F19" s="8" t="s">
        <v>59</v>
      </c>
    </row>
    <row r="20" spans="3:6" ht="15" thickBot="1" x14ac:dyDescent="0.35">
      <c r="C20" s="5">
        <v>2015</v>
      </c>
      <c r="D20" s="6" t="s">
        <v>60</v>
      </c>
      <c r="E20" s="6" t="s">
        <v>60</v>
      </c>
      <c r="F20" s="6" t="s">
        <v>60</v>
      </c>
    </row>
    <row r="21" spans="3:6" ht="15" thickBot="1" x14ac:dyDescent="0.35">
      <c r="C21" s="7">
        <v>2016</v>
      </c>
      <c r="D21" s="8" t="s">
        <v>61</v>
      </c>
      <c r="E21" s="8" t="s">
        <v>62</v>
      </c>
      <c r="F21" s="8" t="s">
        <v>63</v>
      </c>
    </row>
    <row r="22" spans="3:6" ht="15" thickBot="1" x14ac:dyDescent="0.35">
      <c r="C22" s="5">
        <v>2017</v>
      </c>
      <c r="D22" s="6" t="s">
        <v>64</v>
      </c>
      <c r="E22" s="6" t="s">
        <v>65</v>
      </c>
      <c r="F22" s="6" t="s">
        <v>66</v>
      </c>
    </row>
    <row r="23" spans="3:6" ht="15" thickBot="1" x14ac:dyDescent="0.35">
      <c r="C23" s="7">
        <v>2018</v>
      </c>
      <c r="D23" s="8" t="s">
        <v>67</v>
      </c>
      <c r="E23" s="8" t="s">
        <v>68</v>
      </c>
      <c r="F23" s="8" t="s">
        <v>69</v>
      </c>
    </row>
    <row r="24" spans="3:6" ht="15" thickBot="1" x14ac:dyDescent="0.35">
      <c r="C24" s="5">
        <v>2019</v>
      </c>
      <c r="D24" s="6" t="s">
        <v>70</v>
      </c>
      <c r="E24" s="6" t="s">
        <v>71</v>
      </c>
      <c r="F24" s="6" t="s">
        <v>72</v>
      </c>
    </row>
  </sheetData>
  <sheetProtection algorithmName="SHA-512" hashValue="oNDS8begIw8wintblZ+oMH6sn9EVjGd3CF4t6mG3M18Fo0ECpB5qzTx4nfd9hMIB4h5Hrox8dGR0T2lCOzDreg==" saltValue="XXRF3MGYHqth1eAvYT+Bkg==" spinCount="100000" sheet="1" objects="1" scenarios="1"/>
  <mergeCells count="1">
    <mergeCell ref="C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topLeftCell="E1" workbookViewId="0">
      <selection activeCell="M3" sqref="M3"/>
    </sheetView>
  </sheetViews>
  <sheetFormatPr baseColWidth="10" defaultRowHeight="14.4" x14ac:dyDescent="0.3"/>
  <cols>
    <col min="4" max="4" width="12.33203125" customWidth="1"/>
    <col min="5" max="5" width="12" customWidth="1"/>
    <col min="7" max="7" width="12.44140625" customWidth="1"/>
    <col min="13" max="13" width="13.33203125" customWidth="1"/>
    <col min="14" max="14" width="12.5546875" customWidth="1"/>
    <col min="16" max="16" width="12.5546875" customWidth="1"/>
  </cols>
  <sheetData>
    <row r="3" spans="2:8" ht="23.4" x14ac:dyDescent="0.45">
      <c r="B3" s="16" t="s">
        <v>88</v>
      </c>
      <c r="C3" s="11"/>
      <c r="D3" s="11"/>
    </row>
    <row r="5" spans="2:8" ht="15" thickBot="1" x14ac:dyDescent="0.35">
      <c r="B5" s="4" t="s">
        <v>80</v>
      </c>
      <c r="C5" s="4" t="s">
        <v>81</v>
      </c>
      <c r="D5" s="4" t="s">
        <v>82</v>
      </c>
      <c r="E5" s="4" t="s">
        <v>83</v>
      </c>
      <c r="F5" s="4" t="s">
        <v>84</v>
      </c>
      <c r="G5" s="4" t="s">
        <v>85</v>
      </c>
      <c r="H5" s="4" t="s">
        <v>86</v>
      </c>
    </row>
    <row r="6" spans="2:8" ht="15" thickBot="1" x14ac:dyDescent="0.35">
      <c r="B6" s="5">
        <v>2019</v>
      </c>
      <c r="C6" s="14">
        <v>11124</v>
      </c>
      <c r="D6" s="14">
        <v>77355</v>
      </c>
      <c r="E6" s="6">
        <v>0.87777000000000005</v>
      </c>
      <c r="F6" s="6">
        <v>122.01</v>
      </c>
      <c r="G6" s="14">
        <v>15273</v>
      </c>
      <c r="H6" s="14">
        <v>11195</v>
      </c>
    </row>
    <row r="7" spans="2:8" ht="15" thickBot="1" x14ac:dyDescent="0.35">
      <c r="B7" s="7">
        <v>2018</v>
      </c>
      <c r="C7" s="15">
        <v>11550</v>
      </c>
      <c r="D7" s="15">
        <v>78081</v>
      </c>
      <c r="E7" s="8">
        <v>0.88471</v>
      </c>
      <c r="F7" s="8">
        <v>130.4</v>
      </c>
      <c r="G7" s="15">
        <v>15926</v>
      </c>
      <c r="H7" s="15">
        <v>11810</v>
      </c>
    </row>
    <row r="8" spans="2:8" ht="15" thickBot="1" x14ac:dyDescent="0.35">
      <c r="B8" s="5">
        <v>2017</v>
      </c>
      <c r="C8" s="14">
        <v>11117</v>
      </c>
      <c r="D8" s="14">
        <v>76290</v>
      </c>
      <c r="E8" s="6">
        <v>0.87666999999999995</v>
      </c>
      <c r="F8" s="6">
        <v>126.71</v>
      </c>
      <c r="G8" s="14">
        <v>15588</v>
      </c>
      <c r="H8" s="14">
        <v>11297</v>
      </c>
    </row>
    <row r="9" spans="2:8" ht="15" thickBot="1" x14ac:dyDescent="0.35">
      <c r="B9" s="7">
        <v>2016</v>
      </c>
      <c r="C9" s="15">
        <v>10902</v>
      </c>
      <c r="D9" s="15">
        <v>73522</v>
      </c>
      <c r="E9" s="8">
        <v>0.81947999999999999</v>
      </c>
      <c r="F9" s="8">
        <v>120.2</v>
      </c>
      <c r="G9" s="15">
        <v>15275</v>
      </c>
      <c r="H9" s="15">
        <v>11069</v>
      </c>
    </row>
    <row r="10" spans="2:8" ht="15" thickBot="1" x14ac:dyDescent="0.35">
      <c r="B10" s="5">
        <v>2015</v>
      </c>
      <c r="C10" s="14">
        <v>10679</v>
      </c>
      <c r="D10" s="14">
        <v>69733</v>
      </c>
      <c r="E10" s="6">
        <v>0.72584000000000004</v>
      </c>
      <c r="F10" s="6">
        <v>134.31</v>
      </c>
      <c r="G10" s="14">
        <v>15255</v>
      </c>
      <c r="H10" s="14">
        <v>11095</v>
      </c>
    </row>
    <row r="11" spans="2:8" ht="15" thickBot="1" x14ac:dyDescent="0.35">
      <c r="B11" s="7">
        <v>2014</v>
      </c>
      <c r="C11" s="15">
        <v>12146</v>
      </c>
      <c r="D11" s="15">
        <v>81857</v>
      </c>
      <c r="E11" s="8">
        <v>0.80611999999999995</v>
      </c>
      <c r="F11" s="8">
        <v>140.31</v>
      </c>
      <c r="G11" s="15">
        <v>16823</v>
      </c>
      <c r="H11" s="15">
        <v>13285</v>
      </c>
    </row>
    <row r="12" spans="2:8" ht="15" thickBot="1" x14ac:dyDescent="0.35">
      <c r="B12" s="5">
        <v>2013</v>
      </c>
      <c r="C12" s="14">
        <v>12311</v>
      </c>
      <c r="D12" s="14">
        <v>81646</v>
      </c>
      <c r="E12" s="6">
        <v>0.84926000000000001</v>
      </c>
      <c r="F12" s="6">
        <v>129.66</v>
      </c>
      <c r="G12" s="14">
        <v>16619</v>
      </c>
      <c r="H12" s="14">
        <v>13281</v>
      </c>
    </row>
    <row r="13" spans="2:8" ht="15" thickBot="1" x14ac:dyDescent="0.35">
      <c r="B13" s="7">
        <v>2012</v>
      </c>
      <c r="C13" s="15">
        <v>12053</v>
      </c>
      <c r="D13" s="15">
        <v>81052</v>
      </c>
      <c r="E13" s="8">
        <v>0.81086999999999998</v>
      </c>
      <c r="F13" s="8">
        <v>102.49</v>
      </c>
      <c r="G13" s="15">
        <v>16055</v>
      </c>
      <c r="H13" s="15">
        <v>12848</v>
      </c>
    </row>
    <row r="14" spans="2:8" ht="15" thickBot="1" x14ac:dyDescent="0.35">
      <c r="B14" s="5">
        <v>2011</v>
      </c>
      <c r="C14" s="14">
        <v>12326</v>
      </c>
      <c r="D14" s="14">
        <v>89960</v>
      </c>
      <c r="E14" s="6">
        <v>0.86787999999999998</v>
      </c>
      <c r="F14" s="6">
        <v>110.96</v>
      </c>
      <c r="G14" s="14">
        <v>17489</v>
      </c>
      <c r="H14" s="14">
        <v>13920</v>
      </c>
    </row>
    <row r="15" spans="2:8" ht="15" thickBot="1" x14ac:dyDescent="0.35">
      <c r="B15" s="7">
        <v>2010</v>
      </c>
      <c r="C15" s="15">
        <v>13803</v>
      </c>
      <c r="D15" s="15">
        <v>89712</v>
      </c>
      <c r="E15" s="8">
        <v>0.85784000000000005</v>
      </c>
      <c r="F15" s="8">
        <v>116.24</v>
      </c>
      <c r="G15" s="15">
        <v>18055</v>
      </c>
      <c r="H15" s="15">
        <v>13257</v>
      </c>
    </row>
    <row r="16" spans="2:8" ht="15" thickBot="1" x14ac:dyDescent="0.35">
      <c r="B16" s="5">
        <v>2009</v>
      </c>
      <c r="C16" s="14">
        <v>15100</v>
      </c>
      <c r="D16" s="14">
        <v>95277</v>
      </c>
      <c r="E16" s="6">
        <v>0.89093999999999995</v>
      </c>
      <c r="F16" s="6">
        <v>130.34</v>
      </c>
      <c r="G16" s="14">
        <v>20241</v>
      </c>
      <c r="H16" s="14">
        <v>13948</v>
      </c>
    </row>
    <row r="17" spans="2:8" ht="15" thickBot="1" x14ac:dyDescent="0.35">
      <c r="B17" s="7">
        <v>2008</v>
      </c>
      <c r="C17" s="15">
        <v>15874</v>
      </c>
      <c r="D17" s="15">
        <v>102236</v>
      </c>
      <c r="E17" s="8">
        <v>0.79627999999999999</v>
      </c>
      <c r="F17" s="8">
        <v>152.44999999999999</v>
      </c>
      <c r="G17" s="15">
        <v>20762</v>
      </c>
      <c r="H17" s="15">
        <v>14708</v>
      </c>
    </row>
    <row r="18" spans="2:8" ht="15" thickBot="1" x14ac:dyDescent="0.35">
      <c r="B18" s="5">
        <v>2007</v>
      </c>
      <c r="C18" s="14">
        <v>16427</v>
      </c>
      <c r="D18" s="14">
        <v>104178</v>
      </c>
      <c r="E18" s="6">
        <v>0.68433999999999995</v>
      </c>
      <c r="F18" s="6">
        <v>161.25</v>
      </c>
      <c r="G18" s="14">
        <v>20636</v>
      </c>
      <c r="H18" s="14">
        <v>13705</v>
      </c>
    </row>
    <row r="19" spans="2:8" ht="15" thickBot="1" x14ac:dyDescent="0.35">
      <c r="B19" s="7">
        <v>2006</v>
      </c>
      <c r="C19" s="15">
        <v>15729</v>
      </c>
      <c r="D19" s="15">
        <v>100096</v>
      </c>
      <c r="E19" s="8">
        <v>0.68172999999999995</v>
      </c>
      <c r="F19" s="8">
        <v>146.02000000000001</v>
      </c>
      <c r="G19" s="15">
        <v>19941</v>
      </c>
      <c r="H19" s="15">
        <v>12556</v>
      </c>
    </row>
    <row r="20" spans="2:8" ht="15" thickBot="1" x14ac:dyDescent="0.35">
      <c r="B20" s="5">
        <v>2005</v>
      </c>
      <c r="C20" s="14">
        <v>15483</v>
      </c>
      <c r="D20" s="14">
        <v>101955</v>
      </c>
      <c r="E20" s="6">
        <v>0.68379999999999996</v>
      </c>
      <c r="F20" s="6">
        <v>136.85</v>
      </c>
      <c r="G20" s="14">
        <v>20702</v>
      </c>
      <c r="H20" s="14">
        <v>12441</v>
      </c>
    </row>
    <row r="21" spans="2:8" ht="15" thickBot="1" x14ac:dyDescent="0.35">
      <c r="B21" s="7">
        <v>2004</v>
      </c>
      <c r="C21" s="15">
        <v>15438</v>
      </c>
      <c r="D21" s="15">
        <v>102967</v>
      </c>
      <c r="E21" s="8">
        <v>0.67866000000000004</v>
      </c>
      <c r="F21" s="8">
        <v>134.44</v>
      </c>
      <c r="G21" s="15">
        <v>21016</v>
      </c>
      <c r="H21" s="15">
        <v>12439</v>
      </c>
    </row>
    <row r="22" spans="2:8" ht="15" thickBot="1" x14ac:dyDescent="0.35">
      <c r="B22" s="5">
        <v>2003</v>
      </c>
      <c r="C22" s="14">
        <v>15212</v>
      </c>
      <c r="D22" s="14">
        <v>93626</v>
      </c>
      <c r="E22" s="6">
        <v>0.69198999999999999</v>
      </c>
      <c r="F22" s="6">
        <v>130.97</v>
      </c>
      <c r="G22" s="14">
        <v>19703</v>
      </c>
      <c r="H22" s="14">
        <v>11312</v>
      </c>
    </row>
    <row r="23" spans="2:8" ht="15" thickBot="1" x14ac:dyDescent="0.35">
      <c r="B23" s="7">
        <v>2002</v>
      </c>
      <c r="C23" s="15">
        <v>14670</v>
      </c>
      <c r="D23" s="15">
        <v>78265</v>
      </c>
      <c r="E23" s="8">
        <v>0.62883</v>
      </c>
      <c r="F23" s="8">
        <v>118.06</v>
      </c>
      <c r="G23" s="15">
        <v>16912</v>
      </c>
      <c r="H23" s="8">
        <v>0.9456</v>
      </c>
    </row>
    <row r="24" spans="2:8" ht="15" thickBot="1" x14ac:dyDescent="0.35">
      <c r="B24" s="5">
        <v>2001</v>
      </c>
      <c r="C24" s="14">
        <v>15105</v>
      </c>
      <c r="D24" s="14">
        <v>74131</v>
      </c>
      <c r="E24" s="6">
        <v>0.62187000000000003</v>
      </c>
      <c r="F24" s="6">
        <v>108.68</v>
      </c>
      <c r="G24" s="14">
        <v>16039</v>
      </c>
      <c r="H24" s="6">
        <v>0.89559999999999995</v>
      </c>
    </row>
  </sheetData>
  <sheetProtection algorithmName="SHA-512" hashValue="Bg3KJCnseYtM11SxiFkHD8AWSlUPfQbODfyZSRPSpyZp0N0bZb70UGZMvQmYHbpYWkPBQ2rIWqKWs2uemViPHw==" saltValue="Ym2xR3oOe2+fbq7gTGw+T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3"/>
  <sheetViews>
    <sheetView zoomScale="115" zoomScaleNormal="115" workbookViewId="0">
      <selection activeCell="I16" sqref="I16"/>
    </sheetView>
  </sheetViews>
  <sheetFormatPr baseColWidth="10" defaultRowHeight="14.4" x14ac:dyDescent="0.3"/>
  <sheetData>
    <row r="3" spans="3:9" ht="36" customHeight="1" x14ac:dyDescent="0.4">
      <c r="C3" s="26" t="s">
        <v>92</v>
      </c>
      <c r="D3" s="26"/>
      <c r="E3" s="26"/>
      <c r="F3" s="26"/>
      <c r="G3" s="26"/>
    </row>
    <row r="5" spans="3:9" ht="15.6" customHeight="1" x14ac:dyDescent="0.3"/>
    <row r="6" spans="3:9" ht="106.2" customHeight="1" x14ac:dyDescent="0.5">
      <c r="C6" s="22" t="s">
        <v>80</v>
      </c>
      <c r="D6" s="20" t="s">
        <v>93</v>
      </c>
      <c r="E6" s="21" t="s">
        <v>94</v>
      </c>
      <c r="F6" s="21" t="s">
        <v>95</v>
      </c>
      <c r="G6" s="21" t="s">
        <v>96</v>
      </c>
      <c r="H6" s="21" t="s">
        <v>97</v>
      </c>
      <c r="I6" s="21" t="s">
        <v>98</v>
      </c>
    </row>
    <row r="7" spans="3:9" x14ac:dyDescent="0.3">
      <c r="C7" s="4">
        <v>2019</v>
      </c>
      <c r="D7" s="3">
        <v>48.1479</v>
      </c>
      <c r="E7" s="3">
        <v>9.5487000000000002</v>
      </c>
      <c r="F7" s="3">
        <v>702.9</v>
      </c>
      <c r="G7" s="3">
        <f>(E7/D7)</f>
        <v>0.19832017595782994</v>
      </c>
      <c r="H7" s="3">
        <f>(D7/F7)</f>
        <v>6.8498932991890735E-2</v>
      </c>
      <c r="I7" s="3">
        <f>(F7/D7)</f>
        <v>14.598767547494283</v>
      </c>
    </row>
    <row r="8" spans="3:9" x14ac:dyDescent="0.3">
      <c r="C8" s="4">
        <v>2018</v>
      </c>
      <c r="D8" s="3">
        <v>28.094999999999999</v>
      </c>
      <c r="E8" s="3">
        <v>9.5305999999999997</v>
      </c>
      <c r="F8" s="3">
        <v>641.28</v>
      </c>
      <c r="G8" s="3">
        <f t="shared" ref="G8:G11" si="0">(E8/D8)</f>
        <v>0.33922762057305572</v>
      </c>
      <c r="H8" s="3">
        <f t="shared" ref="H8:H11" si="1">(D8/F8)</f>
        <v>4.3810815868263471E-2</v>
      </c>
      <c r="I8" s="3">
        <f t="shared" ref="I8:I11" si="2">(F8/D8)</f>
        <v>22.825413774693004</v>
      </c>
    </row>
    <row r="9" spans="3:9" x14ac:dyDescent="0.3">
      <c r="C9" s="4">
        <v>2017</v>
      </c>
      <c r="D9" s="3">
        <v>16.5627</v>
      </c>
      <c r="E9" s="3">
        <v>9.5081000000000007</v>
      </c>
      <c r="F9" s="3">
        <v>648.83000000000004</v>
      </c>
      <c r="G9" s="3">
        <f t="shared" si="0"/>
        <v>0.57406703013397575</v>
      </c>
      <c r="H9" s="3">
        <f t="shared" si="1"/>
        <v>2.5527025569101303E-2</v>
      </c>
      <c r="I9" s="3">
        <f t="shared" si="2"/>
        <v>39.174168462871393</v>
      </c>
    </row>
    <row r="10" spans="3:9" x14ac:dyDescent="0.3">
      <c r="C10" s="4">
        <v>2016</v>
      </c>
      <c r="D10" s="3">
        <v>14.7582</v>
      </c>
      <c r="E10" s="3">
        <v>9.7226999999999997</v>
      </c>
      <c r="F10" s="3">
        <v>676.96</v>
      </c>
      <c r="G10" s="3">
        <f t="shared" si="0"/>
        <v>0.65879985364068783</v>
      </c>
      <c r="H10" s="3">
        <f t="shared" si="1"/>
        <v>2.1800697234696288E-2</v>
      </c>
      <c r="I10" s="3">
        <f t="shared" si="2"/>
        <v>45.870092558713125</v>
      </c>
    </row>
    <row r="11" spans="3:9" x14ac:dyDescent="0.3">
      <c r="C11" s="4">
        <v>2015</v>
      </c>
      <c r="D11" s="3">
        <v>9.2332000000000001</v>
      </c>
      <c r="E11" s="3">
        <v>9.8016000000000005</v>
      </c>
      <c r="F11" s="3">
        <v>654.12</v>
      </c>
      <c r="G11" s="3">
        <f t="shared" si="0"/>
        <v>1.0615604557466534</v>
      </c>
      <c r="H11" s="3">
        <f t="shared" si="1"/>
        <v>1.4115452822112151E-2</v>
      </c>
      <c r="I11" s="3">
        <f t="shared" si="2"/>
        <v>70.844344322661698</v>
      </c>
    </row>
    <row r="13" spans="3:9" x14ac:dyDescent="0.3">
      <c r="C13" t="s">
        <v>90</v>
      </c>
      <c r="D13" s="19" t="s">
        <v>91</v>
      </c>
    </row>
  </sheetData>
  <sheetProtection algorithmName="SHA-512" hashValue="27eATEgFyGIjZ0rF4n0W8XdIjqL4AZ0SoJtH/q+xhRivbyt2cpdZL9vGGUPkrSZn809yripu/7Xe+AXEWviKdg==" saltValue="1rYYF3l9E7xPePw12RrxRQ==" spinCount="100000" sheet="1" objects="1" scenarios="1"/>
  <mergeCells count="1">
    <mergeCell ref="C3:G3"/>
  </mergeCells>
  <hyperlinks>
    <hyperlink ref="D1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9"/>
  <sheetViews>
    <sheetView zoomScaleNormal="100" workbookViewId="0">
      <selection activeCell="K15" sqref="K15"/>
    </sheetView>
  </sheetViews>
  <sheetFormatPr baseColWidth="10" defaultRowHeight="14.4" x14ac:dyDescent="0.3"/>
  <sheetData>
    <row r="3" spans="2:25" x14ac:dyDescent="0.3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>
        <v>2002</v>
      </c>
      <c r="H3" s="4">
        <v>2003</v>
      </c>
      <c r="I3" s="4">
        <v>2004</v>
      </c>
      <c r="J3" s="4">
        <v>2005</v>
      </c>
      <c r="K3" s="4">
        <v>2006</v>
      </c>
      <c r="L3" s="4">
        <v>2007</v>
      </c>
      <c r="M3" s="4">
        <v>2008</v>
      </c>
      <c r="N3" s="4">
        <v>2009</v>
      </c>
      <c r="O3" s="4">
        <v>2010</v>
      </c>
      <c r="P3" s="4">
        <v>2011</v>
      </c>
      <c r="Q3" s="4">
        <v>2012</v>
      </c>
      <c r="R3" s="4">
        <v>2013</v>
      </c>
      <c r="S3" s="4">
        <v>2014</v>
      </c>
      <c r="T3" s="4">
        <v>2015</v>
      </c>
      <c r="U3" s="4">
        <v>2016</v>
      </c>
      <c r="V3" s="4">
        <v>2017</v>
      </c>
      <c r="W3" s="4">
        <v>2018</v>
      </c>
      <c r="X3" s="4">
        <v>2019</v>
      </c>
      <c r="Y3" s="4" t="s">
        <v>16</v>
      </c>
    </row>
    <row r="4" spans="2:25" x14ac:dyDescent="0.3">
      <c r="B4" s="4" t="s">
        <v>5</v>
      </c>
      <c r="C4" s="4" t="s">
        <v>6</v>
      </c>
      <c r="D4" s="4" t="s">
        <v>7</v>
      </c>
      <c r="E4" s="4"/>
      <c r="F4" s="4" t="s">
        <v>15</v>
      </c>
      <c r="G4" s="2">
        <v>-0.20100000000000001</v>
      </c>
      <c r="H4" s="2">
        <v>-0.70799999999999996</v>
      </c>
      <c r="I4" s="2">
        <v>1.1859999999999999</v>
      </c>
      <c r="J4" s="2">
        <v>0.72799999999999998</v>
      </c>
      <c r="K4" s="2">
        <v>3.8149999999999999</v>
      </c>
      <c r="L4" s="2">
        <v>2.9750000000000001</v>
      </c>
      <c r="M4" s="2">
        <v>0.96499999999999997</v>
      </c>
      <c r="N4" s="2">
        <v>-5.694</v>
      </c>
      <c r="O4" s="2">
        <v>4.1849999999999996</v>
      </c>
      <c r="P4" s="2">
        <v>3.9129999999999998</v>
      </c>
      <c r="Q4" s="2">
        <v>0.42799999999999999</v>
      </c>
      <c r="R4" s="2">
        <v>0.43099999999999999</v>
      </c>
      <c r="S4" s="2">
        <v>2.218</v>
      </c>
      <c r="T4" s="2">
        <v>1.742</v>
      </c>
      <c r="U4" s="2">
        <v>2.23</v>
      </c>
      <c r="V4" s="2">
        <v>2.4649999999999999</v>
      </c>
      <c r="W4" s="2">
        <v>1.522</v>
      </c>
      <c r="X4" s="2">
        <v>0.54400000000000004</v>
      </c>
      <c r="Y4" s="4">
        <v>2018</v>
      </c>
    </row>
    <row r="5" spans="2:25" x14ac:dyDescent="0.3">
      <c r="B5" s="4" t="s">
        <v>8</v>
      </c>
      <c r="C5" s="4" t="s">
        <v>6</v>
      </c>
      <c r="D5" s="4" t="s">
        <v>7</v>
      </c>
      <c r="E5" s="4"/>
      <c r="F5" s="4" t="s">
        <v>15</v>
      </c>
      <c r="G5" s="2">
        <v>0.11799999999999999</v>
      </c>
      <c r="H5" s="2">
        <v>1.528</v>
      </c>
      <c r="I5" s="2">
        <v>2.2050000000000001</v>
      </c>
      <c r="J5" s="2">
        <v>1.663</v>
      </c>
      <c r="K5" s="2">
        <v>1.42</v>
      </c>
      <c r="L5" s="2">
        <v>1.6539999999999999</v>
      </c>
      <c r="M5" s="2">
        <v>-1.0940000000000001</v>
      </c>
      <c r="N5" s="2">
        <v>-5.4160000000000004</v>
      </c>
      <c r="O5" s="2">
        <v>4.1920000000000002</v>
      </c>
      <c r="P5" s="2">
        <v>-0.115</v>
      </c>
      <c r="Q5" s="2">
        <v>1.4950000000000001</v>
      </c>
      <c r="R5" s="2">
        <v>2</v>
      </c>
      <c r="S5" s="2">
        <v>0.375</v>
      </c>
      <c r="T5" s="2">
        <v>1.2230000000000001</v>
      </c>
      <c r="U5" s="2">
        <v>0.60899999999999999</v>
      </c>
      <c r="V5" s="2">
        <v>1.9359999999999999</v>
      </c>
      <c r="W5" s="2">
        <v>0.81399999999999995</v>
      </c>
      <c r="X5" s="2">
        <v>0.89100000000000001</v>
      </c>
      <c r="Y5" s="4">
        <v>2018</v>
      </c>
    </row>
    <row r="6" spans="2:25" x14ac:dyDescent="0.3">
      <c r="B6" s="4" t="s">
        <v>9</v>
      </c>
      <c r="C6" s="4" t="s">
        <v>6</v>
      </c>
      <c r="D6" s="4" t="s">
        <v>7</v>
      </c>
      <c r="E6" s="4"/>
      <c r="F6" s="4" t="s">
        <v>15</v>
      </c>
      <c r="G6" s="2">
        <v>0.77100000000000002</v>
      </c>
      <c r="H6" s="2">
        <v>-0.93100000000000005</v>
      </c>
      <c r="I6" s="2">
        <v>1.7889999999999999</v>
      </c>
      <c r="J6" s="2">
        <v>0.78200000000000003</v>
      </c>
      <c r="K6" s="2">
        <v>1.625</v>
      </c>
      <c r="L6" s="2">
        <v>2.5070000000000001</v>
      </c>
      <c r="M6" s="2">
        <v>0.31900000000000001</v>
      </c>
      <c r="N6" s="2">
        <v>-3.1219999999999999</v>
      </c>
      <c r="O6" s="2">
        <v>1.738</v>
      </c>
      <c r="P6" s="2">
        <v>-1.696</v>
      </c>
      <c r="Q6" s="2">
        <v>-4.0570000000000004</v>
      </c>
      <c r="R6" s="2">
        <v>-0.92300000000000004</v>
      </c>
      <c r="S6" s="2">
        <v>0.79200000000000004</v>
      </c>
      <c r="T6" s="2">
        <v>1.792</v>
      </c>
      <c r="U6" s="2">
        <v>2.0190000000000001</v>
      </c>
      <c r="V6" s="2">
        <v>3.5059999999999998</v>
      </c>
      <c r="W6" s="2">
        <v>2.4409999999999998</v>
      </c>
      <c r="X6" s="2">
        <v>1.913</v>
      </c>
      <c r="Y6" s="4">
        <v>2018</v>
      </c>
    </row>
    <row r="7" spans="2:25" x14ac:dyDescent="0.3">
      <c r="B7" s="4" t="s">
        <v>10</v>
      </c>
      <c r="C7" s="4" t="s">
        <v>6</v>
      </c>
      <c r="D7" s="4" t="s">
        <v>7</v>
      </c>
      <c r="E7" s="4"/>
      <c r="F7" s="4" t="s">
        <v>15</v>
      </c>
      <c r="G7" s="2">
        <v>3.915</v>
      </c>
      <c r="H7" s="2">
        <v>4.5359999999999996</v>
      </c>
      <c r="I7" s="2">
        <v>9.82</v>
      </c>
      <c r="J7" s="2">
        <v>7.359</v>
      </c>
      <c r="K7" s="2">
        <v>9.0050000000000008</v>
      </c>
      <c r="L7" s="2">
        <v>9.0220000000000002</v>
      </c>
      <c r="M7" s="2">
        <v>1.8680000000000001</v>
      </c>
      <c r="N7" s="2">
        <v>0.121</v>
      </c>
      <c r="O7" s="2">
        <v>14.526</v>
      </c>
      <c r="P7" s="2">
        <v>6.2619999999999996</v>
      </c>
      <c r="Q7" s="2">
        <v>4.4489999999999998</v>
      </c>
      <c r="R7" s="2">
        <v>4.8150000000000004</v>
      </c>
      <c r="S7" s="2">
        <v>3.9009999999999998</v>
      </c>
      <c r="T7" s="2">
        <v>2.8919999999999999</v>
      </c>
      <c r="U7" s="2">
        <v>2.9620000000000002</v>
      </c>
      <c r="V7" s="2">
        <v>3.7</v>
      </c>
      <c r="W7" s="2">
        <v>3.1389999999999998</v>
      </c>
      <c r="X7" s="2">
        <v>0.54600000000000004</v>
      </c>
      <c r="Y7" s="4">
        <v>2018</v>
      </c>
    </row>
    <row r="8" spans="2:25" x14ac:dyDescent="0.3">
      <c r="B8" s="4" t="s">
        <v>11</v>
      </c>
      <c r="C8" s="4" t="s">
        <v>6</v>
      </c>
      <c r="D8" s="4" t="s">
        <v>7</v>
      </c>
      <c r="E8" s="4"/>
      <c r="F8" s="4" t="s">
        <v>15</v>
      </c>
      <c r="G8" s="2">
        <v>2.88</v>
      </c>
      <c r="H8" s="2">
        <v>3.1890000000000001</v>
      </c>
      <c r="I8" s="2">
        <v>3.1640000000000001</v>
      </c>
      <c r="J8" s="2">
        <v>3.7229999999999999</v>
      </c>
      <c r="K8" s="2">
        <v>4.1749999999999998</v>
      </c>
      <c r="L8" s="2">
        <v>3.77</v>
      </c>
      <c r="M8" s="2">
        <v>1.117</v>
      </c>
      <c r="N8" s="2">
        <v>-3.573</v>
      </c>
      <c r="O8" s="2">
        <v>1.4999999999999999E-2</v>
      </c>
      <c r="P8" s="2">
        <v>-0.997</v>
      </c>
      <c r="Q8" s="2">
        <v>-2.9289999999999998</v>
      </c>
      <c r="R8" s="2">
        <v>-1.706</v>
      </c>
      <c r="S8" s="2">
        <v>1.379</v>
      </c>
      <c r="T8" s="2">
        <v>3.65</v>
      </c>
      <c r="U8" s="2">
        <v>3.169</v>
      </c>
      <c r="V8" s="2">
        <v>2.9830000000000001</v>
      </c>
      <c r="W8" s="2">
        <v>2.5790000000000002</v>
      </c>
      <c r="X8" s="2">
        <v>2.1749999999999998</v>
      </c>
      <c r="Y8" s="4">
        <v>2018</v>
      </c>
    </row>
    <row r="9" spans="2:25" x14ac:dyDescent="0.3">
      <c r="B9" s="4" t="s">
        <v>12</v>
      </c>
      <c r="C9" s="4" t="s">
        <v>6</v>
      </c>
      <c r="D9" s="4" t="s">
        <v>7</v>
      </c>
      <c r="E9" s="4"/>
      <c r="F9" s="4" t="s">
        <v>15</v>
      </c>
      <c r="G9" s="2">
        <v>1.742</v>
      </c>
      <c r="H9" s="2">
        <v>2.8610000000000002</v>
      </c>
      <c r="I9" s="2">
        <v>3.7989999999999999</v>
      </c>
      <c r="J9" s="2">
        <v>3.5129999999999999</v>
      </c>
      <c r="K9" s="2">
        <v>2.855</v>
      </c>
      <c r="L9" s="2">
        <v>1.8759999999999999</v>
      </c>
      <c r="M9" s="2">
        <v>-0.13700000000000001</v>
      </c>
      <c r="N9" s="2">
        <v>-2.5369999999999999</v>
      </c>
      <c r="O9" s="2">
        <v>2.5640000000000001</v>
      </c>
      <c r="P9" s="2">
        <v>1.5509999999999999</v>
      </c>
      <c r="Q9" s="2">
        <v>2.2490000000000001</v>
      </c>
      <c r="R9" s="2">
        <v>1.8420000000000001</v>
      </c>
      <c r="S9" s="2">
        <v>2.5259999999999998</v>
      </c>
      <c r="T9" s="2">
        <v>2.9079999999999999</v>
      </c>
      <c r="U9" s="2">
        <v>1.6379999999999999</v>
      </c>
      <c r="V9" s="2">
        <v>2.37</v>
      </c>
      <c r="W9" s="2">
        <v>2.927</v>
      </c>
      <c r="X9" s="2">
        <v>2.35</v>
      </c>
      <c r="Y9" s="4">
        <v>2018</v>
      </c>
    </row>
  </sheetData>
  <sheetProtection algorithmName="SHA-512" hashValue="zL0mAMgbYE2tbjBzh44YVbuHtmnuoo0xD5ETeYLpSVPldY+3Mu52MP/t11+y/YQxebFNlQVOjQDvIdUB8o5zUA==" saltValue="8YvDEjfvANOv5EMgh52nnQ==" spinCount="100000" sheet="1" objects="1" scenarios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zoomScale="70" zoomScaleNormal="70" workbookViewId="0">
      <selection activeCell="O35" sqref="O35"/>
    </sheetView>
  </sheetViews>
  <sheetFormatPr baseColWidth="10" defaultRowHeight="14.4" x14ac:dyDescent="0.3"/>
  <cols>
    <col min="8" max="8" width="11.77734375" customWidth="1"/>
  </cols>
  <sheetData>
    <row r="2" spans="2:10" ht="18" x14ac:dyDescent="0.35">
      <c r="G2" s="27" t="s">
        <v>79</v>
      </c>
      <c r="H2" s="27"/>
      <c r="I2" s="27"/>
      <c r="J2" s="27"/>
    </row>
    <row r="4" spans="2:10" ht="15" thickBot="1" x14ac:dyDescent="0.35">
      <c r="B4" t="s">
        <v>73</v>
      </c>
      <c r="C4" t="s">
        <v>74</v>
      </c>
      <c r="D4" t="s">
        <v>75</v>
      </c>
      <c r="E4" t="s">
        <v>9</v>
      </c>
      <c r="G4" t="s">
        <v>73</v>
      </c>
      <c r="H4" t="s">
        <v>74</v>
      </c>
      <c r="I4" t="s">
        <v>75</v>
      </c>
      <c r="J4" t="s">
        <v>9</v>
      </c>
    </row>
    <row r="5" spans="2:10" ht="15" thickBot="1" x14ac:dyDescent="0.35">
      <c r="B5" s="5">
        <v>2000</v>
      </c>
      <c r="C5" s="9">
        <v>91.12</v>
      </c>
      <c r="D5" s="9">
        <v>93.72</v>
      </c>
      <c r="E5" s="9">
        <v>96.68</v>
      </c>
      <c r="F5" s="1"/>
      <c r="G5" s="5">
        <v>2000</v>
      </c>
      <c r="H5" s="12">
        <v>100</v>
      </c>
      <c r="I5" s="12">
        <v>100</v>
      </c>
      <c r="J5" s="12">
        <v>100</v>
      </c>
    </row>
    <row r="6" spans="2:10" ht="15" thickBot="1" x14ac:dyDescent="0.35">
      <c r="B6" s="5">
        <v>2001</v>
      </c>
      <c r="C6" s="9">
        <v>93.85</v>
      </c>
      <c r="D6" s="9">
        <v>93.46</v>
      </c>
      <c r="E6" s="9">
        <v>96.88</v>
      </c>
      <c r="G6" s="5">
        <v>2001</v>
      </c>
      <c r="H6" s="13">
        <f>(1 + (C6-C5)/C5) *H5</f>
        <v>102.99604916593501</v>
      </c>
      <c r="I6" s="13">
        <f>(1+(D6-D5)/D5)*I5</f>
        <v>99.722577891591968</v>
      </c>
      <c r="J6" s="13">
        <f>(1+(E6-E5)/E5)*J5</f>
        <v>100.20686801820437</v>
      </c>
    </row>
    <row r="7" spans="2:10" ht="15" thickBot="1" x14ac:dyDescent="0.35">
      <c r="B7" s="7">
        <v>2002</v>
      </c>
      <c r="C7" s="10">
        <v>94.99</v>
      </c>
      <c r="D7" s="10">
        <v>93.25</v>
      </c>
      <c r="E7" s="10">
        <v>96.97</v>
      </c>
      <c r="G7" s="7">
        <v>2002</v>
      </c>
      <c r="H7" s="13">
        <f t="shared" ref="H7:H24" si="0">(1 + (C7-C6)/C6) *H6</f>
        <v>104.24714661984196</v>
      </c>
      <c r="I7" s="13">
        <f t="shared" ref="I7:I24" si="1">(1+(D7-D6)/D6)*I6</f>
        <v>99.498506188647028</v>
      </c>
      <c r="J7" s="13">
        <f t="shared" ref="J7:J24" si="2">(1+(E7-E6)/E6)*J6</f>
        <v>100.29995862639635</v>
      </c>
    </row>
    <row r="8" spans="2:10" ht="15" thickBot="1" x14ac:dyDescent="0.35">
      <c r="B8" s="5">
        <v>2003</v>
      </c>
      <c r="C8" s="9">
        <v>94.89</v>
      </c>
      <c r="D8" s="9">
        <v>92.85</v>
      </c>
      <c r="E8" s="9">
        <v>96.27</v>
      </c>
      <c r="G8" s="5">
        <v>2003</v>
      </c>
      <c r="H8" s="13">
        <f t="shared" si="0"/>
        <v>104.13740122914837</v>
      </c>
      <c r="I8" s="13">
        <f t="shared" si="1"/>
        <v>99.071702944942373</v>
      </c>
      <c r="J8" s="13">
        <f t="shared" si="2"/>
        <v>99.575920562680992</v>
      </c>
    </row>
    <row r="9" spans="2:10" ht="15" thickBot="1" x14ac:dyDescent="0.35">
      <c r="B9" s="7">
        <v>2004</v>
      </c>
      <c r="C9" s="10">
        <v>94.81</v>
      </c>
      <c r="D9" s="10">
        <v>92.78</v>
      </c>
      <c r="E9" s="10">
        <v>96.2</v>
      </c>
      <c r="G9" s="7">
        <v>2004</v>
      </c>
      <c r="H9" s="13">
        <f t="shared" si="0"/>
        <v>104.04960491659349</v>
      </c>
      <c r="I9" s="13">
        <f t="shared" si="1"/>
        <v>98.99701237729407</v>
      </c>
      <c r="J9" s="13">
        <f t="shared" si="2"/>
        <v>99.503516756309466</v>
      </c>
    </row>
    <row r="10" spans="2:10" ht="15" thickBot="1" x14ac:dyDescent="0.35">
      <c r="B10" s="5">
        <v>2005</v>
      </c>
      <c r="C10" s="9">
        <v>95.81</v>
      </c>
      <c r="D10" s="9">
        <v>93.02</v>
      </c>
      <c r="E10" s="9">
        <v>96.36</v>
      </c>
      <c r="G10" s="5">
        <v>2005</v>
      </c>
      <c r="H10" s="13">
        <f t="shared" si="0"/>
        <v>105.14705882352941</v>
      </c>
      <c r="I10" s="13">
        <f t="shared" si="1"/>
        <v>99.253094323516848</v>
      </c>
      <c r="J10" s="13">
        <f t="shared" si="2"/>
        <v>99.669011170872977</v>
      </c>
    </row>
    <row r="11" spans="2:10" ht="15" thickBot="1" x14ac:dyDescent="0.35">
      <c r="B11" s="7">
        <v>2006</v>
      </c>
      <c r="C11" s="10">
        <v>96.17</v>
      </c>
      <c r="D11" s="10">
        <v>92.84</v>
      </c>
      <c r="E11" s="10">
        <v>97.04</v>
      </c>
      <c r="G11" s="7">
        <v>2006</v>
      </c>
      <c r="H11" s="13">
        <f t="shared" si="0"/>
        <v>105.54214223002634</v>
      </c>
      <c r="I11" s="13">
        <f t="shared" si="1"/>
        <v>99.061032863849761</v>
      </c>
      <c r="J11" s="13">
        <f t="shared" si="2"/>
        <v>100.3723624327679</v>
      </c>
    </row>
    <row r="12" spans="2:10" ht="15" thickBot="1" x14ac:dyDescent="0.35">
      <c r="B12" s="5">
        <v>2007</v>
      </c>
      <c r="C12" s="9">
        <v>97.4</v>
      </c>
      <c r="D12" s="9">
        <v>94.4</v>
      </c>
      <c r="E12" s="9">
        <v>98.69</v>
      </c>
      <c r="G12" s="5">
        <v>2007</v>
      </c>
      <c r="H12" s="13">
        <f t="shared" si="0"/>
        <v>106.89201053555752</v>
      </c>
      <c r="I12" s="13">
        <f t="shared" si="1"/>
        <v>100.7255655142979</v>
      </c>
      <c r="J12" s="13">
        <f t="shared" si="2"/>
        <v>102.07902358295406</v>
      </c>
    </row>
    <row r="13" spans="2:10" ht="15" thickBot="1" x14ac:dyDescent="0.35">
      <c r="B13" s="7">
        <v>2008</v>
      </c>
      <c r="C13" s="10">
        <v>98.43</v>
      </c>
      <c r="D13" s="10">
        <v>93.07</v>
      </c>
      <c r="E13" s="10">
        <v>99</v>
      </c>
      <c r="G13" s="7">
        <v>2008</v>
      </c>
      <c r="H13" s="13">
        <f t="shared" si="0"/>
        <v>108.0223880597015</v>
      </c>
      <c r="I13" s="13">
        <f t="shared" si="1"/>
        <v>99.306444728979912</v>
      </c>
      <c r="J13" s="13">
        <f t="shared" si="2"/>
        <v>102.39966901117087</v>
      </c>
    </row>
    <row r="14" spans="2:10" ht="15" thickBot="1" x14ac:dyDescent="0.35">
      <c r="B14" s="5">
        <v>2009</v>
      </c>
      <c r="C14" s="9">
        <v>96.7</v>
      </c>
      <c r="D14" s="9">
        <v>94.34</v>
      </c>
      <c r="E14" s="9">
        <v>98.62</v>
      </c>
      <c r="G14" s="5">
        <v>2009</v>
      </c>
      <c r="H14" s="13">
        <f t="shared" si="0"/>
        <v>106.12379280070238</v>
      </c>
      <c r="I14" s="13">
        <f t="shared" si="1"/>
        <v>100.66154502774219</v>
      </c>
      <c r="J14" s="13">
        <f t="shared" si="2"/>
        <v>102.00661977658255</v>
      </c>
    </row>
    <row r="15" spans="2:10" ht="15" thickBot="1" x14ac:dyDescent="0.35">
      <c r="B15" s="7">
        <v>2010</v>
      </c>
      <c r="C15" s="10">
        <v>95.38</v>
      </c>
      <c r="D15" s="10">
        <v>96.19</v>
      </c>
      <c r="E15" s="10">
        <v>99.68</v>
      </c>
      <c r="G15" s="7">
        <v>2010</v>
      </c>
      <c r="H15" s="13">
        <f t="shared" si="0"/>
        <v>104.67515364354696</v>
      </c>
      <c r="I15" s="13">
        <f t="shared" si="1"/>
        <v>102.63551002987619</v>
      </c>
      <c r="J15" s="13">
        <f t="shared" si="2"/>
        <v>103.10302027306581</v>
      </c>
    </row>
    <row r="16" spans="2:10" ht="15" thickBot="1" x14ac:dyDescent="0.35">
      <c r="B16" s="5">
        <v>2011</v>
      </c>
      <c r="C16" s="9">
        <v>97.97</v>
      </c>
      <c r="D16" s="9">
        <v>97.65</v>
      </c>
      <c r="E16" s="9">
        <v>101.09</v>
      </c>
      <c r="G16" s="5">
        <v>2011</v>
      </c>
      <c r="H16" s="13">
        <f t="shared" si="0"/>
        <v>107.51755926251097</v>
      </c>
      <c r="I16" s="13">
        <f t="shared" si="1"/>
        <v>104.19334186939818</v>
      </c>
      <c r="J16" s="13">
        <f t="shared" si="2"/>
        <v>104.56143980140672</v>
      </c>
    </row>
    <row r="17" spans="2:10" ht="15" thickBot="1" x14ac:dyDescent="0.35">
      <c r="B17" s="7">
        <v>2012</v>
      </c>
      <c r="C17" s="10">
        <v>98.78</v>
      </c>
      <c r="D17" s="10">
        <v>99.09</v>
      </c>
      <c r="E17" s="10">
        <v>102.4</v>
      </c>
      <c r="G17" s="7">
        <v>2012</v>
      </c>
      <c r="H17" s="13">
        <f t="shared" si="0"/>
        <v>108.40649692712906</v>
      </c>
      <c r="I17" s="13">
        <f t="shared" si="1"/>
        <v>105.72983354673494</v>
      </c>
      <c r="J17" s="13">
        <f t="shared" si="2"/>
        <v>105.91642532064546</v>
      </c>
    </row>
    <row r="18" spans="2:10" ht="15" thickBot="1" x14ac:dyDescent="0.35">
      <c r="B18" s="5">
        <v>2013</v>
      </c>
      <c r="C18" s="9">
        <v>99.79</v>
      </c>
      <c r="D18" s="9">
        <v>100.33</v>
      </c>
      <c r="E18" s="9">
        <v>103.73</v>
      </c>
      <c r="G18" s="5">
        <v>2013</v>
      </c>
      <c r="H18" s="13">
        <f t="shared" si="0"/>
        <v>109.51492537313435</v>
      </c>
      <c r="I18" s="13">
        <f t="shared" si="1"/>
        <v>107.05292360221935</v>
      </c>
      <c r="J18" s="13">
        <f t="shared" si="2"/>
        <v>107.29209764170461</v>
      </c>
    </row>
    <row r="19" spans="2:10" ht="15" thickBot="1" x14ac:dyDescent="0.35">
      <c r="B19" s="7">
        <v>2014</v>
      </c>
      <c r="C19" s="10">
        <v>99.86</v>
      </c>
      <c r="D19" s="10">
        <v>99.75</v>
      </c>
      <c r="E19" s="10">
        <v>100.79</v>
      </c>
      <c r="G19" s="7">
        <v>2014</v>
      </c>
      <c r="H19" s="13">
        <f t="shared" si="0"/>
        <v>109.59174714661985</v>
      </c>
      <c r="I19" s="13">
        <f t="shared" si="1"/>
        <v>106.43405889884761</v>
      </c>
      <c r="J19" s="13">
        <f t="shared" si="2"/>
        <v>104.25113777410014</v>
      </c>
    </row>
    <row r="20" spans="2:10" ht="15" thickBot="1" x14ac:dyDescent="0.35">
      <c r="B20" s="5">
        <v>2015</v>
      </c>
      <c r="C20" s="9">
        <v>100</v>
      </c>
      <c r="D20" s="9">
        <v>100</v>
      </c>
      <c r="E20" s="9">
        <v>100</v>
      </c>
      <c r="G20" s="5">
        <v>2015</v>
      </c>
      <c r="H20" s="13">
        <f t="shared" si="0"/>
        <v>109.74539069359088</v>
      </c>
      <c r="I20" s="13">
        <f t="shared" si="1"/>
        <v>106.70081092616302</v>
      </c>
      <c r="J20" s="13">
        <f t="shared" si="2"/>
        <v>103.4340091021928</v>
      </c>
    </row>
    <row r="21" spans="2:10" ht="15" thickBot="1" x14ac:dyDescent="0.35">
      <c r="B21" s="7">
        <v>2016</v>
      </c>
      <c r="C21" s="10">
        <v>100.22</v>
      </c>
      <c r="D21" s="10">
        <v>99.97</v>
      </c>
      <c r="E21" s="10">
        <v>99.03</v>
      </c>
      <c r="G21" s="7">
        <v>2016</v>
      </c>
      <c r="H21" s="13">
        <f t="shared" si="0"/>
        <v>109.98683055311677</v>
      </c>
      <c r="I21" s="13">
        <f t="shared" si="1"/>
        <v>106.66880068288518</v>
      </c>
      <c r="J21" s="13">
        <f t="shared" si="2"/>
        <v>102.43069921390153</v>
      </c>
    </row>
    <row r="22" spans="2:10" ht="15" thickBot="1" x14ac:dyDescent="0.35">
      <c r="B22" s="5">
        <v>2017</v>
      </c>
      <c r="C22" s="9">
        <v>101.43</v>
      </c>
      <c r="D22" s="9">
        <v>101.42</v>
      </c>
      <c r="E22" s="9">
        <v>99.02</v>
      </c>
      <c r="G22" s="5">
        <v>2017</v>
      </c>
      <c r="H22" s="13">
        <f t="shared" si="0"/>
        <v>111.31474978050925</v>
      </c>
      <c r="I22" s="13">
        <f t="shared" si="1"/>
        <v>108.21596244131456</v>
      </c>
      <c r="J22" s="13">
        <f t="shared" si="2"/>
        <v>102.42035581299132</v>
      </c>
    </row>
    <row r="23" spans="2:10" ht="15" thickBot="1" x14ac:dyDescent="0.35">
      <c r="B23" s="7">
        <v>2018</v>
      </c>
      <c r="C23" s="10">
        <v>101.95</v>
      </c>
      <c r="D23" s="10">
        <v>101.54</v>
      </c>
      <c r="E23" s="10">
        <v>98.36</v>
      </c>
      <c r="G23" s="7">
        <v>2018</v>
      </c>
      <c r="H23" s="13">
        <f t="shared" si="0"/>
        <v>111.88542581211591</v>
      </c>
      <c r="I23" s="13">
        <f t="shared" si="1"/>
        <v>108.34400341442597</v>
      </c>
      <c r="J23" s="13">
        <f t="shared" si="2"/>
        <v>101.73769135291684</v>
      </c>
    </row>
    <row r="24" spans="2:10" ht="15" thickBot="1" x14ac:dyDescent="0.35">
      <c r="B24" s="5">
        <v>2019</v>
      </c>
      <c r="C24" s="9">
        <v>102.81</v>
      </c>
      <c r="D24" s="9">
        <v>102.32</v>
      </c>
      <c r="E24" s="9">
        <v>98.71</v>
      </c>
      <c r="G24" s="5">
        <v>2019</v>
      </c>
      <c r="H24" s="13">
        <f t="shared" si="0"/>
        <v>112.82923617208078</v>
      </c>
      <c r="I24" s="13">
        <f t="shared" si="1"/>
        <v>109.17626973965002</v>
      </c>
      <c r="J24" s="13">
        <f t="shared" si="2"/>
        <v>102.09971038477451</v>
      </c>
    </row>
  </sheetData>
  <sheetProtection algorithmName="SHA-512" hashValue="KH55Tw27MVcLeTvGjZR8nolicqjvcoZR6m9iQUwVSMDTocyu2n7dzoJ5qhWtEeY5/iCEZwsyxz8H08aO2maDMw==" saltValue="4Z0NRGI6Gvq74lZIzWa5Qw==" spinCount="100000" sheet="1" objects="1" scenarios="1"/>
  <mergeCells count="1">
    <mergeCell ref="G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5"/>
  <sheetViews>
    <sheetView topLeftCell="A4" zoomScale="70" zoomScaleNormal="70" workbookViewId="0">
      <selection activeCell="I10" sqref="I10"/>
    </sheetView>
  </sheetViews>
  <sheetFormatPr baseColWidth="10" defaultRowHeight="14.4" x14ac:dyDescent="0.3"/>
  <cols>
    <col min="3" max="3" width="11.88671875" customWidth="1"/>
    <col min="4" max="4" width="12.109375" bestFit="1" customWidth="1"/>
    <col min="5" max="5" width="14.5546875" customWidth="1"/>
    <col min="6" max="6" width="12.6640625" customWidth="1"/>
    <col min="7" max="7" width="13" customWidth="1"/>
    <col min="8" max="8" width="13.5546875" customWidth="1"/>
    <col min="9" max="9" width="10.33203125" customWidth="1"/>
    <col min="10" max="10" width="11.77734375" customWidth="1"/>
    <col min="13" max="13" width="13.33203125" customWidth="1"/>
    <col min="14" max="14" width="13.109375" customWidth="1"/>
    <col min="16" max="16" width="13.109375" customWidth="1"/>
  </cols>
  <sheetData>
    <row r="4" spans="2:16" ht="23.4" x14ac:dyDescent="0.45">
      <c r="B4" s="28" t="s">
        <v>89</v>
      </c>
      <c r="C4" s="28"/>
      <c r="D4" s="28"/>
      <c r="E4" s="28"/>
      <c r="F4" s="28"/>
      <c r="K4" s="29" t="s">
        <v>87</v>
      </c>
      <c r="L4" s="29"/>
      <c r="M4" s="29"/>
      <c r="N4" s="29"/>
    </row>
    <row r="6" spans="2:16" ht="15" thickBot="1" x14ac:dyDescent="0.35">
      <c r="B6" s="4" t="s">
        <v>80</v>
      </c>
      <c r="C6" s="4" t="s">
        <v>81</v>
      </c>
      <c r="D6" s="4" t="s">
        <v>82</v>
      </c>
      <c r="E6" s="4" t="s">
        <v>83</v>
      </c>
      <c r="F6" s="4" t="s">
        <v>84</v>
      </c>
      <c r="G6" s="4" t="s">
        <v>85</v>
      </c>
      <c r="H6" s="4" t="s">
        <v>86</v>
      </c>
      <c r="K6" s="4" t="s">
        <v>80</v>
      </c>
      <c r="L6" s="4" t="s">
        <v>81</v>
      </c>
      <c r="M6" s="4" t="s">
        <v>82</v>
      </c>
      <c r="N6" s="4" t="s">
        <v>83</v>
      </c>
      <c r="O6" s="4" t="s">
        <v>84</v>
      </c>
      <c r="P6" s="4" t="s">
        <v>85</v>
      </c>
    </row>
    <row r="7" spans="2:16" ht="15" thickBot="1" x14ac:dyDescent="0.35">
      <c r="B7" s="5">
        <v>2019</v>
      </c>
      <c r="C7" s="17">
        <v>1.1124000000000001</v>
      </c>
      <c r="D7" s="17">
        <v>7.7355</v>
      </c>
      <c r="E7" s="17">
        <v>0.87777000000000005</v>
      </c>
      <c r="F7" s="17">
        <v>122.01</v>
      </c>
      <c r="G7" s="17">
        <v>1.5273000000000001</v>
      </c>
      <c r="H7" s="17">
        <v>1.1194999999999999</v>
      </c>
      <c r="K7" s="5">
        <v>2019</v>
      </c>
      <c r="L7" s="30">
        <f t="shared" ref="L7:L18" si="0">1/(C7/H7)</f>
        <v>1.0063825961884212</v>
      </c>
      <c r="M7" s="30">
        <f>1/(D7/H7)</f>
        <v>0.14472238381487945</v>
      </c>
      <c r="N7" s="30">
        <f>1/(E7/H7)</f>
        <v>1.2753910477687775</v>
      </c>
      <c r="O7" s="30">
        <f>1/(F7/H7)</f>
        <v>9.1754774198836153E-3</v>
      </c>
      <c r="P7" s="30">
        <f>1/(G7/H7)</f>
        <v>0.73299286322268054</v>
      </c>
    </row>
    <row r="8" spans="2:16" ht="15" thickBot="1" x14ac:dyDescent="0.35">
      <c r="B8" s="7">
        <v>2018</v>
      </c>
      <c r="C8" s="18">
        <v>1.155</v>
      </c>
      <c r="D8" s="18">
        <v>7.8080999999999996</v>
      </c>
      <c r="E8" s="18">
        <v>0.88471</v>
      </c>
      <c r="F8" s="18">
        <v>130.4</v>
      </c>
      <c r="G8" s="18">
        <v>1.5926</v>
      </c>
      <c r="H8" s="18">
        <v>1.181</v>
      </c>
      <c r="K8" s="7">
        <v>2018</v>
      </c>
      <c r="L8" s="30">
        <f t="shared" si="0"/>
        <v>1.0225108225108226</v>
      </c>
      <c r="M8" s="30">
        <f t="shared" ref="M8:M18" si="1">1/(D8/H8)</f>
        <v>0.15125318579423933</v>
      </c>
      <c r="N8" s="30">
        <f t="shared" ref="N8:N18" si="2">1/(E8/H8)</f>
        <v>1.3349007019249246</v>
      </c>
      <c r="O8" s="30">
        <f t="shared" ref="O8:O18" si="3">1/(F8/H8)</f>
        <v>9.0567484662576695E-3</v>
      </c>
      <c r="P8" s="30">
        <f t="shared" ref="P8:P18" si="4">1/(G8/H8)</f>
        <v>0.74155469044330036</v>
      </c>
    </row>
    <row r="9" spans="2:16" ht="15" thickBot="1" x14ac:dyDescent="0.35">
      <c r="B9" s="5">
        <v>2017</v>
      </c>
      <c r="C9" s="17">
        <v>1.1116999999999999</v>
      </c>
      <c r="D9" s="17">
        <v>7.6289999999999996</v>
      </c>
      <c r="E9" s="17">
        <v>0.87666999999999995</v>
      </c>
      <c r="F9" s="17">
        <v>126.71</v>
      </c>
      <c r="G9" s="17">
        <v>1.5588</v>
      </c>
      <c r="H9" s="17">
        <v>1.1296999999999999</v>
      </c>
      <c r="K9" s="5">
        <v>2017</v>
      </c>
      <c r="L9" s="30">
        <f t="shared" si="0"/>
        <v>1.0161914185481695</v>
      </c>
      <c r="M9" s="30">
        <f t="shared" si="1"/>
        <v>0.14807969589723424</v>
      </c>
      <c r="N9" s="30">
        <f t="shared" si="2"/>
        <v>1.2886262789875325</v>
      </c>
      <c r="O9" s="30">
        <f t="shared" si="3"/>
        <v>8.9156341251677065E-3</v>
      </c>
      <c r="P9" s="30">
        <f t="shared" si="4"/>
        <v>0.72472414677957397</v>
      </c>
    </row>
    <row r="10" spans="2:16" ht="15" thickBot="1" x14ac:dyDescent="0.35">
      <c r="B10" s="7">
        <v>2016</v>
      </c>
      <c r="C10" s="18">
        <v>1.0902000000000001</v>
      </c>
      <c r="D10" s="18">
        <v>7.3521999999999998</v>
      </c>
      <c r="E10" s="18">
        <v>0.81947999999999999</v>
      </c>
      <c r="F10" s="18">
        <v>120.2</v>
      </c>
      <c r="G10" s="18">
        <v>1.5275000000000001</v>
      </c>
      <c r="H10" s="18">
        <v>1.1069</v>
      </c>
      <c r="K10" s="7">
        <v>2016</v>
      </c>
      <c r="L10" s="30">
        <f t="shared" si="0"/>
        <v>1.0153182902219775</v>
      </c>
      <c r="M10" s="30">
        <f t="shared" si="1"/>
        <v>0.15055357580044068</v>
      </c>
      <c r="N10" s="30">
        <f t="shared" si="2"/>
        <v>1.3507346121930981</v>
      </c>
      <c r="O10" s="30">
        <f t="shared" si="3"/>
        <v>9.2088186356073208E-3</v>
      </c>
      <c r="P10" s="30">
        <f t="shared" si="4"/>
        <v>0.72464811783960714</v>
      </c>
    </row>
    <row r="11" spans="2:16" ht="15" thickBot="1" x14ac:dyDescent="0.35">
      <c r="B11" s="5">
        <v>2015</v>
      </c>
      <c r="C11" s="17">
        <v>1.0679000000000001</v>
      </c>
      <c r="D11" s="17">
        <v>6.9733000000000001</v>
      </c>
      <c r="E11" s="17">
        <v>0.72584000000000004</v>
      </c>
      <c r="F11" s="17">
        <v>134.31</v>
      </c>
      <c r="G11" s="17">
        <v>1.5255000000000001</v>
      </c>
      <c r="H11" s="17">
        <v>1.1094999999999999</v>
      </c>
      <c r="K11" s="5">
        <v>2015</v>
      </c>
      <c r="L11" s="30">
        <f t="shared" si="0"/>
        <v>1.0389549583294315</v>
      </c>
      <c r="M11" s="30">
        <f t="shared" si="1"/>
        <v>0.15910687909598037</v>
      </c>
      <c r="N11" s="30">
        <f t="shared" si="2"/>
        <v>1.5285737903670227</v>
      </c>
      <c r="O11" s="30">
        <f t="shared" si="3"/>
        <v>8.2607400789218959E-3</v>
      </c>
      <c r="P11" s="30">
        <f t="shared" si="4"/>
        <v>0.72730252376270066</v>
      </c>
    </row>
    <row r="12" spans="2:16" ht="15" thickBot="1" x14ac:dyDescent="0.35">
      <c r="B12" s="7">
        <v>2014</v>
      </c>
      <c r="C12" s="18">
        <v>1.2145999999999999</v>
      </c>
      <c r="D12" s="18">
        <v>8.1857000000000006</v>
      </c>
      <c r="E12" s="18">
        <v>0.80611999999999995</v>
      </c>
      <c r="F12" s="18">
        <v>140.31</v>
      </c>
      <c r="G12" s="18">
        <v>1.6822999999999999</v>
      </c>
      <c r="H12" s="18">
        <v>1.3285</v>
      </c>
      <c r="K12" s="7">
        <v>2014</v>
      </c>
      <c r="L12" s="30">
        <f t="shared" si="0"/>
        <v>1.0937757286349417</v>
      </c>
      <c r="M12" s="30">
        <f t="shared" si="1"/>
        <v>0.16229522215571057</v>
      </c>
      <c r="N12" s="30">
        <f t="shared" si="2"/>
        <v>1.6480176648637921</v>
      </c>
      <c r="O12" s="30">
        <f t="shared" si="3"/>
        <v>9.4683201482431752E-3</v>
      </c>
      <c r="P12" s="30">
        <f t="shared" si="4"/>
        <v>0.78969268263686632</v>
      </c>
    </row>
    <row r="13" spans="2:16" ht="15" thickBot="1" x14ac:dyDescent="0.35">
      <c r="B13" s="5">
        <v>2013</v>
      </c>
      <c r="C13" s="17">
        <v>1.2311000000000001</v>
      </c>
      <c r="D13" s="17">
        <v>8.1646000000000001</v>
      </c>
      <c r="E13" s="17">
        <v>0.84926000000000001</v>
      </c>
      <c r="F13" s="17">
        <v>129.66</v>
      </c>
      <c r="G13" s="17">
        <v>1.6618999999999999</v>
      </c>
      <c r="H13" s="17">
        <v>1.3281000000000001</v>
      </c>
      <c r="K13" s="5">
        <v>2013</v>
      </c>
      <c r="L13" s="30">
        <f t="shared" si="0"/>
        <v>1.0787913248314516</v>
      </c>
      <c r="M13" s="30">
        <f t="shared" si="1"/>
        <v>0.16266565416554393</v>
      </c>
      <c r="N13" s="30">
        <f t="shared" si="2"/>
        <v>1.5638320420130467</v>
      </c>
      <c r="O13" s="30">
        <f t="shared" si="3"/>
        <v>1.0242943081906526E-2</v>
      </c>
      <c r="P13" s="30">
        <f t="shared" si="4"/>
        <v>0.79914555629099226</v>
      </c>
    </row>
    <row r="14" spans="2:16" ht="15" thickBot="1" x14ac:dyDescent="0.35">
      <c r="B14" s="7">
        <v>2012</v>
      </c>
      <c r="C14" s="18">
        <v>1.2053</v>
      </c>
      <c r="D14" s="18">
        <v>8.1052</v>
      </c>
      <c r="E14" s="18">
        <v>0.81086999999999998</v>
      </c>
      <c r="F14" s="18">
        <v>102.49</v>
      </c>
      <c r="G14" s="18">
        <v>1.6054999999999999</v>
      </c>
      <c r="H14" s="18">
        <v>1.2847999999999999</v>
      </c>
      <c r="K14" s="7">
        <v>2012</v>
      </c>
      <c r="L14" s="30">
        <f t="shared" si="0"/>
        <v>1.0659586824856881</v>
      </c>
      <c r="M14" s="30">
        <f t="shared" si="1"/>
        <v>0.15851552090016285</v>
      </c>
      <c r="N14" s="30">
        <f t="shared" si="2"/>
        <v>1.584471000283646</v>
      </c>
      <c r="O14" s="30">
        <f t="shared" si="3"/>
        <v>1.2535857156795784E-2</v>
      </c>
      <c r="P14" s="30">
        <f t="shared" si="4"/>
        <v>0.80024914356898169</v>
      </c>
    </row>
    <row r="15" spans="2:16" ht="15" thickBot="1" x14ac:dyDescent="0.35">
      <c r="B15" s="5">
        <v>2011</v>
      </c>
      <c r="C15" s="17">
        <v>1.2325999999999999</v>
      </c>
      <c r="D15" s="17">
        <v>8.9960000000000004</v>
      </c>
      <c r="E15" s="17">
        <v>0.86787999999999998</v>
      </c>
      <c r="F15" s="17">
        <v>110.96</v>
      </c>
      <c r="G15" s="17">
        <v>1.7488999999999999</v>
      </c>
      <c r="H15" s="17">
        <v>1.3919999999999999</v>
      </c>
      <c r="K15" s="5">
        <v>2011</v>
      </c>
      <c r="L15" s="30">
        <f t="shared" si="0"/>
        <v>1.1293201362972578</v>
      </c>
      <c r="M15" s="30">
        <f t="shared" si="1"/>
        <v>0.15473543797243217</v>
      </c>
      <c r="N15" s="30">
        <f t="shared" si="2"/>
        <v>1.6039083744296445</v>
      </c>
      <c r="O15" s="30">
        <f t="shared" si="3"/>
        <v>1.254506128334535E-2</v>
      </c>
      <c r="P15" s="30">
        <f t="shared" si="4"/>
        <v>0.79592886957516151</v>
      </c>
    </row>
    <row r="16" spans="2:16" ht="15" thickBot="1" x14ac:dyDescent="0.35">
      <c r="B16" s="7">
        <v>2010</v>
      </c>
      <c r="C16" s="18">
        <v>1.3803000000000001</v>
      </c>
      <c r="D16" s="18">
        <v>8.9711999999999996</v>
      </c>
      <c r="E16" s="18">
        <v>0.85784000000000005</v>
      </c>
      <c r="F16" s="18">
        <v>116.24</v>
      </c>
      <c r="G16" s="18">
        <v>1.8055000000000001</v>
      </c>
      <c r="H16" s="18">
        <v>1.3257000000000001</v>
      </c>
      <c r="K16" s="7">
        <v>2010</v>
      </c>
      <c r="L16" s="30">
        <f t="shared" si="0"/>
        <v>0.96044338187350575</v>
      </c>
      <c r="M16" s="30">
        <f t="shared" si="1"/>
        <v>0.14777287319422153</v>
      </c>
      <c r="N16" s="30">
        <f t="shared" si="2"/>
        <v>1.5453930802946936</v>
      </c>
      <c r="O16" s="30">
        <f t="shared" si="3"/>
        <v>1.1404852030282178E-2</v>
      </c>
      <c r="P16" s="30">
        <f t="shared" si="4"/>
        <v>0.73425643865965107</v>
      </c>
    </row>
    <row r="17" spans="2:16" ht="15" thickBot="1" x14ac:dyDescent="0.35">
      <c r="B17" s="5">
        <v>2009</v>
      </c>
      <c r="C17" s="17">
        <v>1.51</v>
      </c>
      <c r="D17" s="17">
        <v>9.5276999999999994</v>
      </c>
      <c r="E17" s="17">
        <v>0.89093999999999995</v>
      </c>
      <c r="F17" s="17">
        <v>130.34</v>
      </c>
      <c r="G17" s="17">
        <v>2.0240999999999998</v>
      </c>
      <c r="H17" s="17">
        <v>1.3948</v>
      </c>
      <c r="K17" s="5">
        <v>2009</v>
      </c>
      <c r="L17" s="30">
        <f t="shared" si="0"/>
        <v>0.92370860927152332</v>
      </c>
      <c r="M17" s="30">
        <f t="shared" si="1"/>
        <v>0.1463941979701292</v>
      </c>
      <c r="N17" s="30">
        <f t="shared" si="2"/>
        <v>1.5655375221675984</v>
      </c>
      <c r="O17" s="30">
        <f t="shared" si="3"/>
        <v>1.0701242903176308E-2</v>
      </c>
      <c r="P17" s="30">
        <f t="shared" si="4"/>
        <v>0.68909638851835397</v>
      </c>
    </row>
    <row r="18" spans="2:16" ht="15" thickBot="1" x14ac:dyDescent="0.35">
      <c r="B18" s="7">
        <v>2008</v>
      </c>
      <c r="C18" s="18">
        <v>1.5873999999999999</v>
      </c>
      <c r="D18" s="18">
        <v>10.223599999999999</v>
      </c>
      <c r="E18" s="18">
        <v>0.79627999999999999</v>
      </c>
      <c r="F18" s="18">
        <v>152.44999999999999</v>
      </c>
      <c r="G18" s="18">
        <v>2.0762</v>
      </c>
      <c r="H18" s="18">
        <v>1.4708000000000001</v>
      </c>
      <c r="K18" s="7">
        <v>2008</v>
      </c>
      <c r="L18" s="30">
        <f t="shared" si="0"/>
        <v>0.92654655411364495</v>
      </c>
      <c r="M18" s="30">
        <f t="shared" si="1"/>
        <v>0.14386321843577607</v>
      </c>
      <c r="N18" s="30">
        <f t="shared" si="2"/>
        <v>1.8470889636811172</v>
      </c>
      <c r="O18" s="30">
        <f t="shared" si="3"/>
        <v>9.6477533617579537E-3</v>
      </c>
      <c r="P18" s="30">
        <f t="shared" si="4"/>
        <v>0.70840959445140161</v>
      </c>
    </row>
    <row r="19" spans="2:16" ht="15" thickBot="1" x14ac:dyDescent="0.35">
      <c r="B19" s="5">
        <v>2007</v>
      </c>
      <c r="C19" s="17">
        <v>1.6427</v>
      </c>
      <c r="D19" s="17">
        <v>10.4178</v>
      </c>
      <c r="E19" s="17">
        <v>0.68433999999999995</v>
      </c>
      <c r="F19" s="17">
        <v>161.25</v>
      </c>
      <c r="G19" s="17">
        <v>2.0636000000000001</v>
      </c>
      <c r="H19" s="17">
        <v>1.3705000000000001</v>
      </c>
    </row>
    <row r="20" spans="2:16" ht="15" thickBot="1" x14ac:dyDescent="0.35">
      <c r="B20" s="7">
        <v>2006</v>
      </c>
      <c r="C20" s="18">
        <v>1.5729</v>
      </c>
      <c r="D20" s="18">
        <v>10.009600000000001</v>
      </c>
      <c r="E20" s="18">
        <v>0.68172999999999995</v>
      </c>
      <c r="F20" s="18">
        <v>146.02000000000001</v>
      </c>
      <c r="G20" s="18">
        <v>1.9941</v>
      </c>
      <c r="H20" s="18">
        <v>1.2556</v>
      </c>
    </row>
    <row r="21" spans="2:16" ht="15" thickBot="1" x14ac:dyDescent="0.35">
      <c r="B21" s="5">
        <v>2005</v>
      </c>
      <c r="C21" s="17">
        <v>1.5483</v>
      </c>
      <c r="D21" s="17">
        <v>10.195499999999999</v>
      </c>
      <c r="E21" s="17">
        <v>0.68379999999999996</v>
      </c>
      <c r="F21" s="17">
        <v>136.85</v>
      </c>
      <c r="G21" s="17">
        <v>2.0701999999999998</v>
      </c>
      <c r="H21" s="17">
        <v>1.2441</v>
      </c>
    </row>
    <row r="22" spans="2:16" ht="15" thickBot="1" x14ac:dyDescent="0.35">
      <c r="B22" s="7">
        <v>2004</v>
      </c>
      <c r="C22" s="18">
        <v>1.5438000000000001</v>
      </c>
      <c r="D22" s="18">
        <v>10.2967</v>
      </c>
      <c r="E22" s="18">
        <v>0.67866000000000004</v>
      </c>
      <c r="F22" s="18">
        <v>134.44</v>
      </c>
      <c r="G22" s="18">
        <v>2.1015999999999999</v>
      </c>
      <c r="H22" s="18">
        <v>1.2439</v>
      </c>
    </row>
    <row r="23" spans="2:16" ht="15" thickBot="1" x14ac:dyDescent="0.35">
      <c r="B23" s="5">
        <v>2003</v>
      </c>
      <c r="C23" s="17">
        <v>1.5212000000000001</v>
      </c>
      <c r="D23" s="17">
        <v>9.3626000000000005</v>
      </c>
      <c r="E23" s="17">
        <v>0.69198999999999999</v>
      </c>
      <c r="F23" s="17">
        <v>130.97</v>
      </c>
      <c r="G23" s="17">
        <v>1.9702999999999999</v>
      </c>
      <c r="H23" s="17">
        <v>1.1312</v>
      </c>
    </row>
    <row r="24" spans="2:16" ht="15" thickBot="1" x14ac:dyDescent="0.35">
      <c r="B24" s="7">
        <v>2002</v>
      </c>
      <c r="C24" s="18">
        <v>1.4670000000000001</v>
      </c>
      <c r="D24" s="18">
        <v>7.8265000000000002</v>
      </c>
      <c r="E24" s="18">
        <v>0.62883</v>
      </c>
      <c r="F24" s="18">
        <v>118.06</v>
      </c>
      <c r="G24" s="18">
        <v>1.6912</v>
      </c>
      <c r="H24" s="18">
        <v>0.9456</v>
      </c>
    </row>
    <row r="25" spans="2:16" ht="15" thickBot="1" x14ac:dyDescent="0.35">
      <c r="B25" s="5">
        <v>2001</v>
      </c>
      <c r="C25" s="17">
        <v>1.5105</v>
      </c>
      <c r="D25" s="17">
        <v>7.4131</v>
      </c>
      <c r="E25" s="17">
        <v>0.62187000000000003</v>
      </c>
      <c r="F25" s="17">
        <v>108.68</v>
      </c>
      <c r="G25" s="17">
        <v>1.6039000000000001</v>
      </c>
      <c r="H25" s="17">
        <v>0.89559999999999995</v>
      </c>
    </row>
  </sheetData>
  <sheetProtection algorithmName="SHA-512" hashValue="ISgfsmgHKHmgOjhL7b7MR+4xJ0x2BUUp4yNl66aINAdGa6qsx36FaJ3W0IWJSTZ0c1wqHaLXEUkeadfXOIfjfg==" saltValue="PSE+Uh9ncdO2Zmaw/kIvVg==" spinCount="100000" sheet="1" objects="1" scenarios="1"/>
  <mergeCells count="2">
    <mergeCell ref="B4:F4"/>
    <mergeCell ref="K4:N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zoomScale="85" zoomScaleNormal="85" workbookViewId="0">
      <selection activeCell="N23" sqref="N23"/>
    </sheetView>
  </sheetViews>
  <sheetFormatPr baseColWidth="10" defaultRowHeight="14.4" x14ac:dyDescent="0.3"/>
  <sheetData>
    <row r="3" spans="2:8" ht="19.8" x14ac:dyDescent="0.4">
      <c r="B3" s="26" t="s">
        <v>92</v>
      </c>
      <c r="C3" s="26"/>
      <c r="D3" s="26"/>
      <c r="E3" s="26"/>
      <c r="F3" s="26"/>
    </row>
    <row r="6" spans="2:8" ht="74.400000000000006" x14ac:dyDescent="0.5">
      <c r="B6" s="22" t="s">
        <v>80</v>
      </c>
      <c r="C6" s="20" t="s">
        <v>93</v>
      </c>
      <c r="D6" s="21" t="s">
        <v>94</v>
      </c>
      <c r="E6" s="21" t="s">
        <v>95</v>
      </c>
      <c r="F6" s="21" t="s">
        <v>96</v>
      </c>
      <c r="G6" s="21" t="s">
        <v>97</v>
      </c>
      <c r="H6" s="21" t="s">
        <v>98</v>
      </c>
    </row>
    <row r="7" spans="2:8" x14ac:dyDescent="0.3">
      <c r="B7" s="4">
        <v>2019</v>
      </c>
      <c r="C7" s="3">
        <v>48.1479</v>
      </c>
      <c r="D7" s="3">
        <v>9.5487000000000002</v>
      </c>
      <c r="E7" s="3">
        <v>702.9</v>
      </c>
      <c r="F7" s="3">
        <f>(D7/C7)</f>
        <v>0.19832017595782994</v>
      </c>
      <c r="G7" s="3">
        <f>(C7/E7)</f>
        <v>6.8498932991890735E-2</v>
      </c>
      <c r="H7" s="3">
        <f>(E7/C7)</f>
        <v>14.598767547494283</v>
      </c>
    </row>
    <row r="8" spans="2:8" x14ac:dyDescent="0.3">
      <c r="B8" s="4">
        <v>2018</v>
      </c>
      <c r="C8" s="3">
        <v>28.094999999999999</v>
      </c>
      <c r="D8" s="3">
        <v>9.5305999999999997</v>
      </c>
      <c r="E8" s="3">
        <v>641.28</v>
      </c>
      <c r="F8" s="3">
        <f t="shared" ref="F8:F11" si="0">(D8/C8)</f>
        <v>0.33922762057305572</v>
      </c>
      <c r="G8" s="3">
        <f t="shared" ref="G8:G11" si="1">(C8/E8)</f>
        <v>4.3810815868263471E-2</v>
      </c>
      <c r="H8" s="3">
        <f t="shared" ref="H8:H11" si="2">(E8/C8)</f>
        <v>22.825413774693004</v>
      </c>
    </row>
    <row r="9" spans="2:8" x14ac:dyDescent="0.3">
      <c r="B9" s="4">
        <v>2017</v>
      </c>
      <c r="C9" s="3">
        <v>16.5627</v>
      </c>
      <c r="D9" s="3">
        <v>9.5081000000000007</v>
      </c>
      <c r="E9" s="3">
        <v>648.83000000000004</v>
      </c>
      <c r="F9" s="3">
        <f t="shared" si="0"/>
        <v>0.57406703013397575</v>
      </c>
      <c r="G9" s="3">
        <f t="shared" si="1"/>
        <v>2.5527025569101303E-2</v>
      </c>
      <c r="H9" s="3">
        <f t="shared" si="2"/>
        <v>39.174168462871393</v>
      </c>
    </row>
    <row r="10" spans="2:8" x14ac:dyDescent="0.3">
      <c r="B10" s="4">
        <v>2016</v>
      </c>
      <c r="C10" s="3">
        <v>14.7582</v>
      </c>
      <c r="D10" s="3">
        <v>9.7226999999999997</v>
      </c>
      <c r="E10" s="3">
        <v>676.96</v>
      </c>
      <c r="F10" s="3">
        <f t="shared" si="0"/>
        <v>0.65879985364068783</v>
      </c>
      <c r="G10" s="3">
        <f t="shared" si="1"/>
        <v>2.1800697234696288E-2</v>
      </c>
      <c r="H10" s="3">
        <f t="shared" si="2"/>
        <v>45.870092558713125</v>
      </c>
    </row>
    <row r="11" spans="2:8" x14ac:dyDescent="0.3">
      <c r="B11" s="4">
        <v>2015</v>
      </c>
      <c r="C11" s="3">
        <v>9.2332000000000001</v>
      </c>
      <c r="D11" s="3">
        <v>9.8016000000000005</v>
      </c>
      <c r="E11" s="3">
        <v>654.12</v>
      </c>
      <c r="F11" s="3">
        <f t="shared" si="0"/>
        <v>1.0615604557466534</v>
      </c>
      <c r="G11" s="3">
        <f t="shared" si="1"/>
        <v>1.4115452822112151E-2</v>
      </c>
      <c r="H11" s="3">
        <f t="shared" si="2"/>
        <v>70.844344322661698</v>
      </c>
    </row>
    <row r="13" spans="2:8" x14ac:dyDescent="0.3">
      <c r="B13" t="s">
        <v>90</v>
      </c>
      <c r="C13" s="19" t="s">
        <v>91</v>
      </c>
    </row>
  </sheetData>
  <sheetProtection algorithmName="SHA-512" hashValue="q5mB5ohPFq71xScRgPXkdF6zw05e9sG71koinnFU5LXAjPUOH3m1Wkf/Mm+3D8nqSeHqBgJj0k5sd5WCeUIFdA==" saltValue="n/LeA2Ij2HQJtrnj7efZ+Q==" spinCount="100000" sheet="1" objects="1" scenarios="1"/>
  <mergeCells count="1">
    <mergeCell ref="B3:F3"/>
  </mergeCells>
  <hyperlinks>
    <hyperlink ref="C1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“balanzaporcc_datos</vt:lpstr>
      <vt:lpstr>Producservicios_datos</vt:lpstr>
      <vt:lpstr>Tiposdecambiocruza_datos</vt:lpstr>
      <vt:lpstr>Banco de España_datos</vt:lpstr>
      <vt:lpstr>“balanzaporcc_calculos</vt:lpstr>
      <vt:lpstr>Producservicios_calculos</vt:lpstr>
      <vt:lpstr>Tiposdecambiocruza_calculos</vt:lpstr>
      <vt:lpstr>Banco de España_calculos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2021-01-12T17:04:12Z</dcterms:modified>
</cp:coreProperties>
</file>