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Usuario\Desktop\trabajo excels\"/>
    </mc:Choice>
  </mc:AlternateContent>
  <bookViews>
    <workbookView minimized="1" xWindow="0" yWindow="0" windowWidth="17256" windowHeight="5196" activeTab="1"/>
  </bookViews>
  <sheets>
    <sheet name="2016_22" sheetId="1" r:id="rId1"/>
    <sheet name="2017_23" sheetId="4" r:id="rId2"/>
  </sheets>
  <calcPr calcId="162913" calcCompleted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1" i="4" l="1"/>
  <c r="G81" i="4" l="1"/>
  <c r="D77" i="1"/>
  <c r="D54" i="1"/>
  <c r="F34" i="1"/>
  <c r="G39" i="1" s="1"/>
  <c r="C30" i="1"/>
  <c r="D39" i="1" s="1"/>
  <c r="C28" i="1"/>
  <c r="F34" i="4"/>
  <c r="G39" i="4" s="1"/>
  <c r="C30" i="4"/>
  <c r="D77" i="4" s="1"/>
  <c r="C28" i="4"/>
  <c r="C71" i="4"/>
  <c r="C69" i="4"/>
  <c r="C65" i="4"/>
  <c r="D72" i="4" s="1"/>
  <c r="C61" i="4"/>
  <c r="C59" i="4"/>
  <c r="C57" i="4"/>
  <c r="D62" i="4" s="1"/>
  <c r="C51" i="4"/>
  <c r="F49" i="4"/>
  <c r="C49" i="4"/>
  <c r="D54" i="4" s="1"/>
  <c r="F46" i="4"/>
  <c r="C46" i="4"/>
  <c r="G19" i="4"/>
  <c r="D19" i="4"/>
  <c r="D74" i="1"/>
  <c r="G77" i="1"/>
  <c r="G74" i="1"/>
  <c r="F49" i="1"/>
  <c r="F46" i="1"/>
  <c r="D72" i="1"/>
  <c r="D62" i="1"/>
  <c r="C71" i="1"/>
  <c r="C69" i="1"/>
  <c r="C65" i="1"/>
  <c r="C61" i="1"/>
  <c r="C59" i="1"/>
  <c r="C57" i="1"/>
  <c r="C51" i="1"/>
  <c r="C49" i="1"/>
  <c r="C46" i="1"/>
  <c r="G19" i="1"/>
  <c r="D19" i="1"/>
  <c r="D39" i="4" l="1"/>
  <c r="G77" i="4"/>
  <c r="G74" i="4"/>
  <c r="D74" i="4"/>
</calcChain>
</file>

<file path=xl/sharedStrings.xml><?xml version="1.0" encoding="utf-8"?>
<sst xmlns="http://schemas.openxmlformats.org/spreadsheetml/2006/main" count="141" uniqueCount="51">
  <si>
    <t>Activo</t>
  </si>
  <si>
    <t>Pasivo</t>
  </si>
  <si>
    <t xml:space="preserve">Balance Banco Central </t>
  </si>
  <si>
    <t>A S.Exterior</t>
  </si>
  <si>
    <t>A S.Público</t>
  </si>
  <si>
    <t>A S.Bancario</t>
  </si>
  <si>
    <t xml:space="preserve">  A.Reales </t>
  </si>
  <si>
    <t>Pasivo monetario (Base monetaria)</t>
  </si>
  <si>
    <t xml:space="preserve">Pasivos no monetarios </t>
  </si>
  <si>
    <t>Sistema Bancario</t>
  </si>
  <si>
    <t>Activos</t>
  </si>
  <si>
    <t>Pasivos</t>
  </si>
  <si>
    <t>Reservas</t>
  </si>
  <si>
    <t>Activos Rentables</t>
  </si>
  <si>
    <t>Depositos S.Privado</t>
  </si>
  <si>
    <t>Balance Consolidado del S.Monetario(Sistema Bancario+Banco Central)</t>
  </si>
  <si>
    <t>Activos Netos del S.Exterior</t>
  </si>
  <si>
    <t>Activos Netos S.Publico</t>
  </si>
  <si>
    <t>Activos Netos S.Privado</t>
  </si>
  <si>
    <t>Activos Diversos Netos</t>
  </si>
  <si>
    <t>Efectivo en manos del Publico</t>
  </si>
  <si>
    <t>Depositos a la vista</t>
  </si>
  <si>
    <t>Base Montetaria</t>
  </si>
  <si>
    <t>Incr. Base Monetaria</t>
  </si>
  <si>
    <t>Partidas cambiadas</t>
  </si>
  <si>
    <t>Oferta Monetaria</t>
  </si>
  <si>
    <t>Ha habido un aumentos de activos del Banco Central sin un aumento de los pasivos no monetarios = Aumento de Base Monetaria y con ello oferta monetaria</t>
  </si>
  <si>
    <t>Año 2017</t>
  </si>
  <si>
    <t>Año 2016</t>
  </si>
  <si>
    <t>Total Activos</t>
  </si>
  <si>
    <t>Total Pasivos</t>
  </si>
  <si>
    <t>Oro y divisas</t>
  </si>
  <si>
    <t>Deuda pública en poder del Banco Central</t>
  </si>
  <si>
    <t>Préstamos a los bancos</t>
  </si>
  <si>
    <t>Inmuebles y otros activos del banco Central</t>
  </si>
  <si>
    <t>Dinero legal en manos del público</t>
  </si>
  <si>
    <t>Dinero legal en los bancos</t>
  </si>
  <si>
    <t>Depósitos de los bancos en el Banco Central</t>
  </si>
  <si>
    <t>Capital y otras cuentas de pasivo del Banco Central</t>
  </si>
  <si>
    <t>Depósitos del sector público en el Banco Central</t>
  </si>
  <si>
    <t>Deuda pública en poder de los bancos</t>
  </si>
  <si>
    <t>Préstamos y créditos al sector privado</t>
  </si>
  <si>
    <t>Otras cuentas de activo de los bancos</t>
  </si>
  <si>
    <t>Depósitos a plazo del sector privado</t>
  </si>
  <si>
    <t>Depósitos de ahorro del sector privado</t>
  </si>
  <si>
    <t>Depósitos a la vista del sector privado</t>
  </si>
  <si>
    <t>Préstamos a los bancos (Recibidos del BC)</t>
  </si>
  <si>
    <t>Capital y otras cuentas de pasivo de los bancos</t>
  </si>
  <si>
    <t>Total</t>
  </si>
  <si>
    <t>Incr. Oferta Monetaria</t>
  </si>
  <si>
    <t>Vemos que el dinero legal en manos del publico aumenta (+150.000M u.m.), igual que el dinero legal en los bancos (+150.000M u.m.). Los depositos de los bancos en el Banco Central aumentó en 100.000 millones de unidades monetarias. Esto se debe a un aumento de sus activos (La deuda pública en poder del Banco Central en 300.000 millones de  unidades monetarias, un aumento de prestamos a los bancos (+200.000 M u.m.). También se produjo una disminución de los activos del sector exterior, desdendió la cantidad de oro y divisas por un valor de 100.000 millones de unidades monetarias.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</si>
</sst>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B5F5B"/>
        <bgColor indexed="64"/>
      </patternFill>
    </fill>
    <fill>
      <patternFill patternType="solid">
        <fgColor rgb="FFFDABA9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3" fontId="0" fillId="0" borderId="0" xfId="0" applyNumberFormat="1"/>
    <xf numFmtId="0" fontId="0" fillId="0" borderId="0" xfId="0" applyAlignment="1"/>
    <xf numFmtId="0" fontId="4" fillId="4" borderId="0" xfId="0" applyFont="1" applyFill="1"/>
    <xf numFmtId="0" fontId="3" fillId="4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/>
    </xf>
    <xf numFmtId="0" fontId="4" fillId="7" borderId="0" xfId="0" applyFont="1" applyFill="1"/>
    <xf numFmtId="0" fontId="3" fillId="6" borderId="0" xfId="0" applyFont="1" applyFill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3" fillId="9" borderId="2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0" fontId="4" fillId="7" borderId="0" xfId="0" applyFont="1" applyFill="1" applyAlignment="1">
      <alignment horizontal="center"/>
    </xf>
    <xf numFmtId="0" fontId="3" fillId="8" borderId="1" xfId="0" applyFont="1" applyFill="1" applyBorder="1"/>
    <xf numFmtId="0" fontId="3" fillId="4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/>
    </xf>
    <xf numFmtId="0" fontId="7" fillId="2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 vertical="center"/>
    </xf>
    <xf numFmtId="0" fontId="9" fillId="3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4" fillId="7" borderId="0" xfId="0" applyFont="1" applyFill="1" applyAlignment="1">
      <alignment horizontal="center"/>
    </xf>
    <xf numFmtId="0" fontId="3" fillId="7" borderId="0" xfId="0" applyFont="1" applyFill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7" fillId="8" borderId="3" xfId="0" applyFont="1" applyFill="1" applyBorder="1" applyAlignment="1">
      <alignment horizontal="center" vertical="center"/>
    </xf>
    <xf numFmtId="0" fontId="8" fillId="9" borderId="3" xfId="0" applyFont="1" applyFill="1" applyBorder="1" applyAlignment="1">
      <alignment horizontal="center" vertical="center" wrapText="1"/>
    </xf>
    <xf numFmtId="0" fontId="8" fillId="9" borderId="2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3" fillId="8" borderId="3" xfId="0" applyFont="1" applyFill="1" applyBorder="1" applyAlignment="1">
      <alignment horizontal="center" vertical="center" wrapText="1"/>
    </xf>
    <xf numFmtId="0" fontId="3" fillId="8" borderId="2" xfId="0" applyFont="1" applyFill="1" applyBorder="1" applyAlignment="1">
      <alignment horizontal="center" vertical="center" wrapText="1"/>
    </xf>
    <xf numFmtId="0" fontId="3" fillId="7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3" fillId="6" borderId="0" xfId="0" applyFont="1" applyFill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/>
    </xf>
    <xf numFmtId="0" fontId="4" fillId="7" borderId="0" xfId="0" applyFont="1" applyFill="1" applyAlignment="1">
      <alignment horizontal="center" vertical="center"/>
    </xf>
    <xf numFmtId="0" fontId="9" fillId="6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5" fillId="6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DABA9"/>
      <color rgb="FFFB5F5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H77"/>
  <sheetViews>
    <sheetView topLeftCell="C1" zoomScale="85" zoomScaleNormal="85" workbookViewId="0">
      <selection activeCell="E77" sqref="E77"/>
    </sheetView>
  </sheetViews>
  <sheetFormatPr baseColWidth="10" defaultColWidth="9.109375" defaultRowHeight="14.4" x14ac:dyDescent="0.3"/>
  <cols>
    <col min="1" max="1" width="4.88671875" customWidth="1"/>
    <col min="2" max="2" width="5" customWidth="1"/>
    <col min="3" max="3" width="19.6640625" customWidth="1"/>
    <col min="4" max="4" width="18.6640625" customWidth="1"/>
    <col min="5" max="5" width="23.33203125" customWidth="1"/>
    <col min="6" max="6" width="24.88671875" customWidth="1"/>
    <col min="7" max="7" width="24.6640625" customWidth="1"/>
    <col min="8" max="8" width="23.109375" customWidth="1"/>
  </cols>
  <sheetData>
    <row r="1" spans="2:8" ht="23.4" x14ac:dyDescent="0.3">
      <c r="B1" s="1"/>
      <c r="D1" s="22" t="s">
        <v>28</v>
      </c>
      <c r="E1" s="22"/>
      <c r="F1" s="22"/>
      <c r="G1" s="22"/>
    </row>
    <row r="2" spans="2:8" x14ac:dyDescent="0.3">
      <c r="B2" s="1"/>
    </row>
    <row r="3" spans="2:8" ht="31.2" x14ac:dyDescent="0.3">
      <c r="C3" s="25" t="s">
        <v>2</v>
      </c>
      <c r="D3" s="25"/>
      <c r="E3" s="25"/>
      <c r="F3" s="25"/>
      <c r="G3" s="25"/>
      <c r="H3" s="25"/>
    </row>
    <row r="4" spans="2:8" ht="25.8" x14ac:dyDescent="0.3">
      <c r="C4" s="26" t="s">
        <v>0</v>
      </c>
      <c r="D4" s="26"/>
      <c r="E4" s="26"/>
      <c r="F4" s="26" t="s">
        <v>1</v>
      </c>
      <c r="G4" s="26"/>
      <c r="H4" s="26"/>
    </row>
    <row r="5" spans="2:8" ht="18" x14ac:dyDescent="0.3">
      <c r="C5" s="16" t="s">
        <v>3</v>
      </c>
      <c r="D5" s="23"/>
      <c r="E5" s="23"/>
      <c r="F5" s="16" t="s">
        <v>7</v>
      </c>
      <c r="G5" s="23"/>
      <c r="H5" s="23"/>
    </row>
    <row r="6" spans="2:8" ht="18" x14ac:dyDescent="0.3">
      <c r="C6" s="23" t="s">
        <v>31</v>
      </c>
      <c r="D6" s="23"/>
      <c r="E6" s="23"/>
      <c r="F6" s="23" t="s">
        <v>35</v>
      </c>
      <c r="G6" s="23"/>
      <c r="H6" s="23"/>
    </row>
    <row r="7" spans="2:8" ht="18" x14ac:dyDescent="0.3">
      <c r="C7" s="23">
        <v>300000</v>
      </c>
      <c r="D7" s="23"/>
      <c r="E7" s="23"/>
      <c r="F7" s="23">
        <v>620000</v>
      </c>
      <c r="G7" s="23"/>
      <c r="H7" s="23"/>
    </row>
    <row r="8" spans="2:8" ht="18" x14ac:dyDescent="0.3">
      <c r="C8" s="16" t="s">
        <v>4</v>
      </c>
      <c r="D8" s="23"/>
      <c r="E8" s="23"/>
      <c r="F8" s="23" t="s">
        <v>36</v>
      </c>
      <c r="G8" s="23"/>
      <c r="H8" s="23"/>
    </row>
    <row r="9" spans="2:8" ht="18" x14ac:dyDescent="0.3">
      <c r="C9" s="23" t="s">
        <v>32</v>
      </c>
      <c r="D9" s="23"/>
      <c r="E9" s="23"/>
      <c r="F9" s="23">
        <v>800000</v>
      </c>
      <c r="G9" s="23"/>
      <c r="H9" s="23"/>
    </row>
    <row r="10" spans="2:8" ht="18" x14ac:dyDescent="0.3">
      <c r="C10" s="23">
        <v>900000</v>
      </c>
      <c r="D10" s="23"/>
      <c r="E10" s="23"/>
      <c r="F10" s="23" t="s">
        <v>37</v>
      </c>
      <c r="G10" s="23"/>
      <c r="H10" s="23"/>
    </row>
    <row r="11" spans="2:8" ht="18" x14ac:dyDescent="0.3">
      <c r="C11" s="16" t="s">
        <v>5</v>
      </c>
      <c r="D11" s="23"/>
      <c r="E11" s="23"/>
      <c r="F11" s="5"/>
      <c r="G11" s="5">
        <v>2500000</v>
      </c>
      <c r="H11" s="5"/>
    </row>
    <row r="12" spans="2:8" ht="18" x14ac:dyDescent="0.3">
      <c r="C12" s="23" t="s">
        <v>33</v>
      </c>
      <c r="D12" s="23"/>
      <c r="E12" s="23"/>
      <c r="F12" s="16" t="s">
        <v>8</v>
      </c>
      <c r="G12" s="23"/>
      <c r="H12" s="23"/>
    </row>
    <row r="13" spans="2:8" ht="18" x14ac:dyDescent="0.3">
      <c r="C13" s="23">
        <v>3500000</v>
      </c>
      <c r="D13" s="23"/>
      <c r="E13" s="23"/>
      <c r="F13" s="23" t="s">
        <v>38</v>
      </c>
      <c r="G13" s="23"/>
      <c r="H13" s="23"/>
    </row>
    <row r="14" spans="2:8" ht="18" x14ac:dyDescent="0.3">
      <c r="C14" s="16" t="s">
        <v>6</v>
      </c>
      <c r="D14" s="16"/>
      <c r="E14" s="16"/>
      <c r="F14" s="23">
        <v>600000</v>
      </c>
      <c r="G14" s="23"/>
      <c r="H14" s="23"/>
    </row>
    <row r="15" spans="2:8" ht="18" x14ac:dyDescent="0.3">
      <c r="C15" s="23" t="s">
        <v>34</v>
      </c>
      <c r="D15" s="23"/>
      <c r="E15" s="23"/>
      <c r="F15" s="23" t="s">
        <v>39</v>
      </c>
      <c r="G15" s="23"/>
      <c r="H15" s="23"/>
    </row>
    <row r="16" spans="2:8" ht="18" x14ac:dyDescent="0.3">
      <c r="C16" s="23">
        <v>120000</v>
      </c>
      <c r="D16" s="23"/>
      <c r="E16" s="23"/>
      <c r="F16" s="23">
        <v>300000</v>
      </c>
      <c r="G16" s="23"/>
      <c r="H16" s="23"/>
    </row>
    <row r="17" spans="3:8" ht="18" x14ac:dyDescent="0.3">
      <c r="C17" s="23"/>
      <c r="D17" s="23"/>
      <c r="E17" s="23"/>
      <c r="F17" s="23"/>
      <c r="G17" s="23"/>
      <c r="H17" s="23"/>
    </row>
    <row r="18" spans="3:8" ht="18" x14ac:dyDescent="0.3">
      <c r="C18" s="13"/>
      <c r="D18" s="13"/>
      <c r="F18" s="2"/>
      <c r="G18" s="2"/>
      <c r="H18" s="2"/>
    </row>
    <row r="19" spans="3:8" ht="18.75" customHeight="1" x14ac:dyDescent="0.3">
      <c r="C19" s="21" t="s">
        <v>29</v>
      </c>
      <c r="D19" s="16">
        <f>C7+C10+C13+C16</f>
        <v>4820000</v>
      </c>
      <c r="F19" s="21" t="s">
        <v>30</v>
      </c>
      <c r="G19" s="16">
        <f>F7+F9+G11+F14+F16</f>
        <v>4820000</v>
      </c>
    </row>
    <row r="20" spans="3:8" ht="18.75" customHeight="1" x14ac:dyDescent="0.3">
      <c r="C20" s="21"/>
      <c r="D20" s="16"/>
      <c r="F20" s="21"/>
      <c r="G20" s="16"/>
    </row>
    <row r="24" spans="3:8" ht="31.2" x14ac:dyDescent="0.6">
      <c r="C24" s="24" t="s">
        <v>9</v>
      </c>
      <c r="D24" s="24"/>
      <c r="E24" s="24"/>
      <c r="F24" s="24"/>
      <c r="G24" s="24"/>
      <c r="H24" s="24"/>
    </row>
    <row r="25" spans="3:8" ht="25.8" x14ac:dyDescent="0.5">
      <c r="C25" s="20" t="s">
        <v>10</v>
      </c>
      <c r="D25" s="20"/>
      <c r="E25" s="20"/>
      <c r="F25" s="20" t="s">
        <v>11</v>
      </c>
      <c r="G25" s="20"/>
      <c r="H25" s="20"/>
    </row>
    <row r="26" spans="3:8" ht="18" x14ac:dyDescent="0.35">
      <c r="C26" s="19" t="s">
        <v>12</v>
      </c>
      <c r="D26" s="19"/>
      <c r="E26" s="19"/>
      <c r="F26" s="19" t="s">
        <v>14</v>
      </c>
      <c r="G26" s="17"/>
      <c r="H26" s="17"/>
    </row>
    <row r="27" spans="3:8" ht="18" x14ac:dyDescent="0.35">
      <c r="C27" s="17" t="s">
        <v>36</v>
      </c>
      <c r="D27" s="17"/>
      <c r="E27" s="17"/>
      <c r="F27" s="17" t="s">
        <v>43</v>
      </c>
      <c r="G27" s="17"/>
      <c r="H27" s="17"/>
    </row>
    <row r="28" spans="3:8" ht="18" x14ac:dyDescent="0.35">
      <c r="C28" s="17">
        <f>F9</f>
        <v>800000</v>
      </c>
      <c r="D28" s="17"/>
      <c r="E28" s="17"/>
      <c r="F28" s="17">
        <v>555000</v>
      </c>
      <c r="G28" s="17"/>
      <c r="H28" s="17"/>
    </row>
    <row r="29" spans="3:8" ht="18" x14ac:dyDescent="0.35">
      <c r="C29" s="17" t="s">
        <v>37</v>
      </c>
      <c r="D29" s="17"/>
      <c r="E29" s="17"/>
      <c r="F29" s="17" t="s">
        <v>44</v>
      </c>
      <c r="G29" s="17"/>
      <c r="H29" s="17"/>
    </row>
    <row r="30" spans="3:8" ht="18" x14ac:dyDescent="0.35">
      <c r="C30" s="17">
        <f>G11</f>
        <v>2500000</v>
      </c>
      <c r="D30" s="17"/>
      <c r="E30" s="17"/>
      <c r="F30" s="17">
        <v>3800000</v>
      </c>
      <c r="G30" s="17"/>
      <c r="H30" s="17"/>
    </row>
    <row r="31" spans="3:8" ht="18" x14ac:dyDescent="0.35">
      <c r="C31" s="19" t="s">
        <v>13</v>
      </c>
      <c r="D31" s="19"/>
      <c r="E31" s="19"/>
      <c r="F31" s="17" t="s">
        <v>45</v>
      </c>
      <c r="G31" s="17"/>
      <c r="H31" s="17"/>
    </row>
    <row r="32" spans="3:8" ht="18" x14ac:dyDescent="0.35">
      <c r="C32" s="17" t="s">
        <v>40</v>
      </c>
      <c r="D32" s="17"/>
      <c r="E32" s="17"/>
      <c r="F32" s="17">
        <v>4000000</v>
      </c>
      <c r="G32" s="17"/>
      <c r="H32" s="17"/>
    </row>
    <row r="33" spans="3:8" ht="18" x14ac:dyDescent="0.35">
      <c r="C33" s="17">
        <v>1800000</v>
      </c>
      <c r="D33" s="17"/>
      <c r="E33" s="17"/>
      <c r="F33" s="17" t="s">
        <v>46</v>
      </c>
      <c r="G33" s="17"/>
      <c r="H33" s="17"/>
    </row>
    <row r="34" spans="3:8" ht="18" x14ac:dyDescent="0.35">
      <c r="C34" s="17" t="s">
        <v>41</v>
      </c>
      <c r="D34" s="17"/>
      <c r="E34" s="17"/>
      <c r="F34" s="17">
        <f>C13</f>
        <v>3500000</v>
      </c>
      <c r="G34" s="17"/>
      <c r="H34" s="17"/>
    </row>
    <row r="35" spans="3:8" ht="18" x14ac:dyDescent="0.35">
      <c r="C35" s="17">
        <v>4500000</v>
      </c>
      <c r="D35" s="17"/>
      <c r="E35" s="17"/>
      <c r="F35" s="17" t="s">
        <v>47</v>
      </c>
      <c r="G35" s="17"/>
      <c r="H35" s="17"/>
    </row>
    <row r="36" spans="3:8" ht="18" x14ac:dyDescent="0.35">
      <c r="C36" s="17" t="s">
        <v>42</v>
      </c>
      <c r="D36" s="17"/>
      <c r="E36" s="17"/>
      <c r="F36" s="17">
        <v>770000</v>
      </c>
      <c r="G36" s="17"/>
      <c r="H36" s="17"/>
    </row>
    <row r="37" spans="3:8" ht="18" x14ac:dyDescent="0.35">
      <c r="C37" s="17">
        <v>3025000</v>
      </c>
      <c r="D37" s="17"/>
      <c r="E37" s="17"/>
      <c r="F37" s="3"/>
      <c r="G37" s="3"/>
      <c r="H37" s="3"/>
    </row>
    <row r="39" spans="3:8" ht="18.75" customHeight="1" x14ac:dyDescent="0.3">
      <c r="C39" s="21" t="s">
        <v>29</v>
      </c>
      <c r="D39" s="16">
        <f>C28+C30+C33+C35+C37</f>
        <v>12625000</v>
      </c>
      <c r="F39" s="21" t="s">
        <v>30</v>
      </c>
      <c r="G39" s="16">
        <f>F28+F30+F32+F34+F36</f>
        <v>12625000</v>
      </c>
    </row>
    <row r="40" spans="3:8" ht="18.75" customHeight="1" x14ac:dyDescent="0.3">
      <c r="C40" s="21"/>
      <c r="D40" s="16"/>
      <c r="F40" s="21"/>
      <c r="G40" s="16"/>
    </row>
    <row r="42" spans="3:8" ht="28.8" x14ac:dyDescent="0.3">
      <c r="C42" s="18" t="s">
        <v>15</v>
      </c>
      <c r="D42" s="18"/>
      <c r="E42" s="18"/>
      <c r="F42" s="18"/>
      <c r="G42" s="18"/>
      <c r="H42" s="18"/>
    </row>
    <row r="43" spans="3:8" ht="25.8" x14ac:dyDescent="0.5">
      <c r="C43" s="20" t="s">
        <v>0</v>
      </c>
      <c r="D43" s="20"/>
      <c r="E43" s="20"/>
      <c r="F43" s="20" t="s">
        <v>1</v>
      </c>
      <c r="G43" s="20"/>
      <c r="H43" s="20"/>
    </row>
    <row r="44" spans="3:8" ht="18" x14ac:dyDescent="0.35">
      <c r="C44" s="19" t="s">
        <v>16</v>
      </c>
      <c r="D44" s="19"/>
      <c r="E44" s="19"/>
      <c r="F44" s="19" t="s">
        <v>20</v>
      </c>
      <c r="G44" s="19"/>
      <c r="H44" s="19"/>
    </row>
    <row r="45" spans="3:8" ht="18" x14ac:dyDescent="0.35">
      <c r="C45" s="17" t="s">
        <v>31</v>
      </c>
      <c r="D45" s="17"/>
      <c r="E45" s="17"/>
      <c r="F45" s="17" t="s">
        <v>35</v>
      </c>
      <c r="G45" s="17"/>
      <c r="H45" s="17"/>
    </row>
    <row r="46" spans="3:8" ht="18" x14ac:dyDescent="0.35">
      <c r="C46" s="17">
        <f>C7</f>
        <v>300000</v>
      </c>
      <c r="D46" s="17"/>
      <c r="E46" s="17"/>
      <c r="F46" s="17">
        <f>F7</f>
        <v>620000</v>
      </c>
      <c r="G46" s="17"/>
      <c r="H46" s="17"/>
    </row>
    <row r="47" spans="3:8" ht="18" x14ac:dyDescent="0.35">
      <c r="C47" s="19" t="s">
        <v>17</v>
      </c>
      <c r="D47" s="19"/>
      <c r="E47" s="19"/>
      <c r="F47" s="19" t="s">
        <v>21</v>
      </c>
      <c r="G47" s="17"/>
      <c r="H47" s="17"/>
    </row>
    <row r="48" spans="3:8" ht="18" x14ac:dyDescent="0.35">
      <c r="C48" s="17" t="s">
        <v>32</v>
      </c>
      <c r="D48" s="17"/>
      <c r="E48" s="17"/>
      <c r="F48" s="17" t="s">
        <v>45</v>
      </c>
      <c r="G48" s="17"/>
      <c r="H48" s="17"/>
    </row>
    <row r="49" spans="3:8" ht="18" x14ac:dyDescent="0.35">
      <c r="C49" s="17">
        <f>C10</f>
        <v>900000</v>
      </c>
      <c r="D49" s="17"/>
      <c r="E49" s="17"/>
      <c r="F49" s="17">
        <f>F32</f>
        <v>4000000</v>
      </c>
      <c r="G49" s="17"/>
      <c r="H49" s="17"/>
    </row>
    <row r="50" spans="3:8" ht="18" x14ac:dyDescent="0.35">
      <c r="C50" s="17" t="s">
        <v>40</v>
      </c>
      <c r="D50" s="17"/>
      <c r="E50" s="17"/>
      <c r="F50" s="6"/>
      <c r="G50" s="6"/>
      <c r="H50" s="6"/>
    </row>
    <row r="51" spans="3:8" ht="18" x14ac:dyDescent="0.35">
      <c r="C51" s="17">
        <f>C33</f>
        <v>1800000</v>
      </c>
      <c r="D51" s="17"/>
      <c r="E51" s="17"/>
      <c r="F51" s="6"/>
      <c r="G51" s="6"/>
      <c r="H51" s="6"/>
    </row>
    <row r="52" spans="3:8" ht="18" x14ac:dyDescent="0.35">
      <c r="C52" s="17" t="s">
        <v>39</v>
      </c>
      <c r="D52" s="17"/>
      <c r="E52" s="17"/>
      <c r="F52" s="6"/>
      <c r="G52" s="6"/>
      <c r="H52" s="6"/>
    </row>
    <row r="53" spans="3:8" ht="18" x14ac:dyDescent="0.35">
      <c r="C53" s="17">
        <v>300000</v>
      </c>
      <c r="D53" s="17"/>
      <c r="E53" s="17"/>
      <c r="F53" s="6"/>
      <c r="G53" s="6"/>
      <c r="H53" s="6"/>
    </row>
    <row r="54" spans="3:8" ht="18" x14ac:dyDescent="0.35">
      <c r="C54" s="4" t="s">
        <v>48</v>
      </c>
      <c r="D54" s="16">
        <f>C49+C51-C53</f>
        <v>2400000</v>
      </c>
      <c r="E54" s="16"/>
      <c r="F54" s="6"/>
      <c r="G54" s="6"/>
      <c r="H54" s="6"/>
    </row>
    <row r="55" spans="3:8" ht="18" x14ac:dyDescent="0.35">
      <c r="C55" s="19" t="s">
        <v>18</v>
      </c>
      <c r="D55" s="19"/>
      <c r="E55" s="19"/>
      <c r="F55" s="6"/>
      <c r="G55" s="6"/>
      <c r="H55" s="6"/>
    </row>
    <row r="56" spans="3:8" ht="18" x14ac:dyDescent="0.35">
      <c r="C56" s="17" t="s">
        <v>41</v>
      </c>
      <c r="D56" s="17"/>
      <c r="E56" s="17"/>
      <c r="F56" s="6"/>
      <c r="G56" s="6"/>
      <c r="H56" s="6"/>
    </row>
    <row r="57" spans="3:8" ht="18" x14ac:dyDescent="0.35">
      <c r="C57" s="17">
        <f>C35</f>
        <v>4500000</v>
      </c>
      <c r="D57" s="17"/>
      <c r="E57" s="17"/>
      <c r="F57" s="17"/>
      <c r="G57" s="17"/>
      <c r="H57" s="17"/>
    </row>
    <row r="58" spans="3:8" ht="18" x14ac:dyDescent="0.35">
      <c r="C58" s="17" t="s">
        <v>44</v>
      </c>
      <c r="D58" s="17"/>
      <c r="E58" s="17"/>
      <c r="F58" s="6"/>
      <c r="G58" s="6"/>
      <c r="H58" s="6"/>
    </row>
    <row r="59" spans="3:8" ht="18" x14ac:dyDescent="0.35">
      <c r="C59" s="17">
        <f>F30</f>
        <v>3800000</v>
      </c>
      <c r="D59" s="17"/>
      <c r="E59" s="17"/>
      <c r="F59" s="6"/>
      <c r="G59" s="6"/>
      <c r="H59" s="6"/>
    </row>
    <row r="60" spans="3:8" ht="18" x14ac:dyDescent="0.35">
      <c r="C60" s="17" t="s">
        <v>43</v>
      </c>
      <c r="D60" s="17"/>
      <c r="E60" s="17"/>
      <c r="F60" s="17"/>
      <c r="G60" s="17"/>
      <c r="H60" s="17"/>
    </row>
    <row r="61" spans="3:8" ht="18" x14ac:dyDescent="0.35">
      <c r="C61" s="17">
        <f>F28</f>
        <v>555000</v>
      </c>
      <c r="D61" s="17"/>
      <c r="E61" s="17"/>
      <c r="F61" s="3"/>
      <c r="G61" s="3"/>
      <c r="H61" s="3"/>
    </row>
    <row r="62" spans="3:8" ht="18" x14ac:dyDescent="0.35">
      <c r="C62" s="4" t="s">
        <v>48</v>
      </c>
      <c r="D62" s="16">
        <f>C57-C59-C61</f>
        <v>145000</v>
      </c>
      <c r="E62" s="16"/>
      <c r="F62" s="3"/>
      <c r="G62" s="3"/>
      <c r="H62" s="3"/>
    </row>
    <row r="63" spans="3:8" ht="18" x14ac:dyDescent="0.35">
      <c r="C63" s="19" t="s">
        <v>19</v>
      </c>
      <c r="D63" s="19"/>
      <c r="E63" s="19"/>
      <c r="F63" s="3"/>
      <c r="G63" s="3"/>
      <c r="H63" s="3"/>
    </row>
    <row r="64" spans="3:8" ht="18" x14ac:dyDescent="0.35">
      <c r="C64" s="17" t="s">
        <v>34</v>
      </c>
      <c r="D64" s="17"/>
      <c r="E64" s="17"/>
      <c r="F64" s="3"/>
      <c r="G64" s="3"/>
      <c r="H64" s="3"/>
    </row>
    <row r="65" spans="3:8" ht="18" x14ac:dyDescent="0.35">
      <c r="C65" s="17">
        <f>C16</f>
        <v>120000</v>
      </c>
      <c r="D65" s="17"/>
      <c r="E65" s="17"/>
      <c r="F65" s="3"/>
      <c r="G65" s="3"/>
      <c r="H65" s="3"/>
    </row>
    <row r="66" spans="3:8" ht="18" x14ac:dyDescent="0.35">
      <c r="C66" s="17" t="s">
        <v>42</v>
      </c>
      <c r="D66" s="17"/>
      <c r="E66" s="17"/>
      <c r="F66" s="3"/>
      <c r="G66" s="3"/>
      <c r="H66" s="3"/>
    </row>
    <row r="67" spans="3:8" ht="18" x14ac:dyDescent="0.35">
      <c r="C67" s="17">
        <v>3025000</v>
      </c>
      <c r="D67" s="17"/>
      <c r="E67" s="17"/>
      <c r="F67" s="3"/>
      <c r="G67" s="3"/>
      <c r="H67" s="3"/>
    </row>
    <row r="68" spans="3:8" ht="18" x14ac:dyDescent="0.35">
      <c r="C68" s="17" t="s">
        <v>38</v>
      </c>
      <c r="D68" s="17"/>
      <c r="E68" s="17"/>
      <c r="F68" s="3"/>
      <c r="G68" s="3"/>
      <c r="H68" s="3"/>
    </row>
    <row r="69" spans="3:8" ht="18" x14ac:dyDescent="0.35">
      <c r="C69" s="17">
        <f>F14</f>
        <v>600000</v>
      </c>
      <c r="D69" s="17"/>
      <c r="E69" s="17"/>
      <c r="F69" s="3"/>
      <c r="G69" s="3"/>
      <c r="H69" s="3"/>
    </row>
    <row r="70" spans="3:8" ht="18" x14ac:dyDescent="0.35">
      <c r="C70" s="17" t="s">
        <v>47</v>
      </c>
      <c r="D70" s="17"/>
      <c r="E70" s="17"/>
      <c r="F70" s="3"/>
      <c r="G70" s="3"/>
      <c r="H70" s="3"/>
    </row>
    <row r="71" spans="3:8" ht="18" x14ac:dyDescent="0.35">
      <c r="C71" s="17">
        <f>F36</f>
        <v>770000</v>
      </c>
      <c r="D71" s="17"/>
      <c r="E71" s="17"/>
      <c r="F71" s="3"/>
      <c r="G71" s="3"/>
      <c r="H71" s="3"/>
    </row>
    <row r="72" spans="3:8" ht="18" x14ac:dyDescent="0.35">
      <c r="C72" s="4" t="s">
        <v>48</v>
      </c>
      <c r="D72" s="16">
        <f>C65+C67-C69-C71</f>
        <v>1775000</v>
      </c>
      <c r="E72" s="16"/>
      <c r="F72" s="3"/>
      <c r="G72" s="3"/>
      <c r="H72" s="3"/>
    </row>
    <row r="74" spans="3:8" ht="18" x14ac:dyDescent="0.3">
      <c r="C74" s="12" t="s">
        <v>29</v>
      </c>
      <c r="D74" s="4">
        <f>D72+D62+D54+C46</f>
        <v>4620000</v>
      </c>
      <c r="F74" s="12" t="s">
        <v>30</v>
      </c>
      <c r="G74" s="4">
        <f>F49+F46</f>
        <v>4620000</v>
      </c>
    </row>
    <row r="77" spans="3:8" ht="18" x14ac:dyDescent="0.3">
      <c r="C77" s="12" t="s">
        <v>22</v>
      </c>
      <c r="D77" s="4">
        <f>F7+C28+C30</f>
        <v>3920000</v>
      </c>
      <c r="F77" s="12" t="s">
        <v>25</v>
      </c>
      <c r="G77" s="4">
        <f>F46+F49</f>
        <v>4620000</v>
      </c>
    </row>
  </sheetData>
  <mergeCells count="103">
    <mergeCell ref="C45:E45"/>
    <mergeCell ref="C47:E47"/>
    <mergeCell ref="C48:E48"/>
    <mergeCell ref="C70:E70"/>
    <mergeCell ref="F43:H43"/>
    <mergeCell ref="F44:H44"/>
    <mergeCell ref="F45:H45"/>
    <mergeCell ref="F47:H47"/>
    <mergeCell ref="F48:H48"/>
    <mergeCell ref="C60:E60"/>
    <mergeCell ref="C63:E63"/>
    <mergeCell ref="C64:E64"/>
    <mergeCell ref="C66:E66"/>
    <mergeCell ref="C68:E68"/>
    <mergeCell ref="C50:E50"/>
    <mergeCell ref="C52:E52"/>
    <mergeCell ref="F26:H26"/>
    <mergeCell ref="F27:H27"/>
    <mergeCell ref="F29:H29"/>
    <mergeCell ref="F31:H31"/>
    <mergeCell ref="F33:H33"/>
    <mergeCell ref="F35:H35"/>
    <mergeCell ref="C26:E26"/>
    <mergeCell ref="C27:E27"/>
    <mergeCell ref="C29:E29"/>
    <mergeCell ref="C31:E31"/>
    <mergeCell ref="C32:E32"/>
    <mergeCell ref="C34:E34"/>
    <mergeCell ref="C28:E28"/>
    <mergeCell ref="C30:E30"/>
    <mergeCell ref="C33:E33"/>
    <mergeCell ref="C35:E35"/>
    <mergeCell ref="F8:H8"/>
    <mergeCell ref="F10:H10"/>
    <mergeCell ref="F12:H12"/>
    <mergeCell ref="F17:H17"/>
    <mergeCell ref="C14:E14"/>
    <mergeCell ref="C12:E12"/>
    <mergeCell ref="C25:E25"/>
    <mergeCell ref="F25:H25"/>
    <mergeCell ref="C15:E15"/>
    <mergeCell ref="F13:H13"/>
    <mergeCell ref="F15:H15"/>
    <mergeCell ref="F19:F20"/>
    <mergeCell ref="D1:G1"/>
    <mergeCell ref="C17:E17"/>
    <mergeCell ref="C24:H24"/>
    <mergeCell ref="C7:E7"/>
    <mergeCell ref="F7:H7"/>
    <mergeCell ref="F9:H9"/>
    <mergeCell ref="C10:E10"/>
    <mergeCell ref="C13:E13"/>
    <mergeCell ref="F14:H14"/>
    <mergeCell ref="C16:E16"/>
    <mergeCell ref="F16:H16"/>
    <mergeCell ref="G19:G20"/>
    <mergeCell ref="D19:D20"/>
    <mergeCell ref="C19:C20"/>
    <mergeCell ref="C8:E8"/>
    <mergeCell ref="C9:E9"/>
    <mergeCell ref="C11:E11"/>
    <mergeCell ref="C3:H3"/>
    <mergeCell ref="C4:E4"/>
    <mergeCell ref="F4:H4"/>
    <mergeCell ref="C5:E5"/>
    <mergeCell ref="C6:E6"/>
    <mergeCell ref="F5:H5"/>
    <mergeCell ref="F6:H6"/>
    <mergeCell ref="C37:E37"/>
    <mergeCell ref="F28:H28"/>
    <mergeCell ref="F30:H30"/>
    <mergeCell ref="F32:H32"/>
    <mergeCell ref="F34:H34"/>
    <mergeCell ref="F36:H36"/>
    <mergeCell ref="D39:D40"/>
    <mergeCell ref="C39:C40"/>
    <mergeCell ref="F39:F40"/>
    <mergeCell ref="G39:G40"/>
    <mergeCell ref="C36:E36"/>
    <mergeCell ref="D72:E72"/>
    <mergeCell ref="C61:E61"/>
    <mergeCell ref="C65:E65"/>
    <mergeCell ref="C67:E67"/>
    <mergeCell ref="C69:E69"/>
    <mergeCell ref="C71:E71"/>
    <mergeCell ref="D62:E62"/>
    <mergeCell ref="C42:H42"/>
    <mergeCell ref="F57:H57"/>
    <mergeCell ref="F60:H60"/>
    <mergeCell ref="C46:E46"/>
    <mergeCell ref="C49:E49"/>
    <mergeCell ref="C51:E51"/>
    <mergeCell ref="C53:E53"/>
    <mergeCell ref="C57:E57"/>
    <mergeCell ref="C59:E59"/>
    <mergeCell ref="F49:H49"/>
    <mergeCell ref="F46:H46"/>
    <mergeCell ref="D54:E54"/>
    <mergeCell ref="C55:E55"/>
    <mergeCell ref="C56:E56"/>
    <mergeCell ref="C58:E58"/>
    <mergeCell ref="C43:E43"/>
    <mergeCell ref="C44:E44"/>
  </mergeCells>
  <pageMargins left="0.7" right="0.7" top="0.75" bottom="0.75" header="0.3" footer="0.3"/>
  <pageSetup paperSize="9" scale="51" fitToWidth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I86"/>
  <sheetViews>
    <sheetView tabSelected="1" topLeftCell="D68" zoomScale="70" zoomScaleNormal="70" workbookViewId="0">
      <selection activeCell="E80" sqref="E80"/>
    </sheetView>
  </sheetViews>
  <sheetFormatPr baseColWidth="10" defaultColWidth="9.109375" defaultRowHeight="14.4" x14ac:dyDescent="0.3"/>
  <cols>
    <col min="1" max="1" width="4.88671875" customWidth="1"/>
    <col min="2" max="2" width="4" customWidth="1"/>
    <col min="3" max="3" width="22.44140625" customWidth="1"/>
    <col min="4" max="4" width="21.5546875" customWidth="1"/>
    <col min="5" max="5" width="23.33203125" customWidth="1"/>
    <col min="6" max="6" width="26.33203125" customWidth="1"/>
    <col min="7" max="7" width="24.6640625" customWidth="1"/>
    <col min="8" max="8" width="32.109375" customWidth="1"/>
  </cols>
  <sheetData>
    <row r="1" spans="2:8" ht="23.4" x14ac:dyDescent="0.3">
      <c r="B1" s="1"/>
      <c r="D1" s="42" t="s">
        <v>27</v>
      </c>
      <c r="E1" s="42"/>
      <c r="F1" s="42"/>
      <c r="G1" s="42"/>
    </row>
    <row r="2" spans="2:8" x14ac:dyDescent="0.3">
      <c r="B2" s="1"/>
    </row>
    <row r="3" spans="2:8" ht="31.2" x14ac:dyDescent="0.3">
      <c r="C3" s="43" t="s">
        <v>2</v>
      </c>
      <c r="D3" s="43"/>
      <c r="E3" s="43"/>
      <c r="F3" s="43"/>
      <c r="G3" s="43"/>
      <c r="H3" s="43"/>
    </row>
    <row r="4" spans="2:8" ht="25.8" x14ac:dyDescent="0.3">
      <c r="C4" s="44" t="s">
        <v>0</v>
      </c>
      <c r="D4" s="44"/>
      <c r="E4" s="44"/>
      <c r="F4" s="44" t="s">
        <v>1</v>
      </c>
      <c r="G4" s="44"/>
      <c r="H4" s="44"/>
    </row>
    <row r="5" spans="2:8" ht="18" x14ac:dyDescent="0.3">
      <c r="C5" s="28" t="s">
        <v>3</v>
      </c>
      <c r="D5" s="41"/>
      <c r="E5" s="41"/>
      <c r="F5" s="28" t="s">
        <v>7</v>
      </c>
      <c r="G5" s="41"/>
      <c r="H5" s="41"/>
    </row>
    <row r="6" spans="2:8" ht="18" x14ac:dyDescent="0.3">
      <c r="C6" s="41" t="s">
        <v>31</v>
      </c>
      <c r="D6" s="41"/>
      <c r="E6" s="41"/>
      <c r="F6" s="41" t="s">
        <v>35</v>
      </c>
      <c r="G6" s="41"/>
      <c r="H6" s="41"/>
    </row>
    <row r="7" spans="2:8" ht="18" x14ac:dyDescent="0.3">
      <c r="C7" s="41">
        <v>200000</v>
      </c>
      <c r="D7" s="41"/>
      <c r="E7" s="41"/>
      <c r="F7" s="41">
        <v>770000</v>
      </c>
      <c r="G7" s="41"/>
      <c r="H7" s="41"/>
    </row>
    <row r="8" spans="2:8" ht="18" x14ac:dyDescent="0.3">
      <c r="C8" s="28" t="s">
        <v>4</v>
      </c>
      <c r="D8" s="41"/>
      <c r="E8" s="41"/>
      <c r="F8" s="41" t="s">
        <v>36</v>
      </c>
      <c r="G8" s="41"/>
      <c r="H8" s="41"/>
    </row>
    <row r="9" spans="2:8" ht="18" x14ac:dyDescent="0.3">
      <c r="C9" s="41" t="s">
        <v>32</v>
      </c>
      <c r="D9" s="41"/>
      <c r="E9" s="41"/>
      <c r="F9" s="41">
        <v>950000</v>
      </c>
      <c r="G9" s="41"/>
      <c r="H9" s="41"/>
    </row>
    <row r="10" spans="2:8" ht="18" x14ac:dyDescent="0.3">
      <c r="C10" s="41">
        <v>1200000</v>
      </c>
      <c r="D10" s="41"/>
      <c r="E10" s="41"/>
      <c r="F10" s="41" t="s">
        <v>37</v>
      </c>
      <c r="G10" s="41"/>
      <c r="H10" s="41"/>
    </row>
    <row r="11" spans="2:8" ht="18" x14ac:dyDescent="0.3">
      <c r="C11" s="28" t="s">
        <v>5</v>
      </c>
      <c r="D11" s="41"/>
      <c r="E11" s="41"/>
      <c r="F11" s="41">
        <v>2600000</v>
      </c>
      <c r="G11" s="41"/>
      <c r="H11" s="41"/>
    </row>
    <row r="12" spans="2:8" ht="18" x14ac:dyDescent="0.3">
      <c r="C12" s="41" t="s">
        <v>33</v>
      </c>
      <c r="D12" s="41"/>
      <c r="E12" s="41"/>
      <c r="F12" s="28" t="s">
        <v>8</v>
      </c>
      <c r="G12" s="41"/>
      <c r="H12" s="41"/>
    </row>
    <row r="13" spans="2:8" ht="18" x14ac:dyDescent="0.3">
      <c r="C13" s="41">
        <v>3700000</v>
      </c>
      <c r="D13" s="41"/>
      <c r="E13" s="41"/>
      <c r="F13" s="41" t="s">
        <v>38</v>
      </c>
      <c r="G13" s="41"/>
      <c r="H13" s="41"/>
    </row>
    <row r="14" spans="2:8" ht="18" x14ac:dyDescent="0.3">
      <c r="C14" s="28" t="s">
        <v>6</v>
      </c>
      <c r="D14" s="28"/>
      <c r="E14" s="28"/>
      <c r="F14" s="41">
        <v>600000</v>
      </c>
      <c r="G14" s="41"/>
      <c r="H14" s="41"/>
    </row>
    <row r="15" spans="2:8" ht="18" x14ac:dyDescent="0.3">
      <c r="C15" s="41" t="s">
        <v>34</v>
      </c>
      <c r="D15" s="41"/>
      <c r="E15" s="41"/>
      <c r="F15" s="41" t="s">
        <v>39</v>
      </c>
      <c r="G15" s="41"/>
      <c r="H15" s="41"/>
    </row>
    <row r="16" spans="2:8" ht="18" x14ac:dyDescent="0.3">
      <c r="C16" s="41">
        <v>120000</v>
      </c>
      <c r="D16" s="41"/>
      <c r="E16" s="41"/>
      <c r="F16" s="41">
        <v>300000</v>
      </c>
      <c r="G16" s="41"/>
      <c r="H16" s="41"/>
    </row>
    <row r="17" spans="3:8" ht="18" x14ac:dyDescent="0.3">
      <c r="C17" s="41"/>
      <c r="D17" s="41"/>
      <c r="E17" s="41"/>
      <c r="F17" s="41"/>
      <c r="G17" s="41"/>
      <c r="H17" s="41"/>
    </row>
    <row r="18" spans="3:8" ht="18" x14ac:dyDescent="0.3">
      <c r="C18" s="13"/>
      <c r="D18" s="13"/>
      <c r="F18" s="2"/>
      <c r="G18" s="2"/>
      <c r="H18" s="2"/>
    </row>
    <row r="19" spans="3:8" ht="18.75" customHeight="1" x14ac:dyDescent="0.3">
      <c r="C19" s="38" t="s">
        <v>29</v>
      </c>
      <c r="D19" s="28">
        <f>C7+C10+C13+C16</f>
        <v>5220000</v>
      </c>
      <c r="F19" s="38" t="s">
        <v>30</v>
      </c>
      <c r="G19" s="28">
        <f>F7+F9+F11+F14+F16</f>
        <v>5220000</v>
      </c>
    </row>
    <row r="20" spans="3:8" ht="18.75" customHeight="1" x14ac:dyDescent="0.3">
      <c r="C20" s="38"/>
      <c r="D20" s="28"/>
      <c r="F20" s="38"/>
      <c r="G20" s="28"/>
    </row>
    <row r="24" spans="3:8" ht="31.2" x14ac:dyDescent="0.6">
      <c r="C24" s="40" t="s">
        <v>9</v>
      </c>
      <c r="D24" s="40"/>
      <c r="E24" s="40"/>
      <c r="F24" s="40"/>
      <c r="G24" s="40"/>
      <c r="H24" s="40"/>
    </row>
    <row r="25" spans="3:8" ht="25.8" x14ac:dyDescent="0.5">
      <c r="C25" s="37" t="s">
        <v>10</v>
      </c>
      <c r="D25" s="37"/>
      <c r="E25" s="37"/>
      <c r="F25" s="37" t="s">
        <v>11</v>
      </c>
      <c r="G25" s="37"/>
      <c r="H25" s="37"/>
    </row>
    <row r="26" spans="3:8" ht="18" x14ac:dyDescent="0.35">
      <c r="C26" s="36" t="s">
        <v>12</v>
      </c>
      <c r="D26" s="36"/>
      <c r="E26" s="36"/>
      <c r="F26" s="36" t="s">
        <v>14</v>
      </c>
      <c r="G26" s="27"/>
      <c r="H26" s="27"/>
    </row>
    <row r="27" spans="3:8" ht="18" x14ac:dyDescent="0.35">
      <c r="C27" s="27" t="s">
        <v>36</v>
      </c>
      <c r="D27" s="27"/>
      <c r="E27" s="27"/>
      <c r="F27" s="27" t="s">
        <v>43</v>
      </c>
      <c r="G27" s="27"/>
      <c r="H27" s="27"/>
    </row>
    <row r="28" spans="3:8" ht="18" x14ac:dyDescent="0.35">
      <c r="C28" s="27">
        <f>F9</f>
        <v>950000</v>
      </c>
      <c r="D28" s="27"/>
      <c r="E28" s="27"/>
      <c r="F28" s="27">
        <v>555000</v>
      </c>
      <c r="G28" s="27"/>
      <c r="H28" s="27"/>
    </row>
    <row r="29" spans="3:8" ht="18" x14ac:dyDescent="0.35">
      <c r="C29" s="27" t="s">
        <v>37</v>
      </c>
      <c r="D29" s="27"/>
      <c r="E29" s="27"/>
      <c r="F29" s="27" t="s">
        <v>44</v>
      </c>
      <c r="G29" s="27"/>
      <c r="H29" s="27"/>
    </row>
    <row r="30" spans="3:8" ht="18" x14ac:dyDescent="0.35">
      <c r="C30" s="27">
        <f>F11</f>
        <v>2600000</v>
      </c>
      <c r="D30" s="27"/>
      <c r="E30" s="27"/>
      <c r="F30" s="27">
        <v>3800000</v>
      </c>
      <c r="G30" s="27"/>
      <c r="H30" s="27"/>
    </row>
    <row r="31" spans="3:8" ht="18" x14ac:dyDescent="0.35">
      <c r="C31" s="36" t="s">
        <v>13</v>
      </c>
      <c r="D31" s="36"/>
      <c r="E31" s="36"/>
      <c r="F31" s="27" t="s">
        <v>45</v>
      </c>
      <c r="G31" s="27"/>
      <c r="H31" s="27"/>
    </row>
    <row r="32" spans="3:8" ht="18" x14ac:dyDescent="0.35">
      <c r="C32" s="27" t="s">
        <v>40</v>
      </c>
      <c r="D32" s="27"/>
      <c r="E32" s="27"/>
      <c r="F32" s="27">
        <v>4850000</v>
      </c>
      <c r="G32" s="27"/>
      <c r="H32" s="27"/>
    </row>
    <row r="33" spans="3:8" ht="18" x14ac:dyDescent="0.35">
      <c r="C33" s="27">
        <v>1800000</v>
      </c>
      <c r="D33" s="27"/>
      <c r="E33" s="27"/>
      <c r="F33" s="27" t="s">
        <v>46</v>
      </c>
      <c r="G33" s="27"/>
      <c r="H33" s="27"/>
    </row>
    <row r="34" spans="3:8" ht="18" x14ac:dyDescent="0.35">
      <c r="C34" s="27" t="s">
        <v>41</v>
      </c>
      <c r="D34" s="27"/>
      <c r="E34" s="27"/>
      <c r="F34" s="27">
        <f>C13</f>
        <v>3700000</v>
      </c>
      <c r="G34" s="27"/>
      <c r="H34" s="27"/>
    </row>
    <row r="35" spans="3:8" ht="18" x14ac:dyDescent="0.35">
      <c r="C35" s="27">
        <v>5300000</v>
      </c>
      <c r="D35" s="27"/>
      <c r="E35" s="27"/>
      <c r="F35" s="27" t="s">
        <v>47</v>
      </c>
      <c r="G35" s="27"/>
      <c r="H35" s="27"/>
    </row>
    <row r="36" spans="3:8" ht="18" x14ac:dyDescent="0.35">
      <c r="C36" s="27" t="s">
        <v>42</v>
      </c>
      <c r="D36" s="27"/>
      <c r="E36" s="27"/>
      <c r="F36" s="27">
        <v>770000</v>
      </c>
      <c r="G36" s="27"/>
      <c r="H36" s="27"/>
    </row>
    <row r="37" spans="3:8" ht="18" x14ac:dyDescent="0.35">
      <c r="C37" s="27">
        <v>3025000</v>
      </c>
      <c r="D37" s="27"/>
      <c r="E37" s="27"/>
      <c r="F37" s="7"/>
      <c r="G37" s="7"/>
      <c r="H37" s="7"/>
    </row>
    <row r="39" spans="3:8" ht="18.75" customHeight="1" x14ac:dyDescent="0.3">
      <c r="C39" s="38" t="s">
        <v>29</v>
      </c>
      <c r="D39" s="28">
        <f>C28+C30+C33+C35+C37</f>
        <v>13675000</v>
      </c>
      <c r="F39" s="38" t="s">
        <v>30</v>
      </c>
      <c r="G39" s="28">
        <f>F28+F30+F32+F34+F36</f>
        <v>13675000</v>
      </c>
    </row>
    <row r="40" spans="3:8" ht="18.75" customHeight="1" x14ac:dyDescent="0.3">
      <c r="C40" s="38"/>
      <c r="D40" s="28"/>
      <c r="F40" s="38"/>
      <c r="G40" s="28"/>
    </row>
    <row r="42" spans="3:8" ht="28.8" x14ac:dyDescent="0.3">
      <c r="C42" s="39" t="s">
        <v>15</v>
      </c>
      <c r="D42" s="39"/>
      <c r="E42" s="39"/>
      <c r="F42" s="39"/>
      <c r="G42" s="39"/>
      <c r="H42" s="39"/>
    </row>
    <row r="43" spans="3:8" ht="25.8" x14ac:dyDescent="0.5">
      <c r="C43" s="37" t="s">
        <v>0</v>
      </c>
      <c r="D43" s="37"/>
      <c r="E43" s="37"/>
      <c r="F43" s="37" t="s">
        <v>1</v>
      </c>
      <c r="G43" s="37"/>
      <c r="H43" s="37"/>
    </row>
    <row r="44" spans="3:8" ht="18" x14ac:dyDescent="0.35">
      <c r="C44" s="36" t="s">
        <v>16</v>
      </c>
      <c r="D44" s="36"/>
      <c r="E44" s="36"/>
      <c r="F44" s="36" t="s">
        <v>20</v>
      </c>
      <c r="G44" s="36"/>
      <c r="H44" s="36"/>
    </row>
    <row r="45" spans="3:8" ht="18" x14ac:dyDescent="0.35">
      <c r="C45" s="27" t="s">
        <v>31</v>
      </c>
      <c r="D45" s="27"/>
      <c r="E45" s="27"/>
      <c r="F45" s="27" t="s">
        <v>35</v>
      </c>
      <c r="G45" s="27"/>
      <c r="H45" s="27"/>
    </row>
    <row r="46" spans="3:8" ht="18" x14ac:dyDescent="0.35">
      <c r="C46" s="27">
        <f>C7</f>
        <v>200000</v>
      </c>
      <c r="D46" s="27"/>
      <c r="E46" s="27"/>
      <c r="F46" s="27">
        <f>F7</f>
        <v>770000</v>
      </c>
      <c r="G46" s="27"/>
      <c r="H46" s="27"/>
    </row>
    <row r="47" spans="3:8" ht="18" x14ac:dyDescent="0.35">
      <c r="C47" s="36" t="s">
        <v>17</v>
      </c>
      <c r="D47" s="36"/>
      <c r="E47" s="36"/>
      <c r="F47" s="36" t="s">
        <v>21</v>
      </c>
      <c r="G47" s="27"/>
      <c r="H47" s="27"/>
    </row>
    <row r="48" spans="3:8" ht="18" x14ac:dyDescent="0.35">
      <c r="C48" s="27" t="s">
        <v>32</v>
      </c>
      <c r="D48" s="27"/>
      <c r="E48" s="27"/>
      <c r="F48" s="27" t="s">
        <v>45</v>
      </c>
      <c r="G48" s="27"/>
      <c r="H48" s="27"/>
    </row>
    <row r="49" spans="3:8" ht="18" x14ac:dyDescent="0.35">
      <c r="C49" s="27">
        <f>C10</f>
        <v>1200000</v>
      </c>
      <c r="D49" s="27"/>
      <c r="E49" s="27"/>
      <c r="F49" s="27">
        <f>F32</f>
        <v>4850000</v>
      </c>
      <c r="G49" s="27"/>
      <c r="H49" s="27"/>
    </row>
    <row r="50" spans="3:8" ht="18" x14ac:dyDescent="0.35">
      <c r="C50" s="27" t="s">
        <v>40</v>
      </c>
      <c r="D50" s="27"/>
      <c r="E50" s="27"/>
      <c r="F50" s="14"/>
      <c r="G50" s="14"/>
      <c r="H50" s="14"/>
    </row>
    <row r="51" spans="3:8" ht="18" x14ac:dyDescent="0.35">
      <c r="C51" s="27">
        <f>C33</f>
        <v>1800000</v>
      </c>
      <c r="D51" s="27"/>
      <c r="E51" s="27"/>
      <c r="F51" s="14"/>
      <c r="G51" s="14"/>
      <c r="H51" s="14"/>
    </row>
    <row r="52" spans="3:8" ht="18" x14ac:dyDescent="0.35">
      <c r="C52" s="27" t="s">
        <v>39</v>
      </c>
      <c r="D52" s="27"/>
      <c r="E52" s="27"/>
      <c r="F52" s="14"/>
      <c r="G52" s="14"/>
      <c r="H52" s="14"/>
    </row>
    <row r="53" spans="3:8" ht="18" x14ac:dyDescent="0.35">
      <c r="C53" s="27">
        <v>300000</v>
      </c>
      <c r="D53" s="27"/>
      <c r="E53" s="27"/>
      <c r="F53" s="14"/>
      <c r="G53" s="14"/>
      <c r="H53" s="14"/>
    </row>
    <row r="54" spans="3:8" ht="18" x14ac:dyDescent="0.35">
      <c r="C54" s="9" t="s">
        <v>48</v>
      </c>
      <c r="D54" s="28">
        <f>C49+C51-C53</f>
        <v>2700000</v>
      </c>
      <c r="E54" s="28"/>
      <c r="F54" s="14"/>
      <c r="G54" s="14"/>
      <c r="H54" s="14"/>
    </row>
    <row r="55" spans="3:8" ht="18" x14ac:dyDescent="0.35">
      <c r="C55" s="36" t="s">
        <v>18</v>
      </c>
      <c r="D55" s="36"/>
      <c r="E55" s="36"/>
      <c r="F55" s="14"/>
      <c r="G55" s="14"/>
      <c r="H55" s="14"/>
    </row>
    <row r="56" spans="3:8" ht="18" x14ac:dyDescent="0.35">
      <c r="C56" s="27" t="s">
        <v>41</v>
      </c>
      <c r="D56" s="27"/>
      <c r="E56" s="27"/>
      <c r="F56" s="14"/>
      <c r="G56" s="14"/>
      <c r="H56" s="14"/>
    </row>
    <row r="57" spans="3:8" ht="18" x14ac:dyDescent="0.35">
      <c r="C57" s="27">
        <f>C35</f>
        <v>5300000</v>
      </c>
      <c r="D57" s="27"/>
      <c r="E57" s="27"/>
      <c r="F57" s="27"/>
      <c r="G57" s="27"/>
      <c r="H57" s="27"/>
    </row>
    <row r="58" spans="3:8" ht="18" x14ac:dyDescent="0.35">
      <c r="C58" s="27" t="s">
        <v>44</v>
      </c>
      <c r="D58" s="27"/>
      <c r="E58" s="27"/>
      <c r="F58" s="14"/>
      <c r="G58" s="14"/>
      <c r="H58" s="14"/>
    </row>
    <row r="59" spans="3:8" ht="18" x14ac:dyDescent="0.35">
      <c r="C59" s="27">
        <f>F30</f>
        <v>3800000</v>
      </c>
      <c r="D59" s="27"/>
      <c r="E59" s="27"/>
      <c r="F59" s="14"/>
      <c r="G59" s="14"/>
      <c r="H59" s="14"/>
    </row>
    <row r="60" spans="3:8" ht="18" x14ac:dyDescent="0.35">
      <c r="C60" s="27" t="s">
        <v>43</v>
      </c>
      <c r="D60" s="27"/>
      <c r="E60" s="27"/>
      <c r="F60" s="27"/>
      <c r="G60" s="27"/>
      <c r="H60" s="27"/>
    </row>
    <row r="61" spans="3:8" ht="18" x14ac:dyDescent="0.35">
      <c r="C61" s="27">
        <f>F28</f>
        <v>555000</v>
      </c>
      <c r="D61" s="27"/>
      <c r="E61" s="27"/>
      <c r="F61" s="7"/>
      <c r="G61" s="7"/>
      <c r="H61" s="7"/>
    </row>
    <row r="62" spans="3:8" ht="18" x14ac:dyDescent="0.35">
      <c r="C62" s="9" t="s">
        <v>48</v>
      </c>
      <c r="D62" s="28">
        <f>C57-C59-C61</f>
        <v>945000</v>
      </c>
      <c r="E62" s="28"/>
      <c r="F62" s="7"/>
      <c r="G62" s="7"/>
      <c r="H62" s="7"/>
    </row>
    <row r="63" spans="3:8" ht="18" x14ac:dyDescent="0.35">
      <c r="C63" s="36" t="s">
        <v>19</v>
      </c>
      <c r="D63" s="36"/>
      <c r="E63" s="36"/>
      <c r="F63" s="7"/>
      <c r="G63" s="7"/>
      <c r="H63" s="7"/>
    </row>
    <row r="64" spans="3:8" ht="18" x14ac:dyDescent="0.35">
      <c r="C64" s="27" t="s">
        <v>34</v>
      </c>
      <c r="D64" s="27"/>
      <c r="E64" s="27"/>
      <c r="F64" s="7"/>
      <c r="G64" s="7"/>
      <c r="H64" s="7"/>
    </row>
    <row r="65" spans="3:8" ht="18" x14ac:dyDescent="0.35">
      <c r="C65" s="27">
        <f>C16</f>
        <v>120000</v>
      </c>
      <c r="D65" s="27"/>
      <c r="E65" s="27"/>
      <c r="F65" s="7"/>
      <c r="G65" s="7"/>
      <c r="H65" s="7"/>
    </row>
    <row r="66" spans="3:8" ht="18" x14ac:dyDescent="0.35">
      <c r="C66" s="27" t="s">
        <v>42</v>
      </c>
      <c r="D66" s="27"/>
      <c r="E66" s="27"/>
      <c r="F66" s="7"/>
      <c r="G66" s="7"/>
      <c r="H66" s="7"/>
    </row>
    <row r="67" spans="3:8" ht="18" x14ac:dyDescent="0.35">
      <c r="C67" s="27">
        <v>3025000</v>
      </c>
      <c r="D67" s="27"/>
      <c r="E67" s="27"/>
      <c r="F67" s="7"/>
      <c r="G67" s="7"/>
      <c r="H67" s="7"/>
    </row>
    <row r="68" spans="3:8" ht="18" x14ac:dyDescent="0.35">
      <c r="C68" s="27" t="s">
        <v>38</v>
      </c>
      <c r="D68" s="27"/>
      <c r="E68" s="27"/>
      <c r="F68" s="7"/>
      <c r="G68" s="7"/>
      <c r="H68" s="7"/>
    </row>
    <row r="69" spans="3:8" ht="18" x14ac:dyDescent="0.35">
      <c r="C69" s="27">
        <f>F14</f>
        <v>600000</v>
      </c>
      <c r="D69" s="27"/>
      <c r="E69" s="27"/>
      <c r="F69" s="7"/>
      <c r="G69" s="7"/>
      <c r="H69" s="7"/>
    </row>
    <row r="70" spans="3:8" ht="18" x14ac:dyDescent="0.35">
      <c r="C70" s="27" t="s">
        <v>47</v>
      </c>
      <c r="D70" s="27"/>
      <c r="E70" s="27"/>
      <c r="F70" s="7"/>
      <c r="G70" s="7"/>
      <c r="H70" s="7"/>
    </row>
    <row r="71" spans="3:8" ht="18" x14ac:dyDescent="0.35">
      <c r="C71" s="27">
        <f>F36</f>
        <v>770000</v>
      </c>
      <c r="D71" s="27"/>
      <c r="E71" s="27"/>
      <c r="F71" s="7"/>
      <c r="G71" s="7"/>
      <c r="H71" s="7"/>
    </row>
    <row r="72" spans="3:8" ht="18" x14ac:dyDescent="0.35">
      <c r="C72" s="9" t="s">
        <v>48</v>
      </c>
      <c r="D72" s="28">
        <f>C65+C67-C69-C71</f>
        <v>1775000</v>
      </c>
      <c r="E72" s="28"/>
      <c r="F72" s="7"/>
      <c r="G72" s="7"/>
      <c r="H72" s="7"/>
    </row>
    <row r="74" spans="3:8" ht="18" x14ac:dyDescent="0.3">
      <c r="C74" s="8" t="s">
        <v>29</v>
      </c>
      <c r="D74" s="9">
        <f>D72+D62+D54+C46</f>
        <v>5620000</v>
      </c>
      <c r="F74" s="8" t="s">
        <v>30</v>
      </c>
      <c r="G74" s="9">
        <f>F49+F46</f>
        <v>5620000</v>
      </c>
    </row>
    <row r="77" spans="3:8" ht="18" x14ac:dyDescent="0.3">
      <c r="C77" s="8" t="s">
        <v>22</v>
      </c>
      <c r="D77" s="9">
        <f>F7+C28+C30</f>
        <v>4320000</v>
      </c>
      <c r="F77" s="8" t="s">
        <v>25</v>
      </c>
      <c r="G77" s="9">
        <f>F46+F49</f>
        <v>5620000</v>
      </c>
    </row>
    <row r="80" spans="3:8" ht="15" thickBot="1" x14ac:dyDescent="0.35"/>
    <row r="81" spans="3:9" ht="18.600000000000001" thickBot="1" x14ac:dyDescent="0.4">
      <c r="C81" s="10" t="s">
        <v>23</v>
      </c>
      <c r="D81" s="11">
        <f>D77-'2016_22'!D77</f>
        <v>400000</v>
      </c>
      <c r="F81" s="15" t="s">
        <v>49</v>
      </c>
      <c r="G81" s="11">
        <f>G77-'2016_22'!G77</f>
        <v>1000000</v>
      </c>
    </row>
    <row r="83" spans="3:9" ht="15" thickBot="1" x14ac:dyDescent="0.35"/>
    <row r="84" spans="3:9" ht="185.25" customHeight="1" thickBot="1" x14ac:dyDescent="0.35">
      <c r="C84" s="29" t="s">
        <v>24</v>
      </c>
      <c r="D84" s="30"/>
      <c r="E84" s="31" t="s">
        <v>50</v>
      </c>
      <c r="F84" s="31"/>
      <c r="G84" s="31"/>
      <c r="H84" s="31"/>
      <c r="I84" s="32"/>
    </row>
    <row r="85" spans="3:9" ht="15" thickBot="1" x14ac:dyDescent="0.35"/>
    <row r="86" spans="3:9" ht="49.5" customHeight="1" thickBot="1" x14ac:dyDescent="0.35">
      <c r="E86" s="33" t="s">
        <v>26</v>
      </c>
      <c r="F86" s="34"/>
      <c r="G86" s="34"/>
      <c r="H86" s="34"/>
      <c r="I86" s="35"/>
    </row>
  </sheetData>
  <mergeCells count="107">
    <mergeCell ref="D1:G1"/>
    <mergeCell ref="C3:H3"/>
    <mergeCell ref="C4:E4"/>
    <mergeCell ref="F4:H4"/>
    <mergeCell ref="C5:E5"/>
    <mergeCell ref="F5:H5"/>
    <mergeCell ref="C9:E9"/>
    <mergeCell ref="F9:H9"/>
    <mergeCell ref="C10:E10"/>
    <mergeCell ref="F10:H10"/>
    <mergeCell ref="C11:E11"/>
    <mergeCell ref="C12:E12"/>
    <mergeCell ref="F12:H12"/>
    <mergeCell ref="C6:E6"/>
    <mergeCell ref="F6:H6"/>
    <mergeCell ref="C7:E7"/>
    <mergeCell ref="F7:H7"/>
    <mergeCell ref="C8:E8"/>
    <mergeCell ref="F8:H8"/>
    <mergeCell ref="F11:H11"/>
    <mergeCell ref="C16:E16"/>
    <mergeCell ref="F16:H16"/>
    <mergeCell ref="C17:E17"/>
    <mergeCell ref="F17:H17"/>
    <mergeCell ref="C19:C20"/>
    <mergeCell ref="D19:D20"/>
    <mergeCell ref="F19:F20"/>
    <mergeCell ref="G19:G20"/>
    <mergeCell ref="C13:E13"/>
    <mergeCell ref="F13:H13"/>
    <mergeCell ref="C14:E14"/>
    <mergeCell ref="F14:H14"/>
    <mergeCell ref="C15:E15"/>
    <mergeCell ref="F15:H15"/>
    <mergeCell ref="C28:E28"/>
    <mergeCell ref="F28:H28"/>
    <mergeCell ref="C29:E29"/>
    <mergeCell ref="F29:H29"/>
    <mergeCell ref="C30:E30"/>
    <mergeCell ref="F30:H30"/>
    <mergeCell ref="C24:H24"/>
    <mergeCell ref="C25:E25"/>
    <mergeCell ref="F25:H25"/>
    <mergeCell ref="C26:E26"/>
    <mergeCell ref="F26:H26"/>
    <mergeCell ref="C27:E27"/>
    <mergeCell ref="F27:H27"/>
    <mergeCell ref="C34:E34"/>
    <mergeCell ref="F34:H34"/>
    <mergeCell ref="C35:E35"/>
    <mergeCell ref="F35:H35"/>
    <mergeCell ref="C36:E36"/>
    <mergeCell ref="F36:H36"/>
    <mergeCell ref="C31:E31"/>
    <mergeCell ref="F31:H31"/>
    <mergeCell ref="C32:E32"/>
    <mergeCell ref="F32:H32"/>
    <mergeCell ref="C33:E33"/>
    <mergeCell ref="F33:H33"/>
    <mergeCell ref="C43:E43"/>
    <mergeCell ref="F43:H43"/>
    <mergeCell ref="C44:E44"/>
    <mergeCell ref="F44:H44"/>
    <mergeCell ref="C45:E45"/>
    <mergeCell ref="F45:H45"/>
    <mergeCell ref="C37:E37"/>
    <mergeCell ref="C39:C40"/>
    <mergeCell ref="D39:D40"/>
    <mergeCell ref="F39:F40"/>
    <mergeCell ref="G39:G40"/>
    <mergeCell ref="C42:H42"/>
    <mergeCell ref="C49:E49"/>
    <mergeCell ref="F49:H49"/>
    <mergeCell ref="C50:E50"/>
    <mergeCell ref="C51:E51"/>
    <mergeCell ref="C52:E52"/>
    <mergeCell ref="C53:E53"/>
    <mergeCell ref="C46:E46"/>
    <mergeCell ref="F46:H46"/>
    <mergeCell ref="C47:E47"/>
    <mergeCell ref="F47:H47"/>
    <mergeCell ref="C48:E48"/>
    <mergeCell ref="F48:H48"/>
    <mergeCell ref="C59:E59"/>
    <mergeCell ref="C60:E60"/>
    <mergeCell ref="F60:H60"/>
    <mergeCell ref="C61:E61"/>
    <mergeCell ref="D62:E62"/>
    <mergeCell ref="C63:E63"/>
    <mergeCell ref="D54:E54"/>
    <mergeCell ref="C55:E55"/>
    <mergeCell ref="C56:E56"/>
    <mergeCell ref="C57:E57"/>
    <mergeCell ref="F57:H57"/>
    <mergeCell ref="C58:E58"/>
    <mergeCell ref="C70:E70"/>
    <mergeCell ref="C71:E71"/>
    <mergeCell ref="D72:E72"/>
    <mergeCell ref="C84:D84"/>
    <mergeCell ref="E84:I84"/>
    <mergeCell ref="E86:I86"/>
    <mergeCell ref="C64:E64"/>
    <mergeCell ref="C65:E65"/>
    <mergeCell ref="C66:E66"/>
    <mergeCell ref="C67:E67"/>
    <mergeCell ref="C68:E68"/>
    <mergeCell ref="C69:E69"/>
  </mergeCells>
  <pageMargins left="0.7" right="0.7" top="0.75" bottom="0.75" header="0.3" footer="0.3"/>
  <pageSetup paperSize="9" scale="41" fitToWidth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2016_22</vt:lpstr>
      <vt:lpstr>2017_23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Luis Rico Ramos</dc:creator>
  <cp:lastModifiedBy>Usuario</cp:lastModifiedBy>
  <cp:lastPrinted>2020-12-30T10:33:57Z</cp:lastPrinted>
  <dcterms:created xsi:type="dcterms:W3CDTF">2015-06-05T18:19:34Z</dcterms:created>
  <dcterms:modified xsi:type="dcterms:W3CDTF">2021-01-18T09:57:26Z</dcterms:modified>
</cp:coreProperties>
</file>