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\Desktop\Inf + Ade\2 curso\1 cuatrimestre\Macroeconomia\Ejercicios\"/>
    </mc:Choice>
  </mc:AlternateContent>
  <workbookProtection lockWindows="1"/>
  <bookViews>
    <workbookView xWindow="0" yWindow="0" windowWidth="17256" windowHeight="5772" firstSheet="2" activeTab="8"/>
  </bookViews>
  <sheets>
    <sheet name="Puntuaciones Examen" sheetId="1" r:id="rId1"/>
    <sheet name="Puntuaciones Examen depuradas" sheetId="2" r:id="rId2"/>
    <sheet name="FMI datos" sheetId="9" r:id="rId3"/>
    <sheet name="FMI calculos" sheetId="15" r:id="rId4"/>
    <sheet name="OCDE-OECDimportaciones" sheetId="10" r:id="rId5"/>
    <sheet name="OCDE-OECDvalor" sheetId="11" r:id="rId6"/>
    <sheet name="EUROSTAT" sheetId="12" r:id="rId7"/>
    <sheet name="BCE" sheetId="13" r:id="rId8"/>
    <sheet name="BCE CALCULOS" sheetId="16" r:id="rId9"/>
  </sheets>
  <calcPr calcId="162913"/>
</workbook>
</file>

<file path=xl/calcChain.xml><?xml version="1.0" encoding="utf-8"?>
<calcChain xmlns="http://schemas.openxmlformats.org/spreadsheetml/2006/main">
  <c r="F75" i="16" l="1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74" i="16"/>
  <c r="F53" i="16" l="1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D8" i="15" l="1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G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G68" i="15"/>
  <c r="D69" i="15"/>
  <c r="D70" i="15"/>
  <c r="D71" i="15"/>
  <c r="D72" i="15"/>
  <c r="D73" i="15"/>
  <c r="D74" i="15"/>
  <c r="D75" i="15"/>
  <c r="D76" i="15"/>
  <c r="D77" i="15"/>
  <c r="D78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G110" i="15"/>
  <c r="D111" i="15"/>
  <c r="D112" i="15"/>
  <c r="D113" i="15"/>
  <c r="D114" i="15"/>
  <c r="D115" i="15"/>
  <c r="D116" i="15"/>
  <c r="D117" i="15"/>
  <c r="D118" i="15"/>
  <c r="D119" i="15"/>
  <c r="D3" i="1" l="1"/>
  <c r="E3" i="1"/>
  <c r="F3" i="2" s="1"/>
  <c r="F3" i="1"/>
  <c r="G3" i="1"/>
  <c r="H3" i="1"/>
  <c r="I3" i="1"/>
  <c r="J3" i="1"/>
  <c r="K3" i="2" s="1"/>
  <c r="K3" i="1"/>
  <c r="L3" i="1"/>
  <c r="M3" i="1"/>
  <c r="N3" i="1"/>
  <c r="O3" i="2" s="1"/>
  <c r="O3" i="1"/>
  <c r="P3" i="2" s="1"/>
  <c r="P3" i="1"/>
  <c r="Q3" i="1"/>
  <c r="R3" i="2" s="1"/>
  <c r="D4" i="1"/>
  <c r="E4" i="1"/>
  <c r="F4" i="1"/>
  <c r="G4" i="1"/>
  <c r="H4" i="1"/>
  <c r="I4" i="2" s="1"/>
  <c r="I4" i="1"/>
  <c r="J4" i="1"/>
  <c r="K4" i="1"/>
  <c r="L4" i="1"/>
  <c r="M4" i="2" s="1"/>
  <c r="M4" i="1"/>
  <c r="N4" i="2" s="1"/>
  <c r="N4" i="1"/>
  <c r="O4" i="1"/>
  <c r="P4" i="2" s="1"/>
  <c r="P4" i="1"/>
  <c r="Q4" i="1"/>
  <c r="D5" i="1"/>
  <c r="E5" i="1"/>
  <c r="F5" i="1"/>
  <c r="G5" i="2" s="1"/>
  <c r="G5" i="1"/>
  <c r="H5" i="1"/>
  <c r="I5" i="1"/>
  <c r="J5" i="1"/>
  <c r="K5" i="2" s="1"/>
  <c r="K5" i="1"/>
  <c r="L5" i="2" s="1"/>
  <c r="L5" i="1"/>
  <c r="M5" i="1"/>
  <c r="N5" i="2" s="1"/>
  <c r="N5" i="1"/>
  <c r="O5" i="1"/>
  <c r="P5" i="1"/>
  <c r="Q5" i="1"/>
  <c r="D6" i="1"/>
  <c r="E6" i="2" s="1"/>
  <c r="E6" i="1"/>
  <c r="F6" i="1"/>
  <c r="G6" i="1"/>
  <c r="H6" i="1"/>
  <c r="I6" i="2" s="1"/>
  <c r="I6" i="1"/>
  <c r="J6" i="2" s="1"/>
  <c r="J6" i="1"/>
  <c r="K6" i="1"/>
  <c r="L6" i="2" s="1"/>
  <c r="L6" i="1"/>
  <c r="M6" i="1"/>
  <c r="N6" i="1"/>
  <c r="O6" i="1"/>
  <c r="P6" i="1"/>
  <c r="Q6" i="2" s="1"/>
  <c r="Q6" i="1"/>
  <c r="D7" i="1"/>
  <c r="E7" i="1"/>
  <c r="F7" i="1"/>
  <c r="G7" i="2" s="1"/>
  <c r="G7" i="1"/>
  <c r="H7" i="2" s="1"/>
  <c r="H7" i="1"/>
  <c r="I7" i="1"/>
  <c r="J7" i="2" s="1"/>
  <c r="J7" i="1"/>
  <c r="K7" i="1"/>
  <c r="L7" i="1"/>
  <c r="M7" i="1"/>
  <c r="N7" i="1"/>
  <c r="O7" i="2" s="1"/>
  <c r="O7" i="1"/>
  <c r="P7" i="1"/>
  <c r="Q7" i="1"/>
  <c r="D8" i="1"/>
  <c r="E8" i="2" s="1"/>
  <c r="E8" i="1"/>
  <c r="F8" i="2" s="1"/>
  <c r="F8" i="1"/>
  <c r="G8" i="1"/>
  <c r="H8" i="2" s="1"/>
  <c r="H8" i="1"/>
  <c r="I8" i="1"/>
  <c r="J8" i="1"/>
  <c r="K8" i="1"/>
  <c r="L8" i="1"/>
  <c r="M8" i="2" s="1"/>
  <c r="M8" i="1"/>
  <c r="N8" i="1"/>
  <c r="O8" i="1"/>
  <c r="P8" i="1"/>
  <c r="Q8" i="1"/>
  <c r="R8" i="2" s="1"/>
  <c r="D9" i="1"/>
  <c r="E9" i="1"/>
  <c r="F9" i="2" s="1"/>
  <c r="F9" i="1"/>
  <c r="G9" i="1"/>
  <c r="H9" i="1"/>
  <c r="I9" i="1"/>
  <c r="J9" i="1"/>
  <c r="K9" i="2" s="1"/>
  <c r="K9" i="1"/>
  <c r="L9" i="1"/>
  <c r="M9" i="1"/>
  <c r="N9" i="1"/>
  <c r="O9" i="1"/>
  <c r="P9" i="2" s="1"/>
  <c r="P9" i="1"/>
  <c r="Q9" i="1"/>
  <c r="R9" i="2" s="1"/>
  <c r="D10" i="1"/>
  <c r="E10" i="1"/>
  <c r="F10" i="1"/>
  <c r="G10" i="1"/>
  <c r="H10" i="1"/>
  <c r="I10" i="2" s="1"/>
  <c r="I10" i="1"/>
  <c r="J10" i="1"/>
  <c r="K10" i="1"/>
  <c r="L10" i="1"/>
  <c r="M10" i="1"/>
  <c r="N10" i="2" s="1"/>
  <c r="N10" i="1"/>
  <c r="O10" i="1"/>
  <c r="P10" i="2" s="1"/>
  <c r="P10" i="1"/>
  <c r="Q10" i="1"/>
  <c r="D11" i="1"/>
  <c r="E11" i="1"/>
  <c r="F11" i="1"/>
  <c r="G11" i="2" s="1"/>
  <c r="G11" i="1"/>
  <c r="H11" i="1"/>
  <c r="I11" i="1"/>
  <c r="J11" i="1"/>
  <c r="K11" i="1"/>
  <c r="L11" i="2" s="1"/>
  <c r="L11" i="1"/>
  <c r="M11" i="1"/>
  <c r="N11" i="2" s="1"/>
  <c r="N11" i="1"/>
  <c r="O11" i="1"/>
  <c r="P11" i="1"/>
  <c r="Q11" i="1"/>
  <c r="D12" i="1"/>
  <c r="E12" i="2" s="1"/>
  <c r="E12" i="1"/>
  <c r="F12" i="1"/>
  <c r="G12" i="1"/>
  <c r="H12" i="1"/>
  <c r="I12" i="1"/>
  <c r="J12" i="2" s="1"/>
  <c r="J12" i="1"/>
  <c r="K12" i="1"/>
  <c r="L12" i="2" s="1"/>
  <c r="L12" i="1"/>
  <c r="M12" i="1"/>
  <c r="N12" i="1"/>
  <c r="O12" i="1"/>
  <c r="P12" i="1"/>
  <c r="Q12" i="2" s="1"/>
  <c r="Q12" i="1"/>
  <c r="D13" i="1"/>
  <c r="E13" i="1"/>
  <c r="F13" i="1"/>
  <c r="G13" i="1"/>
  <c r="H13" i="2" s="1"/>
  <c r="H13" i="1"/>
  <c r="I13" i="1"/>
  <c r="J13" i="2" s="1"/>
  <c r="J13" i="1"/>
  <c r="K13" i="1"/>
  <c r="L13" i="1"/>
  <c r="M13" i="1"/>
  <c r="N13" i="1"/>
  <c r="O13" i="2" s="1"/>
  <c r="O13" i="1"/>
  <c r="P13" i="1"/>
  <c r="Q13" i="1"/>
  <c r="D14" i="1"/>
  <c r="E14" i="1"/>
  <c r="F14" i="2" s="1"/>
  <c r="F14" i="1"/>
  <c r="G14" i="1"/>
  <c r="H14" i="2" s="1"/>
  <c r="H14" i="1"/>
  <c r="I14" i="1"/>
  <c r="J14" i="1"/>
  <c r="K14" i="1"/>
  <c r="L14" i="1"/>
  <c r="M14" i="2" s="1"/>
  <c r="M14" i="1"/>
  <c r="N14" i="1"/>
  <c r="O14" i="1"/>
  <c r="P14" i="1"/>
  <c r="Q14" i="1"/>
  <c r="R14" i="2" s="1"/>
  <c r="D15" i="1"/>
  <c r="E15" i="1"/>
  <c r="F15" i="2" s="1"/>
  <c r="F15" i="1"/>
  <c r="G15" i="1"/>
  <c r="H15" i="1"/>
  <c r="I15" i="1"/>
  <c r="J15" i="1"/>
  <c r="K15" i="2" s="1"/>
  <c r="K15" i="1"/>
  <c r="L15" i="1"/>
  <c r="M15" i="1"/>
  <c r="N15" i="1"/>
  <c r="O15" i="1"/>
  <c r="P15" i="2" s="1"/>
  <c r="P15" i="1"/>
  <c r="Q15" i="1"/>
  <c r="R15" i="2" s="1"/>
  <c r="D16" i="1"/>
  <c r="E16" i="1"/>
  <c r="F16" i="1"/>
  <c r="G16" i="1"/>
  <c r="H16" i="1"/>
  <c r="I16" i="2" s="1"/>
  <c r="I16" i="1"/>
  <c r="J16" i="1"/>
  <c r="K16" i="1"/>
  <c r="L16" i="1"/>
  <c r="M16" i="1"/>
  <c r="N16" i="2" s="1"/>
  <c r="N16" i="1"/>
  <c r="O16" i="1"/>
  <c r="P16" i="2" s="1"/>
  <c r="P16" i="1"/>
  <c r="Q16" i="1"/>
  <c r="D17" i="1"/>
  <c r="E17" i="1"/>
  <c r="F17" i="1"/>
  <c r="G17" i="2" s="1"/>
  <c r="G17" i="1"/>
  <c r="H17" i="1"/>
  <c r="I17" i="1"/>
  <c r="J17" i="1"/>
  <c r="K17" i="1"/>
  <c r="L17" i="2" s="1"/>
  <c r="L17" i="1"/>
  <c r="M17" i="1"/>
  <c r="N17" i="2" s="1"/>
  <c r="N17" i="1"/>
  <c r="O17" i="1"/>
  <c r="P17" i="1"/>
  <c r="Q17" i="1"/>
  <c r="D18" i="1"/>
  <c r="E18" i="2" s="1"/>
  <c r="E18" i="1"/>
  <c r="F18" i="1"/>
  <c r="G18" i="1"/>
  <c r="H18" i="1"/>
  <c r="I18" i="1"/>
  <c r="J18" i="2" s="1"/>
  <c r="J18" i="1"/>
  <c r="K18" i="1"/>
  <c r="L18" i="2" s="1"/>
  <c r="L18" i="1"/>
  <c r="M18" i="1"/>
  <c r="N18" i="1"/>
  <c r="O18" i="1"/>
  <c r="P18" i="1"/>
  <c r="Q18" i="2" s="1"/>
  <c r="Q18" i="1"/>
  <c r="D19" i="1"/>
  <c r="E19" i="1"/>
  <c r="F19" i="1"/>
  <c r="G19" i="1"/>
  <c r="H19" i="2" s="1"/>
  <c r="H19" i="1"/>
  <c r="I19" i="1"/>
  <c r="J19" i="2" s="1"/>
  <c r="J19" i="1"/>
  <c r="K19" i="1"/>
  <c r="L19" i="1"/>
  <c r="M19" i="1"/>
  <c r="N19" i="1"/>
  <c r="O19" i="2" s="1"/>
  <c r="O19" i="1"/>
  <c r="P19" i="1"/>
  <c r="Q19" i="1"/>
  <c r="D20" i="1"/>
  <c r="E20" i="1"/>
  <c r="F20" i="2" s="1"/>
  <c r="F20" i="1"/>
  <c r="G20" i="1"/>
  <c r="H20" i="2" s="1"/>
  <c r="H20" i="1"/>
  <c r="I20" i="1"/>
  <c r="J20" i="1"/>
  <c r="K20" i="1"/>
  <c r="L20" i="1"/>
  <c r="M20" i="2" s="1"/>
  <c r="M20" i="1"/>
  <c r="N20" i="1"/>
  <c r="O20" i="1"/>
  <c r="P20" i="1"/>
  <c r="Q20" i="1"/>
  <c r="R20" i="2" s="1"/>
  <c r="D21" i="1"/>
  <c r="E21" i="1"/>
  <c r="F21" i="2" s="1"/>
  <c r="F21" i="1"/>
  <c r="G21" i="1"/>
  <c r="H21" i="1"/>
  <c r="I21" i="1"/>
  <c r="J21" i="1"/>
  <c r="K21" i="2" s="1"/>
  <c r="K21" i="1"/>
  <c r="L21" i="1"/>
  <c r="M21" i="1"/>
  <c r="N21" i="1"/>
  <c r="O21" i="1"/>
  <c r="P21" i="2" s="1"/>
  <c r="P21" i="1"/>
  <c r="Q21" i="1"/>
  <c r="R21" i="2" s="1"/>
  <c r="D22" i="1"/>
  <c r="E22" i="1"/>
  <c r="F22" i="1"/>
  <c r="G22" i="1"/>
  <c r="H22" i="1"/>
  <c r="I22" i="2" s="1"/>
  <c r="I22" i="1"/>
  <c r="J22" i="1"/>
  <c r="K22" i="1"/>
  <c r="L22" i="1"/>
  <c r="M22" i="1"/>
  <c r="N22" i="2" s="1"/>
  <c r="N22" i="1"/>
  <c r="O22" i="1"/>
  <c r="P22" i="2" s="1"/>
  <c r="P22" i="1"/>
  <c r="Q22" i="1"/>
  <c r="D23" i="1"/>
  <c r="E23" i="1"/>
  <c r="F23" i="1"/>
  <c r="G23" i="1"/>
  <c r="H23" i="1"/>
  <c r="I23" i="1"/>
  <c r="J23" i="1"/>
  <c r="K23" i="1"/>
  <c r="L23" i="2" s="1"/>
  <c r="L23" i="1"/>
  <c r="M23" i="1"/>
  <c r="N23" i="2" s="1"/>
  <c r="N23" i="1"/>
  <c r="O23" i="1"/>
  <c r="P23" i="1"/>
  <c r="Q23" i="1"/>
  <c r="D24" i="1"/>
  <c r="E24" i="1"/>
  <c r="F24" i="1"/>
  <c r="G24" i="1"/>
  <c r="H24" i="1"/>
  <c r="I24" i="1"/>
  <c r="J24" i="2" s="1"/>
  <c r="J24" i="1"/>
  <c r="K24" i="1"/>
  <c r="L24" i="2" s="1"/>
  <c r="L24" i="1"/>
  <c r="M24" i="1"/>
  <c r="N24" i="1"/>
  <c r="O24" i="1"/>
  <c r="P24" i="1"/>
  <c r="Q24" i="1"/>
  <c r="D25" i="1"/>
  <c r="E25" i="1"/>
  <c r="F25" i="1"/>
  <c r="G25" i="1"/>
  <c r="H25" i="2" s="1"/>
  <c r="H25" i="1"/>
  <c r="I25" i="1"/>
  <c r="J25" i="2" s="1"/>
  <c r="J25" i="1"/>
  <c r="K25" i="1"/>
  <c r="L25" i="1"/>
  <c r="M25" i="1"/>
  <c r="N25" i="1"/>
  <c r="O25" i="1"/>
  <c r="P25" i="1"/>
  <c r="Q25" i="1"/>
  <c r="D26" i="1"/>
  <c r="E26" i="1"/>
  <c r="F26" i="2" s="1"/>
  <c r="F26" i="1"/>
  <c r="G26" i="1"/>
  <c r="H26" i="2" s="1"/>
  <c r="H26" i="1"/>
  <c r="I26" i="1"/>
  <c r="J26" i="1"/>
  <c r="K26" i="1"/>
  <c r="L26" i="1"/>
  <c r="M26" i="1"/>
  <c r="N26" i="1"/>
  <c r="O26" i="1"/>
  <c r="P26" i="1"/>
  <c r="Q26" i="1"/>
  <c r="R26" i="2" s="1"/>
  <c r="D27" i="1"/>
  <c r="E27" i="1"/>
  <c r="F27" i="2" s="1"/>
  <c r="F27" i="1"/>
  <c r="G27" i="1"/>
  <c r="H27" i="1"/>
  <c r="I27" i="1"/>
  <c r="J27" i="1"/>
  <c r="K27" i="1"/>
  <c r="L27" i="1"/>
  <c r="M27" i="1"/>
  <c r="N27" i="1"/>
  <c r="O27" i="1"/>
  <c r="P27" i="2" s="1"/>
  <c r="P27" i="1"/>
  <c r="Q27" i="1"/>
  <c r="R27" i="2" s="1"/>
  <c r="D28" i="1"/>
  <c r="E28" i="1"/>
  <c r="F28" i="1"/>
  <c r="G28" i="1"/>
  <c r="H28" i="1"/>
  <c r="I28" i="1"/>
  <c r="J28" i="1"/>
  <c r="K28" i="1"/>
  <c r="L28" i="1"/>
  <c r="M28" i="1"/>
  <c r="N28" i="2" s="1"/>
  <c r="N28" i="1"/>
  <c r="O28" i="1"/>
  <c r="P28" i="2" s="1"/>
  <c r="P28" i="1"/>
  <c r="Q28" i="1"/>
  <c r="D29" i="1"/>
  <c r="E29" i="1"/>
  <c r="F29" i="1"/>
  <c r="G29" i="1"/>
  <c r="H29" i="1"/>
  <c r="I29" i="1"/>
  <c r="J29" i="1"/>
  <c r="K29" i="1"/>
  <c r="L29" i="2" s="1"/>
  <c r="L29" i="1"/>
  <c r="M29" i="1"/>
  <c r="N29" i="2" s="1"/>
  <c r="N29" i="1"/>
  <c r="O29" i="1"/>
  <c r="P29" i="1"/>
  <c r="Q29" i="1"/>
  <c r="D30" i="1"/>
  <c r="E30" i="1"/>
  <c r="F30" i="1"/>
  <c r="G30" i="1"/>
  <c r="H30" i="1"/>
  <c r="I30" i="1"/>
  <c r="J30" i="2" s="1"/>
  <c r="J30" i="1"/>
  <c r="K30" i="1"/>
  <c r="L30" i="2" s="1"/>
  <c r="L30" i="1"/>
  <c r="M30" i="1"/>
  <c r="N30" i="1"/>
  <c r="O30" i="1"/>
  <c r="P30" i="1"/>
  <c r="Q30" i="1"/>
  <c r="D31" i="1"/>
  <c r="E31" i="1"/>
  <c r="F31" i="1"/>
  <c r="G31" i="1"/>
  <c r="H31" i="2" s="1"/>
  <c r="H31" i="1"/>
  <c r="I31" i="1"/>
  <c r="J31" i="2" s="1"/>
  <c r="J31" i="1"/>
  <c r="K31" i="1"/>
  <c r="L31" i="1"/>
  <c r="M31" i="1"/>
  <c r="N31" i="1"/>
  <c r="O31" i="1"/>
  <c r="P31" i="1"/>
  <c r="Q31" i="1"/>
  <c r="D32" i="1"/>
  <c r="E32" i="1"/>
  <c r="F32" i="2" s="1"/>
  <c r="F32" i="1"/>
  <c r="G32" i="1"/>
  <c r="H32" i="2" s="1"/>
  <c r="H32" i="1"/>
  <c r="I32" i="1"/>
  <c r="J32" i="1"/>
  <c r="K32" i="1"/>
  <c r="L32" i="1"/>
  <c r="M32" i="1"/>
  <c r="N32" i="1"/>
  <c r="O32" i="1"/>
  <c r="P32" i="1"/>
  <c r="Q32" i="1"/>
  <c r="D33" i="1"/>
  <c r="E33" i="1"/>
  <c r="F33" i="2" s="1"/>
  <c r="F33" i="1"/>
  <c r="G33" i="1"/>
  <c r="H33" i="1"/>
  <c r="I33" i="1"/>
  <c r="J33" i="1"/>
  <c r="K33" i="1"/>
  <c r="L33" i="1"/>
  <c r="M33" i="1"/>
  <c r="N33" i="1"/>
  <c r="O33" i="1"/>
  <c r="P33" i="1"/>
  <c r="Q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39" i="1"/>
  <c r="E39" i="1"/>
  <c r="F39" i="2" s="1"/>
  <c r="F39" i="1"/>
  <c r="G39" i="1"/>
  <c r="H39" i="1"/>
  <c r="I39" i="1"/>
  <c r="J39" i="1"/>
  <c r="K39" i="1"/>
  <c r="L39" i="1"/>
  <c r="M39" i="1"/>
  <c r="N39" i="1"/>
  <c r="O39" i="1"/>
  <c r="P39" i="1"/>
  <c r="Q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2" i="1"/>
  <c r="E3" i="2"/>
  <c r="G3" i="2"/>
  <c r="H3" i="2"/>
  <c r="I3" i="2"/>
  <c r="J3" i="2"/>
  <c r="L3" i="2"/>
  <c r="M3" i="2"/>
  <c r="N3" i="2"/>
  <c r="Q3" i="2"/>
  <c r="E4" i="2"/>
  <c r="F4" i="2"/>
  <c r="G4" i="2"/>
  <c r="H4" i="2"/>
  <c r="J4" i="2"/>
  <c r="K4" i="2"/>
  <c r="L4" i="2"/>
  <c r="O4" i="2"/>
  <c r="Q4" i="2"/>
  <c r="R4" i="2"/>
  <c r="E5" i="2"/>
  <c r="F5" i="2"/>
  <c r="H5" i="2"/>
  <c r="I5" i="2"/>
  <c r="J5" i="2"/>
  <c r="M5" i="2"/>
  <c r="O5" i="2"/>
  <c r="P5" i="2"/>
  <c r="Q5" i="2"/>
  <c r="R5" i="2"/>
  <c r="F6" i="2"/>
  <c r="G6" i="2"/>
  <c r="H6" i="2"/>
  <c r="K6" i="2"/>
  <c r="M6" i="2"/>
  <c r="N6" i="2"/>
  <c r="O6" i="2"/>
  <c r="P6" i="2"/>
  <c r="R6" i="2"/>
  <c r="E7" i="2"/>
  <c r="F7" i="2"/>
  <c r="I7" i="2"/>
  <c r="K7" i="2"/>
  <c r="L7" i="2"/>
  <c r="M7" i="2"/>
  <c r="N7" i="2"/>
  <c r="P7" i="2"/>
  <c r="Q7" i="2"/>
  <c r="R7" i="2"/>
  <c r="G8" i="2"/>
  <c r="I8" i="2"/>
  <c r="J8" i="2"/>
  <c r="K8" i="2"/>
  <c r="L8" i="2"/>
  <c r="N8" i="2"/>
  <c r="O8" i="2"/>
  <c r="P8" i="2"/>
  <c r="Q8" i="2"/>
  <c r="E9" i="2"/>
  <c r="G9" i="2"/>
  <c r="H9" i="2"/>
  <c r="I9" i="2"/>
  <c r="J9" i="2"/>
  <c r="L9" i="2"/>
  <c r="M9" i="2"/>
  <c r="N9" i="2"/>
  <c r="O9" i="2"/>
  <c r="Q9" i="2"/>
  <c r="E10" i="2"/>
  <c r="F10" i="2"/>
  <c r="G10" i="2"/>
  <c r="H10" i="2"/>
  <c r="J10" i="2"/>
  <c r="K10" i="2"/>
  <c r="L10" i="2"/>
  <c r="M10" i="2"/>
  <c r="O10" i="2"/>
  <c r="Q10" i="2"/>
  <c r="R10" i="2"/>
  <c r="E11" i="2"/>
  <c r="F11" i="2"/>
  <c r="H11" i="2"/>
  <c r="I11" i="2"/>
  <c r="J11" i="2"/>
  <c r="K11" i="2"/>
  <c r="M11" i="2"/>
  <c r="O11" i="2"/>
  <c r="P11" i="2"/>
  <c r="Q11" i="2"/>
  <c r="R11" i="2"/>
  <c r="F12" i="2"/>
  <c r="G12" i="2"/>
  <c r="H12" i="2"/>
  <c r="I12" i="2"/>
  <c r="K12" i="2"/>
  <c r="M12" i="2"/>
  <c r="N12" i="2"/>
  <c r="O12" i="2"/>
  <c r="P12" i="2"/>
  <c r="R12" i="2"/>
  <c r="E13" i="2"/>
  <c r="F13" i="2"/>
  <c r="G13" i="2"/>
  <c r="I13" i="2"/>
  <c r="K13" i="2"/>
  <c r="L13" i="2"/>
  <c r="M13" i="2"/>
  <c r="N13" i="2"/>
  <c r="P13" i="2"/>
  <c r="Q13" i="2"/>
  <c r="R13" i="2"/>
  <c r="E14" i="2"/>
  <c r="G14" i="2"/>
  <c r="I14" i="2"/>
  <c r="J14" i="2"/>
  <c r="K14" i="2"/>
  <c r="L14" i="2"/>
  <c r="N14" i="2"/>
  <c r="O14" i="2"/>
  <c r="P14" i="2"/>
  <c r="Q14" i="2"/>
  <c r="E15" i="2"/>
  <c r="G15" i="2"/>
  <c r="H15" i="2"/>
  <c r="I15" i="2"/>
  <c r="J15" i="2"/>
  <c r="L15" i="2"/>
  <c r="M15" i="2"/>
  <c r="N15" i="2"/>
  <c r="O15" i="2"/>
  <c r="Q15" i="2"/>
  <c r="E16" i="2"/>
  <c r="F16" i="2"/>
  <c r="G16" i="2"/>
  <c r="H16" i="2"/>
  <c r="J16" i="2"/>
  <c r="K16" i="2"/>
  <c r="L16" i="2"/>
  <c r="M16" i="2"/>
  <c r="O16" i="2"/>
  <c r="Q16" i="2"/>
  <c r="R16" i="2"/>
  <c r="E17" i="2"/>
  <c r="F17" i="2"/>
  <c r="H17" i="2"/>
  <c r="I17" i="2"/>
  <c r="J17" i="2"/>
  <c r="K17" i="2"/>
  <c r="M17" i="2"/>
  <c r="O17" i="2"/>
  <c r="P17" i="2"/>
  <c r="Q17" i="2"/>
  <c r="R17" i="2"/>
  <c r="F18" i="2"/>
  <c r="G18" i="2"/>
  <c r="H18" i="2"/>
  <c r="I18" i="2"/>
  <c r="K18" i="2"/>
  <c r="M18" i="2"/>
  <c r="N18" i="2"/>
  <c r="O18" i="2"/>
  <c r="P18" i="2"/>
  <c r="R18" i="2"/>
  <c r="E19" i="2"/>
  <c r="F19" i="2"/>
  <c r="G19" i="2"/>
  <c r="I19" i="2"/>
  <c r="K19" i="2"/>
  <c r="L19" i="2"/>
  <c r="M19" i="2"/>
  <c r="N19" i="2"/>
  <c r="P19" i="2"/>
  <c r="Q19" i="2"/>
  <c r="R19" i="2"/>
  <c r="E20" i="2"/>
  <c r="G20" i="2"/>
  <c r="I20" i="2"/>
  <c r="J20" i="2"/>
  <c r="K20" i="2"/>
  <c r="L20" i="2"/>
  <c r="N20" i="2"/>
  <c r="O20" i="2"/>
  <c r="P20" i="2"/>
  <c r="Q20" i="2"/>
  <c r="E21" i="2"/>
  <c r="G21" i="2"/>
  <c r="H21" i="2"/>
  <c r="I21" i="2"/>
  <c r="J21" i="2"/>
  <c r="L21" i="2"/>
  <c r="M21" i="2"/>
  <c r="N21" i="2"/>
  <c r="O21" i="2"/>
  <c r="Q21" i="2"/>
  <c r="E22" i="2"/>
  <c r="F22" i="2"/>
  <c r="G22" i="2"/>
  <c r="H22" i="2"/>
  <c r="J22" i="2"/>
  <c r="K22" i="2"/>
  <c r="L22" i="2"/>
  <c r="M22" i="2"/>
  <c r="O22" i="2"/>
  <c r="Q22" i="2"/>
  <c r="R22" i="2"/>
  <c r="E23" i="2"/>
  <c r="F23" i="2"/>
  <c r="G23" i="2"/>
  <c r="H23" i="2"/>
  <c r="I23" i="2"/>
  <c r="J23" i="2"/>
  <c r="K23" i="2"/>
  <c r="M23" i="2"/>
  <c r="O23" i="2"/>
  <c r="P23" i="2"/>
  <c r="Q23" i="2"/>
  <c r="R23" i="2"/>
  <c r="E24" i="2"/>
  <c r="F24" i="2"/>
  <c r="G24" i="2"/>
  <c r="H24" i="2"/>
  <c r="I24" i="2"/>
  <c r="K24" i="2"/>
  <c r="M24" i="2"/>
  <c r="N24" i="2"/>
  <c r="O24" i="2"/>
  <c r="P24" i="2"/>
  <c r="Q24" i="2"/>
  <c r="R24" i="2"/>
  <c r="E25" i="2"/>
  <c r="F25" i="2"/>
  <c r="G25" i="2"/>
  <c r="I25" i="2"/>
  <c r="K25" i="2"/>
  <c r="L25" i="2"/>
  <c r="M25" i="2"/>
  <c r="N25" i="2"/>
  <c r="O25" i="2"/>
  <c r="P25" i="2"/>
  <c r="Q25" i="2"/>
  <c r="R25" i="2"/>
  <c r="E26" i="2"/>
  <c r="G26" i="2"/>
  <c r="I26" i="2"/>
  <c r="J26" i="2"/>
  <c r="K26" i="2"/>
  <c r="L26" i="2"/>
  <c r="M26" i="2"/>
  <c r="N26" i="2"/>
  <c r="O26" i="2"/>
  <c r="P26" i="2"/>
  <c r="Q26" i="2"/>
  <c r="E27" i="2"/>
  <c r="G27" i="2"/>
  <c r="H27" i="2"/>
  <c r="I27" i="2"/>
  <c r="J27" i="2"/>
  <c r="K27" i="2"/>
  <c r="L27" i="2"/>
  <c r="M27" i="2"/>
  <c r="N27" i="2"/>
  <c r="O27" i="2"/>
  <c r="Q27" i="2"/>
  <c r="E28" i="2"/>
  <c r="F28" i="2"/>
  <c r="G28" i="2"/>
  <c r="H28" i="2"/>
  <c r="I28" i="2"/>
  <c r="J28" i="2"/>
  <c r="K28" i="2"/>
  <c r="L28" i="2"/>
  <c r="M28" i="2"/>
  <c r="O28" i="2"/>
  <c r="Q28" i="2"/>
  <c r="E29" i="2"/>
  <c r="F29" i="2"/>
  <c r="G29" i="2"/>
  <c r="H29" i="2"/>
  <c r="I29" i="2"/>
  <c r="J29" i="2"/>
  <c r="K29" i="2"/>
  <c r="M29" i="2"/>
  <c r="O29" i="2"/>
  <c r="P29" i="2"/>
  <c r="E30" i="2"/>
  <c r="F30" i="2"/>
  <c r="G30" i="2"/>
  <c r="H30" i="2"/>
  <c r="I30" i="2"/>
  <c r="K30" i="2"/>
  <c r="M30" i="2"/>
  <c r="N30" i="2"/>
  <c r="O30" i="2"/>
  <c r="E31" i="2"/>
  <c r="F31" i="2"/>
  <c r="G31" i="2"/>
  <c r="I31" i="2"/>
  <c r="K31" i="2"/>
  <c r="L31" i="2"/>
  <c r="M31" i="2"/>
  <c r="N31" i="2"/>
  <c r="E32" i="2"/>
  <c r="G32" i="2"/>
  <c r="I32" i="2"/>
  <c r="J32" i="2"/>
  <c r="K32" i="2"/>
  <c r="L32" i="2"/>
  <c r="M32" i="2"/>
  <c r="E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E36" i="2"/>
  <c r="F36" i="2"/>
  <c r="G36" i="2"/>
  <c r="H36" i="2"/>
  <c r="I36" i="2"/>
  <c r="E37" i="2"/>
  <c r="F37" i="2"/>
  <c r="G37" i="2"/>
  <c r="H37" i="2"/>
  <c r="E38" i="2"/>
  <c r="F38" i="2"/>
  <c r="G38" i="2"/>
  <c r="E39" i="2"/>
  <c r="E40" i="2"/>
  <c r="C3" i="1"/>
  <c r="D3" i="2" s="1"/>
  <c r="R3" i="1"/>
  <c r="S3" i="2" s="1"/>
  <c r="S3" i="1"/>
  <c r="T3" i="2" s="1"/>
  <c r="T3" i="1"/>
  <c r="U3" i="2" s="1"/>
  <c r="U3" i="1"/>
  <c r="V3" i="2" s="1"/>
  <c r="V3" i="1"/>
  <c r="W3" i="2" s="1"/>
  <c r="W3" i="1"/>
  <c r="X3" i="2" s="1"/>
  <c r="X3" i="1"/>
  <c r="Y3" i="2" s="1"/>
  <c r="Y3" i="1"/>
  <c r="Z3" i="2" s="1"/>
  <c r="Z3" i="1"/>
  <c r="AA3" i="2" s="1"/>
  <c r="AA3" i="1"/>
  <c r="AB3" i="2" s="1"/>
  <c r="AB3" i="1"/>
  <c r="AC3" i="2" s="1"/>
  <c r="AC3" i="1"/>
  <c r="AD3" i="2" s="1"/>
  <c r="AD3" i="1"/>
  <c r="AE3" i="2" s="1"/>
  <c r="AE3" i="1"/>
  <c r="AF3" i="2" s="1"/>
  <c r="AF3" i="1"/>
  <c r="AG3" i="2" s="1"/>
  <c r="AG3" i="1"/>
  <c r="AH3" i="2" s="1"/>
  <c r="AH3" i="1"/>
  <c r="AI3" i="2" s="1"/>
  <c r="AI3" i="1"/>
  <c r="AJ3" i="2" s="1"/>
  <c r="AJ3" i="1"/>
  <c r="AK3" i="2" s="1"/>
  <c r="AK3" i="1"/>
  <c r="AL3" i="2" s="1"/>
  <c r="AL3" i="1"/>
  <c r="AM3" i="2" s="1"/>
  <c r="AM3" i="1"/>
  <c r="AN3" i="2" s="1"/>
  <c r="AN3" i="1"/>
  <c r="AO3" i="2" s="1"/>
  <c r="AO3" i="1"/>
  <c r="AP3" i="2" s="1"/>
  <c r="AP3" i="1"/>
  <c r="C4" i="1"/>
  <c r="D4" i="2" s="1"/>
  <c r="R4" i="1"/>
  <c r="S4" i="2" s="1"/>
  <c r="S4" i="1"/>
  <c r="T4" i="2" s="1"/>
  <c r="T4" i="1"/>
  <c r="U4" i="2" s="1"/>
  <c r="U4" i="1"/>
  <c r="V4" i="2" s="1"/>
  <c r="V4" i="1"/>
  <c r="W4" i="2" s="1"/>
  <c r="W4" i="1"/>
  <c r="X4" i="2" s="1"/>
  <c r="X4" i="1"/>
  <c r="Y4" i="2" s="1"/>
  <c r="Y4" i="1"/>
  <c r="Z4" i="2" s="1"/>
  <c r="Z4" i="1"/>
  <c r="AA4" i="2" s="1"/>
  <c r="AA4" i="1"/>
  <c r="AB4" i="2" s="1"/>
  <c r="AB4" i="1"/>
  <c r="AC4" i="2" s="1"/>
  <c r="AC4" i="1"/>
  <c r="AD4" i="2" s="1"/>
  <c r="AD4" i="1"/>
  <c r="AE4" i="2" s="1"/>
  <c r="AE4" i="1"/>
  <c r="AF4" i="2" s="1"/>
  <c r="AF4" i="1"/>
  <c r="AG4" i="2" s="1"/>
  <c r="AG4" i="1"/>
  <c r="AH4" i="2" s="1"/>
  <c r="AH4" i="1"/>
  <c r="AI4" i="2" s="1"/>
  <c r="AI4" i="1"/>
  <c r="AJ4" i="2" s="1"/>
  <c r="AJ4" i="1"/>
  <c r="AK4" i="2" s="1"/>
  <c r="AK4" i="1"/>
  <c r="AL4" i="2" s="1"/>
  <c r="AL4" i="1"/>
  <c r="AM4" i="2" s="1"/>
  <c r="AM4" i="1"/>
  <c r="AN4" i="2" s="1"/>
  <c r="AN4" i="1"/>
  <c r="AO4" i="2" s="1"/>
  <c r="AO4" i="1"/>
  <c r="AP4" i="1"/>
  <c r="C5" i="1"/>
  <c r="D5" i="2" s="1"/>
  <c r="R5" i="1"/>
  <c r="S5" i="2" s="1"/>
  <c r="S5" i="1"/>
  <c r="T5" i="2" s="1"/>
  <c r="T5" i="1"/>
  <c r="U5" i="2" s="1"/>
  <c r="U5" i="1"/>
  <c r="V5" i="2" s="1"/>
  <c r="V5" i="1"/>
  <c r="W5" i="2" s="1"/>
  <c r="W5" i="1"/>
  <c r="X5" i="2" s="1"/>
  <c r="X5" i="1"/>
  <c r="Y5" i="2" s="1"/>
  <c r="Y5" i="1"/>
  <c r="Z5" i="2" s="1"/>
  <c r="Z5" i="1"/>
  <c r="AA5" i="2" s="1"/>
  <c r="AA5" i="1"/>
  <c r="AB5" i="2" s="1"/>
  <c r="AB5" i="1"/>
  <c r="AC5" i="2" s="1"/>
  <c r="AC5" i="1"/>
  <c r="AD5" i="2" s="1"/>
  <c r="AD5" i="1"/>
  <c r="AE5" i="2" s="1"/>
  <c r="AE5" i="1"/>
  <c r="AF5" i="2" s="1"/>
  <c r="AF5" i="1"/>
  <c r="AG5" i="2" s="1"/>
  <c r="AG5" i="1"/>
  <c r="AH5" i="2" s="1"/>
  <c r="AH5" i="1"/>
  <c r="AI5" i="2" s="1"/>
  <c r="AI5" i="1"/>
  <c r="AJ5" i="2" s="1"/>
  <c r="AJ5" i="1"/>
  <c r="AK5" i="2" s="1"/>
  <c r="AK5" i="1"/>
  <c r="AL5" i="2" s="1"/>
  <c r="AL5" i="1"/>
  <c r="AM5" i="2" s="1"/>
  <c r="AM5" i="1"/>
  <c r="AN5" i="2" s="1"/>
  <c r="AN5" i="1"/>
  <c r="AO5" i="1"/>
  <c r="AP5" i="1"/>
  <c r="C6" i="1"/>
  <c r="D6" i="2" s="1"/>
  <c r="R6" i="1"/>
  <c r="S6" i="2" s="1"/>
  <c r="S6" i="1"/>
  <c r="T6" i="2" s="1"/>
  <c r="T6" i="1"/>
  <c r="U6" i="2" s="1"/>
  <c r="U6" i="1"/>
  <c r="V6" i="2" s="1"/>
  <c r="V6" i="1"/>
  <c r="W6" i="2" s="1"/>
  <c r="W6" i="1"/>
  <c r="X6" i="2" s="1"/>
  <c r="X6" i="1"/>
  <c r="Y6" i="2" s="1"/>
  <c r="Y6" i="1"/>
  <c r="Z6" i="2" s="1"/>
  <c r="Z6" i="1"/>
  <c r="AA6" i="2" s="1"/>
  <c r="AA6" i="1"/>
  <c r="AB6" i="2" s="1"/>
  <c r="AB6" i="1"/>
  <c r="AC6" i="2" s="1"/>
  <c r="AC6" i="1"/>
  <c r="AD6" i="2" s="1"/>
  <c r="AD6" i="1"/>
  <c r="AE6" i="2" s="1"/>
  <c r="AE6" i="1"/>
  <c r="AF6" i="2" s="1"/>
  <c r="AF6" i="1"/>
  <c r="AG6" i="2" s="1"/>
  <c r="AG6" i="1"/>
  <c r="AH6" i="2" s="1"/>
  <c r="AH6" i="1"/>
  <c r="AI6" i="2" s="1"/>
  <c r="AI6" i="1"/>
  <c r="AJ6" i="2" s="1"/>
  <c r="AJ6" i="1"/>
  <c r="AK6" i="2" s="1"/>
  <c r="AK6" i="1"/>
  <c r="AL6" i="2" s="1"/>
  <c r="AL6" i="1"/>
  <c r="AM6" i="2" s="1"/>
  <c r="AM6" i="1"/>
  <c r="AN6" i="1"/>
  <c r="AO6" i="1"/>
  <c r="AP6" i="1"/>
  <c r="C7" i="1"/>
  <c r="D7" i="2" s="1"/>
  <c r="R7" i="1"/>
  <c r="S7" i="2" s="1"/>
  <c r="S7" i="1"/>
  <c r="T7" i="2" s="1"/>
  <c r="T7" i="1"/>
  <c r="U7" i="2" s="1"/>
  <c r="U7" i="1"/>
  <c r="V7" i="2" s="1"/>
  <c r="V7" i="1"/>
  <c r="W7" i="2" s="1"/>
  <c r="W7" i="1"/>
  <c r="X7" i="2" s="1"/>
  <c r="X7" i="1"/>
  <c r="Y7" i="2" s="1"/>
  <c r="Y7" i="1"/>
  <c r="Z7" i="2" s="1"/>
  <c r="Z7" i="1"/>
  <c r="AA7" i="2" s="1"/>
  <c r="AA7" i="1"/>
  <c r="AB7" i="2" s="1"/>
  <c r="AB7" i="1"/>
  <c r="AC7" i="2" s="1"/>
  <c r="AC7" i="1"/>
  <c r="AD7" i="2" s="1"/>
  <c r="AD7" i="1"/>
  <c r="AE7" i="2" s="1"/>
  <c r="AE7" i="1"/>
  <c r="AF7" i="2" s="1"/>
  <c r="AF7" i="1"/>
  <c r="AG7" i="2" s="1"/>
  <c r="AG7" i="1"/>
  <c r="AH7" i="2" s="1"/>
  <c r="AH7" i="1"/>
  <c r="AI7" i="2" s="1"/>
  <c r="AI7" i="1"/>
  <c r="AJ7" i="2" s="1"/>
  <c r="AJ7" i="1"/>
  <c r="AK7" i="2" s="1"/>
  <c r="AK7" i="1"/>
  <c r="AL7" i="2" s="1"/>
  <c r="AL7" i="1"/>
  <c r="AM7" i="1"/>
  <c r="AN7" i="1"/>
  <c r="AO7" i="1"/>
  <c r="AP7" i="1"/>
  <c r="C8" i="1"/>
  <c r="D8" i="2" s="1"/>
  <c r="R8" i="1"/>
  <c r="S8" i="2" s="1"/>
  <c r="S8" i="1"/>
  <c r="T8" i="2" s="1"/>
  <c r="T8" i="1"/>
  <c r="U8" i="2" s="1"/>
  <c r="U8" i="1"/>
  <c r="V8" i="2" s="1"/>
  <c r="V8" i="1"/>
  <c r="W8" i="2" s="1"/>
  <c r="W8" i="1"/>
  <c r="X8" i="2" s="1"/>
  <c r="X8" i="1"/>
  <c r="Y8" i="2" s="1"/>
  <c r="Y8" i="1"/>
  <c r="Z8" i="2" s="1"/>
  <c r="Z8" i="1"/>
  <c r="AA8" i="2" s="1"/>
  <c r="AA8" i="1"/>
  <c r="AB8" i="2" s="1"/>
  <c r="AB8" i="1"/>
  <c r="AC8" i="2" s="1"/>
  <c r="AC8" i="1"/>
  <c r="AD8" i="2" s="1"/>
  <c r="AD8" i="1"/>
  <c r="AE8" i="2" s="1"/>
  <c r="AE8" i="1"/>
  <c r="AF8" i="2" s="1"/>
  <c r="AF8" i="1"/>
  <c r="AG8" i="2" s="1"/>
  <c r="AG8" i="1"/>
  <c r="AH8" i="2" s="1"/>
  <c r="AH8" i="1"/>
  <c r="AI8" i="2" s="1"/>
  <c r="AI8" i="1"/>
  <c r="AJ8" i="2" s="1"/>
  <c r="AJ8" i="1"/>
  <c r="AK8" i="2" s="1"/>
  <c r="AK8" i="1"/>
  <c r="AL8" i="1"/>
  <c r="AM8" i="1"/>
  <c r="AN8" i="1"/>
  <c r="AO8" i="1"/>
  <c r="AP8" i="1"/>
  <c r="C9" i="1"/>
  <c r="D9" i="2" s="1"/>
  <c r="R9" i="1"/>
  <c r="S9" i="2" s="1"/>
  <c r="S9" i="1"/>
  <c r="T9" i="2" s="1"/>
  <c r="T9" i="1"/>
  <c r="U9" i="2" s="1"/>
  <c r="U9" i="1"/>
  <c r="V9" i="2" s="1"/>
  <c r="V9" i="1"/>
  <c r="W9" i="2" s="1"/>
  <c r="W9" i="1"/>
  <c r="X9" i="2" s="1"/>
  <c r="X9" i="1"/>
  <c r="Y9" i="2" s="1"/>
  <c r="Y9" i="1"/>
  <c r="Z9" i="2" s="1"/>
  <c r="Z9" i="1"/>
  <c r="AA9" i="2" s="1"/>
  <c r="AA9" i="1"/>
  <c r="AB9" i="2" s="1"/>
  <c r="AB9" i="1"/>
  <c r="AC9" i="2" s="1"/>
  <c r="AC9" i="1"/>
  <c r="AD9" i="2" s="1"/>
  <c r="AD9" i="1"/>
  <c r="AE9" i="2" s="1"/>
  <c r="AE9" i="1"/>
  <c r="AF9" i="2" s="1"/>
  <c r="AF9" i="1"/>
  <c r="AG9" i="2" s="1"/>
  <c r="AG9" i="1"/>
  <c r="AH9" i="2" s="1"/>
  <c r="AH9" i="1"/>
  <c r="AI9" i="2" s="1"/>
  <c r="AI9" i="1"/>
  <c r="AJ9" i="2" s="1"/>
  <c r="AJ9" i="1"/>
  <c r="AK9" i="1"/>
  <c r="AL9" i="1"/>
  <c r="AM9" i="1"/>
  <c r="AN9" i="1"/>
  <c r="AO9" i="1"/>
  <c r="AP9" i="1"/>
  <c r="C10" i="1"/>
  <c r="D10" i="2" s="1"/>
  <c r="R10" i="1"/>
  <c r="S10" i="2" s="1"/>
  <c r="S10" i="1"/>
  <c r="T10" i="2" s="1"/>
  <c r="T10" i="1"/>
  <c r="U10" i="2" s="1"/>
  <c r="U10" i="1"/>
  <c r="V10" i="2" s="1"/>
  <c r="V10" i="1"/>
  <c r="W10" i="2" s="1"/>
  <c r="W10" i="1"/>
  <c r="X10" i="2" s="1"/>
  <c r="X10" i="1"/>
  <c r="Y10" i="2" s="1"/>
  <c r="Y10" i="1"/>
  <c r="Z10" i="2" s="1"/>
  <c r="Z10" i="1"/>
  <c r="AA10" i="2" s="1"/>
  <c r="AA10" i="1"/>
  <c r="AB10" i="2" s="1"/>
  <c r="AB10" i="1"/>
  <c r="AC10" i="2" s="1"/>
  <c r="AC10" i="1"/>
  <c r="AD10" i="2" s="1"/>
  <c r="AD10" i="1"/>
  <c r="AE10" i="2" s="1"/>
  <c r="AE10" i="1"/>
  <c r="AF10" i="2" s="1"/>
  <c r="AF10" i="1"/>
  <c r="AG10" i="2" s="1"/>
  <c r="AG10" i="1"/>
  <c r="AH10" i="2" s="1"/>
  <c r="AH10" i="1"/>
  <c r="AI10" i="2" s="1"/>
  <c r="AI10" i="1"/>
  <c r="AJ10" i="1"/>
  <c r="AK10" i="1"/>
  <c r="AL10" i="1"/>
  <c r="AM10" i="1"/>
  <c r="AN10" i="1"/>
  <c r="AO10" i="1"/>
  <c r="AP10" i="1"/>
  <c r="C11" i="1"/>
  <c r="D11" i="2" s="1"/>
  <c r="R11" i="1"/>
  <c r="S11" i="2" s="1"/>
  <c r="S11" i="1"/>
  <c r="T11" i="2" s="1"/>
  <c r="T11" i="1"/>
  <c r="U11" i="2" s="1"/>
  <c r="U11" i="1"/>
  <c r="V11" i="2" s="1"/>
  <c r="V11" i="1"/>
  <c r="W11" i="2" s="1"/>
  <c r="W11" i="1"/>
  <c r="X11" i="2" s="1"/>
  <c r="X11" i="1"/>
  <c r="Y11" i="2" s="1"/>
  <c r="Y11" i="1"/>
  <c r="Z11" i="2" s="1"/>
  <c r="Z11" i="1"/>
  <c r="AA11" i="2" s="1"/>
  <c r="AA11" i="1"/>
  <c r="AB11" i="2" s="1"/>
  <c r="AB11" i="1"/>
  <c r="AC11" i="2" s="1"/>
  <c r="AC11" i="1"/>
  <c r="AD11" i="2" s="1"/>
  <c r="AD11" i="1"/>
  <c r="AE11" i="2" s="1"/>
  <c r="AE11" i="1"/>
  <c r="AF11" i="2" s="1"/>
  <c r="AF11" i="1"/>
  <c r="AG11" i="2" s="1"/>
  <c r="AG11" i="1"/>
  <c r="AH11" i="2" s="1"/>
  <c r="AH11" i="1"/>
  <c r="AI11" i="1"/>
  <c r="AJ11" i="1"/>
  <c r="AK11" i="1"/>
  <c r="AL11" i="1"/>
  <c r="AM11" i="1"/>
  <c r="AN11" i="1"/>
  <c r="AO11" i="1"/>
  <c r="AP11" i="1"/>
  <c r="C12" i="1"/>
  <c r="D12" i="2" s="1"/>
  <c r="R12" i="1"/>
  <c r="S12" i="2" s="1"/>
  <c r="S12" i="1"/>
  <c r="T12" i="2" s="1"/>
  <c r="T12" i="1"/>
  <c r="U12" i="2" s="1"/>
  <c r="U12" i="1"/>
  <c r="V12" i="2" s="1"/>
  <c r="V12" i="1"/>
  <c r="W12" i="2" s="1"/>
  <c r="W12" i="1"/>
  <c r="X12" i="2" s="1"/>
  <c r="X12" i="1"/>
  <c r="Y12" i="2" s="1"/>
  <c r="Y12" i="1"/>
  <c r="Z12" i="2" s="1"/>
  <c r="Z12" i="1"/>
  <c r="AA12" i="2" s="1"/>
  <c r="AA12" i="1"/>
  <c r="AB12" i="2" s="1"/>
  <c r="AB12" i="1"/>
  <c r="AC12" i="2" s="1"/>
  <c r="AC12" i="1"/>
  <c r="AD12" i="2" s="1"/>
  <c r="AD12" i="1"/>
  <c r="AE12" i="2" s="1"/>
  <c r="AE12" i="1"/>
  <c r="AF12" i="2" s="1"/>
  <c r="AF12" i="1"/>
  <c r="AG12" i="2" s="1"/>
  <c r="AG12" i="1"/>
  <c r="AH12" i="1"/>
  <c r="AI12" i="1"/>
  <c r="AJ12" i="1"/>
  <c r="AK12" i="1"/>
  <c r="AL12" i="1"/>
  <c r="AM12" i="1"/>
  <c r="AN12" i="1"/>
  <c r="AO12" i="1"/>
  <c r="AP12" i="1"/>
  <c r="C13" i="1"/>
  <c r="D13" i="2" s="1"/>
  <c r="R13" i="1"/>
  <c r="S13" i="2" s="1"/>
  <c r="S13" i="1"/>
  <c r="T13" i="2" s="1"/>
  <c r="T13" i="1"/>
  <c r="U13" i="2" s="1"/>
  <c r="U13" i="1"/>
  <c r="V13" i="2" s="1"/>
  <c r="V13" i="1"/>
  <c r="W13" i="2" s="1"/>
  <c r="W13" i="1"/>
  <c r="X13" i="2" s="1"/>
  <c r="X13" i="1"/>
  <c r="Y13" i="2" s="1"/>
  <c r="Y13" i="1"/>
  <c r="Z13" i="2" s="1"/>
  <c r="Z13" i="1"/>
  <c r="AA13" i="2" s="1"/>
  <c r="AA13" i="1"/>
  <c r="AB13" i="2" s="1"/>
  <c r="AB13" i="1"/>
  <c r="AC13" i="2" s="1"/>
  <c r="AC13" i="1"/>
  <c r="AD13" i="2" s="1"/>
  <c r="AD13" i="1"/>
  <c r="AE13" i="2" s="1"/>
  <c r="AE13" i="1"/>
  <c r="AF13" i="2" s="1"/>
  <c r="AF13" i="1"/>
  <c r="AG13" i="1"/>
  <c r="AH13" i="1"/>
  <c r="AI13" i="1"/>
  <c r="AJ13" i="1"/>
  <c r="AK13" i="1"/>
  <c r="AL13" i="1"/>
  <c r="AM13" i="1"/>
  <c r="AN13" i="1"/>
  <c r="AO13" i="1"/>
  <c r="AP13" i="1"/>
  <c r="C14" i="1"/>
  <c r="D14" i="2" s="1"/>
  <c r="R14" i="1"/>
  <c r="S14" i="2" s="1"/>
  <c r="S14" i="1"/>
  <c r="T14" i="2" s="1"/>
  <c r="T14" i="1"/>
  <c r="U14" i="2" s="1"/>
  <c r="U14" i="1"/>
  <c r="V14" i="2" s="1"/>
  <c r="V14" i="1"/>
  <c r="W14" i="2" s="1"/>
  <c r="W14" i="1"/>
  <c r="X14" i="2" s="1"/>
  <c r="X14" i="1"/>
  <c r="Y14" i="2" s="1"/>
  <c r="Y14" i="1"/>
  <c r="Z14" i="2" s="1"/>
  <c r="Z14" i="1"/>
  <c r="AA14" i="2" s="1"/>
  <c r="AA14" i="1"/>
  <c r="AB14" i="2" s="1"/>
  <c r="AB14" i="1"/>
  <c r="AC14" i="2" s="1"/>
  <c r="AC14" i="1"/>
  <c r="AD14" i="2" s="1"/>
  <c r="AD14" i="1"/>
  <c r="AE14" i="2" s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5" i="1"/>
  <c r="D15" i="2" s="1"/>
  <c r="R15" i="1"/>
  <c r="S15" i="2" s="1"/>
  <c r="S15" i="1"/>
  <c r="T15" i="2" s="1"/>
  <c r="T15" i="1"/>
  <c r="U15" i="2" s="1"/>
  <c r="U15" i="1"/>
  <c r="V15" i="2" s="1"/>
  <c r="V15" i="1"/>
  <c r="W15" i="2" s="1"/>
  <c r="W15" i="1"/>
  <c r="X15" i="2" s="1"/>
  <c r="X15" i="1"/>
  <c r="Y15" i="2" s="1"/>
  <c r="Y15" i="1"/>
  <c r="Z15" i="2" s="1"/>
  <c r="Z15" i="1"/>
  <c r="AA15" i="2" s="1"/>
  <c r="AA15" i="1"/>
  <c r="AB15" i="2" s="1"/>
  <c r="AB15" i="1"/>
  <c r="AC15" i="2" s="1"/>
  <c r="AC15" i="1"/>
  <c r="AD15" i="2" s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2" s="1"/>
  <c r="R16" i="1"/>
  <c r="S16" i="2" s="1"/>
  <c r="S16" i="1"/>
  <c r="T16" i="2" s="1"/>
  <c r="T16" i="1"/>
  <c r="U16" i="2" s="1"/>
  <c r="U16" i="1"/>
  <c r="V16" i="2" s="1"/>
  <c r="V16" i="1"/>
  <c r="W16" i="2" s="1"/>
  <c r="W16" i="1"/>
  <c r="X16" i="2" s="1"/>
  <c r="X16" i="1"/>
  <c r="Y16" i="2" s="1"/>
  <c r="Y16" i="1"/>
  <c r="Z16" i="2" s="1"/>
  <c r="Z16" i="1"/>
  <c r="AA16" i="2" s="1"/>
  <c r="AA16" i="1"/>
  <c r="AB16" i="2" s="1"/>
  <c r="AB16" i="1"/>
  <c r="AC16" i="2" s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7" i="1"/>
  <c r="D17" i="2" s="1"/>
  <c r="R17" i="1"/>
  <c r="S17" i="2" s="1"/>
  <c r="S17" i="1"/>
  <c r="T17" i="2" s="1"/>
  <c r="T17" i="1"/>
  <c r="U17" i="2" s="1"/>
  <c r="U17" i="1"/>
  <c r="V17" i="2" s="1"/>
  <c r="V17" i="1"/>
  <c r="W17" i="2" s="1"/>
  <c r="W17" i="1"/>
  <c r="X17" i="2" s="1"/>
  <c r="X17" i="1"/>
  <c r="Y17" i="2" s="1"/>
  <c r="Y17" i="1"/>
  <c r="Z17" i="2" s="1"/>
  <c r="Z17" i="1"/>
  <c r="AA17" i="2" s="1"/>
  <c r="AA17" i="1"/>
  <c r="AB17" i="2" s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2" s="1"/>
  <c r="R18" i="1"/>
  <c r="S18" i="2" s="1"/>
  <c r="S18" i="1"/>
  <c r="T18" i="2" s="1"/>
  <c r="T18" i="1"/>
  <c r="U18" i="2" s="1"/>
  <c r="U18" i="1"/>
  <c r="V18" i="2" s="1"/>
  <c r="V18" i="1"/>
  <c r="W18" i="2" s="1"/>
  <c r="W18" i="1"/>
  <c r="X18" i="2" s="1"/>
  <c r="X18" i="1"/>
  <c r="Y18" i="2" s="1"/>
  <c r="Y18" i="1"/>
  <c r="Z18" i="2" s="1"/>
  <c r="Z18" i="1"/>
  <c r="AA18" i="2" s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2" s="1"/>
  <c r="R19" i="1"/>
  <c r="S19" i="2" s="1"/>
  <c r="S19" i="1"/>
  <c r="T19" i="2" s="1"/>
  <c r="T19" i="1"/>
  <c r="U19" i="2" s="1"/>
  <c r="U19" i="1"/>
  <c r="V19" i="2" s="1"/>
  <c r="V19" i="1"/>
  <c r="W19" i="2" s="1"/>
  <c r="W19" i="1"/>
  <c r="X19" i="2" s="1"/>
  <c r="X19" i="1"/>
  <c r="Y19" i="2" s="1"/>
  <c r="Y19" i="1"/>
  <c r="Z19" i="2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2" s="1"/>
  <c r="R20" i="1"/>
  <c r="S20" i="2" s="1"/>
  <c r="S20" i="1"/>
  <c r="T20" i="2" s="1"/>
  <c r="T20" i="1"/>
  <c r="U20" i="2" s="1"/>
  <c r="U20" i="1"/>
  <c r="V20" i="2" s="1"/>
  <c r="V20" i="1"/>
  <c r="W20" i="2" s="1"/>
  <c r="W20" i="1"/>
  <c r="X20" i="2" s="1"/>
  <c r="X20" i="1"/>
  <c r="Y20" i="2" s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2" s="1"/>
  <c r="R21" i="1"/>
  <c r="S21" i="2" s="1"/>
  <c r="S21" i="1"/>
  <c r="T21" i="2" s="1"/>
  <c r="T21" i="1"/>
  <c r="U21" i="2" s="1"/>
  <c r="U21" i="1"/>
  <c r="V21" i="2" s="1"/>
  <c r="V21" i="1"/>
  <c r="W21" i="2" s="1"/>
  <c r="W21" i="1"/>
  <c r="X21" i="2" s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2" s="1"/>
  <c r="R22" i="1"/>
  <c r="S22" i="2" s="1"/>
  <c r="S22" i="1"/>
  <c r="T22" i="2" s="1"/>
  <c r="T22" i="1"/>
  <c r="U22" i="2" s="1"/>
  <c r="U22" i="1"/>
  <c r="V22" i="2" s="1"/>
  <c r="V22" i="1"/>
  <c r="W22" i="2" s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2" s="1"/>
  <c r="R23" i="1"/>
  <c r="S23" i="2" s="1"/>
  <c r="S23" i="1"/>
  <c r="T23" i="2" s="1"/>
  <c r="T23" i="1"/>
  <c r="U23" i="2" s="1"/>
  <c r="U23" i="1"/>
  <c r="V23" i="2" s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2" s="1"/>
  <c r="R24" i="1"/>
  <c r="S24" i="2" s="1"/>
  <c r="S24" i="1"/>
  <c r="T24" i="2" s="1"/>
  <c r="T24" i="1"/>
  <c r="U24" i="2" s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2" s="1"/>
  <c r="R25" i="1"/>
  <c r="S25" i="2" s="1"/>
  <c r="S25" i="1"/>
  <c r="T25" i="2" s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2" s="1"/>
  <c r="R26" i="1"/>
  <c r="S26" i="2" s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2" s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2" s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C29" i="1"/>
  <c r="D29" i="2" s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C30" i="1"/>
  <c r="D30" i="2" s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C31" i="1"/>
  <c r="D31" i="2" s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C32" i="1"/>
  <c r="D32" i="2" s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C33" i="1"/>
  <c r="D33" i="2" s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C34" i="1"/>
  <c r="D34" i="2" s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C35" i="1"/>
  <c r="D35" i="2" s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C36" i="1"/>
  <c r="D36" i="2" s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C37" i="1"/>
  <c r="D37" i="2" s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2" s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2" s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2" s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2" s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B4" i="1"/>
  <c r="C4" i="2" s="1"/>
  <c r="B5" i="1"/>
  <c r="C5" i="2" s="1"/>
  <c r="B6" i="1"/>
  <c r="C6" i="2" s="1"/>
  <c r="B7" i="1"/>
  <c r="C7" i="2" s="1"/>
  <c r="B8" i="1"/>
  <c r="C8" i="2" s="1"/>
  <c r="B9" i="1"/>
  <c r="C9" i="2" s="1"/>
  <c r="B10" i="1"/>
  <c r="C10" i="2" s="1"/>
  <c r="B11" i="1"/>
  <c r="C11" i="2" s="1"/>
  <c r="B12" i="1"/>
  <c r="C12" i="2" s="1"/>
  <c r="B13" i="1"/>
  <c r="C13" i="2" s="1"/>
  <c r="B14" i="1"/>
  <c r="C14" i="2" s="1"/>
  <c r="B15" i="1"/>
  <c r="C15" i="2" s="1"/>
  <c r="B16" i="1"/>
  <c r="C16" i="2" s="1"/>
  <c r="B17" i="1"/>
  <c r="C17" i="2" s="1"/>
  <c r="B18" i="1"/>
  <c r="C18" i="2" s="1"/>
  <c r="B19" i="1"/>
  <c r="C19" i="2" s="1"/>
  <c r="B20" i="1"/>
  <c r="C20" i="2" s="1"/>
  <c r="B21" i="1"/>
  <c r="C21" i="2" s="1"/>
  <c r="B22" i="1"/>
  <c r="C22" i="2" s="1"/>
  <c r="B23" i="1"/>
  <c r="C23" i="2" s="1"/>
  <c r="B24" i="1"/>
  <c r="C24" i="2" s="1"/>
  <c r="B25" i="1"/>
  <c r="C25" i="2" s="1"/>
  <c r="B26" i="1"/>
  <c r="C26" i="2" s="1"/>
  <c r="B27" i="1"/>
  <c r="C27" i="2" s="1"/>
  <c r="B28" i="1"/>
  <c r="C28" i="2" s="1"/>
  <c r="B29" i="1"/>
  <c r="C29" i="2" s="1"/>
  <c r="B30" i="1"/>
  <c r="C30" i="2" s="1"/>
  <c r="B31" i="1"/>
  <c r="C31" i="2" s="1"/>
  <c r="B32" i="1"/>
  <c r="C32" i="2" s="1"/>
  <c r="B33" i="1"/>
  <c r="C33" i="2" s="1"/>
  <c r="B34" i="1"/>
  <c r="C34" i="2" s="1"/>
  <c r="B35" i="1"/>
  <c r="C35" i="2" s="1"/>
  <c r="B36" i="1"/>
  <c r="C36" i="2" s="1"/>
  <c r="B37" i="1"/>
  <c r="C37" i="2" s="1"/>
  <c r="B38" i="1"/>
  <c r="C38" i="2" s="1"/>
  <c r="B39" i="1"/>
  <c r="C39" i="2" s="1"/>
  <c r="B40" i="1"/>
  <c r="C40" i="2" s="1"/>
  <c r="B41" i="1"/>
  <c r="C41" i="2" s="1"/>
  <c r="B42" i="1"/>
  <c r="C42" i="2" s="1"/>
  <c r="B3" i="1"/>
  <c r="C3" i="2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1" i="10"/>
  <c r="A1" i="11"/>
</calcChain>
</file>

<file path=xl/sharedStrings.xml><?xml version="1.0" encoding="utf-8"?>
<sst xmlns="http://schemas.openxmlformats.org/spreadsheetml/2006/main" count="587" uniqueCount="179">
  <si>
    <t xml:space="preserve">Aciertos </t>
  </si>
  <si>
    <t>Errores</t>
  </si>
  <si>
    <t>Unemployment rate</t>
  </si>
  <si>
    <t>Country</t>
  </si>
  <si>
    <t>Germany</t>
  </si>
  <si>
    <t>Spain</t>
  </si>
  <si>
    <t>Subject Descriptor</t>
  </si>
  <si>
    <t>Units</t>
  </si>
  <si>
    <t>Scale</t>
  </si>
  <si>
    <t>Country/Series-specific Notes</t>
  </si>
  <si>
    <t>Estimates Start After</t>
  </si>
  <si>
    <t>Gross domestic product, constant prices</t>
  </si>
  <si>
    <t>Percent change</t>
  </si>
  <si>
    <t>See notes for:  Gross domestic product, constant prices (National currency).</t>
  </si>
  <si>
    <t>Percent of total labor force</t>
  </si>
  <si>
    <t>United States</t>
  </si>
  <si>
    <t>Aciertos</t>
  </si>
  <si>
    <t>Percent of GDP</t>
  </si>
  <si>
    <t>n/a</t>
  </si>
  <si>
    <t>Source: National Statistics Office Latest actual data: 2019 Notes: Data until 1990 refers to German federation only (West Germany). Data from 1991 refer to United Germany. Employment type: Harmonized ILO definition Primary domestic currency: Euro Data last updated: 09/2020</t>
  </si>
  <si>
    <t>General government net lending/borrowing</t>
  </si>
  <si>
    <t>See notes for:  General government net lending/borrowing (National currency).</t>
  </si>
  <si>
    <t>Current account balance</t>
  </si>
  <si>
    <t>See notes for:  Gross domestic product, current prices (National currency) Current account balance (U.S. dollars).</t>
  </si>
  <si>
    <t>Source: National Statistics Office Latest actual data: 2019 Employment type: Harmonized ILO definition Primary domestic currency: Euro Data last updated: 09/2020</t>
  </si>
  <si>
    <t>Source: National Statistics Office Latest actual data: 2019 Employment type: National definition Primary domestic currency: U.S. dollar Data last updated: 09/2020</t>
  </si>
  <si>
    <t>International Monetary Fund, World Economic Outlook Database, October 2020</t>
  </si>
  <si>
    <t>1. Obtener la expresión que relaciona la variación del desempleo en puntos porcentuales y la tasa de crecimiento del PIB para los EEUU (ley de okun) utilizando los datos relativos al periodo 1990 -2019 y realizar su representación gráfica</t>
  </si>
  <si>
    <t>2. Obtener la expresión que relaciona la variación del desempleo en puntos porcentuales y la tasa de crecimiento del PIB para Alemania (ley de okun) utilizando los datos relativos al periodo 1990-2019 y realizar su representación gráfica</t>
  </si>
  <si>
    <t>3. Obtener la expresión que relaciona la variación del desempleo en puntos porcentuales y la tasa de crecimiento del PIB para España  (ley de okun) utilizando los datos relativos al periodo 1990-2019 y realizar su representación gráfica</t>
  </si>
  <si>
    <t>5. Realizar un gráfico de lineas con la evolución del déficit público y el saldo de la balanza por cuenta corriente en porcentaje del PIB de España desde el año 2000 hasta el 2019</t>
  </si>
  <si>
    <t>4. Realizar un gráfico de lineas con la evolución del déficit público en porcentaje del PIB de España, Alemania y EE UU desde el año 2001 hasta el 2019</t>
  </si>
  <si>
    <t>&lt;?xml version="1.0" encoding="utf-16"?&gt;&lt;WebTableParameter xmlns:xsd="http://www.w3.org/2001/XMLSchema" xmlns:xsi="http://www.w3.org/2001/XMLSchema-instance" xmlns="http://stats.oecd.org/OECDStatWS/2004/03/01/"&gt;&lt;DataTable Code="TIVA_2018_C1" HasMetadata="true"&gt;&lt;Name LocaleIsoCode="en"&gt;Trade in Value Added (TiVA): Principal indicators&lt;/Name&gt;&lt;Name LocaleIsoCode="fr"&gt;Échanges en Valeur Ajoutée (ÉVA): Principaux indicateurs &lt;/Name&gt;&lt;Dimension Code="VAR" HasMetadata="false" Display="codesandlabels"&gt;&lt;Name LocaleIsoCode="en"&gt;Indicator&lt;/Name&gt;&lt;Name LocaleIsoCode="fr"&gt;Indicateur&lt;/Name&gt;&lt;Member Code="IMGR" HasMetadata="true" HasOnlyUnitMetadata="false" HasChild="0"&gt;&lt;Name LocaleIsoCode="en"&gt;Gross imports&lt;/Name&gt;&lt;Name LocaleIsoCode="fr"&gt;Importations brutes&lt;/Name&gt;&lt;/Member&gt;&lt;Member Code="VALU" HasMetadata="true" HasOnlyUnitMetadata="false" HasChild="0"&gt;&lt;Name LocaleIsoCode="en"&gt;Value added&lt;/Name&gt;&lt;Name LocaleIsoCode="fr"&gt;Valeur ajoutée&lt;/Name&gt;&lt;/Member&gt;&lt;/Dimension&gt;&lt;Dimension Code="COU" HasMetadata="false" Display="codesandlabels"&gt;&lt;Name LocaleIsoCode="en"&gt;Country / Region&lt;/Name&gt;&lt;Name LocaleIsoCode="fr"&gt;Pays / Région&lt;/Name&gt;&lt;Member Code="DEU" HasMetadata="false" HasOnlyUnitMetadata="false" HasChild="0"&gt;&lt;Name LocaleIsoCode="en"&gt;Germany&lt;/Name&gt;&lt;Name LocaleIsoCode="fr"&gt;Allemagne&lt;/Name&gt;&lt;/Member&gt;&lt;Member Code="ESP" HasMetadata="false" HasOnlyUnitMetadata="false" HasChild="0"&gt;&lt;Name LocaleIsoCode="en"&gt;Spain&lt;/Name&gt;&lt;Name LocaleIsoCode="fr"&gt;Espagne&lt;/Name&gt;&lt;/Member&gt;&lt;Member Code="USA" HasMetadata="false" HasOnlyUnitMetadata="false" HasChild="0"&gt;&lt;Name LocaleIsoCode="en"&gt;United States&lt;/Name&gt;&lt;Name LocaleIsoCode="fr"&gt;États-Unis&lt;/Name&gt;&lt;/Member&gt;&lt;Member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de)&lt;/Name&gt;&lt;/Member&gt;&lt;/Dimension&gt;&lt;Dimension Code="PAR" HasMetadata="false" Display="codesandlabels"&gt;&lt;Name LocaleIsoCode="en"&gt;Partner country / region&lt;/Name&gt;&lt;Name LocaleIsoCode="fr"&gt;Pays / région partenaire&lt;/Name&gt;&lt;Member Code="WLD" HasMetadata="false" HasOnlyUnitMetadata="false" HasChild="0"&gt;&lt;Name LocaleIsoCode="en"&gt;World&lt;/Name&gt;&lt;Name LocaleIsoCode="fr"&gt;Monde&lt;/Name&gt;&lt;/Member&gt;&lt;/Dimension&gt;&lt;Dimension Code="IND" HasMetadata="false" Display="codesandlabels" ShowHierarchy="true"&gt;&lt;Name LocaleIsoCode="en"&gt;Industry&lt;/Name&gt;&lt;Name LocaleIsoCode="fr"&gt;Secteur&lt;/Name&gt;&lt;Member Code="D05T39" HasMetadata="false" HasOnlyUnitMetadata="false" HasChild="0"&gt;&lt;Name LocaleIsoCode="en"&gt;Industry (mining, manufactures and utilities)&lt;/Name&gt;&lt;Name LocaleIsoCode="fr"&gt;Industries (extraction, fabrication, électricité, gaz et eau)&lt;/Name&gt;&lt;/Member&gt;&lt;/Dimension&gt;&lt;Dimension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Code="COU" /&gt;&lt;/Tabulation&gt;&lt;Tabulation Axis="page"&gt;&lt;Dimension Code="VAR" /&gt;&lt;Dimension Code="IND" /&gt;&lt;Dimension Code="PAR"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</si>
  <si>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Trade in Value Added (TiVA): Principal indicators</t>
  </si>
  <si>
    <t>Indicator</t>
  </si>
  <si>
    <t>IMGR: Gross imports</t>
  </si>
  <si>
    <t>Industry</t>
  </si>
  <si>
    <t>D05T39: Industry (mining, manufactures and utilities)</t>
  </si>
  <si>
    <t>Partner country / region</t>
  </si>
  <si>
    <t>WLD: World</t>
  </si>
  <si>
    <t>Unit</t>
  </si>
  <si>
    <t>US Dollar, Millions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</si>
  <si>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</si>
  <si>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</si>
  <si>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</si>
  <si>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</si>
  <si>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</si>
  <si>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</si>
  <si>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</si>
  <si>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</si>
  <si>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</si>
  <si>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</si>
  <si>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</si>
  <si>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</si>
  <si>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 / Region</t>
  </si>
  <si>
    <t/>
  </si>
  <si>
    <t>DEU: Germany</t>
  </si>
  <si>
    <t>ESP: Spain</t>
  </si>
  <si>
    <t>USA: United States</t>
  </si>
  <si>
    <t>CHN: China (People's Republic of)</t>
  </si>
  <si>
    <t>Data extracted on 20 Oct 2020 00:56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</si>
  <si>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Code="TIVA_2018_C1" HasMetadata="true"&gt;&lt;Name LocaleIsoCode="en"&gt;Trade in Value Added (TiVA): Principal indicators&lt;/Name&gt;&lt;Name LocaleIsoCode="fr"&gt;Échanges en Valeur Ajoutée (ÉVA): Principaux indicateurs &lt;/Name&gt;&lt;Dimension Code="VAR" HasMetadata="false" Display="codesandlabels"&gt;&lt;Name LocaleIsoCode="en"&gt;Indicator&lt;/Name&gt;&lt;Name LocaleIsoCode="fr"&gt;Indicateur&lt;/Name&gt;&lt;Member Code="IMGR" HasMetadata="true" HasOnlyUnitMetadata="false" HasChild="0"&gt;&lt;Name LocaleIsoCode="en"&gt;Gross imports&lt;/Name&gt;&lt;Name LocaleIsoCode="fr"&gt;Importations brutes&lt;/Name&gt;&lt;/Member&gt;&lt;Member Code="VALU" HasMetadata="true" HasOnlyUnitMetadata="false" HasChild="0" IsDisplayed="true"&gt;&lt;Name LocaleIsoCode="en"&gt;Value added&lt;/Name&gt;&lt;Name LocaleIsoCode="fr"&gt;Valeur ajoutée&lt;/Name&gt;&lt;/Member&gt;&lt;/Dimension&gt;&lt;Dimension Code="COU" HasMetadata="false" Display="codesandlabels"&gt;&lt;Name LocaleIsoCode="en"&gt;Country / Region&lt;/Name&gt;&lt;Name LocaleIsoCode="fr"&gt;Pays / Région&lt;/Name&gt;&lt;Member Code="DEU" HasMetadata="false" HasOnlyUnitMetadata="false" HasChild="0"&gt;&lt;Name LocaleIsoCode="en"&gt;Germany&lt;/Name&gt;&lt;Name LocaleIsoCode="fr"&gt;Allemagne&lt;/Name&gt;&lt;/Member&gt;&lt;Member Code="ESP" HasMetadata="false" HasOnlyUnitMetadata="false" HasChild="0"&gt;&lt;Name LocaleIsoCode="en"&gt;Spain&lt;/Name&gt;&lt;Name LocaleIsoCode="fr"&gt;Espagne&lt;/Name&gt;&lt;/Member&gt;&lt;Member Code="USA" HasMetadata="false" HasOnlyUnitMetadata="false" HasChild="0"&gt;&lt;Name LocaleIsoCode="en"&gt;United States&lt;/Name&gt;&lt;Name LocaleIsoCode="fr"&gt;États-Unis&lt;/Name&gt;&lt;/Member&gt;&lt;Member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de)&lt;/Name&gt;&lt;/Member&gt;&lt;/Dimension&gt;&lt;Dimension Code="PAR" HasMetadata="false" Display="codesandlabels"&gt;&lt;Name LocaleIsoCode="en"&gt;Partner country / region&lt;/Name&gt;&lt;Name LocaleIsoCode="fr"&gt;Pays / région partenaire&lt;/Name&gt;&lt;Member Code="WLD" HasMetadata="false" HasOnlyUnitMetadata="false" HasChild="0"&gt;&lt;Name LocaleIsoCode="en"&gt;World&lt;/Name&gt;&lt;Name LocaleIsoCode="fr"&gt;Monde&lt;/Name&gt;&lt;/Member&gt;&lt;Member Code="OECD" HasMetadata="false" HasOnlyUnitMetadata="false" HasChild="0"&gt;&lt;Name LocaleIsoCode="en"&gt;OECD member countries&lt;/Name&gt;&lt;Name LocaleIsoCode="fr"&gt;Pays membres de l'OCDE&lt;/Name&gt;&lt;/Member&gt;&lt;Member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Code="NONOECD" HasMetadata="false" HasOnlyUnitMetadata="false" HasChild="0"&gt;&lt;Name LocaleIsoCode="en"&gt;Non-OECD economies and aggregates&lt;/Name&gt;&lt;Name LocaleIsoCode="fr"&gt;Économies non membres de l'OCDE et agrégats&lt;/Name&gt;&lt;/Member&gt;&lt;Member Code="ARG" HasMetadata="false" HasOnlyUnitMetadata="false" HasChild="0"&gt;&lt;Name LocaleIsoCode="en"&gt;Argentina&lt;/Name&gt;&lt;Name LocaleIsoCode="fr"&gt;Argentine&lt;/Name&gt;&lt;/Member&gt;&lt;Member Code="BRA" HasMetadata="false" HasOnlyUnitMetadata="false" HasChild="0"&gt;&lt;Name LocaleIsoCode="en"&gt;Brazil&lt;/Name&gt;&lt;Name LocaleIsoCode="fr"&gt;Brésil&lt;/Name&gt;&lt;/Member&gt;&lt;Member Code="BRN" HasMetadata="false" HasOnlyUnitMetadata="false" HasChild="0"&gt;&lt;Name LocaleIsoCode="en"&gt;Brunei Darussalam&lt;/Name&gt;&lt;Name LocaleIsoCode="fr"&gt;Brunei Darussalam&lt;/Name&gt;&lt;/Member&gt;&lt;Member Code="BGR" HasMetadata="false" HasOnlyUnitMetadata="false" HasChild="0"&gt;&lt;Name LocaleIsoCode="en"&gt;Bulgaria&lt;/Name&gt;&lt;Name LocaleIsoCode="fr"&gt;Bulgarie&lt;/Name&gt;&lt;/Member&gt;&lt;Member Code="KHM" HasMetadata="false" HasOnlyUnitMetadata="false" HasChild="0"&gt;&lt;Name LocaleIsoCode="en"&gt;Cambodia&lt;/Name&gt;&lt;Name LocaleIsoCode="fr"&gt;Cambodge&lt;/Name&gt;&lt;/Member&gt;&lt;Member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Code="HRV" HasMetadata="false" HasOnlyUnitMetadata="false" HasChild="0"&gt;&lt;Name LocaleIsoCode="en"&gt;Croatia&lt;/Name&gt;&lt;Name LocaleIsoCode="fr"&gt;Croatie&lt;/Name&gt;&lt;/Member&gt;&lt;Member Code="CYP" HasMetadata="true" HasOnlyUnitMetadata="false" HasChild="0"&gt;&lt;Name LocaleIsoCode="en"&gt;Cyprus&lt;/Name&gt;&lt;Name LocaleIsoCode="fr"&gt;Chypre&lt;/Name&gt;&lt;/Member&gt;&lt;Member Code="HKG" HasMetadata="false" HasOnlyUnitMetadata="false" HasChild="0"&gt;&lt;Name LocaleIsoCode="en"&gt;Hong Kong, China&lt;/Name&gt;&lt;Name LocaleIsoCode="fr"&gt;Hong Kong, Chine&lt;/Name&gt;&lt;/Member&gt;&lt;Member Code="IND" HasMetadata="false" HasOnlyUnitMetadata="false" HasChild="0"&gt;&lt;Name LocaleIsoCode="en"&gt;India&lt;/Name&gt;&lt;Name LocaleIsoCode="fr"&gt;Inde&lt;/Name&gt;&lt;/Member&gt;&lt;Member Code="IDN" HasMetadata="false" HasOnlyUnitMetadata="false" HasChild="0"&gt;&lt;Name LocaleIsoCode="en"&gt;Indonesia&lt;/Name&gt;&lt;Name LocaleIsoCode="fr"&gt;Indonésie&lt;/Name&gt;&lt;/Member&gt;&lt;Member Code="KAZ" HasMetadata="false" HasOnlyUnitMetadata="false" HasChild="0"&gt;&lt;Name LocaleIsoCode="en"&gt;Kazakhstan&lt;/Name&gt;&lt;Name LocaleIsoCode="fr"&gt;Kazakhstan&lt;/Name&gt;&lt;/Member&gt;&lt;Member Code="MYS" HasMetadata="false" HasOnlyUnitMetadata="false" HasChild="0"&gt;&lt;Name LocaleIsoCode="en"&gt;Malaysia&lt;/Name&gt;&lt;Name LocaleIsoCode="fr"&gt;Malaisie&lt;/Name&gt;&lt;/Member&gt;&lt;Member Code="MLT" HasMetadata="false" HasOnlyUnitMetadata="false" HasChild="0"&gt;&lt;Name LocaleIsoCode="en"&gt;Malta&lt;/Name&gt;&lt;Name LocaleIsoCode="fr"&gt;Malte&lt;/Name&gt;&lt;/Member&gt;&lt;Member Code="MAR" HasMetadata="false" HasOnlyUnitMetadata="false" HasChild="0"&gt;&lt;Name LocaleIsoCode="en"&gt;Morocco&lt;/Name&gt;&lt;Name LocaleIsoCode="fr"&gt;Maroc&lt;/Name&gt;&lt;/Member&gt;&lt;Member Code="PER" HasMetadata="false" HasOnlyUnitMetadata="false" HasChild="0"&gt;&lt;Name LocaleIsoCode="en"&gt;Peru&lt;/Name&gt;&lt;Name LocaleIsoCode="fr"&gt;Pérou&lt;/Name&gt;&lt;/Member&gt;&lt;Member Code="PHL" HasMetadata="false" HasOnlyUnitMetadata="false" HasChild="0"&gt;&lt;Name LocaleIsoCode="en"&gt;Philippines&lt;/Name&gt;&lt;Name LocaleIsoCode="fr"&gt;Philippines&lt;/Name&gt;&lt;/Member&gt;&lt;Member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Code="SAU" HasMetadata="false" HasOnlyUnitMetadata="false" HasChild="0"&gt;&lt;Name LocaleIsoCode="en"&gt;Saudi Arabia&lt;/Name&gt;&lt;Name LocaleIsoCode="fr"&gt;Arabie saoudite&lt;/Name&gt;&lt;/Member&gt;&lt;Member Code="SGP" HasMetadata="false" HasOnlyUnitMetadata="false" HasChild="0"&gt;&lt;Name LocaleIsoCode="en"&gt;Singapore&lt;/Name&gt;&lt;Name LocaleIsoCode="fr"&gt;Singapour&lt;/Name&gt;&lt;/Member&gt;&lt;Member Code="ZAF" HasMetadata="false" HasOnlyUnitMetadata="false" HasChild="0"&gt;&lt;Name LocaleIsoCode="en"&gt;South Africa&lt;/Name&gt;&lt;Name LocaleIsoCode="fr"&gt;Afrique du Sud&lt;/Name&gt;&lt;/Member&gt;&lt;Member Code="TWN" HasMetadata="true" HasOnlyUnitMetadata="false" HasChild="0"&gt;&lt;Name LocaleIsoCode="en"&gt;Chinese Taipei&lt;/Name&gt;&lt;Name LocaleIsoCode="fr"&gt;Taipei chinois&lt;/Name&gt;&lt;/Member&gt;&lt;Member Code="THA" HasMetadata="false" HasOnlyUnitMetadata="false" HasChild="0"&gt;&lt;Name LocaleIsoCode="en"&gt;Thailand&lt;/Name&gt;&lt;Name LocaleIsoCode="fr"&gt;Thaïlande&lt;/Name&gt;&lt;/Member&gt;&lt;Member Code="TUN" HasMetadata="false" HasOnlyUnitMetadata="false" HasChild="0"&gt;&lt;Name LocaleIsoCode="en"&gt;Tunisia&lt;/Name&gt;&lt;Name LocaleIsoCode="fr"&gt;Tunisie&lt;/Name&gt;&lt;/Member&gt;&lt;Member Code="VNM" HasMetadata="false" HasOnlyUnitMetadata="false" HasChild="0"&gt;&lt;Name LocaleIsoCode="en"&gt;Viet Nam&lt;/Name&gt;&lt;Name LocaleIsoCode="fr"&gt;Viêt Nam&lt;/Name&gt;&lt;/Member&gt;&lt;Member Code="ROW" HasMetadata="false" HasOnlyUnitMetadata="false" HasChild="0"&gt;&lt;Name LocaleIsoCode="en"&gt;Rest of the World&lt;/Name&gt;&lt;Name LocaleIsoCode="fr"&gt;Reste du monde&lt;/Name&gt;&lt;/Member&gt;&lt;Member Code="APEC" HasMetadata="true" HasOnlyUnitMetadata="false" HasChild="0"&gt;&lt;Name LocaleIsoCode="en"&gt;Asia-Pacific Economic Cooperation&lt;/Name&gt;&lt;Name LocaleIsoCode="fr"&gt;Coopération économique pour l'Asie-Pacifique&lt;/Name&gt;&lt;/Member&gt;&lt;Member Code="ASEAN" HasMetadata="true" HasOnlyUnitMetadata="false" HasChild="0"&gt;&lt;Name LocaleIsoCode="en"&gt;Association of South East Asian Nations&lt;/Name&gt;&lt;Name LocaleIsoCode="fr"&gt;Association des Nations de l'Asie du Sud Est&lt;/Name&gt;&lt;/Member&gt;&lt;Member Code="EASIA" HasMetadata="true" HasOnlyUnitMetadata="false" HasChild="0"&gt;&lt;Name LocaleIsoCode="en"&gt;Eastern Asia&lt;/Name&gt;&lt;Name LocaleIsoCode="fr"&gt;Asie orientale&lt;/Name&gt;&lt;/Member&gt;&lt;Member Code="EU15" HasMetadata="true" HasOnlyUnitMetadata="false" HasChild="0"&gt;&lt;Name LocaleIsoCode="en"&gt;European Union (15 countries)&lt;/Name&gt;&lt;Name LocaleIsoCode="fr"&gt;Union européenne (15 pays)&lt;/Name&gt;&lt;/Member&gt;&lt;Member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Code="EU13" HasMetadata="true" HasOnlyUnitMetadata="false" HasChild="0"&gt;&lt;Name LocaleIsoCode="en"&gt;EU28 excluding EU15&lt;/Name&gt;&lt;Name LocaleIsoCode="fr"&gt;UE28 hors UE15&lt;/Name&gt;&lt;/Member&gt;&lt;Member Code="EA19" HasMetadata="true" HasOnlyUnitMetadata="false" HasChild="0"&gt;&lt;Name LocaleIsoCode="en"&gt;Euro area&lt;/Name&gt;&lt;Name LocaleIsoCode="fr"&gt;Zone euro&lt;/Name&gt;&lt;/Member&gt;&lt;Member Code="EA12" HasMetadata="true" HasOnlyUnitMetadata="false" HasChild="0"&gt;&lt;Name LocaleIsoCode="en"&gt;Euro area (12 countries)&lt;/Name&gt;&lt;Name LocaleIsoCode="fr"&gt;Zone euro (12 pays)&lt;/Name&gt;&lt;/Member&gt;&lt;Member Code="G20" HasMetadata="true" HasOnlyUnitMetadata="false" HasChild="0"&gt;&lt;Name LocaleIsoCode="en"&gt;G20 countries&lt;/Name&gt;&lt;Name LocaleIsoCode="fr"&gt;Pays du G20&lt;/Name&gt;&lt;/Member&gt;&lt;Member Code="ZNAM" HasMetadata="true" HasOnlyUnitMetadata="false" HasChild="0"&gt;&lt;Name LocaleIsoCode="en"&gt;North America&lt;/Name&gt;&lt;Name LocaleIsoCode="fr"&gt;Amérique du Nord&lt;/Name&gt;&lt;/Member&gt;&lt;Member Code="ZEUR" HasMetadata="true" HasOnlyUnitMetadata="false" HasChild="0"&gt;&lt;Name LocaleIsoCode="en"&gt;Europe&lt;/Name&gt;&lt;Name LocaleIsoCode="fr"&gt;Europe&lt;/Name&gt;&lt;/Member&gt;&lt;Member Code="ZASI" HasMetadata="true" HasOnlyUnitMetadata="false" HasChild="0"&gt;&lt;Name LocaleIsoCode="en"&gt;East and South East Asia&lt;/Name&gt;&lt;Name LocaleIsoCode="fr"&gt;Asie orientale et du Sud-Est&lt;/Name&gt;&lt;/Member&gt;&lt;Member Code="ZSCA" HasMetadata="true" HasOnlyUnitMetadata="false" HasChild="0"&gt;&lt;Name LocaleIsoCode="en"&gt;South and Central America&lt;/Name&gt;&lt;Name LocaleIsoCode="fr"&gt;Amérique centrale et du Sud&lt;/Name&gt;&lt;/Member&gt;&lt;Member Code="ZOTH" HasMetadata="true" HasOnlyUnitMetadata="false" HasChild="0"&gt;&lt;Name LocaleIsoCode="en"&gt;Other regions &lt;/Name&gt;&lt;Name LocaleIsoCode="fr"&gt;Autres régions&lt;/Name&gt;&lt;/Member&gt;&lt;Member Code="DXD" HasMetadata="true" HasOnlyUnitMetadata="false" HasChild="0"&gt;&lt;Name LocaleIsoCode="en"&gt;Domestic&lt;/Name&gt;&lt;Name LocaleIsoCode="fr"&gt;Domestique&lt;/Name&gt;&lt;/Member&gt;&lt;/Dimension&gt;&lt;Dimension Code="IND" HasMetadata="false" Display="codesandlabels" ShowHierarchy="true"&gt;&lt;Name LocaleIsoCode="en"&gt;Industry&lt;/Name&gt;&lt;Name LocaleIsoCode="fr"&gt;Secteur&lt;/Name&gt;&lt;Member Code="D05T39" HasMetadata="false" HasOnlyUnitMetadata="false" HasChild="0"&gt;&lt;Name LocaleIsoCode="en"&gt;Industry (mining, manufactures and utilities)&lt;/Name&gt;&lt;Name LocaleIsoCode="fr"&gt;Industries (extraction, fabrication, électricité, gaz et eau)&lt;/Name&gt;&lt;/Member&gt;&lt;/Dimension&gt;&lt;Dimension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Code="COU" /&gt;&lt;/Tabulation&gt;&lt;Tabulation Axis="page"&gt;&lt;Dimension Code="VAR" /&gt;&lt;Dimension Code="IND" /&gt;&lt;Dimension Code="PAR"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</si>
  <si>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VALU: Value added</t>
  </si>
  <si>
    <t>Data extracted on 20 Oct 2020 01:09 UTC (GMT) from OECD.Stat</t>
  </si>
  <si>
    <t>Government deficit/surplus, debt and associated data [gov_10dd_edpt1]</t>
  </si>
  <si>
    <t>Last update</t>
  </si>
  <si>
    <t>Extracted on</t>
  </si>
  <si>
    <t>Source of data</t>
  </si>
  <si>
    <t>Eurostat</t>
  </si>
  <si>
    <t>UNIT</t>
  </si>
  <si>
    <t>Million euro</t>
  </si>
  <si>
    <t>SECTOR</t>
  </si>
  <si>
    <t>General government</t>
  </si>
  <si>
    <t>NA_ITEM</t>
  </si>
  <si>
    <t>Net lending (+) /net borrowing (-)</t>
  </si>
  <si>
    <t>GEO/TIME</t>
  </si>
  <si>
    <t>2000</t>
  </si>
  <si>
    <t>2001</t>
  </si>
  <si>
    <t>2002</t>
  </si>
  <si>
    <t>2003</t>
  </si>
  <si>
    <t>2004</t>
  </si>
  <si>
    <t>2016</t>
  </si>
  <si>
    <t>2017</t>
  </si>
  <si>
    <t>2018</t>
  </si>
  <si>
    <t>2019</t>
  </si>
  <si>
    <t>Germany (until 1990 former territory of the FRG)</t>
  </si>
  <si>
    <t>Greece</t>
  </si>
  <si>
    <t>France</t>
  </si>
  <si>
    <t>Italy</t>
  </si>
  <si>
    <t>Portugal</t>
  </si>
  <si>
    <t>Special value:</t>
  </si>
  <si>
    <t>:</t>
  </si>
  <si>
    <t>not available</t>
  </si>
  <si>
    <t>Percentage of gross domestic product (GDP)</t>
  </si>
  <si>
    <t>Data Source in SDW: https://sdw.ecb.europa.eu/browseTable.do?org.apache.struts.taglib.html.TOKEN=b65cb2c8ef231e4b022641ee39f325f2&amp;FREQ.243=Q&amp;df=true&amp;REF_AREA.243=DE&amp;REF_AREA.243=ES&amp;REF_AREA.243=FR&amp;REF_AREA.243=GR&amp;REF_AREA.243=IT&amp;REF_AREA.243=PT&amp;MAX_DOWNLOAD_SERIES=500&amp;periodSortOrder=ASC&amp;DATASET=0&amp;FUNCTIONAL_CAT.243=_T&amp;org.apache.struts.taglib.html.TOKEN=0f1c1535ae94a3da69f0d103197f0533&amp;org.apache.struts.taglib.html.TOKEN=f2b89006726b0327d67a070938cfa071&amp;UNIT_MEASURE.243=EUR&amp;UNIT_MEASURE.243=EUR_R_B1GQ&amp;node=9691636&amp;SERIES_MAX_NUM=50&amp;activeTab=BP6&amp;start=01-01-2010&amp;end=21-10-2020&amp;submitOptions.x=0&amp;submitOptions.y=0&amp;trans=N&amp;q=&amp;type=</t>
  </si>
  <si>
    <t>BP6.Q.N.DE.W1.S1.S1.LE.NE.FA._T.FNED._Z.EUR._T._X.N</t>
  </si>
  <si>
    <t>BP6.Q.N.DE.W1.S1.S1.LE.NE.FA._T.FNED._Z.EUR_R_B1GQ._T._X.N</t>
  </si>
  <si>
    <t>BP6.Q.N.ES.W1.S1.S1.LE.NE.FA._T.FNED._Z.EUR._T._X.N</t>
  </si>
  <si>
    <t>BP6.Q.N.ES.W1.S1.S1.LE.NE.FA._T.FNED._Z.EUR_R_B1GQ._T._X.N</t>
  </si>
  <si>
    <t>BP6.Q.N.FR.W1.S1.S1.LE.NE.FA._T.FNED._Z.EUR._T._X.N</t>
  </si>
  <si>
    <t>BP6.Q.N.FR.W1.S1.S1.LE.NE.FA._T.FNED._Z.EUR_R_B1GQ._T._X.N</t>
  </si>
  <si>
    <t>BP6.Q.N.GR.W1.S1.S1.LE.NE.FA._T.FNED._Z.EUR._T._X.N</t>
  </si>
  <si>
    <t>BP6.Q.N.GR.W1.S1.S1.LE.NE.FA._T.FNED._Z.EUR_R_B1GQ._T._X.N</t>
  </si>
  <si>
    <t>BP6.Q.N.IT.W1.S1.S1.LE.NE.FA._T.FNED._Z.EUR._T._X.N</t>
  </si>
  <si>
    <t>BP6.Q.N.IT.W1.S1.S1.LE.NE.FA._T.FNED._Z.EUR_R_B1GQ._T._X.N</t>
  </si>
  <si>
    <t>BP6.Q.N.PT.W1.S1.S1.LE.NE.FA._T.FNED._Z.EUR._T._X.N</t>
  </si>
  <si>
    <t>BP6.Q.N.PT.W1.S1.S1.LE.NE.FA._T.FNED._Z.EUR_R_B1GQ._T._X.N</t>
  </si>
  <si>
    <t>Germany, Euro</t>
  </si>
  <si>
    <t>Germany, Euro; ratio to gross domestic product</t>
  </si>
  <si>
    <t>Spain, Euro</t>
  </si>
  <si>
    <t>Spain, Euro; ratio to gross domestic product</t>
  </si>
  <si>
    <t>France, Euro</t>
  </si>
  <si>
    <t>France, Euro; ratio to gross domestic product</t>
  </si>
  <si>
    <t>Greece, Euro</t>
  </si>
  <si>
    <t>Greece, Euro; ratio to gross domestic product</t>
  </si>
  <si>
    <t>Italy, Euro</t>
  </si>
  <si>
    <t>Italy, Euro; ratio to gross domestic product</t>
  </si>
  <si>
    <t>Portugal, Euro</t>
  </si>
  <si>
    <t>Portugal, Euro; ratio to gross domestic product</t>
  </si>
  <si>
    <t>Collection:</t>
  </si>
  <si>
    <t>End of period (E)</t>
  </si>
  <si>
    <t>Period\Unit:</t>
  </si>
  <si>
    <t>[Millions of Euro]</t>
  </si>
  <si>
    <t>[Euro; ratio to gross domestic product ]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</si>
  <si>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</si>
  <si>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</si>
  <si>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</si>
  <si>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</si>
  <si>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</si>
  <si>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</si>
  <si>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</si>
  <si>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</si>
  <si>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</si>
  <si>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</si>
  <si>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</si>
  <si>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</si>
  <si>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</si>
  <si>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</si>
  <si>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</si>
  <si>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</si>
  <si>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</si>
  <si>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</si>
  <si>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</si>
  <si>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</si>
  <si>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</si>
  <si>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</si>
  <si>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</si>
  <si>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</si>
  <si>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</si>
  <si>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</si>
  <si>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</si>
  <si>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</si>
  <si>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</si>
  <si>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</si>
  <si>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</si>
  <si>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</si>
  <si>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</si>
  <si>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</si>
  <si>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</si>
  <si>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</si>
  <si>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</si>
  <si>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</si>
  <si>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</si>
  <si>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</si>
  <si>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</si>
  <si>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</si>
  <si>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1. Realizar un gráfico de líneas con la evolución del déficit o superávit público para España y Alemania en porcentaje del PIB desde el 2000 al 2019</t>
  </si>
  <si>
    <t>2. Realizar un gráfico de líneas con la evolución del déficit o superávit público de España en millones de euros y en porcentaje del PIB (eje secundario), desde el año 2005 hasta el 2019</t>
  </si>
  <si>
    <t>1. Obtener una tabla en la que figure la variación porcentual trimestral de la deuda externa neta de Alemania, Italia y España, desde el comienzo de 2016</t>
  </si>
  <si>
    <t>Alemania</t>
  </si>
  <si>
    <t>Italia</t>
  </si>
  <si>
    <t>España</t>
  </si>
  <si>
    <t>2. A partir de los datos que aparecen en esta hoja obtener los valores medios anuales (millones de euros)de la deuda externa de Portugal y España desde el año 2000 hasta el 2019</t>
  </si>
  <si>
    <t>3. Realizar un gráfico de líneas con la evolución de la deuda externa neta (en millones de euros y en porcentaje del PIB) de España y Alemania desde el año 2016 hasta la actualidad</t>
  </si>
  <si>
    <t>1. Representar en un gráfico de columnas la evolución de los valores añadidos y de las importaciones brutas de la industria de China (desde el año 2005 hasta el 2015). Realice otro similar para los EE.UU</t>
  </si>
  <si>
    <t>Variacion porcentual trismestral</t>
  </si>
  <si>
    <t>Variacion de la trasa de desempleo en punto porcentuales</t>
  </si>
  <si>
    <t>Media</t>
  </si>
  <si>
    <t>2. A partir de los datos que aparecen en esta hoja obtener los valores medios anuales (millones de euros) de la deuda externa de Portugal y España desde el año 2000 hasta 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</si>
</sst>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_ ;\-#,##0.0\ "/>
    <numFmt numFmtId="166" formatCode="dd\.mm\.yy"/>
    <numFmt numFmtId="167" formatCode="#,##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0"/>
      <name val="Arial"/>
    </font>
    <font>
      <sz val="16"/>
      <color rgb="FF0070C0"/>
      <name val="Arial"/>
      <family val="2"/>
    </font>
    <font>
      <sz val="16"/>
      <color rgb="FF0070C0"/>
      <name val="Calibri"/>
      <family val="2"/>
      <scheme val="minor"/>
    </font>
    <font>
      <sz val="22"/>
      <color rgb="FF0070C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2" fillId="0" borderId="0" xfId="1" applyFont="1"/>
    <xf numFmtId="1" fontId="0" fillId="0" borderId="0" xfId="0" applyNumberFormat="1"/>
    <xf numFmtId="1" fontId="17" fillId="0" borderId="0" xfId="0" applyNumberFormat="1" applyFont="1"/>
    <xf numFmtId="0" fontId="0" fillId="35" borderId="0" xfId="0" applyFill="1"/>
    <xf numFmtId="0" fontId="2" fillId="0" borderId="0" xfId="1" applyFont="1" applyFill="1"/>
    <xf numFmtId="0" fontId="0" fillId="0" borderId="0" xfId="0"/>
    <xf numFmtId="0" fontId="21" fillId="0" borderId="11" xfId="0" applyFont="1" applyBorder="1"/>
    <xf numFmtId="0" fontId="22" fillId="0" borderId="11" xfId="0" applyFont="1" applyBorder="1" applyAlignment="1">
      <alignment horizontal="left" wrapText="1"/>
    </xf>
    <xf numFmtId="0" fontId="25" fillId="37" borderId="11" xfId="0" applyFont="1" applyFill="1" applyBorder="1" applyAlignment="1">
      <alignment horizontal="center" vertical="top" wrapText="1"/>
    </xf>
    <xf numFmtId="0" fontId="26" fillId="38" borderId="11" xfId="0" applyFont="1" applyFill="1" applyBorder="1" applyAlignment="1">
      <alignment wrapText="1"/>
    </xf>
    <xf numFmtId="0" fontId="27" fillId="39" borderId="11" xfId="0" applyFont="1" applyFill="1" applyBorder="1" applyAlignment="1">
      <alignment horizontal="center"/>
    </xf>
    <xf numFmtId="0" fontId="28" fillId="38" borderId="11" xfId="0" applyFont="1" applyFill="1" applyBorder="1" applyAlignment="1">
      <alignment vertical="top" wrapText="1"/>
    </xf>
    <xf numFmtId="165" fontId="21" fillId="0" borderId="11" xfId="0" applyNumberFormat="1" applyFont="1" applyBorder="1" applyAlignment="1">
      <alignment horizontal="right"/>
    </xf>
    <xf numFmtId="165" fontId="21" fillId="40" borderId="11" xfId="0" applyNumberFormat="1" applyFont="1" applyFill="1" applyBorder="1" applyAlignment="1">
      <alignment horizontal="right"/>
    </xf>
    <xf numFmtId="0" fontId="29" fillId="0" borderId="0" xfId="0" applyFont="1" applyAlignment="1">
      <alignment horizontal="left"/>
    </xf>
    <xf numFmtId="0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/>
    <xf numFmtId="0" fontId="30" fillId="41" borderId="15" xfId="0" applyNumberFormat="1" applyFont="1" applyFill="1" applyBorder="1" applyAlignment="1"/>
    <xf numFmtId="167" fontId="30" fillId="0" borderId="15" xfId="0" applyNumberFormat="1" applyFont="1" applyFill="1" applyBorder="1" applyAlignment="1"/>
    <xf numFmtId="0" fontId="31" fillId="0" borderId="0" xfId="0" applyFont="1"/>
    <xf numFmtId="0" fontId="2" fillId="0" borderId="0" xfId="0" applyFont="1"/>
    <xf numFmtId="0" fontId="32" fillId="0" borderId="0" xfId="0" applyFont="1"/>
    <xf numFmtId="0" fontId="33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164" fontId="19" fillId="33" borderId="10" xfId="0" applyNumberFormat="1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 wrapText="1"/>
    </xf>
    <xf numFmtId="0" fontId="20" fillId="34" borderId="0" xfId="0" applyFont="1" applyFill="1" applyAlignment="1">
      <alignment vertical="center" textRotation="180" wrapText="1" readingOrder="2"/>
    </xf>
    <xf numFmtId="0" fontId="23" fillId="36" borderId="12" xfId="0" applyFont="1" applyFill="1" applyBorder="1" applyAlignment="1">
      <alignment horizontal="right" vertical="top" wrapText="1"/>
    </xf>
    <xf numFmtId="0" fontId="23" fillId="36" borderId="13" xfId="0" applyFont="1" applyFill="1" applyBorder="1" applyAlignment="1">
      <alignment horizontal="right" vertical="top" wrapText="1"/>
    </xf>
    <xf numFmtId="0" fontId="25" fillId="36" borderId="12" xfId="0" applyFont="1" applyFill="1" applyBorder="1" applyAlignment="1">
      <alignment vertical="top" wrapText="1"/>
    </xf>
    <xf numFmtId="0" fontId="25" fillId="36" borderId="14" xfId="0" applyFont="1" applyFill="1" applyBorder="1" applyAlignment="1">
      <alignment vertical="top" wrapText="1"/>
    </xf>
    <xf numFmtId="0" fontId="25" fillId="36" borderId="13" xfId="0" applyFont="1" applyFill="1" applyBorder="1" applyAlignment="1">
      <alignment vertical="top" wrapText="1"/>
    </xf>
    <xf numFmtId="0" fontId="23" fillId="37" borderId="12" xfId="0" applyFont="1" applyFill="1" applyBorder="1" applyAlignment="1">
      <alignment horizontal="right" vertical="center" wrapText="1"/>
    </xf>
    <xf numFmtId="0" fontId="23" fillId="37" borderId="13" xfId="0" applyFont="1" applyFill="1" applyBorder="1" applyAlignment="1">
      <alignment horizontal="right" vertical="center" wrapText="1"/>
    </xf>
    <xf numFmtId="0" fontId="24" fillId="36" borderId="12" xfId="0" applyFont="1" applyFill="1" applyBorder="1" applyAlignment="1">
      <alignment vertical="top" wrapText="1"/>
    </xf>
    <xf numFmtId="0" fontId="24" fillId="36" borderId="14" xfId="0" applyFont="1" applyFill="1" applyBorder="1" applyAlignment="1">
      <alignment vertical="top" wrapText="1"/>
    </xf>
    <xf numFmtId="0" fontId="24" fillId="36" borderId="13" xfId="0" applyFont="1" applyFill="1" applyBorder="1" applyAlignment="1">
      <alignment vertical="top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66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Ley de Okun para EEUU(1990-2019)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FMI. Elaboracion propia</a:t>
            </a:r>
          </a:p>
        </c:rich>
      </c:tx>
      <c:layout>
        <c:manualLayout>
          <c:xMode val="edge"/>
          <c:yMode val="edge"/>
          <c:x val="0.19974662041518654"/>
          <c:y val="2.8333330854476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1159230096236"/>
                  <c:y val="-0.4247357101195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calculos'!$B$8:$B$37</c:f>
              <c:numCache>
                <c:formatCode>General</c:formatCode>
                <c:ptCount val="30"/>
                <c:pt idx="0">
                  <c:v>1.8859999999999999</c:v>
                </c:pt>
                <c:pt idx="1">
                  <c:v>-0.108</c:v>
                </c:pt>
                <c:pt idx="2">
                  <c:v>3.5219999999999998</c:v>
                </c:pt>
                <c:pt idx="3">
                  <c:v>2.7530000000000001</c:v>
                </c:pt>
                <c:pt idx="4">
                  <c:v>4.0289999999999999</c:v>
                </c:pt>
                <c:pt idx="5">
                  <c:v>2.6840000000000002</c:v>
                </c:pt>
                <c:pt idx="6">
                  <c:v>3.7719999999999998</c:v>
                </c:pt>
                <c:pt idx="7">
                  <c:v>4.4470000000000001</c:v>
                </c:pt>
                <c:pt idx="8">
                  <c:v>4.4809999999999999</c:v>
                </c:pt>
                <c:pt idx="9">
                  <c:v>4.7530000000000001</c:v>
                </c:pt>
                <c:pt idx="10">
                  <c:v>4.1269999999999998</c:v>
                </c:pt>
                <c:pt idx="11">
                  <c:v>0.999</c:v>
                </c:pt>
                <c:pt idx="12">
                  <c:v>1.742</c:v>
                </c:pt>
                <c:pt idx="13">
                  <c:v>2.8610000000000002</c:v>
                </c:pt>
                <c:pt idx="14">
                  <c:v>3.7989999999999999</c:v>
                </c:pt>
                <c:pt idx="15">
                  <c:v>3.5129999999999999</c:v>
                </c:pt>
                <c:pt idx="16">
                  <c:v>2.855</c:v>
                </c:pt>
                <c:pt idx="17">
                  <c:v>1.8759999999999999</c:v>
                </c:pt>
                <c:pt idx="18">
                  <c:v>-0.13700000000000001</c:v>
                </c:pt>
                <c:pt idx="19">
                  <c:v>-2.5369999999999999</c:v>
                </c:pt>
                <c:pt idx="20">
                  <c:v>2.5640000000000001</c:v>
                </c:pt>
                <c:pt idx="21">
                  <c:v>1.5509999999999999</c:v>
                </c:pt>
                <c:pt idx="22">
                  <c:v>2.2490000000000001</c:v>
                </c:pt>
                <c:pt idx="23">
                  <c:v>1.8420000000000001</c:v>
                </c:pt>
                <c:pt idx="24">
                  <c:v>2.5259999999999998</c:v>
                </c:pt>
                <c:pt idx="25">
                  <c:v>3.0760000000000001</c:v>
                </c:pt>
                <c:pt idx="26">
                  <c:v>1.7110000000000001</c:v>
                </c:pt>
                <c:pt idx="27">
                  <c:v>2.3330000000000002</c:v>
                </c:pt>
                <c:pt idx="28">
                  <c:v>2.9969999999999999</c:v>
                </c:pt>
                <c:pt idx="29">
                  <c:v>2.161</c:v>
                </c:pt>
              </c:numCache>
            </c:numRef>
          </c:xVal>
          <c:yVal>
            <c:numRef>
              <c:f>'FMI calculos'!$D$8:$D$37</c:f>
              <c:numCache>
                <c:formatCode>General</c:formatCode>
                <c:ptCount val="30"/>
                <c:pt idx="0">
                  <c:v>0.35899999999999999</c:v>
                </c:pt>
                <c:pt idx="1">
                  <c:v>1.2329999999999997</c:v>
                </c:pt>
                <c:pt idx="2">
                  <c:v>0.64200000000000035</c:v>
                </c:pt>
                <c:pt idx="3">
                  <c:v>-0.58399999999999963</c:v>
                </c:pt>
                <c:pt idx="4">
                  <c:v>-0.80800000000000072</c:v>
                </c:pt>
                <c:pt idx="5">
                  <c:v>-0.50800000000000001</c:v>
                </c:pt>
                <c:pt idx="6">
                  <c:v>-0.18399999999999928</c:v>
                </c:pt>
                <c:pt idx="7">
                  <c:v>-0.46600000000000019</c:v>
                </c:pt>
                <c:pt idx="8">
                  <c:v>-0.44200000000000017</c:v>
                </c:pt>
                <c:pt idx="9">
                  <c:v>-0.28300000000000036</c:v>
                </c:pt>
                <c:pt idx="10">
                  <c:v>-0.24999999999999956</c:v>
                </c:pt>
                <c:pt idx="11">
                  <c:v>0.77499999999999991</c:v>
                </c:pt>
                <c:pt idx="12">
                  <c:v>1.0410000000000004</c:v>
                </c:pt>
                <c:pt idx="13">
                  <c:v>0.20899999999999963</c:v>
                </c:pt>
                <c:pt idx="14">
                  <c:v>-0.45000000000000018</c:v>
                </c:pt>
                <c:pt idx="15">
                  <c:v>-0.45899999999999963</c:v>
                </c:pt>
                <c:pt idx="16">
                  <c:v>-0.47500000000000053</c:v>
                </c:pt>
                <c:pt idx="17">
                  <c:v>9.0000000000003411E-3</c:v>
                </c:pt>
                <c:pt idx="18">
                  <c:v>1.1829999999999998</c:v>
                </c:pt>
                <c:pt idx="19">
                  <c:v>3.4829999999999997</c:v>
                </c:pt>
                <c:pt idx="20">
                  <c:v>0.32500000000000107</c:v>
                </c:pt>
                <c:pt idx="21">
                  <c:v>-0.67500000000000071</c:v>
                </c:pt>
                <c:pt idx="22">
                  <c:v>-0.85800000000000054</c:v>
                </c:pt>
                <c:pt idx="23">
                  <c:v>-0.71699999999999964</c:v>
                </c:pt>
                <c:pt idx="24">
                  <c:v>-1.1999999999999993</c:v>
                </c:pt>
                <c:pt idx="25">
                  <c:v>-0.88300000000000001</c:v>
                </c:pt>
                <c:pt idx="26">
                  <c:v>-0.40000000000000036</c:v>
                </c:pt>
                <c:pt idx="27">
                  <c:v>-0.53300000000000036</c:v>
                </c:pt>
                <c:pt idx="28">
                  <c:v>-0.44999999999999973</c:v>
                </c:pt>
                <c:pt idx="29">
                  <c:v>-0.22500000000000009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380-AA24-E847AFCE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94464"/>
        <c:axId val="1066287808"/>
      </c:scatterChart>
      <c:valAx>
        <c:axId val="10662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Variacion del PIB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287808"/>
        <c:crosses val="autoZero"/>
        <c:crossBetween val="midCat"/>
      </c:valAx>
      <c:valAx>
        <c:axId val="1066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Variacion</a:t>
                </a:r>
                <a:r>
                  <a:rPr lang="es-ES" baseline="0"/>
                  <a:t> de la tasa de desempleo en punots porcentuales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2944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de la deuda externa neta (millones de euros y en porcentaje del PIB) en España y Alemania</a:t>
            </a:r>
            <a:endParaRPr lang="es-ES"/>
          </a:p>
        </c:rich>
      </c:tx>
      <c:layout>
        <c:manualLayout>
          <c:xMode val="edge"/>
          <c:yMode val="edge"/>
          <c:x val="4.9986001749781274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'BCE CALCULOS'!$A$30:$A$47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cat>
          <c:val>
            <c:numRef>
              <c:f>'BCE CALCULOS'!$B$30:$B$47</c:f>
              <c:numCache>
                <c:formatCode>General</c:formatCode>
                <c:ptCount val="18"/>
                <c:pt idx="0">
                  <c:v>-230127</c:v>
                </c:pt>
                <c:pt idx="1">
                  <c:v>-259183</c:v>
                </c:pt>
                <c:pt idx="2">
                  <c:v>-280264</c:v>
                </c:pt>
                <c:pt idx="3">
                  <c:v>-331666</c:v>
                </c:pt>
                <c:pt idx="4">
                  <c:v>-354420</c:v>
                </c:pt>
                <c:pt idx="5">
                  <c:v>-400701</c:v>
                </c:pt>
                <c:pt idx="6">
                  <c:v>-421461</c:v>
                </c:pt>
                <c:pt idx="7">
                  <c:v>-437346</c:v>
                </c:pt>
                <c:pt idx="8">
                  <c:v>-457518</c:v>
                </c:pt>
                <c:pt idx="9">
                  <c:v>-460282</c:v>
                </c:pt>
                <c:pt idx="10">
                  <c:v>-452882</c:v>
                </c:pt>
                <c:pt idx="11">
                  <c:v>-514381</c:v>
                </c:pt>
                <c:pt idx="12">
                  <c:v>-548458</c:v>
                </c:pt>
                <c:pt idx="13">
                  <c:v>-549317</c:v>
                </c:pt>
                <c:pt idx="14">
                  <c:v>-569661</c:v>
                </c:pt>
                <c:pt idx="15">
                  <c:v>-588942</c:v>
                </c:pt>
                <c:pt idx="16">
                  <c:v>-522515</c:v>
                </c:pt>
                <c:pt idx="17">
                  <c:v>-468388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0-4E43-B26A-60C006D855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'BCE CALCULOS'!$A$30:$A$47</c:f>
              <c:strCache>
                <c:ptCount val="18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</c:strCache>
            </c:strRef>
          </c:cat>
          <c:val>
            <c:numRef>
              <c:f>'BCE CALCULOS'!$D$30:$D$47</c:f>
              <c:numCache>
                <c:formatCode>General</c:formatCode>
                <c:ptCount val="18"/>
                <c:pt idx="0">
                  <c:v>1011088</c:v>
                </c:pt>
                <c:pt idx="1">
                  <c:v>1010201</c:v>
                </c:pt>
                <c:pt idx="2">
                  <c:v>1007978</c:v>
                </c:pt>
                <c:pt idx="3">
                  <c:v>982339</c:v>
                </c:pt>
                <c:pt idx="4">
                  <c:v>994576</c:v>
                </c:pt>
                <c:pt idx="5">
                  <c:v>1007308</c:v>
                </c:pt>
                <c:pt idx="6">
                  <c:v>1001867</c:v>
                </c:pt>
                <c:pt idx="7">
                  <c:v>995352</c:v>
                </c:pt>
                <c:pt idx="8">
                  <c:v>1010453</c:v>
                </c:pt>
                <c:pt idx="9">
                  <c:v>997629</c:v>
                </c:pt>
                <c:pt idx="10">
                  <c:v>988635</c:v>
                </c:pt>
                <c:pt idx="11">
                  <c:v>961166</c:v>
                </c:pt>
                <c:pt idx="12">
                  <c:v>958087</c:v>
                </c:pt>
                <c:pt idx="13">
                  <c:v>957665</c:v>
                </c:pt>
                <c:pt idx="14">
                  <c:v>961424</c:v>
                </c:pt>
                <c:pt idx="15">
                  <c:v>930400</c:v>
                </c:pt>
                <c:pt idx="16">
                  <c:v>915226</c:v>
                </c:pt>
                <c:pt idx="17">
                  <c:v>942692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0-4E43-B26A-60C006D8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05983"/>
        <c:axId val="133120390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'BCE CALCULOS'!$C$30:$C$47</c:f>
              <c:numCache>
                <c:formatCode>General</c:formatCode>
                <c:ptCount val="18"/>
                <c:pt idx="0">
                  <c:v>-8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-11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-16</c:v>
                </c:pt>
                <c:pt idx="14">
                  <c:v>-17</c:v>
                </c:pt>
                <c:pt idx="15">
                  <c:v>-17</c:v>
                </c:pt>
                <c:pt idx="16">
                  <c:v>-15</c:v>
                </c:pt>
                <c:pt idx="17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0-4E43-B26A-60C006D855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'BCE CALCULOS'!$E$30:$E$47</c:f>
              <c:numCache>
                <c:formatCode>General</c:formatCode>
                <c:ptCount val="18"/>
                <c:pt idx="0">
                  <c:v>93</c:v>
                </c:pt>
                <c:pt idx="1">
                  <c:v>92</c:v>
                </c:pt>
                <c:pt idx="2">
                  <c:v>91</c:v>
                </c:pt>
                <c:pt idx="3">
                  <c:v>88</c:v>
                </c:pt>
                <c:pt idx="4">
                  <c:v>88</c:v>
                </c:pt>
                <c:pt idx="5">
                  <c:v>89</c:v>
                </c:pt>
                <c:pt idx="6">
                  <c:v>87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78</c:v>
                </c:pt>
                <c:pt idx="15">
                  <c:v>75</c:v>
                </c:pt>
                <c:pt idx="16">
                  <c:v>74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0-4E43-B26A-60C006D8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34863"/>
        <c:axId val="1572027375"/>
      </c:lineChart>
      <c:catAx>
        <c:axId val="13312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203903"/>
        <c:crosses val="autoZero"/>
        <c:auto val="1"/>
        <c:lblAlgn val="ctr"/>
        <c:lblOffset val="100"/>
        <c:noMultiLvlLbl val="0"/>
      </c:catAx>
      <c:valAx>
        <c:axId val="13312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Millones de Euro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205983"/>
        <c:crosses val="autoZero"/>
        <c:crossBetween val="between"/>
      </c:valAx>
      <c:valAx>
        <c:axId val="1572027375"/>
        <c:scaling>
          <c:orientation val="minMax"/>
          <c:max val="170"/>
          <c:min val="-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2034863"/>
        <c:crosses val="max"/>
        <c:crossBetween val="between"/>
      </c:valAx>
      <c:catAx>
        <c:axId val="1572034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027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Ley de Okun para Alemania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(1990-2019)</a:t>
            </a:r>
            <a:endParaRPr lang="es-ES" sz="1200">
              <a:effectLst/>
            </a:endParaRP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0" i="0" baseline="0">
                <a:effectLst/>
              </a:rPr>
              <a:t>FMI. Elaboracion propia</a:t>
            </a:r>
            <a:endParaRPr lang="es-ES" sz="1200">
              <a:effectLst/>
            </a:endParaRP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>
        <c:manualLayout>
          <c:xMode val="edge"/>
          <c:yMode val="edge"/>
          <c:x val="0.2639930008748906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402887139107611E-2"/>
          <c:y val="0.27333333333333332"/>
          <c:w val="0.89370822397200345"/>
          <c:h val="0.50509186351706037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848403324584427"/>
                  <c:y val="-0.42460739282589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calculos'!$B$49:$B$78</c:f>
              <c:numCache>
                <c:formatCode>General</c:formatCode>
                <c:ptCount val="30"/>
                <c:pt idx="0">
                  <c:v>5.7229999999999999</c:v>
                </c:pt>
                <c:pt idx="1">
                  <c:v>5.0110000000000001</c:v>
                </c:pt>
                <c:pt idx="2">
                  <c:v>1.92</c:v>
                </c:pt>
                <c:pt idx="3">
                  <c:v>-0.97699999999999998</c:v>
                </c:pt>
                <c:pt idx="4">
                  <c:v>2.399</c:v>
                </c:pt>
                <c:pt idx="5">
                  <c:v>1.5409999999999999</c:v>
                </c:pt>
                <c:pt idx="6">
                  <c:v>0.81599999999999995</c:v>
                </c:pt>
                <c:pt idx="7">
                  <c:v>1.7849999999999999</c:v>
                </c:pt>
                <c:pt idx="8">
                  <c:v>2.02</c:v>
                </c:pt>
                <c:pt idx="9">
                  <c:v>1.887</c:v>
                </c:pt>
                <c:pt idx="10">
                  <c:v>2.9039999999999999</c:v>
                </c:pt>
                <c:pt idx="11">
                  <c:v>1.6870000000000001</c:v>
                </c:pt>
                <c:pt idx="12">
                  <c:v>-0.20100000000000001</c:v>
                </c:pt>
                <c:pt idx="13">
                  <c:v>-0.70299999999999996</c:v>
                </c:pt>
                <c:pt idx="14">
                  <c:v>1.1839999999999999</c:v>
                </c:pt>
                <c:pt idx="15">
                  <c:v>0.72599999999999998</c:v>
                </c:pt>
                <c:pt idx="16">
                  <c:v>3.8140000000000001</c:v>
                </c:pt>
                <c:pt idx="17">
                  <c:v>2.9820000000000002</c:v>
                </c:pt>
                <c:pt idx="18">
                  <c:v>0.95899999999999996</c:v>
                </c:pt>
                <c:pt idx="19">
                  <c:v>-5.6959999999999997</c:v>
                </c:pt>
                <c:pt idx="20">
                  <c:v>4.1849999999999996</c:v>
                </c:pt>
                <c:pt idx="21">
                  <c:v>3.9140000000000001</c:v>
                </c:pt>
                <c:pt idx="22">
                  <c:v>0.42699999999999999</c:v>
                </c:pt>
                <c:pt idx="23">
                  <c:v>0.432</c:v>
                </c:pt>
                <c:pt idx="24">
                  <c:v>2.2170000000000001</c:v>
                </c:pt>
                <c:pt idx="25">
                  <c:v>1.4870000000000001</c:v>
                </c:pt>
                <c:pt idx="26">
                  <c:v>2.23</c:v>
                </c:pt>
                <c:pt idx="27">
                  <c:v>2.6040000000000001</c:v>
                </c:pt>
                <c:pt idx="28">
                  <c:v>1.268</c:v>
                </c:pt>
                <c:pt idx="29">
                  <c:v>0.55500000000000005</c:v>
                </c:pt>
              </c:numCache>
            </c:numRef>
          </c:xVal>
          <c:yVal>
            <c:numRef>
              <c:f>'FMI calculos'!$D$49:$D$78</c:f>
              <c:numCache>
                <c:formatCode>General</c:formatCode>
                <c:ptCount val="30"/>
                <c:pt idx="0">
                  <c:v>-0.63499999999999979</c:v>
                </c:pt>
                <c:pt idx="1">
                  <c:v>-0.6850000000000005</c:v>
                </c:pt>
                <c:pt idx="2">
                  <c:v>1.1219999999999999</c:v>
                </c:pt>
                <c:pt idx="3">
                  <c:v>1.1830000000000007</c:v>
                </c:pt>
                <c:pt idx="4">
                  <c:v>0.65000000000000036</c:v>
                </c:pt>
                <c:pt idx="5">
                  <c:v>-0.19200000000000017</c:v>
                </c:pt>
                <c:pt idx="6">
                  <c:v>0.67499999999999893</c:v>
                </c:pt>
                <c:pt idx="7">
                  <c:v>0.75</c:v>
                </c:pt>
                <c:pt idx="8">
                  <c:v>-0.27500000000000036</c:v>
                </c:pt>
                <c:pt idx="9">
                  <c:v>-0.82499999999999929</c:v>
                </c:pt>
                <c:pt idx="10">
                  <c:v>-0.60799999999999965</c:v>
                </c:pt>
                <c:pt idx="11">
                  <c:v>-0.15000000000000036</c:v>
                </c:pt>
                <c:pt idx="12">
                  <c:v>0.79999999999999982</c:v>
                </c:pt>
                <c:pt idx="13">
                  <c:v>1.1080000000000005</c:v>
                </c:pt>
                <c:pt idx="14">
                  <c:v>0.625</c:v>
                </c:pt>
                <c:pt idx="15">
                  <c:v>0.67499999999999893</c:v>
                </c:pt>
                <c:pt idx="16">
                  <c:v>-0.9659999999999993</c:v>
                </c:pt>
                <c:pt idx="17">
                  <c:v>-1.4749999999999996</c:v>
                </c:pt>
                <c:pt idx="18">
                  <c:v>-1.1840000000000002</c:v>
                </c:pt>
                <c:pt idx="19">
                  <c:v>0.28399999999999981</c:v>
                </c:pt>
                <c:pt idx="20">
                  <c:v>-0.73399999999999999</c:v>
                </c:pt>
                <c:pt idx="21">
                  <c:v>-1.0750000000000002</c:v>
                </c:pt>
                <c:pt idx="22">
                  <c:v>-0.49099999999999966</c:v>
                </c:pt>
                <c:pt idx="23">
                  <c:v>-0.125</c:v>
                </c:pt>
                <c:pt idx="24">
                  <c:v>-0.23399999999999999</c:v>
                </c:pt>
                <c:pt idx="25">
                  <c:v>-0.375</c:v>
                </c:pt>
                <c:pt idx="26">
                  <c:v>-0.47499999999999964</c:v>
                </c:pt>
                <c:pt idx="27">
                  <c:v>-0.40000000000000036</c:v>
                </c:pt>
                <c:pt idx="28">
                  <c:v>-0.34100000000000019</c:v>
                </c:pt>
                <c:pt idx="29">
                  <c:v>-0.28399999999999981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E-48C4-B553-D5D44E76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74639"/>
        <c:axId val="224775471"/>
      </c:scatterChart>
      <c:valAx>
        <c:axId val="2247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5471"/>
        <c:crosses val="autoZero"/>
        <c:crossBetween val="midCat"/>
      </c:valAx>
      <c:valAx>
        <c:axId val="2247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46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'FMI calculos'!$E$136:$W$136</c:f>
              <c:numCache>
                <c:formatCode>General</c:formatCode>
                <c:ptCount val="19"/>
                <c:pt idx="0">
                  <c:v>-3.0249999999999999</c:v>
                </c:pt>
                <c:pt idx="1">
                  <c:v>-3.875</c:v>
                </c:pt>
                <c:pt idx="2">
                  <c:v>-3.7040000000000002</c:v>
                </c:pt>
                <c:pt idx="3">
                  <c:v>-3.3340000000000001</c:v>
                </c:pt>
                <c:pt idx="4">
                  <c:v>-3.319</c:v>
                </c:pt>
                <c:pt idx="5">
                  <c:v>-1.653</c:v>
                </c:pt>
                <c:pt idx="6">
                  <c:v>0.26100000000000001</c:v>
                </c:pt>
                <c:pt idx="7">
                  <c:v>-0.11600000000000001</c:v>
                </c:pt>
                <c:pt idx="8">
                  <c:v>-3.1509999999999998</c:v>
                </c:pt>
                <c:pt idx="9">
                  <c:v>-4.3789999999999996</c:v>
                </c:pt>
                <c:pt idx="10">
                  <c:v>-0.88100000000000001</c:v>
                </c:pt>
                <c:pt idx="11">
                  <c:v>8.9999999999999993E-3</c:v>
                </c:pt>
                <c:pt idx="12">
                  <c:v>0.04</c:v>
                </c:pt>
                <c:pt idx="13">
                  <c:v>0.57999999999999996</c:v>
                </c:pt>
                <c:pt idx="14">
                  <c:v>0.96099999999999997</c:v>
                </c:pt>
                <c:pt idx="15">
                  <c:v>1.1599999999999999</c:v>
                </c:pt>
                <c:pt idx="16">
                  <c:v>1.3620000000000001</c:v>
                </c:pt>
                <c:pt idx="17">
                  <c:v>1.837</c:v>
                </c:pt>
                <c:pt idx="18">
                  <c:v>1.5209999999999999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0-499F-B375-8F102D07B68F}"/>
            </c:ext>
          </c:extLst>
        </c:ser>
        <c:ser>
          <c:idx val="1"/>
          <c:order val="1"/>
          <c:tx>
            <c:v>España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'FMI calculos'!$E$137:$W$137</c:f>
              <c:numCache>
                <c:formatCode>General</c:formatCode>
                <c:ptCount val="19"/>
                <c:pt idx="0">
                  <c:v>-0.45500000000000002</c:v>
                </c:pt>
                <c:pt idx="1">
                  <c:v>-0.317</c:v>
                </c:pt>
                <c:pt idx="2">
                  <c:v>-0.375</c:v>
                </c:pt>
                <c:pt idx="3">
                  <c:v>-9.5000000000000001E-2</c:v>
                </c:pt>
                <c:pt idx="4">
                  <c:v>1.232</c:v>
                </c:pt>
                <c:pt idx="5">
                  <c:v>2.1240000000000001</c:v>
                </c:pt>
                <c:pt idx="6">
                  <c:v>1.8859999999999999</c:v>
                </c:pt>
                <c:pt idx="7">
                  <c:v>-4.5720000000000001</c:v>
                </c:pt>
                <c:pt idx="8">
                  <c:v>-11.276</c:v>
                </c:pt>
                <c:pt idx="9">
                  <c:v>-9.5269999999999992</c:v>
                </c:pt>
                <c:pt idx="10">
                  <c:v>-9.74</c:v>
                </c:pt>
                <c:pt idx="11">
                  <c:v>-10.736000000000001</c:v>
                </c:pt>
                <c:pt idx="12">
                  <c:v>-7.0359999999999996</c:v>
                </c:pt>
                <c:pt idx="13">
                  <c:v>-5.915</c:v>
                </c:pt>
                <c:pt idx="14">
                  <c:v>-5.1769999999999996</c:v>
                </c:pt>
                <c:pt idx="15">
                  <c:v>-4.3049999999999997</c:v>
                </c:pt>
                <c:pt idx="16">
                  <c:v>-3.024</c:v>
                </c:pt>
                <c:pt idx="17">
                  <c:v>-2.5369999999999999</c:v>
                </c:pt>
                <c:pt idx="18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0-499F-B375-8F102D07B68F}"/>
            </c:ext>
          </c:extLst>
        </c:ser>
        <c:ser>
          <c:idx val="2"/>
          <c:order val="2"/>
          <c:tx>
            <c:v>EEUU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'FMI calculos'!$E$138:$W$138</c:f>
              <c:numCache>
                <c:formatCode>General</c:formatCode>
                <c:ptCount val="19"/>
                <c:pt idx="0">
                  <c:v>-0.53700000000000003</c:v>
                </c:pt>
                <c:pt idx="1">
                  <c:v>-3.8119999999999998</c:v>
                </c:pt>
                <c:pt idx="2">
                  <c:v>-4.7640000000000002</c:v>
                </c:pt>
                <c:pt idx="3">
                  <c:v>-4.2380000000000004</c:v>
                </c:pt>
                <c:pt idx="4">
                  <c:v>-3.069</c:v>
                </c:pt>
                <c:pt idx="5">
                  <c:v>-2.0289999999999999</c:v>
                </c:pt>
                <c:pt idx="6">
                  <c:v>-2.91</c:v>
                </c:pt>
                <c:pt idx="7">
                  <c:v>-6.63</c:v>
                </c:pt>
                <c:pt idx="8">
                  <c:v>-13.196999999999999</c:v>
                </c:pt>
                <c:pt idx="9">
                  <c:v>-11.023999999999999</c:v>
                </c:pt>
                <c:pt idx="10">
                  <c:v>-9.7029999999999994</c:v>
                </c:pt>
                <c:pt idx="11">
                  <c:v>-8.0280000000000005</c:v>
                </c:pt>
                <c:pt idx="12">
                  <c:v>-4.5640000000000001</c:v>
                </c:pt>
                <c:pt idx="13">
                  <c:v>-4.0579999999999998</c:v>
                </c:pt>
                <c:pt idx="14">
                  <c:v>-3.556</c:v>
                </c:pt>
                <c:pt idx="15">
                  <c:v>-4.3639999999999999</c:v>
                </c:pt>
                <c:pt idx="16">
                  <c:v>-4.5910000000000002</c:v>
                </c:pt>
                <c:pt idx="17">
                  <c:v>-5.7859999999999996</c:v>
                </c:pt>
                <c:pt idx="18">
                  <c:v>-6.3490000000000002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0-499F-B375-8F102D07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32623"/>
        <c:axId val="227339279"/>
      </c:lineChart>
      <c:catAx>
        <c:axId val="2273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339279"/>
        <c:crosses val="autoZero"/>
        <c:auto val="1"/>
        <c:lblAlgn val="ctr"/>
        <c:lblOffset val="100"/>
        <c:noMultiLvlLbl val="0"/>
      </c:catAx>
      <c:valAx>
        <c:axId val="2273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3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Ley de Okun para España</a:t>
            </a:r>
            <a:endParaRPr lang="es-ES">
              <a:effectLst/>
            </a:endParaRP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(1990-2019)</a:t>
            </a:r>
            <a:endParaRPr lang="es-ES">
              <a:effectLst/>
            </a:endParaRP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FMI. Elaboracion propia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48490813648296"/>
                  <c:y val="-0.57962817147856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'FMI calculos'!$B$90:$B$119</c:f>
              <c:numCache>
                <c:formatCode>General</c:formatCode>
                <c:ptCount val="30"/>
                <c:pt idx="0">
                  <c:v>3.847</c:v>
                </c:pt>
                <c:pt idx="1">
                  <c:v>2.5249999999999999</c:v>
                </c:pt>
                <c:pt idx="2">
                  <c:v>0.85099999999999998</c:v>
                </c:pt>
                <c:pt idx="3">
                  <c:v>-1.3140000000000001</c:v>
                </c:pt>
                <c:pt idx="4">
                  <c:v>2.335</c:v>
                </c:pt>
                <c:pt idx="5">
                  <c:v>4.1219999999999999</c:v>
                </c:pt>
                <c:pt idx="6">
                  <c:v>2.4209999999999998</c:v>
                </c:pt>
                <c:pt idx="7">
                  <c:v>3.8650000000000002</c:v>
                </c:pt>
                <c:pt idx="8">
                  <c:v>4.4690000000000003</c:v>
                </c:pt>
                <c:pt idx="9">
                  <c:v>4.7450000000000001</c:v>
                </c:pt>
                <c:pt idx="10">
                  <c:v>5.0529999999999999</c:v>
                </c:pt>
                <c:pt idx="11">
                  <c:v>3.9359999999999999</c:v>
                </c:pt>
                <c:pt idx="12">
                  <c:v>2.7269999999999999</c:v>
                </c:pt>
                <c:pt idx="13">
                  <c:v>2.984</c:v>
                </c:pt>
                <c:pt idx="14">
                  <c:v>3.1179999999999999</c:v>
                </c:pt>
                <c:pt idx="15">
                  <c:v>3.6560000000000001</c:v>
                </c:pt>
                <c:pt idx="16">
                  <c:v>4.1040000000000001</c:v>
                </c:pt>
                <c:pt idx="17">
                  <c:v>3.6019999999999999</c:v>
                </c:pt>
                <c:pt idx="18">
                  <c:v>0.88900000000000001</c:v>
                </c:pt>
                <c:pt idx="19">
                  <c:v>-3.7690000000000001</c:v>
                </c:pt>
                <c:pt idx="20">
                  <c:v>0.16800000000000001</c:v>
                </c:pt>
                <c:pt idx="21">
                  <c:v>-0.81399999999999995</c:v>
                </c:pt>
                <c:pt idx="22">
                  <c:v>-2.9580000000000002</c:v>
                </c:pt>
                <c:pt idx="23">
                  <c:v>-1.4370000000000001</c:v>
                </c:pt>
                <c:pt idx="24">
                  <c:v>1.3819999999999999</c:v>
                </c:pt>
                <c:pt idx="25">
                  <c:v>3.8370000000000002</c:v>
                </c:pt>
                <c:pt idx="26">
                  <c:v>3.028</c:v>
                </c:pt>
                <c:pt idx="27">
                  <c:v>2.895</c:v>
                </c:pt>
                <c:pt idx="28">
                  <c:v>2.3540000000000001</c:v>
                </c:pt>
                <c:pt idx="29">
                  <c:v>1.9770000000000001</c:v>
                </c:pt>
              </c:numCache>
            </c:numRef>
          </c:xVal>
          <c:yVal>
            <c:numRef>
              <c:f>'FMI calculos'!$D$90:$D$119</c:f>
              <c:numCache>
                <c:formatCode>General</c:formatCode>
                <c:ptCount val="30"/>
                <c:pt idx="0">
                  <c:v>-1.0019999999999989</c:v>
                </c:pt>
                <c:pt idx="1">
                  <c:v>7.4999999999999289E-2</c:v>
                </c:pt>
                <c:pt idx="2">
                  <c:v>2.0400000000000027</c:v>
                </c:pt>
                <c:pt idx="3">
                  <c:v>4.286999999999999</c:v>
                </c:pt>
                <c:pt idx="4">
                  <c:v>1.477999999999998</c:v>
                </c:pt>
                <c:pt idx="5">
                  <c:v>-1.218</c:v>
                </c:pt>
                <c:pt idx="6">
                  <c:v>-0.82000000000000028</c:v>
                </c:pt>
                <c:pt idx="7">
                  <c:v>-1.4699999999999989</c:v>
                </c:pt>
                <c:pt idx="8">
                  <c:v>-2.004999999999999</c:v>
                </c:pt>
                <c:pt idx="9">
                  <c:v>-2.9649999999999999</c:v>
                </c:pt>
                <c:pt idx="10">
                  <c:v>-1.7830000000000013</c:v>
                </c:pt>
                <c:pt idx="11">
                  <c:v>-3.3170000000000002</c:v>
                </c:pt>
                <c:pt idx="12">
                  <c:v>0.91000000000000014</c:v>
                </c:pt>
                <c:pt idx="13">
                  <c:v>3.5000000000000142E-2</c:v>
                </c:pt>
                <c:pt idx="14">
                  <c:v>-0.51999999999999957</c:v>
                </c:pt>
                <c:pt idx="15">
                  <c:v>-1.8119999999999994</c:v>
                </c:pt>
                <c:pt idx="16">
                  <c:v>-0.70000000000000107</c:v>
                </c:pt>
                <c:pt idx="17">
                  <c:v>-0.21999999999999886</c:v>
                </c:pt>
                <c:pt idx="18">
                  <c:v>3.0119999999999987</c:v>
                </c:pt>
                <c:pt idx="19">
                  <c:v>6.6100000000000012</c:v>
                </c:pt>
                <c:pt idx="20">
                  <c:v>2.0030000000000001</c:v>
                </c:pt>
                <c:pt idx="21">
                  <c:v>1.532</c:v>
                </c:pt>
                <c:pt idx="22">
                  <c:v>3.3979999999999997</c:v>
                </c:pt>
                <c:pt idx="23">
                  <c:v>1.3069999999999986</c:v>
                </c:pt>
                <c:pt idx="24">
                  <c:v>-1.6519999999999975</c:v>
                </c:pt>
                <c:pt idx="25">
                  <c:v>-2.3850000000000016</c:v>
                </c:pt>
                <c:pt idx="26">
                  <c:v>-2.4229999999999983</c:v>
                </c:pt>
                <c:pt idx="27">
                  <c:v>-2.41</c:v>
                </c:pt>
                <c:pt idx="28">
                  <c:v>-1.9700000000000006</c:v>
                </c:pt>
                <c:pt idx="29">
                  <c:v>-1.1500000000000004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6-4298-B89E-DB5E474F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5871"/>
        <c:axId val="224772559"/>
      </c:scatterChart>
      <c:valAx>
        <c:axId val="2247858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2559"/>
        <c:crosses val="autoZero"/>
        <c:crossBetween val="midCat"/>
      </c:valAx>
      <c:valAx>
        <c:axId val="2247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85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Deficit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'FMI calculos'!$G$164:$Z$164</c:f>
              <c:numCache>
                <c:formatCode>General</c:formatCode>
                <c:ptCount val="20"/>
                <c:pt idx="0">
                  <c:v>-1.161</c:v>
                </c:pt>
                <c:pt idx="1">
                  <c:v>-0.45500000000000002</c:v>
                </c:pt>
                <c:pt idx="2">
                  <c:v>-0.317</c:v>
                </c:pt>
                <c:pt idx="3">
                  <c:v>-0.375</c:v>
                </c:pt>
                <c:pt idx="4">
                  <c:v>-9.5000000000000001E-2</c:v>
                </c:pt>
                <c:pt idx="5">
                  <c:v>1.232</c:v>
                </c:pt>
                <c:pt idx="6">
                  <c:v>2.1240000000000001</c:v>
                </c:pt>
                <c:pt idx="7">
                  <c:v>1.8859999999999999</c:v>
                </c:pt>
                <c:pt idx="8">
                  <c:v>-4.5720000000000001</c:v>
                </c:pt>
                <c:pt idx="9">
                  <c:v>-11.276</c:v>
                </c:pt>
                <c:pt idx="10">
                  <c:v>-9.5269999999999992</c:v>
                </c:pt>
                <c:pt idx="11">
                  <c:v>-9.74</c:v>
                </c:pt>
                <c:pt idx="12">
                  <c:v>-10.736000000000001</c:v>
                </c:pt>
                <c:pt idx="13">
                  <c:v>-7.0359999999999996</c:v>
                </c:pt>
                <c:pt idx="14">
                  <c:v>-5.915</c:v>
                </c:pt>
                <c:pt idx="15">
                  <c:v>-5.1769999999999996</c:v>
                </c:pt>
                <c:pt idx="16">
                  <c:v>-4.3049999999999997</c:v>
                </c:pt>
                <c:pt idx="17">
                  <c:v>-3.024</c:v>
                </c:pt>
                <c:pt idx="18">
                  <c:v>-2.5369999999999999</c:v>
                </c:pt>
                <c:pt idx="19">
                  <c:v>-2.8260000000000001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6-406F-8554-2B5686105315}"/>
            </c:ext>
          </c:extLst>
        </c:ser>
        <c:ser>
          <c:idx val="1"/>
          <c:order val="1"/>
          <c:tx>
            <c:v>Saldo de balanza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'FMI calculos'!$G$165:$Z$165</c:f>
              <c:numCache>
                <c:formatCode>General</c:formatCode>
                <c:ptCount val="20"/>
                <c:pt idx="0">
                  <c:v>-4.3099999999999996</c:v>
                </c:pt>
                <c:pt idx="1">
                  <c:v>-4.375</c:v>
                </c:pt>
                <c:pt idx="2">
                  <c:v>-3.73</c:v>
                </c:pt>
                <c:pt idx="3">
                  <c:v>-3.883</c:v>
                </c:pt>
                <c:pt idx="4">
                  <c:v>-5.4820000000000002</c:v>
                </c:pt>
                <c:pt idx="5">
                  <c:v>-7.2539999999999996</c:v>
                </c:pt>
                <c:pt idx="6">
                  <c:v>-8.8510000000000009</c:v>
                </c:pt>
                <c:pt idx="7">
                  <c:v>-9.4320000000000004</c:v>
                </c:pt>
                <c:pt idx="8">
                  <c:v>-8.9030000000000005</c:v>
                </c:pt>
                <c:pt idx="9">
                  <c:v>-4.0880000000000001</c:v>
                </c:pt>
                <c:pt idx="10">
                  <c:v>-3.6560000000000001</c:v>
                </c:pt>
                <c:pt idx="11">
                  <c:v>-2.7240000000000002</c:v>
                </c:pt>
                <c:pt idx="12">
                  <c:v>8.5999999999999993E-2</c:v>
                </c:pt>
                <c:pt idx="13">
                  <c:v>2.0379999999999998</c:v>
                </c:pt>
                <c:pt idx="14">
                  <c:v>1.6990000000000001</c:v>
                </c:pt>
                <c:pt idx="15">
                  <c:v>2.0259999999999998</c:v>
                </c:pt>
                <c:pt idx="16">
                  <c:v>3.1760000000000002</c:v>
                </c:pt>
                <c:pt idx="17">
                  <c:v>2.6749999999999998</c:v>
                </c:pt>
                <c:pt idx="18">
                  <c:v>1.9370000000000001</c:v>
                </c:pt>
                <c:pt idx="19">
                  <c:v>1.972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6-406F-8554-2B568610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785871"/>
        <c:axId val="224775055"/>
      </c:lineChart>
      <c:catAx>
        <c:axId val="22478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75055"/>
        <c:crosses val="autoZero"/>
        <c:auto val="1"/>
        <c:lblAlgn val="ctr"/>
        <c:lblOffset val="100"/>
        <c:noMultiLvlLbl val="0"/>
      </c:catAx>
      <c:valAx>
        <c:axId val="2247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7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 valores</a:t>
            </a:r>
            <a:r>
              <a:rPr lang="es-ES" baseline="0"/>
              <a:t> añadidos e importaciones brutas (China)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añadido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'OCDE-OECDvalor'!$C$7:$M$7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'OCDE-OECDvalor'!$C$12:$M$12</c:f>
              <c:numCache>
                <c:formatCode>#,##0.0_ ;\-#,##0.0\ </c:formatCode>
                <c:ptCount val="11"/>
                <c:pt idx="0">
                  <c:v>939985.2</c:v>
                </c:pt>
                <c:pt idx="1">
                  <c:v>1151902.8999999999</c:v>
                </c:pt>
                <c:pt idx="2">
                  <c:v>1472338</c:v>
                </c:pt>
                <c:pt idx="3">
                  <c:v>1888893.5</c:v>
                </c:pt>
                <c:pt idx="4">
                  <c:v>2016373.6</c:v>
                </c:pt>
                <c:pt idx="5">
                  <c:v>2424295.7999999998</c:v>
                </c:pt>
                <c:pt idx="6">
                  <c:v>2996215.1</c:v>
                </c:pt>
                <c:pt idx="7">
                  <c:v>3293016.6</c:v>
                </c:pt>
                <c:pt idx="8">
                  <c:v>3614017.2</c:v>
                </c:pt>
                <c:pt idx="9">
                  <c:v>3856600.7</c:v>
                </c:pt>
                <c:pt idx="10">
                  <c:v>3860012.1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B-4903-BAE9-8573AF756CD3}"/>
            </c:ext>
          </c:extLst>
        </c:ser>
        <c:ser>
          <c:idx val="1"/>
          <c:order val="1"/>
          <c:tx>
            <c:v>Importaciones Brutas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'OCDE-OECDvalor'!$C$7:$M$7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'OCDE-OECDimportaciones'!$C$12:$M$12</c:f>
              <c:numCache>
                <c:formatCode>#,##0.0_ ;\-#,##0.0\ </c:formatCode>
                <c:ptCount val="11"/>
                <c:pt idx="0">
                  <c:v>450202.5</c:v>
                </c:pt>
                <c:pt idx="1">
                  <c:v>553053.80000000005</c:v>
                </c:pt>
                <c:pt idx="2">
                  <c:v>682326.7</c:v>
                </c:pt>
                <c:pt idx="3">
                  <c:v>819325</c:v>
                </c:pt>
                <c:pt idx="4">
                  <c:v>717573</c:v>
                </c:pt>
                <c:pt idx="5">
                  <c:v>978583.5</c:v>
                </c:pt>
                <c:pt idx="6">
                  <c:v>1302489.1000000001</c:v>
                </c:pt>
                <c:pt idx="7">
                  <c:v>1346208.4</c:v>
                </c:pt>
                <c:pt idx="8">
                  <c:v>1458987.7</c:v>
                </c:pt>
                <c:pt idx="9">
                  <c:v>1558958.5</c:v>
                </c:pt>
                <c:pt idx="10">
                  <c:v>1354593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B-4903-BAE9-8573AF75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43200"/>
        <c:axId val="186644032"/>
      </c:barChart>
      <c:catAx>
        <c:axId val="1866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44032"/>
        <c:crosses val="autoZero"/>
        <c:auto val="1"/>
        <c:lblAlgn val="ctr"/>
        <c:lblOffset val="100"/>
        <c:noMultiLvlLbl val="0"/>
      </c:catAx>
      <c:valAx>
        <c:axId val="186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Evolucion valores añadidos e importaciones brutas (USA)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añadido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'OCDE-OECDvalor'!$C$7:$M$7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'OCDE-OECDvalor'!$C$11:$M$11</c:f>
              <c:numCache>
                <c:formatCode>#,##0.0_ ;\-#,##0.0\ </c:formatCode>
                <c:ptCount val="11"/>
                <c:pt idx="0">
                  <c:v>2160613.9</c:v>
                </c:pt>
                <c:pt idx="1">
                  <c:v>2335344.6</c:v>
                </c:pt>
                <c:pt idx="2">
                  <c:v>2433696.1</c:v>
                </c:pt>
                <c:pt idx="3">
                  <c:v>2482368.6</c:v>
                </c:pt>
                <c:pt idx="4">
                  <c:v>2285918.1</c:v>
                </c:pt>
                <c:pt idx="5">
                  <c:v>2456379.6</c:v>
                </c:pt>
                <c:pt idx="6">
                  <c:v>2602925.7999999998</c:v>
                </c:pt>
                <c:pt idx="7">
                  <c:v>2680707</c:v>
                </c:pt>
                <c:pt idx="8">
                  <c:v>2778285</c:v>
                </c:pt>
                <c:pt idx="9">
                  <c:v>2903019</c:v>
                </c:pt>
                <c:pt idx="10">
                  <c:v>2830710.2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5-44B9-BC94-BBED6E3341D7}"/>
            </c:ext>
          </c:extLst>
        </c:ser>
        <c:ser>
          <c:idx val="1"/>
          <c:order val="1"/>
          <c:tx>
            <c:v>Importaciones Brutas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'OCDE-OECDvalor'!$C$7:$M$7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'OCDE-OECDimportaciones'!$C$11:$M$11</c:f>
              <c:numCache>
                <c:formatCode>#,##0.0_ ;\-#,##0.0\ </c:formatCode>
                <c:ptCount val="11"/>
                <c:pt idx="0">
                  <c:v>1393155</c:v>
                </c:pt>
                <c:pt idx="1">
                  <c:v>1551689.4</c:v>
                </c:pt>
                <c:pt idx="2">
                  <c:v>1639756.6</c:v>
                </c:pt>
                <c:pt idx="3">
                  <c:v>1767717.5</c:v>
                </c:pt>
                <c:pt idx="4">
                  <c:v>1273207.7</c:v>
                </c:pt>
                <c:pt idx="5">
                  <c:v>1573438.1</c:v>
                </c:pt>
                <c:pt idx="6">
                  <c:v>1824351.6</c:v>
                </c:pt>
                <c:pt idx="7">
                  <c:v>1876945.8</c:v>
                </c:pt>
                <c:pt idx="8">
                  <c:v>1855802</c:v>
                </c:pt>
                <c:pt idx="9">
                  <c:v>1915457.9</c:v>
                </c:pt>
                <c:pt idx="10">
                  <c:v>1810894.7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5-44B9-BC94-BBED6E33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83648"/>
        <c:axId val="68580736"/>
      </c:barChart>
      <c:catAx>
        <c:axId val="685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80736"/>
        <c:crosses val="autoZero"/>
        <c:auto val="1"/>
        <c:lblAlgn val="ctr"/>
        <c:lblOffset val="100"/>
        <c:noMultiLvlLbl val="0"/>
      </c:catAx>
      <c:valAx>
        <c:axId val="685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1"/>
              <a:t>Superávit del sector público en el periodo 2000-2019 de Alemania y España. Eurostat.</a:t>
            </a:r>
          </a:p>
        </c:rich>
      </c:tx>
      <c:layout>
        <c:manualLayout>
          <c:xMode val="edge"/>
          <c:yMode val="edge"/>
          <c:x val="0.114422168193814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EUROSTAT!$B$26:$U$26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EUROSTAT!$B$27:$U$27</c:f>
              <c:numCache>
                <c:formatCode>#,##0.0</c:formatCode>
                <c:ptCount val="20"/>
                <c:pt idx="0">
                  <c:v>-1.6</c:v>
                </c:pt>
                <c:pt idx="1">
                  <c:v>-3</c:v>
                </c:pt>
                <c:pt idx="2">
                  <c:v>-3.9</c:v>
                </c:pt>
                <c:pt idx="3">
                  <c:v>-3.7</c:v>
                </c:pt>
                <c:pt idx="4">
                  <c:v>-3.3</c:v>
                </c:pt>
                <c:pt idx="5">
                  <c:v>-3.3</c:v>
                </c:pt>
                <c:pt idx="6">
                  <c:v>-1.7</c:v>
                </c:pt>
                <c:pt idx="7">
                  <c:v>0.3</c:v>
                </c:pt>
                <c:pt idx="8">
                  <c:v>-0.1</c:v>
                </c:pt>
                <c:pt idx="9">
                  <c:v>-3.2</c:v>
                </c:pt>
                <c:pt idx="10">
                  <c:v>-4.4000000000000004</c:v>
                </c:pt>
                <c:pt idx="11">
                  <c:v>-0.9</c:v>
                </c:pt>
                <c:pt idx="12">
                  <c:v>0</c:v>
                </c:pt>
                <c:pt idx="13">
                  <c:v>0</c:v>
                </c:pt>
                <c:pt idx="14">
                  <c:v>0.6</c:v>
                </c:pt>
                <c:pt idx="15">
                  <c:v>0.9</c:v>
                </c:pt>
                <c:pt idx="16">
                  <c:v>1.2</c:v>
                </c:pt>
                <c:pt idx="17">
                  <c:v>1.2</c:v>
                </c:pt>
                <c:pt idx="18">
                  <c:v>1.9</c:v>
                </c:pt>
                <c:pt idx="1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76A-BE86-632DDD421813}"/>
            </c:ext>
          </c:extLst>
        </c:ser>
        <c:ser>
          <c:idx val="1"/>
          <c:order val="1"/>
          <c:tx>
            <c:v>España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EUROSTAT!$B$26:$U$26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EUROSTAT!$B$29:$U$29</c:f>
              <c:numCache>
                <c:formatCode>#,##0.0</c:formatCode>
                <c:ptCount val="20"/>
                <c:pt idx="0">
                  <c:v>-1.2</c:v>
                </c:pt>
                <c:pt idx="1">
                  <c:v>-0.5</c:v>
                </c:pt>
                <c:pt idx="2">
                  <c:v>-0.3</c:v>
                </c:pt>
                <c:pt idx="3">
                  <c:v>-0.4</c:v>
                </c:pt>
                <c:pt idx="4">
                  <c:v>-0.1</c:v>
                </c:pt>
                <c:pt idx="5">
                  <c:v>1.2</c:v>
                </c:pt>
                <c:pt idx="6">
                  <c:v>2.1</c:v>
                </c:pt>
                <c:pt idx="7">
                  <c:v>1.9</c:v>
                </c:pt>
                <c:pt idx="8">
                  <c:v>-4.5999999999999996</c:v>
                </c:pt>
                <c:pt idx="9">
                  <c:v>-11.3</c:v>
                </c:pt>
                <c:pt idx="10">
                  <c:v>-9.5</c:v>
                </c:pt>
                <c:pt idx="11">
                  <c:v>-9.6999999999999993</c:v>
                </c:pt>
                <c:pt idx="12">
                  <c:v>-10.7</c:v>
                </c:pt>
                <c:pt idx="13">
                  <c:v>-7</c:v>
                </c:pt>
                <c:pt idx="14">
                  <c:v>-5.9</c:v>
                </c:pt>
                <c:pt idx="15">
                  <c:v>-5.2</c:v>
                </c:pt>
                <c:pt idx="16">
                  <c:v>-4.3</c:v>
                </c:pt>
                <c:pt idx="17">
                  <c:v>-3</c:v>
                </c:pt>
                <c:pt idx="18">
                  <c:v>-2.5</c:v>
                </c:pt>
                <c:pt idx="1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3-476A-BE86-632DDD42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3973951"/>
        <c:axId val="653968543"/>
      </c:lineChart>
      <c:catAx>
        <c:axId val="6539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968543"/>
        <c:crosses val="autoZero"/>
        <c:auto val="1"/>
        <c:lblAlgn val="ctr"/>
        <c:lblOffset val="100"/>
        <c:noMultiLvlLbl val="0"/>
      </c:catAx>
      <c:valAx>
        <c:axId val="653968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 i="1"/>
                  <a:t>Porcentaje del PIB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973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Millones de euros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EUROSTAT!$B$26:$U$26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EUROSTAT!$B$14:$U$14</c:f>
              <c:numCache>
                <c:formatCode>#,##0.0</c:formatCode>
                <c:ptCount val="20"/>
                <c:pt idx="0">
                  <c:v>-7520</c:v>
                </c:pt>
                <c:pt idx="1">
                  <c:v>-3189</c:v>
                </c:pt>
                <c:pt idx="2">
                  <c:v>-2374</c:v>
                </c:pt>
                <c:pt idx="3">
                  <c:v>-3009</c:v>
                </c:pt>
                <c:pt idx="4">
                  <c:v>-941</c:v>
                </c:pt>
                <c:pt idx="5">
                  <c:v>11421</c:v>
                </c:pt>
                <c:pt idx="6">
                  <c:v>21322</c:v>
                </c:pt>
                <c:pt idx="7">
                  <c:v>20287</c:v>
                </c:pt>
                <c:pt idx="8">
                  <c:v>-50731</c:v>
                </c:pt>
                <c:pt idx="9">
                  <c:v>-120576</c:v>
                </c:pt>
                <c:pt idx="10">
                  <c:v>-102193</c:v>
                </c:pt>
                <c:pt idx="11">
                  <c:v>-103606</c:v>
                </c:pt>
                <c:pt idx="12">
                  <c:v>-110696</c:v>
                </c:pt>
                <c:pt idx="13">
                  <c:v>-71791</c:v>
                </c:pt>
                <c:pt idx="14">
                  <c:v>-61056</c:v>
                </c:pt>
                <c:pt idx="15">
                  <c:v>-55786</c:v>
                </c:pt>
                <c:pt idx="16">
                  <c:v>-47953</c:v>
                </c:pt>
                <c:pt idx="17">
                  <c:v>-35138</c:v>
                </c:pt>
                <c:pt idx="18">
                  <c:v>-30495</c:v>
                </c:pt>
                <c:pt idx="19">
                  <c:v>-35195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7-42CF-813F-D7648CC28005}"/>
            </c:ext>
          </c:extLst>
        </c:ser>
        <c:ser>
          <c:idx val="1"/>
          <c:order val="1"/>
          <c:tx>
            <c:v>Porcentaje del PIB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EUROSTAT!$B$26:$U$26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EUROSTAT!$B$29:$U$29</c:f>
              <c:numCache>
                <c:formatCode>#,##0.0</c:formatCode>
                <c:ptCount val="20"/>
                <c:pt idx="0">
                  <c:v>-1.2</c:v>
                </c:pt>
                <c:pt idx="1">
                  <c:v>-0.5</c:v>
                </c:pt>
                <c:pt idx="2">
                  <c:v>-0.3</c:v>
                </c:pt>
                <c:pt idx="3">
                  <c:v>-0.4</c:v>
                </c:pt>
                <c:pt idx="4">
                  <c:v>-0.1</c:v>
                </c:pt>
                <c:pt idx="5">
                  <c:v>1.2</c:v>
                </c:pt>
                <c:pt idx="6">
                  <c:v>2.1</c:v>
                </c:pt>
                <c:pt idx="7">
                  <c:v>1.9</c:v>
                </c:pt>
                <c:pt idx="8">
                  <c:v>-4.5999999999999996</c:v>
                </c:pt>
                <c:pt idx="9">
                  <c:v>-11.3</c:v>
                </c:pt>
                <c:pt idx="10">
                  <c:v>-9.5</c:v>
                </c:pt>
                <c:pt idx="11">
                  <c:v>-9.6999999999999993</c:v>
                </c:pt>
                <c:pt idx="12">
                  <c:v>-10.7</c:v>
                </c:pt>
                <c:pt idx="13">
                  <c:v>-7</c:v>
                </c:pt>
                <c:pt idx="14">
                  <c:v>-5.9</c:v>
                </c:pt>
                <c:pt idx="15">
                  <c:v>-5.2</c:v>
                </c:pt>
                <c:pt idx="16">
                  <c:v>-4.3</c:v>
                </c:pt>
                <c:pt idx="17">
                  <c:v>-3</c:v>
                </c:pt>
                <c:pt idx="18">
                  <c:v>-2.5</c:v>
                </c:pt>
                <c:pt idx="19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7-42CF-813F-D7648CC2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26991"/>
        <c:axId val="665329071"/>
      </c:lineChart>
      <c:catAx>
        <c:axId val="6653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329071"/>
        <c:crosses val="autoZero"/>
        <c:auto val="1"/>
        <c:lblAlgn val="ctr"/>
        <c:lblOffset val="100"/>
        <c:noMultiLvlLbl val="0"/>
      </c:catAx>
      <c:valAx>
        <c:axId val="6653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3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7</xdr:row>
      <xdr:rowOff>49530</xdr:rowOff>
    </xdr:from>
    <xdr:to>
      <xdr:col>10</xdr:col>
      <xdr:colOff>281940</xdr:colOff>
      <xdr:row>22</xdr:row>
      <xdr:rowOff>49530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358589</xdr:colOff>
      <xdr:row>49</xdr:row>
      <xdr:rowOff>76200</xdr:rowOff>
    </xdr:from>
    <xdr:to>
      <xdr:col>10</xdr:col>
      <xdr:colOff>197224</xdr:colOff>
      <xdr:row>64</xdr:row>
      <xdr:rowOff>129988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290945</xdr:colOff>
      <xdr:row>139</xdr:row>
      <xdr:rowOff>173181</xdr:rowOff>
    </xdr:from>
    <xdr:to>
      <xdr:col>6</xdr:col>
      <xdr:colOff>124690</xdr:colOff>
      <xdr:row>155</xdr:row>
      <xdr:rowOff>34636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91</xdr:row>
      <xdr:rowOff>76201</xdr:rowOff>
    </xdr:from>
    <xdr:to>
      <xdr:col>10</xdr:col>
      <xdr:colOff>443345</xdr:colOff>
      <xdr:row>106</xdr:row>
      <xdr:rowOff>117764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315685</xdr:colOff>
      <xdr:row>166</xdr:row>
      <xdr:rowOff>146958</xdr:rowOff>
    </xdr:from>
    <xdr:to>
      <xdr:col>7</xdr:col>
      <xdr:colOff>119742</xdr:colOff>
      <xdr:row>181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250372</xdr:colOff>
      <xdr:row>17</xdr:row>
      <xdr:rowOff>146959</xdr:rowOff>
    </xdr:from>
    <xdr:to>
      <xdr:col>5</xdr:col>
      <xdr:colOff>424543</xdr:colOff>
      <xdr:row>32</xdr:row>
      <xdr:rowOff>114302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168729</xdr:rowOff>
    </xdr:from>
    <xdr:to>
      <xdr:col>11</xdr:col>
      <xdr:colOff>653143</xdr:colOff>
      <xdr:row>32</xdr:row>
      <xdr:rowOff>136072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289890</xdr:colOff>
      <xdr:row>38</xdr:row>
      <xdr:rowOff>81997</xdr:rowOff>
    </xdr:from>
    <xdr:to>
      <xdr:col>9</xdr:col>
      <xdr:colOff>513521</xdr:colOff>
      <xdr:row>53</xdr:row>
      <xdr:rowOff>91936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281608</xdr:colOff>
      <xdr:row>57</xdr:row>
      <xdr:rowOff>123412</xdr:rowOff>
    </xdr:from>
    <xdr:to>
      <xdr:col>7</xdr:col>
      <xdr:colOff>704022</xdr:colOff>
      <xdr:row>72</xdr:row>
      <xdr:rowOff>133351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23751</xdr:colOff>
      <xdr:row>121</xdr:row>
      <xdr:rowOff>68282</xdr:rowOff>
    </xdr:from>
    <xdr:to>
      <xdr:col>10</xdr:col>
      <xdr:colOff>99951</xdr:colOff>
      <xdr:row>141</xdr:row>
      <xdr:rowOff>37110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33251</xdr:colOff>
      <xdr:row>121</xdr:row>
      <xdr:rowOff>137160</xdr:rowOff>
    </xdr:from>
    <xdr:ext cx="830580" cy="436786"/>
    <xdr:sp macro="" textlink="">
      <xdr:nvSpPr>
        <xdr:cNvPr id="3" name="CuadroTexto 2"/>
        <xdr:cNvSpPr txBox="1"/>
      </xdr:nvSpPr>
      <xdr:spPr>
        <a:xfrm>
          <a:off x="7140633" y="22332142"/>
          <a:ext cx="8305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Porcentaje del</a:t>
          </a:r>
          <a:r>
            <a:rPr lang="es-ES" sz="1100" baseline="0"/>
            <a:t> PIB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IMGR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TIVA_2018_C1" TargetMode="External"/><Relationship Id="rId2" Type="http://schemas.openxmlformats.org/officeDocument/2006/relationships/hyperlink" Target="http://stats.oecd.org/OECDStat_Metadata/ShowMetadata.ashx?Dataset=TIVA_2018_C1&amp;Coords=%5bVAR%5d.%5bVALU%5d&amp;ShowOnWeb=true&amp;Lang=en" TargetMode="External"/><Relationship Id="rId1" Type="http://schemas.openxmlformats.org/officeDocument/2006/relationships/hyperlink" Target="http://stats.oecd.org/OECDStat_Metadata/ShowMetadata.ashx?Dataset=TIVA_2018_C1&amp;ShowOnWeb=true&amp;Lang=en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windowProtection="1" topLeftCell="A2" zoomScaleNormal="100" workbookViewId="0">
      <selection activeCell="A29" sqref="A29 I2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6" t="s">
        <v>0</v>
      </c>
      <c r="B1" s="1" t="s">
        <v>1</v>
      </c>
    </row>
    <row r="2" spans="1:43" ht="10.95" customHeight="1" x14ac:dyDescent="0.3">
      <c r="A2" s="26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</row>
    <row r="3" spans="1:43" x14ac:dyDescent="0.3">
      <c r="A3">
        <v>1</v>
      </c>
      <c r="B3" s="1">
        <f>($A3-B$2/3)*10/40</f>
        <v>0.25</v>
      </c>
      <c r="C3" s="1">
        <f t="shared" ref="C3:AP9" si="0">($A3-C$2/3)*10/40</f>
        <v>0.16666666666666669</v>
      </c>
      <c r="D3" s="1">
        <f t="shared" ref="D3:Q18" si="1">($A3-D$2/3)*10/40</f>
        <v>8.3333333333333343E-2</v>
      </c>
      <c r="E3" s="1">
        <f t="shared" si="1"/>
        <v>0</v>
      </c>
      <c r="F3" s="1">
        <f t="shared" si="1"/>
        <v>-8.3333333333333315E-2</v>
      </c>
      <c r="G3" s="1">
        <f t="shared" si="1"/>
        <v>-0.16666666666666669</v>
      </c>
      <c r="H3" s="1">
        <f t="shared" si="1"/>
        <v>-0.25</v>
      </c>
      <c r="I3" s="1">
        <f t="shared" si="1"/>
        <v>-0.33333333333333337</v>
      </c>
      <c r="J3" s="1">
        <f t="shared" si="1"/>
        <v>-0.41666666666666663</v>
      </c>
      <c r="K3" s="1">
        <f t="shared" si="1"/>
        <v>-0.5</v>
      </c>
      <c r="L3" s="1">
        <f t="shared" si="1"/>
        <v>-0.58333333333333337</v>
      </c>
      <c r="M3" s="1">
        <f t="shared" si="1"/>
        <v>-0.66666666666666663</v>
      </c>
      <c r="N3" s="1">
        <f t="shared" si="1"/>
        <v>-0.75</v>
      </c>
      <c r="O3" s="1">
        <f t="shared" si="1"/>
        <v>-0.83333333333333326</v>
      </c>
      <c r="P3" s="1">
        <f t="shared" si="1"/>
        <v>-0.91666666666666674</v>
      </c>
      <c r="Q3" s="1">
        <f t="shared" si="1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  <c r="AP3" s="1">
        <f t="shared" si="0"/>
        <v>-3.0833333333333335</v>
      </c>
      <c r="AQ3" s="1">
        <f t="shared" ref="AQ3:AQ8" si="2">($A3-AQ$2/3)*10/40</f>
        <v>-3.1666666666666665</v>
      </c>
    </row>
    <row r="4" spans="1:43" x14ac:dyDescent="0.3">
      <c r="A4">
        <v>2</v>
      </c>
      <c r="B4" s="1">
        <f t="shared" ref="B4:Q42" si="3">($A4-B$2/3)*10/40</f>
        <v>0.5</v>
      </c>
      <c r="C4" s="1">
        <f t="shared" si="3"/>
        <v>0.41666666666666669</v>
      </c>
      <c r="D4" s="1">
        <f t="shared" si="3"/>
        <v>0.33333333333333337</v>
      </c>
      <c r="E4" s="1">
        <f t="shared" si="3"/>
        <v>0.25</v>
      </c>
      <c r="F4" s="1">
        <f t="shared" si="3"/>
        <v>0.16666666666666669</v>
      </c>
      <c r="G4" s="1">
        <f t="shared" si="3"/>
        <v>8.3333333333333315E-2</v>
      </c>
      <c r="H4" s="1">
        <f t="shared" si="3"/>
        <v>0</v>
      </c>
      <c r="I4" s="1">
        <f t="shared" si="3"/>
        <v>-8.333333333333337E-2</v>
      </c>
      <c r="J4" s="1">
        <f t="shared" si="3"/>
        <v>-0.16666666666666663</v>
      </c>
      <c r="K4" s="1">
        <f t="shared" si="3"/>
        <v>-0.25</v>
      </c>
      <c r="L4" s="1">
        <f t="shared" si="3"/>
        <v>-0.33333333333333337</v>
      </c>
      <c r="M4" s="1">
        <f t="shared" si="3"/>
        <v>-0.41666666666666663</v>
      </c>
      <c r="N4" s="1">
        <f t="shared" si="3"/>
        <v>-0.5</v>
      </c>
      <c r="O4" s="1">
        <f t="shared" si="3"/>
        <v>-0.58333333333333326</v>
      </c>
      <c r="P4" s="1">
        <f t="shared" si="3"/>
        <v>-0.66666666666666674</v>
      </c>
      <c r="Q4" s="1">
        <f t="shared" si="3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  <c r="AP4" s="1">
        <f t="shared" si="0"/>
        <v>-2.8333333333333335</v>
      </c>
      <c r="AQ4" s="1">
        <f t="shared" si="2"/>
        <v>-2.9166666666666665</v>
      </c>
    </row>
    <row r="5" spans="1:43" x14ac:dyDescent="0.3">
      <c r="A5">
        <v>3</v>
      </c>
      <c r="B5" s="1">
        <f t="shared" si="3"/>
        <v>0.75</v>
      </c>
      <c r="C5" s="1">
        <f t="shared" si="0"/>
        <v>0.66666666666666663</v>
      </c>
      <c r="D5" s="1">
        <f t="shared" si="1"/>
        <v>0.58333333333333337</v>
      </c>
      <c r="E5" s="1">
        <f t="shared" si="1"/>
        <v>0.5</v>
      </c>
      <c r="F5" s="1">
        <f t="shared" si="1"/>
        <v>0.41666666666666669</v>
      </c>
      <c r="G5" s="1">
        <f t="shared" si="1"/>
        <v>0.33333333333333331</v>
      </c>
      <c r="H5" s="1">
        <f t="shared" si="1"/>
        <v>0.25</v>
      </c>
      <c r="I5" s="1">
        <f t="shared" si="1"/>
        <v>0.16666666666666663</v>
      </c>
      <c r="J5" s="1">
        <f t="shared" si="1"/>
        <v>8.333333333333337E-2</v>
      </c>
      <c r="K5" s="1">
        <f t="shared" si="1"/>
        <v>0</v>
      </c>
      <c r="L5" s="1">
        <f t="shared" si="1"/>
        <v>-8.333333333333337E-2</v>
      </c>
      <c r="M5" s="1">
        <f t="shared" si="1"/>
        <v>-0.16666666666666663</v>
      </c>
      <c r="N5" s="1">
        <f t="shared" si="1"/>
        <v>-0.25</v>
      </c>
      <c r="O5" s="1">
        <f t="shared" si="1"/>
        <v>-0.33333333333333326</v>
      </c>
      <c r="P5" s="1">
        <f t="shared" si="1"/>
        <v>-0.4166666666666668</v>
      </c>
      <c r="Q5" s="1">
        <f t="shared" si="1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  <c r="AP5" s="1">
        <f t="shared" si="0"/>
        <v>-2.5833333333333335</v>
      </c>
      <c r="AQ5" s="1">
        <f t="shared" si="2"/>
        <v>-2.6666666666666665</v>
      </c>
    </row>
    <row r="6" spans="1:43" x14ac:dyDescent="0.3">
      <c r="A6">
        <v>4</v>
      </c>
      <c r="B6" s="1">
        <f t="shared" si="3"/>
        <v>1</v>
      </c>
      <c r="C6" s="1">
        <f t="shared" si="0"/>
        <v>0.91666666666666663</v>
      </c>
      <c r="D6" s="1">
        <f t="shared" si="1"/>
        <v>0.83333333333333337</v>
      </c>
      <c r="E6" s="1">
        <f t="shared" si="1"/>
        <v>0.75</v>
      </c>
      <c r="F6" s="1">
        <f t="shared" si="1"/>
        <v>0.66666666666666674</v>
      </c>
      <c r="G6" s="1">
        <f t="shared" si="1"/>
        <v>0.58333333333333326</v>
      </c>
      <c r="H6" s="1">
        <f t="shared" si="1"/>
        <v>0.5</v>
      </c>
      <c r="I6" s="1">
        <f t="shared" si="1"/>
        <v>0.41666666666666663</v>
      </c>
      <c r="J6" s="1">
        <f t="shared" si="1"/>
        <v>0.33333333333333337</v>
      </c>
      <c r="K6" s="1">
        <f t="shared" si="1"/>
        <v>0.25</v>
      </c>
      <c r="L6" s="1">
        <f t="shared" si="1"/>
        <v>0.16666666666666663</v>
      </c>
      <c r="M6" s="1">
        <f t="shared" si="1"/>
        <v>8.333333333333337E-2</v>
      </c>
      <c r="N6" s="1">
        <f t="shared" si="1"/>
        <v>0</v>
      </c>
      <c r="O6" s="1">
        <f t="shared" si="1"/>
        <v>-8.3333333333333259E-2</v>
      </c>
      <c r="P6" s="1">
        <f t="shared" si="1"/>
        <v>-0.16666666666666674</v>
      </c>
      <c r="Q6" s="1">
        <f t="shared" si="1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  <c r="AP6" s="1">
        <f t="shared" si="0"/>
        <v>-2.3333333333333335</v>
      </c>
      <c r="AQ6" s="1">
        <f t="shared" si="2"/>
        <v>-2.4166666666666665</v>
      </c>
    </row>
    <row r="7" spans="1:43" x14ac:dyDescent="0.3">
      <c r="A7">
        <v>5</v>
      </c>
      <c r="B7" s="1">
        <f t="shared" si="3"/>
        <v>1.25</v>
      </c>
      <c r="C7" s="1">
        <f t="shared" si="0"/>
        <v>1.1666666666666667</v>
      </c>
      <c r="D7" s="1">
        <f t="shared" si="1"/>
        <v>1.0833333333333333</v>
      </c>
      <c r="E7" s="1">
        <f t="shared" si="1"/>
        <v>1</v>
      </c>
      <c r="F7" s="1">
        <f t="shared" si="1"/>
        <v>0.91666666666666674</v>
      </c>
      <c r="G7" s="1">
        <f t="shared" si="1"/>
        <v>0.83333333333333326</v>
      </c>
      <c r="H7" s="1">
        <f t="shared" si="1"/>
        <v>0.75</v>
      </c>
      <c r="I7" s="1">
        <f t="shared" si="1"/>
        <v>0.66666666666666663</v>
      </c>
      <c r="J7" s="1">
        <f t="shared" si="1"/>
        <v>0.58333333333333337</v>
      </c>
      <c r="K7" s="1">
        <f t="shared" si="1"/>
        <v>0.5</v>
      </c>
      <c r="L7" s="1">
        <f t="shared" si="1"/>
        <v>0.41666666666666663</v>
      </c>
      <c r="M7" s="1">
        <f t="shared" si="1"/>
        <v>0.33333333333333337</v>
      </c>
      <c r="N7" s="1">
        <f t="shared" si="1"/>
        <v>0.25</v>
      </c>
      <c r="O7" s="1">
        <f t="shared" si="1"/>
        <v>0.16666666666666674</v>
      </c>
      <c r="P7" s="1">
        <f t="shared" si="1"/>
        <v>8.3333333333333259E-2</v>
      </c>
      <c r="Q7" s="1">
        <f t="shared" si="1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  <c r="AP7" s="1">
        <f t="shared" si="0"/>
        <v>-2.0833333333333335</v>
      </c>
      <c r="AQ7" s="1">
        <f t="shared" si="2"/>
        <v>-2.1666666666666665</v>
      </c>
    </row>
    <row r="8" spans="1:43" x14ac:dyDescent="0.3">
      <c r="A8">
        <v>6</v>
      </c>
      <c r="B8" s="1">
        <f t="shared" si="3"/>
        <v>1.5</v>
      </c>
      <c r="C8" s="1">
        <f t="shared" si="0"/>
        <v>1.4166666666666667</v>
      </c>
      <c r="D8" s="1">
        <f t="shared" si="1"/>
        <v>1.3333333333333333</v>
      </c>
      <c r="E8" s="1">
        <f t="shared" si="1"/>
        <v>1.25</v>
      </c>
      <c r="F8" s="1">
        <f t="shared" si="1"/>
        <v>1.1666666666666667</v>
      </c>
      <c r="G8" s="1">
        <f t="shared" si="1"/>
        <v>1.0833333333333333</v>
      </c>
      <c r="H8" s="1">
        <f t="shared" si="1"/>
        <v>1</v>
      </c>
      <c r="I8" s="1">
        <f t="shared" si="1"/>
        <v>0.91666666666666663</v>
      </c>
      <c r="J8" s="1">
        <f t="shared" si="1"/>
        <v>0.83333333333333337</v>
      </c>
      <c r="K8" s="1">
        <f t="shared" si="1"/>
        <v>0.75</v>
      </c>
      <c r="L8" s="1">
        <f t="shared" si="1"/>
        <v>0.66666666666666663</v>
      </c>
      <c r="M8" s="1">
        <f t="shared" si="1"/>
        <v>0.58333333333333337</v>
      </c>
      <c r="N8" s="1">
        <f t="shared" si="1"/>
        <v>0.5</v>
      </c>
      <c r="O8" s="1">
        <f t="shared" si="1"/>
        <v>0.4166666666666668</v>
      </c>
      <c r="P8" s="1">
        <f t="shared" si="1"/>
        <v>0.33333333333333326</v>
      </c>
      <c r="Q8" s="1">
        <f t="shared" si="1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  <c r="AP8" s="1">
        <f t="shared" si="0"/>
        <v>-1.8333333333333335</v>
      </c>
      <c r="AQ8" s="1">
        <f t="shared" si="2"/>
        <v>-1.9166666666666665</v>
      </c>
    </row>
    <row r="9" spans="1:43" x14ac:dyDescent="0.3">
      <c r="A9">
        <v>7</v>
      </c>
      <c r="B9" s="1">
        <f t="shared" si="3"/>
        <v>1.75</v>
      </c>
      <c r="C9" s="1">
        <f t="shared" si="0"/>
        <v>1.6666666666666667</v>
      </c>
      <c r="D9" s="1">
        <f t="shared" si="1"/>
        <v>1.5833333333333333</v>
      </c>
      <c r="E9" s="1">
        <f t="shared" si="1"/>
        <v>1.5</v>
      </c>
      <c r="F9" s="1">
        <f t="shared" si="1"/>
        <v>1.4166666666666667</v>
      </c>
      <c r="G9" s="1">
        <f t="shared" si="1"/>
        <v>1.3333333333333333</v>
      </c>
      <c r="H9" s="1">
        <f t="shared" si="1"/>
        <v>1.25</v>
      </c>
      <c r="I9" s="1">
        <f t="shared" si="1"/>
        <v>1.1666666666666665</v>
      </c>
      <c r="J9" s="1">
        <f t="shared" si="1"/>
        <v>1.0833333333333335</v>
      </c>
      <c r="K9" s="1">
        <f t="shared" si="1"/>
        <v>1</v>
      </c>
      <c r="L9" s="1">
        <f t="shared" si="1"/>
        <v>0.91666666666666663</v>
      </c>
      <c r="M9" s="1">
        <f t="shared" si="1"/>
        <v>0.83333333333333337</v>
      </c>
      <c r="N9" s="1">
        <f t="shared" si="1"/>
        <v>0.75</v>
      </c>
      <c r="O9" s="1">
        <f t="shared" si="1"/>
        <v>0.66666666666666674</v>
      </c>
      <c r="P9" s="1">
        <f t="shared" si="1"/>
        <v>0.58333333333333326</v>
      </c>
      <c r="Q9" s="1">
        <f t="shared" si="1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ref="C9:AP16" si="4">($A9-AG$2/3)*10/40</f>
        <v>-0.83333333333333359</v>
      </c>
      <c r="AH9" s="1">
        <f t="shared" si="4"/>
        <v>-0.91666666666666641</v>
      </c>
      <c r="AI9" s="1">
        <f t="shared" si="4"/>
        <v>-1</v>
      </c>
      <c r="AJ9" s="1">
        <f t="shared" si="4"/>
        <v>-1.0833333333333335</v>
      </c>
      <c r="AK9" s="1">
        <f t="shared" si="4"/>
        <v>-1.1666666666666665</v>
      </c>
      <c r="AL9" s="1">
        <f t="shared" si="4"/>
        <v>-1.25</v>
      </c>
      <c r="AM9" s="1">
        <f t="shared" si="4"/>
        <v>-1.3333333333333335</v>
      </c>
      <c r="AN9" s="1">
        <f t="shared" si="4"/>
        <v>-1.4166666666666665</v>
      </c>
      <c r="AO9" s="1">
        <f t="shared" si="4"/>
        <v>-1.5</v>
      </c>
      <c r="AP9" s="1">
        <f t="shared" si="4"/>
        <v>-1.5833333333333335</v>
      </c>
      <c r="AQ9" s="1">
        <f t="shared" ref="AQ9:AQ14" si="5">($A9-AQ$2/3)*10/40</f>
        <v>-1.6666666666666665</v>
      </c>
    </row>
    <row r="10" spans="1:43" x14ac:dyDescent="0.3">
      <c r="A10">
        <v>8</v>
      </c>
      <c r="B10" s="1">
        <f t="shared" si="3"/>
        <v>2</v>
      </c>
      <c r="C10" s="1">
        <f t="shared" si="4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si="4"/>
        <v>0.66666666666666674</v>
      </c>
      <c r="S10" s="1">
        <f t="shared" si="4"/>
        <v>0.58333333333333326</v>
      </c>
      <c r="T10" s="1">
        <f t="shared" si="4"/>
        <v>0.5</v>
      </c>
      <c r="U10" s="1">
        <f t="shared" si="4"/>
        <v>0.4166666666666668</v>
      </c>
      <c r="V10" s="1">
        <f t="shared" si="4"/>
        <v>0.33333333333333326</v>
      </c>
      <c r="W10" s="1">
        <f t="shared" si="4"/>
        <v>0.25</v>
      </c>
      <c r="X10" s="1">
        <f t="shared" si="4"/>
        <v>0.16666666666666674</v>
      </c>
      <c r="Y10" s="1">
        <f t="shared" si="4"/>
        <v>8.3333333333333259E-2</v>
      </c>
      <c r="Z10" s="1">
        <f t="shared" si="4"/>
        <v>0</v>
      </c>
      <c r="AA10" s="1">
        <f t="shared" si="4"/>
        <v>-8.3333333333333481E-2</v>
      </c>
      <c r="AB10" s="1">
        <f t="shared" si="4"/>
        <v>-0.16666666666666652</v>
      </c>
      <c r="AC10" s="1">
        <f t="shared" si="4"/>
        <v>-0.25</v>
      </c>
      <c r="AD10" s="1">
        <f t="shared" si="4"/>
        <v>-0.33333333333333348</v>
      </c>
      <c r="AE10" s="1">
        <f t="shared" si="4"/>
        <v>-0.41666666666666652</v>
      </c>
      <c r="AF10" s="1">
        <f t="shared" si="4"/>
        <v>-0.5</v>
      </c>
      <c r="AG10" s="1">
        <f t="shared" si="4"/>
        <v>-0.58333333333333348</v>
      </c>
      <c r="AH10" s="1">
        <f t="shared" si="4"/>
        <v>-0.66666666666666652</v>
      </c>
      <c r="AI10" s="1">
        <f t="shared" si="4"/>
        <v>-0.75</v>
      </c>
      <c r="AJ10" s="1">
        <f t="shared" si="4"/>
        <v>-0.83333333333333359</v>
      </c>
      <c r="AK10" s="1">
        <f t="shared" si="4"/>
        <v>-0.91666666666666641</v>
      </c>
      <c r="AL10" s="1">
        <f t="shared" si="4"/>
        <v>-1</v>
      </c>
      <c r="AM10" s="1">
        <f t="shared" si="4"/>
        <v>-1.0833333333333335</v>
      </c>
      <c r="AN10" s="1">
        <f t="shared" si="4"/>
        <v>-1.1666666666666665</v>
      </c>
      <c r="AO10" s="1">
        <f t="shared" si="4"/>
        <v>-1.25</v>
      </c>
      <c r="AP10" s="1">
        <f t="shared" si="4"/>
        <v>-1.3333333333333335</v>
      </c>
      <c r="AQ10" s="1">
        <f t="shared" si="5"/>
        <v>-1.4166666666666665</v>
      </c>
    </row>
    <row r="11" spans="1:43" x14ac:dyDescent="0.3">
      <c r="A11">
        <v>9</v>
      </c>
      <c r="B11" s="1">
        <f t="shared" si="3"/>
        <v>2.25</v>
      </c>
      <c r="C11" s="1">
        <f t="shared" si="4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4"/>
        <v>0.91666666666666674</v>
      </c>
      <c r="S11" s="1">
        <f t="shared" si="4"/>
        <v>0.83333333333333326</v>
      </c>
      <c r="T11" s="1">
        <f t="shared" si="4"/>
        <v>0.75</v>
      </c>
      <c r="U11" s="1">
        <f t="shared" si="4"/>
        <v>0.66666666666666674</v>
      </c>
      <c r="V11" s="1">
        <f t="shared" si="4"/>
        <v>0.58333333333333326</v>
      </c>
      <c r="W11" s="1">
        <f t="shared" si="4"/>
        <v>0.5</v>
      </c>
      <c r="X11" s="1">
        <f t="shared" si="4"/>
        <v>0.4166666666666668</v>
      </c>
      <c r="Y11" s="1">
        <f t="shared" si="4"/>
        <v>0.33333333333333326</v>
      </c>
      <c r="Z11" s="1">
        <f t="shared" si="4"/>
        <v>0.25</v>
      </c>
      <c r="AA11" s="1">
        <f t="shared" si="4"/>
        <v>0.16666666666666652</v>
      </c>
      <c r="AB11" s="1">
        <f t="shared" si="4"/>
        <v>8.3333333333333481E-2</v>
      </c>
      <c r="AC11" s="1">
        <f t="shared" si="4"/>
        <v>0</v>
      </c>
      <c r="AD11" s="1">
        <f t="shared" si="4"/>
        <v>-8.3333333333333481E-2</v>
      </c>
      <c r="AE11" s="1">
        <f t="shared" si="4"/>
        <v>-0.16666666666666652</v>
      </c>
      <c r="AF11" s="1">
        <f t="shared" si="4"/>
        <v>-0.25</v>
      </c>
      <c r="AG11" s="1">
        <f t="shared" si="4"/>
        <v>-0.33333333333333348</v>
      </c>
      <c r="AH11" s="1">
        <f t="shared" si="4"/>
        <v>-0.41666666666666652</v>
      </c>
      <c r="AI11" s="1">
        <f t="shared" si="4"/>
        <v>-0.5</v>
      </c>
      <c r="AJ11" s="1">
        <f t="shared" si="4"/>
        <v>-0.58333333333333348</v>
      </c>
      <c r="AK11" s="1">
        <f t="shared" si="4"/>
        <v>-0.66666666666666652</v>
      </c>
      <c r="AL11" s="1">
        <f t="shared" si="4"/>
        <v>-0.75</v>
      </c>
      <c r="AM11" s="1">
        <f t="shared" si="4"/>
        <v>-0.83333333333333359</v>
      </c>
      <c r="AN11" s="1">
        <f t="shared" si="4"/>
        <v>-0.91666666666666641</v>
      </c>
      <c r="AO11" s="1">
        <f t="shared" si="4"/>
        <v>-1</v>
      </c>
      <c r="AP11" s="1">
        <f t="shared" si="4"/>
        <v>-1.0833333333333335</v>
      </c>
      <c r="AQ11" s="1">
        <f t="shared" si="5"/>
        <v>-1.1666666666666665</v>
      </c>
    </row>
    <row r="12" spans="1:43" x14ac:dyDescent="0.3">
      <c r="A12">
        <v>10</v>
      </c>
      <c r="B12" s="1">
        <f t="shared" si="3"/>
        <v>2.5</v>
      </c>
      <c r="C12" s="1">
        <f t="shared" si="4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4"/>
        <v>1.1666666666666667</v>
      </c>
      <c r="S12" s="1">
        <f t="shared" si="4"/>
        <v>1.0833333333333333</v>
      </c>
      <c r="T12" s="1">
        <f t="shared" si="4"/>
        <v>1</v>
      </c>
      <c r="U12" s="1">
        <f t="shared" si="4"/>
        <v>0.91666666666666674</v>
      </c>
      <c r="V12" s="1">
        <f t="shared" si="4"/>
        <v>0.83333333333333326</v>
      </c>
      <c r="W12" s="1">
        <f t="shared" si="4"/>
        <v>0.75</v>
      </c>
      <c r="X12" s="1">
        <f t="shared" si="4"/>
        <v>0.66666666666666674</v>
      </c>
      <c r="Y12" s="1">
        <f t="shared" si="4"/>
        <v>0.58333333333333326</v>
      </c>
      <c r="Z12" s="1">
        <f t="shared" si="4"/>
        <v>0.5</v>
      </c>
      <c r="AA12" s="1">
        <f t="shared" si="4"/>
        <v>0.41666666666666652</v>
      </c>
      <c r="AB12" s="1">
        <f t="shared" si="4"/>
        <v>0.33333333333333348</v>
      </c>
      <c r="AC12" s="1">
        <f t="shared" si="4"/>
        <v>0.25</v>
      </c>
      <c r="AD12" s="1">
        <f t="shared" si="4"/>
        <v>0.16666666666666652</v>
      </c>
      <c r="AE12" s="1">
        <f t="shared" si="4"/>
        <v>8.3333333333333481E-2</v>
      </c>
      <c r="AF12" s="1">
        <f t="shared" si="4"/>
        <v>0</v>
      </c>
      <c r="AG12" s="1">
        <f t="shared" si="4"/>
        <v>-8.3333333333333481E-2</v>
      </c>
      <c r="AH12" s="1">
        <f t="shared" si="4"/>
        <v>-0.16666666666666652</v>
      </c>
      <c r="AI12" s="1">
        <f t="shared" si="4"/>
        <v>-0.25</v>
      </c>
      <c r="AJ12" s="1">
        <f t="shared" si="4"/>
        <v>-0.33333333333333348</v>
      </c>
      <c r="AK12" s="1">
        <f t="shared" si="4"/>
        <v>-0.41666666666666652</v>
      </c>
      <c r="AL12" s="1">
        <f t="shared" si="4"/>
        <v>-0.5</v>
      </c>
      <c r="AM12" s="1">
        <f t="shared" si="4"/>
        <v>-0.58333333333333348</v>
      </c>
      <c r="AN12" s="1">
        <f t="shared" si="4"/>
        <v>-0.66666666666666652</v>
      </c>
      <c r="AO12" s="1">
        <f t="shared" si="4"/>
        <v>-0.75</v>
      </c>
      <c r="AP12" s="1">
        <f t="shared" si="4"/>
        <v>-0.83333333333333359</v>
      </c>
      <c r="AQ12" s="1">
        <f t="shared" si="5"/>
        <v>-0.91666666666666641</v>
      </c>
    </row>
    <row r="13" spans="1:43" x14ac:dyDescent="0.3">
      <c r="A13">
        <v>11</v>
      </c>
      <c r="B13" s="1">
        <f t="shared" si="3"/>
        <v>2.75</v>
      </c>
      <c r="C13" s="1">
        <f t="shared" si="4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4"/>
        <v>1.4166666666666667</v>
      </c>
      <c r="S13" s="1">
        <f t="shared" si="4"/>
        <v>1.3333333333333333</v>
      </c>
      <c r="T13" s="1">
        <f t="shared" si="4"/>
        <v>1.25</v>
      </c>
      <c r="U13" s="1">
        <f t="shared" si="4"/>
        <v>1.1666666666666667</v>
      </c>
      <c r="V13" s="1">
        <f t="shared" si="4"/>
        <v>1.0833333333333333</v>
      </c>
      <c r="W13" s="1">
        <f t="shared" si="4"/>
        <v>1</v>
      </c>
      <c r="X13" s="1">
        <f t="shared" si="4"/>
        <v>0.91666666666666674</v>
      </c>
      <c r="Y13" s="1">
        <f t="shared" si="4"/>
        <v>0.83333333333333326</v>
      </c>
      <c r="Z13" s="1">
        <f t="shared" si="4"/>
        <v>0.75</v>
      </c>
      <c r="AA13" s="1">
        <f t="shared" si="4"/>
        <v>0.66666666666666652</v>
      </c>
      <c r="AB13" s="1">
        <f t="shared" si="4"/>
        <v>0.58333333333333348</v>
      </c>
      <c r="AC13" s="1">
        <f t="shared" si="4"/>
        <v>0.5</v>
      </c>
      <c r="AD13" s="1">
        <f t="shared" si="4"/>
        <v>0.41666666666666652</v>
      </c>
      <c r="AE13" s="1">
        <f t="shared" si="4"/>
        <v>0.33333333333333348</v>
      </c>
      <c r="AF13" s="1">
        <f t="shared" si="4"/>
        <v>0.25</v>
      </c>
      <c r="AG13" s="1">
        <f t="shared" si="4"/>
        <v>0.16666666666666652</v>
      </c>
      <c r="AH13" s="1">
        <f t="shared" si="4"/>
        <v>8.3333333333333481E-2</v>
      </c>
      <c r="AI13" s="1">
        <f t="shared" si="4"/>
        <v>0</v>
      </c>
      <c r="AJ13" s="1">
        <f t="shared" si="4"/>
        <v>-8.3333333333333481E-2</v>
      </c>
      <c r="AK13" s="1">
        <f t="shared" si="4"/>
        <v>-0.16666666666666652</v>
      </c>
      <c r="AL13" s="1">
        <f t="shared" si="4"/>
        <v>-0.25</v>
      </c>
      <c r="AM13" s="1">
        <f t="shared" si="4"/>
        <v>-0.33333333333333348</v>
      </c>
      <c r="AN13" s="1">
        <f t="shared" si="4"/>
        <v>-0.41666666666666652</v>
      </c>
      <c r="AO13" s="1">
        <f t="shared" si="4"/>
        <v>-0.5</v>
      </c>
      <c r="AP13" s="1">
        <f t="shared" si="4"/>
        <v>-0.58333333333333348</v>
      </c>
      <c r="AQ13" s="1">
        <f t="shared" si="5"/>
        <v>-0.66666666666666652</v>
      </c>
    </row>
    <row r="14" spans="1:43" x14ac:dyDescent="0.3">
      <c r="A14">
        <v>12</v>
      </c>
      <c r="B14" s="1">
        <f t="shared" si="3"/>
        <v>3</v>
      </c>
      <c r="C14" s="1">
        <f t="shared" si="4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4"/>
        <v>1.6666666666666667</v>
      </c>
      <c r="S14" s="1">
        <f t="shared" si="4"/>
        <v>1.5833333333333333</v>
      </c>
      <c r="T14" s="1">
        <f t="shared" si="4"/>
        <v>1.5</v>
      </c>
      <c r="U14" s="1">
        <f t="shared" si="4"/>
        <v>1.4166666666666667</v>
      </c>
      <c r="V14" s="1">
        <f t="shared" si="4"/>
        <v>1.3333333333333333</v>
      </c>
      <c r="W14" s="1">
        <f t="shared" si="4"/>
        <v>1.25</v>
      </c>
      <c r="X14" s="1">
        <f t="shared" si="4"/>
        <v>1.1666666666666667</v>
      </c>
      <c r="Y14" s="1">
        <f t="shared" si="4"/>
        <v>1.0833333333333333</v>
      </c>
      <c r="Z14" s="1">
        <f t="shared" si="4"/>
        <v>1</v>
      </c>
      <c r="AA14" s="1">
        <f t="shared" si="4"/>
        <v>0.91666666666666641</v>
      </c>
      <c r="AB14" s="1">
        <f t="shared" si="4"/>
        <v>0.83333333333333359</v>
      </c>
      <c r="AC14" s="1">
        <f t="shared" si="4"/>
        <v>0.75</v>
      </c>
      <c r="AD14" s="1">
        <f t="shared" si="4"/>
        <v>0.66666666666666652</v>
      </c>
      <c r="AE14" s="1">
        <f t="shared" si="4"/>
        <v>0.58333333333333348</v>
      </c>
      <c r="AF14" s="1">
        <f t="shared" si="4"/>
        <v>0.5</v>
      </c>
      <c r="AG14" s="1">
        <f t="shared" si="4"/>
        <v>0.41666666666666652</v>
      </c>
      <c r="AH14" s="1">
        <f t="shared" si="4"/>
        <v>0.33333333333333348</v>
      </c>
      <c r="AI14" s="1">
        <f t="shared" si="4"/>
        <v>0.25</v>
      </c>
      <c r="AJ14" s="1">
        <f t="shared" si="4"/>
        <v>0.16666666666666652</v>
      </c>
      <c r="AK14" s="1">
        <f t="shared" si="4"/>
        <v>8.3333333333333481E-2</v>
      </c>
      <c r="AL14" s="1">
        <f t="shared" si="4"/>
        <v>0</v>
      </c>
      <c r="AM14" s="1">
        <f t="shared" si="4"/>
        <v>-8.3333333333333481E-2</v>
      </c>
      <c r="AN14" s="1">
        <f t="shared" si="4"/>
        <v>-0.16666666666666652</v>
      </c>
      <c r="AO14" s="1">
        <f t="shared" si="4"/>
        <v>-0.25</v>
      </c>
      <c r="AP14" s="1">
        <f t="shared" si="4"/>
        <v>-0.33333333333333348</v>
      </c>
      <c r="AQ14" s="1">
        <f t="shared" si="5"/>
        <v>-0.41666666666666652</v>
      </c>
    </row>
    <row r="15" spans="1:43" x14ac:dyDescent="0.3">
      <c r="A15">
        <v>13</v>
      </c>
      <c r="B15" s="1">
        <f t="shared" si="3"/>
        <v>3.25</v>
      </c>
      <c r="C15" s="1">
        <f t="shared" si="4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4"/>
        <v>1.9166666666666667</v>
      </c>
      <c r="S15" s="1">
        <f t="shared" si="4"/>
        <v>1.8333333333333333</v>
      </c>
      <c r="T15" s="1">
        <f t="shared" si="4"/>
        <v>1.75</v>
      </c>
      <c r="U15" s="1">
        <f t="shared" si="4"/>
        <v>1.6666666666666667</v>
      </c>
      <c r="V15" s="1">
        <f t="shared" si="4"/>
        <v>1.5833333333333333</v>
      </c>
      <c r="W15" s="1">
        <f t="shared" si="4"/>
        <v>1.5</v>
      </c>
      <c r="X15" s="1">
        <f t="shared" si="4"/>
        <v>1.4166666666666667</v>
      </c>
      <c r="Y15" s="1">
        <f t="shared" si="4"/>
        <v>1.3333333333333333</v>
      </c>
      <c r="Z15" s="1">
        <f t="shared" si="4"/>
        <v>1.25</v>
      </c>
      <c r="AA15" s="1">
        <f t="shared" si="4"/>
        <v>1.1666666666666665</v>
      </c>
      <c r="AB15" s="1">
        <f t="shared" si="4"/>
        <v>1.0833333333333335</v>
      </c>
      <c r="AC15" s="1">
        <f t="shared" si="4"/>
        <v>1</v>
      </c>
      <c r="AD15" s="1">
        <f t="shared" si="4"/>
        <v>0.91666666666666641</v>
      </c>
      <c r="AE15" s="1">
        <f t="shared" si="4"/>
        <v>0.83333333333333359</v>
      </c>
      <c r="AF15" s="1">
        <f t="shared" si="4"/>
        <v>0.75</v>
      </c>
      <c r="AG15" s="1">
        <f t="shared" si="4"/>
        <v>0.66666666666666652</v>
      </c>
      <c r="AH15" s="1">
        <f t="shared" si="4"/>
        <v>0.58333333333333348</v>
      </c>
      <c r="AI15" s="1">
        <f t="shared" si="4"/>
        <v>0.5</v>
      </c>
      <c r="AJ15" s="1">
        <f t="shared" si="4"/>
        <v>0.41666666666666652</v>
      </c>
      <c r="AK15" s="1">
        <f t="shared" si="4"/>
        <v>0.33333333333333348</v>
      </c>
      <c r="AL15" s="1">
        <f t="shared" si="4"/>
        <v>0.25</v>
      </c>
      <c r="AM15" s="1">
        <f t="shared" si="4"/>
        <v>0.16666666666666652</v>
      </c>
      <c r="AN15" s="1">
        <f t="shared" si="4"/>
        <v>8.3333333333333481E-2</v>
      </c>
      <c r="AO15" s="1">
        <f t="shared" si="4"/>
        <v>0</v>
      </c>
      <c r="AP15" s="1">
        <f t="shared" si="4"/>
        <v>-8.3333333333333481E-2</v>
      </c>
      <c r="AQ15" s="1">
        <f t="shared" ref="AQ15:AQ21" si="6">($A15-AQ$2/3)*10/40</f>
        <v>-0.16666666666666652</v>
      </c>
    </row>
    <row r="16" spans="1:43" x14ac:dyDescent="0.3">
      <c r="A16">
        <v>14</v>
      </c>
      <c r="B16" s="1">
        <f t="shared" si="3"/>
        <v>3.5</v>
      </c>
      <c r="C16" s="1">
        <f t="shared" si="4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ref="C16:AP22" si="7">($A16-R$2/3)*10/40</f>
        <v>2.166666666666667</v>
      </c>
      <c r="S16" s="1">
        <f t="shared" si="7"/>
        <v>2.083333333333333</v>
      </c>
      <c r="T16" s="1">
        <f t="shared" si="7"/>
        <v>2</v>
      </c>
      <c r="U16" s="1">
        <f t="shared" si="7"/>
        <v>1.9166666666666667</v>
      </c>
      <c r="V16" s="1">
        <f t="shared" si="7"/>
        <v>1.8333333333333333</v>
      </c>
      <c r="W16" s="1">
        <f t="shared" si="7"/>
        <v>1.75</v>
      </c>
      <c r="X16" s="1">
        <f t="shared" si="7"/>
        <v>1.6666666666666667</v>
      </c>
      <c r="Y16" s="1">
        <f t="shared" si="7"/>
        <v>1.5833333333333333</v>
      </c>
      <c r="Z16" s="1">
        <f t="shared" si="7"/>
        <v>1.5</v>
      </c>
      <c r="AA16" s="1">
        <f t="shared" si="7"/>
        <v>1.4166666666666665</v>
      </c>
      <c r="AB16" s="1">
        <f t="shared" si="7"/>
        <v>1.3333333333333335</v>
      </c>
      <c r="AC16" s="1">
        <f t="shared" si="7"/>
        <v>1.25</v>
      </c>
      <c r="AD16" s="1">
        <f t="shared" si="7"/>
        <v>1.1666666666666665</v>
      </c>
      <c r="AE16" s="1">
        <f t="shared" si="7"/>
        <v>1.0833333333333335</v>
      </c>
      <c r="AF16" s="1">
        <f t="shared" si="7"/>
        <v>1</v>
      </c>
      <c r="AG16" s="1">
        <f t="shared" si="7"/>
        <v>0.91666666666666641</v>
      </c>
      <c r="AH16" s="1">
        <f t="shared" si="7"/>
        <v>0.83333333333333359</v>
      </c>
      <c r="AI16" s="1">
        <f t="shared" si="7"/>
        <v>0.75</v>
      </c>
      <c r="AJ16" s="1">
        <f t="shared" si="7"/>
        <v>0.66666666666666652</v>
      </c>
      <c r="AK16" s="1">
        <f t="shared" si="7"/>
        <v>0.58333333333333348</v>
      </c>
      <c r="AL16" s="1">
        <f t="shared" si="7"/>
        <v>0.5</v>
      </c>
      <c r="AM16" s="1">
        <f t="shared" si="7"/>
        <v>0.41666666666666652</v>
      </c>
      <c r="AN16" s="1">
        <f t="shared" si="7"/>
        <v>0.33333333333333348</v>
      </c>
      <c r="AO16" s="1">
        <f t="shared" si="7"/>
        <v>0.25</v>
      </c>
      <c r="AP16" s="1">
        <f t="shared" si="7"/>
        <v>0.16666666666666652</v>
      </c>
      <c r="AQ16" s="1">
        <f t="shared" si="6"/>
        <v>8.3333333333333481E-2</v>
      </c>
    </row>
    <row r="17" spans="1:43" x14ac:dyDescent="0.3">
      <c r="A17">
        <v>15</v>
      </c>
      <c r="B17" s="1">
        <f t="shared" si="3"/>
        <v>3.75</v>
      </c>
      <c r="C17" s="1">
        <f t="shared" si="7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7"/>
        <v>2.416666666666667</v>
      </c>
      <c r="S17" s="1">
        <f t="shared" si="7"/>
        <v>2.333333333333333</v>
      </c>
      <c r="T17" s="1">
        <f t="shared" si="7"/>
        <v>2.25</v>
      </c>
      <c r="U17" s="1">
        <f t="shared" si="7"/>
        <v>2.166666666666667</v>
      </c>
      <c r="V17" s="1">
        <f t="shared" si="7"/>
        <v>2.083333333333333</v>
      </c>
      <c r="W17" s="1">
        <f t="shared" si="7"/>
        <v>2</v>
      </c>
      <c r="X17" s="1">
        <f t="shared" si="7"/>
        <v>1.9166666666666667</v>
      </c>
      <c r="Y17" s="1">
        <f t="shared" si="7"/>
        <v>1.8333333333333333</v>
      </c>
      <c r="Z17" s="1">
        <f t="shared" si="7"/>
        <v>1.75</v>
      </c>
      <c r="AA17" s="1">
        <f t="shared" si="7"/>
        <v>1.6666666666666665</v>
      </c>
      <c r="AB17" s="1">
        <f t="shared" si="7"/>
        <v>1.5833333333333335</v>
      </c>
      <c r="AC17" s="1">
        <f t="shared" si="7"/>
        <v>1.5</v>
      </c>
      <c r="AD17" s="1">
        <f t="shared" si="7"/>
        <v>1.4166666666666665</v>
      </c>
      <c r="AE17" s="1">
        <f t="shared" si="7"/>
        <v>1.3333333333333335</v>
      </c>
      <c r="AF17" s="1">
        <f t="shared" si="7"/>
        <v>1.25</v>
      </c>
      <c r="AG17" s="1">
        <f t="shared" si="7"/>
        <v>1.1666666666666665</v>
      </c>
      <c r="AH17" s="1">
        <f t="shared" si="7"/>
        <v>1.0833333333333335</v>
      </c>
      <c r="AI17" s="1">
        <f t="shared" si="7"/>
        <v>1</v>
      </c>
      <c r="AJ17" s="1">
        <f t="shared" si="7"/>
        <v>0.91666666666666641</v>
      </c>
      <c r="AK17" s="1">
        <f t="shared" si="7"/>
        <v>0.83333333333333359</v>
      </c>
      <c r="AL17" s="1">
        <f t="shared" si="7"/>
        <v>0.75</v>
      </c>
      <c r="AM17" s="1">
        <f t="shared" si="7"/>
        <v>0.66666666666666652</v>
      </c>
      <c r="AN17" s="1">
        <f t="shared" si="7"/>
        <v>0.58333333333333348</v>
      </c>
      <c r="AO17" s="1">
        <f t="shared" si="7"/>
        <v>0.5</v>
      </c>
      <c r="AP17" s="1">
        <f t="shared" si="7"/>
        <v>0.41666666666666652</v>
      </c>
      <c r="AQ17" s="1">
        <f t="shared" si="6"/>
        <v>0.33333333333333348</v>
      </c>
    </row>
    <row r="18" spans="1:43" x14ac:dyDescent="0.3">
      <c r="A18">
        <v>16</v>
      </c>
      <c r="B18" s="1">
        <f t="shared" si="3"/>
        <v>4</v>
      </c>
      <c r="C18" s="1">
        <f t="shared" si="7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7"/>
        <v>2.666666666666667</v>
      </c>
      <c r="S18" s="1">
        <f t="shared" si="7"/>
        <v>2.583333333333333</v>
      </c>
      <c r="T18" s="1">
        <f t="shared" si="7"/>
        <v>2.5</v>
      </c>
      <c r="U18" s="1">
        <f t="shared" si="7"/>
        <v>2.416666666666667</v>
      </c>
      <c r="V18" s="1">
        <f t="shared" si="7"/>
        <v>2.333333333333333</v>
      </c>
      <c r="W18" s="1">
        <f t="shared" si="7"/>
        <v>2.25</v>
      </c>
      <c r="X18" s="1">
        <f t="shared" si="7"/>
        <v>2.166666666666667</v>
      </c>
      <c r="Y18" s="1">
        <f t="shared" si="7"/>
        <v>2.083333333333333</v>
      </c>
      <c r="Z18" s="1">
        <f t="shared" si="7"/>
        <v>2</v>
      </c>
      <c r="AA18" s="1">
        <f t="shared" si="7"/>
        <v>1.9166666666666665</v>
      </c>
      <c r="AB18" s="1">
        <f t="shared" si="7"/>
        <v>1.8333333333333335</v>
      </c>
      <c r="AC18" s="1">
        <f t="shared" si="7"/>
        <v>1.75</v>
      </c>
      <c r="AD18" s="1">
        <f t="shared" si="7"/>
        <v>1.6666666666666665</v>
      </c>
      <c r="AE18" s="1">
        <f t="shared" si="7"/>
        <v>1.5833333333333335</v>
      </c>
      <c r="AF18" s="1">
        <f t="shared" si="7"/>
        <v>1.5</v>
      </c>
      <c r="AG18" s="1">
        <f t="shared" si="7"/>
        <v>1.4166666666666665</v>
      </c>
      <c r="AH18" s="1">
        <f t="shared" si="7"/>
        <v>1.3333333333333335</v>
      </c>
      <c r="AI18" s="1">
        <f t="shared" si="7"/>
        <v>1.25</v>
      </c>
      <c r="AJ18" s="1">
        <f t="shared" si="7"/>
        <v>1.1666666666666665</v>
      </c>
      <c r="AK18" s="1">
        <f t="shared" si="7"/>
        <v>1.0833333333333335</v>
      </c>
      <c r="AL18" s="1">
        <f t="shared" si="7"/>
        <v>1</v>
      </c>
      <c r="AM18" s="1">
        <f t="shared" si="7"/>
        <v>0.91666666666666641</v>
      </c>
      <c r="AN18" s="1">
        <f t="shared" si="7"/>
        <v>0.83333333333333359</v>
      </c>
      <c r="AO18" s="1">
        <f t="shared" si="7"/>
        <v>0.75</v>
      </c>
      <c r="AP18" s="1">
        <f t="shared" si="7"/>
        <v>0.66666666666666652</v>
      </c>
      <c r="AQ18" s="1">
        <f t="shared" si="6"/>
        <v>0.58333333333333348</v>
      </c>
    </row>
    <row r="19" spans="1:43" x14ac:dyDescent="0.3">
      <c r="A19">
        <v>17</v>
      </c>
      <c r="B19" s="1">
        <f t="shared" si="3"/>
        <v>4.25</v>
      </c>
      <c r="C19" s="1">
        <f t="shared" si="7"/>
        <v>4.166666666666667</v>
      </c>
      <c r="D19" s="1">
        <f t="shared" ref="D19:Q28" si="8">($A19-D$2/3)*10/40</f>
        <v>4.083333333333333</v>
      </c>
      <c r="E19" s="1">
        <f t="shared" si="8"/>
        <v>4</v>
      </c>
      <c r="F19" s="1">
        <f t="shared" si="8"/>
        <v>3.9166666666666665</v>
      </c>
      <c r="G19" s="1">
        <f t="shared" si="8"/>
        <v>3.8333333333333335</v>
      </c>
      <c r="H19" s="1">
        <f t="shared" si="8"/>
        <v>3.75</v>
      </c>
      <c r="I19" s="1">
        <f t="shared" si="8"/>
        <v>3.6666666666666665</v>
      </c>
      <c r="J19" s="1">
        <f t="shared" si="8"/>
        <v>3.5833333333333335</v>
      </c>
      <c r="K19" s="1">
        <f t="shared" si="8"/>
        <v>3.5</v>
      </c>
      <c r="L19" s="1">
        <f t="shared" si="8"/>
        <v>3.4166666666666665</v>
      </c>
      <c r="M19" s="1">
        <f t="shared" si="8"/>
        <v>3.3333333333333335</v>
      </c>
      <c r="N19" s="1">
        <f t="shared" si="8"/>
        <v>3.25</v>
      </c>
      <c r="O19" s="1">
        <f t="shared" si="8"/>
        <v>3.166666666666667</v>
      </c>
      <c r="P19" s="1">
        <f t="shared" si="8"/>
        <v>3.083333333333333</v>
      </c>
      <c r="Q19" s="1">
        <f t="shared" si="8"/>
        <v>3</v>
      </c>
      <c r="R19" s="1">
        <f t="shared" si="7"/>
        <v>2.916666666666667</v>
      </c>
      <c r="S19" s="1">
        <f t="shared" si="7"/>
        <v>2.833333333333333</v>
      </c>
      <c r="T19" s="1">
        <f t="shared" si="7"/>
        <v>2.75</v>
      </c>
      <c r="U19" s="1">
        <f t="shared" si="7"/>
        <v>2.666666666666667</v>
      </c>
      <c r="V19" s="1">
        <f t="shared" si="7"/>
        <v>2.583333333333333</v>
      </c>
      <c r="W19" s="1">
        <f t="shared" si="7"/>
        <v>2.5</v>
      </c>
      <c r="X19" s="1">
        <f t="shared" si="7"/>
        <v>2.416666666666667</v>
      </c>
      <c r="Y19" s="1">
        <f t="shared" si="7"/>
        <v>2.333333333333333</v>
      </c>
      <c r="Z19" s="1">
        <f t="shared" si="7"/>
        <v>2.25</v>
      </c>
      <c r="AA19" s="1">
        <f t="shared" si="7"/>
        <v>2.1666666666666665</v>
      </c>
      <c r="AB19" s="1">
        <f t="shared" si="7"/>
        <v>2.0833333333333335</v>
      </c>
      <c r="AC19" s="1">
        <f t="shared" si="7"/>
        <v>2</v>
      </c>
      <c r="AD19" s="1">
        <f t="shared" si="7"/>
        <v>1.9166666666666665</v>
      </c>
      <c r="AE19" s="1">
        <f t="shared" si="7"/>
        <v>1.8333333333333335</v>
      </c>
      <c r="AF19" s="1">
        <f t="shared" si="7"/>
        <v>1.75</v>
      </c>
      <c r="AG19" s="1">
        <f t="shared" si="7"/>
        <v>1.6666666666666665</v>
      </c>
      <c r="AH19" s="1">
        <f t="shared" si="7"/>
        <v>1.5833333333333335</v>
      </c>
      <c r="AI19" s="1">
        <f t="shared" si="7"/>
        <v>1.5</v>
      </c>
      <c r="AJ19" s="1">
        <f t="shared" si="7"/>
        <v>1.4166666666666665</v>
      </c>
      <c r="AK19" s="1">
        <f t="shared" si="7"/>
        <v>1.3333333333333335</v>
      </c>
      <c r="AL19" s="1">
        <f t="shared" si="7"/>
        <v>1.25</v>
      </c>
      <c r="AM19" s="1">
        <f t="shared" si="7"/>
        <v>1.1666666666666665</v>
      </c>
      <c r="AN19" s="1">
        <f t="shared" si="7"/>
        <v>1.0833333333333335</v>
      </c>
      <c r="AO19" s="1">
        <f t="shared" si="7"/>
        <v>1</v>
      </c>
      <c r="AP19" s="1">
        <f t="shared" si="7"/>
        <v>0.91666666666666641</v>
      </c>
      <c r="AQ19" s="1">
        <f t="shared" si="6"/>
        <v>0.83333333333333359</v>
      </c>
    </row>
    <row r="20" spans="1:43" x14ac:dyDescent="0.3">
      <c r="A20">
        <v>18</v>
      </c>
      <c r="B20" s="1">
        <f t="shared" si="3"/>
        <v>4.5</v>
      </c>
      <c r="C20" s="1">
        <f t="shared" si="7"/>
        <v>4.416666666666667</v>
      </c>
      <c r="D20" s="1">
        <f t="shared" si="8"/>
        <v>4.333333333333333</v>
      </c>
      <c r="E20" s="1">
        <f t="shared" si="8"/>
        <v>4.25</v>
      </c>
      <c r="F20" s="1">
        <f t="shared" si="8"/>
        <v>4.166666666666667</v>
      </c>
      <c r="G20" s="1">
        <f t="shared" si="8"/>
        <v>4.083333333333333</v>
      </c>
      <c r="H20" s="1">
        <f t="shared" si="8"/>
        <v>4</v>
      </c>
      <c r="I20" s="1">
        <f t="shared" si="8"/>
        <v>3.9166666666666665</v>
      </c>
      <c r="J20" s="1">
        <f t="shared" si="8"/>
        <v>3.8333333333333335</v>
      </c>
      <c r="K20" s="1">
        <f t="shared" si="8"/>
        <v>3.75</v>
      </c>
      <c r="L20" s="1">
        <f t="shared" si="8"/>
        <v>3.6666666666666665</v>
      </c>
      <c r="M20" s="1">
        <f t="shared" si="8"/>
        <v>3.5833333333333335</v>
      </c>
      <c r="N20" s="1">
        <f t="shared" si="8"/>
        <v>3.5</v>
      </c>
      <c r="O20" s="1">
        <f t="shared" si="8"/>
        <v>3.416666666666667</v>
      </c>
      <c r="P20" s="1">
        <f t="shared" si="8"/>
        <v>3.333333333333333</v>
      </c>
      <c r="Q20" s="1">
        <f t="shared" si="8"/>
        <v>3.25</v>
      </c>
      <c r="R20" s="1">
        <f t="shared" si="7"/>
        <v>3.166666666666667</v>
      </c>
      <c r="S20" s="1">
        <f t="shared" si="7"/>
        <v>3.083333333333333</v>
      </c>
      <c r="T20" s="1">
        <f t="shared" si="7"/>
        <v>3</v>
      </c>
      <c r="U20" s="1">
        <f t="shared" si="7"/>
        <v>2.916666666666667</v>
      </c>
      <c r="V20" s="1">
        <f t="shared" si="7"/>
        <v>2.833333333333333</v>
      </c>
      <c r="W20" s="1">
        <f t="shared" si="7"/>
        <v>2.75</v>
      </c>
      <c r="X20" s="1">
        <f t="shared" si="7"/>
        <v>2.666666666666667</v>
      </c>
      <c r="Y20" s="1">
        <f t="shared" si="7"/>
        <v>2.583333333333333</v>
      </c>
      <c r="Z20" s="1">
        <f t="shared" si="7"/>
        <v>2.5</v>
      </c>
      <c r="AA20" s="1">
        <f t="shared" si="7"/>
        <v>2.4166666666666665</v>
      </c>
      <c r="AB20" s="1">
        <f t="shared" si="7"/>
        <v>2.3333333333333335</v>
      </c>
      <c r="AC20" s="1">
        <f t="shared" si="7"/>
        <v>2.25</v>
      </c>
      <c r="AD20" s="1">
        <f t="shared" si="7"/>
        <v>2.1666666666666665</v>
      </c>
      <c r="AE20" s="1">
        <f t="shared" si="7"/>
        <v>2.0833333333333335</v>
      </c>
      <c r="AF20" s="1">
        <f t="shared" si="7"/>
        <v>2</v>
      </c>
      <c r="AG20" s="1">
        <f t="shared" si="7"/>
        <v>1.9166666666666665</v>
      </c>
      <c r="AH20" s="1">
        <f t="shared" si="7"/>
        <v>1.8333333333333335</v>
      </c>
      <c r="AI20" s="1">
        <f t="shared" si="7"/>
        <v>1.75</v>
      </c>
      <c r="AJ20" s="1">
        <f t="shared" si="7"/>
        <v>1.6666666666666665</v>
      </c>
      <c r="AK20" s="1">
        <f t="shared" si="7"/>
        <v>1.5833333333333335</v>
      </c>
      <c r="AL20" s="1">
        <f t="shared" si="7"/>
        <v>1.5</v>
      </c>
      <c r="AM20" s="1">
        <f t="shared" si="7"/>
        <v>1.4166666666666665</v>
      </c>
      <c r="AN20" s="1">
        <f t="shared" si="7"/>
        <v>1.3333333333333335</v>
      </c>
      <c r="AO20" s="1">
        <f t="shared" si="7"/>
        <v>1.25</v>
      </c>
      <c r="AP20" s="1">
        <f t="shared" si="7"/>
        <v>1.1666666666666665</v>
      </c>
      <c r="AQ20" s="1">
        <f t="shared" si="6"/>
        <v>1.0833333333333335</v>
      </c>
    </row>
    <row r="21" spans="1:43" x14ac:dyDescent="0.3">
      <c r="A21">
        <v>19</v>
      </c>
      <c r="B21" s="1">
        <f t="shared" si="3"/>
        <v>4.75</v>
      </c>
      <c r="C21" s="1">
        <f t="shared" si="7"/>
        <v>4.666666666666667</v>
      </c>
      <c r="D21" s="1">
        <f t="shared" si="8"/>
        <v>4.583333333333333</v>
      </c>
      <c r="E21" s="1">
        <f t="shared" si="8"/>
        <v>4.5</v>
      </c>
      <c r="F21" s="1">
        <f t="shared" si="8"/>
        <v>4.416666666666667</v>
      </c>
      <c r="G21" s="1">
        <f t="shared" si="8"/>
        <v>4.333333333333333</v>
      </c>
      <c r="H21" s="1">
        <f t="shared" si="8"/>
        <v>4.25</v>
      </c>
      <c r="I21" s="1">
        <f t="shared" si="8"/>
        <v>4.166666666666667</v>
      </c>
      <c r="J21" s="1">
        <f t="shared" si="8"/>
        <v>4.083333333333333</v>
      </c>
      <c r="K21" s="1">
        <f t="shared" si="8"/>
        <v>4</v>
      </c>
      <c r="L21" s="1">
        <f t="shared" si="8"/>
        <v>3.9166666666666665</v>
      </c>
      <c r="M21" s="1">
        <f t="shared" si="8"/>
        <v>3.8333333333333335</v>
      </c>
      <c r="N21" s="1">
        <f t="shared" si="8"/>
        <v>3.75</v>
      </c>
      <c r="O21" s="1">
        <f t="shared" si="8"/>
        <v>3.666666666666667</v>
      </c>
      <c r="P21" s="1">
        <f t="shared" si="8"/>
        <v>3.583333333333333</v>
      </c>
      <c r="Q21" s="1">
        <f t="shared" si="8"/>
        <v>3.5</v>
      </c>
      <c r="R21" s="1">
        <f t="shared" si="7"/>
        <v>3.416666666666667</v>
      </c>
      <c r="S21" s="1">
        <f t="shared" si="7"/>
        <v>3.333333333333333</v>
      </c>
      <c r="T21" s="1">
        <f t="shared" si="7"/>
        <v>3.25</v>
      </c>
      <c r="U21" s="1">
        <f t="shared" si="7"/>
        <v>3.166666666666667</v>
      </c>
      <c r="V21" s="1">
        <f t="shared" si="7"/>
        <v>3.083333333333333</v>
      </c>
      <c r="W21" s="1">
        <f t="shared" si="7"/>
        <v>3</v>
      </c>
      <c r="X21" s="1">
        <f t="shared" si="7"/>
        <v>2.916666666666667</v>
      </c>
      <c r="Y21" s="1">
        <f t="shared" si="7"/>
        <v>2.833333333333333</v>
      </c>
      <c r="Z21" s="1">
        <f t="shared" si="7"/>
        <v>2.75</v>
      </c>
      <c r="AA21" s="1">
        <f t="shared" si="7"/>
        <v>2.6666666666666665</v>
      </c>
      <c r="AB21" s="1">
        <f t="shared" si="7"/>
        <v>2.5833333333333335</v>
      </c>
      <c r="AC21" s="1">
        <f t="shared" si="7"/>
        <v>2.5</v>
      </c>
      <c r="AD21" s="1">
        <f t="shared" si="7"/>
        <v>2.4166666666666665</v>
      </c>
      <c r="AE21" s="1">
        <f t="shared" si="7"/>
        <v>2.3333333333333335</v>
      </c>
      <c r="AF21" s="1">
        <f t="shared" si="7"/>
        <v>2.25</v>
      </c>
      <c r="AG21" s="1">
        <f t="shared" si="7"/>
        <v>2.1666666666666665</v>
      </c>
      <c r="AH21" s="1">
        <f t="shared" si="7"/>
        <v>2.0833333333333335</v>
      </c>
      <c r="AI21" s="1">
        <f t="shared" si="7"/>
        <v>2</v>
      </c>
      <c r="AJ21" s="1">
        <f t="shared" si="7"/>
        <v>1.9166666666666665</v>
      </c>
      <c r="AK21" s="1">
        <f t="shared" si="7"/>
        <v>1.8333333333333335</v>
      </c>
      <c r="AL21" s="1">
        <f t="shared" si="7"/>
        <v>1.75</v>
      </c>
      <c r="AM21" s="1">
        <f t="shared" si="7"/>
        <v>1.6666666666666665</v>
      </c>
      <c r="AN21" s="1">
        <f t="shared" si="7"/>
        <v>1.5833333333333335</v>
      </c>
      <c r="AO21" s="1">
        <f t="shared" si="7"/>
        <v>1.5</v>
      </c>
      <c r="AP21" s="1">
        <f t="shared" si="7"/>
        <v>1.4166666666666665</v>
      </c>
      <c r="AQ21" s="1">
        <f t="shared" si="6"/>
        <v>1.3333333333333335</v>
      </c>
    </row>
    <row r="22" spans="1:43" x14ac:dyDescent="0.3">
      <c r="A22">
        <v>20</v>
      </c>
      <c r="B22" s="1">
        <f t="shared" si="3"/>
        <v>5</v>
      </c>
      <c r="C22" s="1">
        <f t="shared" si="7"/>
        <v>4.916666666666667</v>
      </c>
      <c r="D22" s="1">
        <f t="shared" si="8"/>
        <v>4.833333333333333</v>
      </c>
      <c r="E22" s="1">
        <f t="shared" si="8"/>
        <v>4.75</v>
      </c>
      <c r="F22" s="1">
        <f t="shared" si="8"/>
        <v>4.666666666666667</v>
      </c>
      <c r="G22" s="1">
        <f t="shared" si="8"/>
        <v>4.583333333333333</v>
      </c>
      <c r="H22" s="1">
        <f t="shared" si="8"/>
        <v>4.5</v>
      </c>
      <c r="I22" s="1">
        <f t="shared" si="8"/>
        <v>4.416666666666667</v>
      </c>
      <c r="J22" s="1">
        <f t="shared" si="8"/>
        <v>4.333333333333333</v>
      </c>
      <c r="K22" s="1">
        <f t="shared" si="8"/>
        <v>4.25</v>
      </c>
      <c r="L22" s="1">
        <f t="shared" si="8"/>
        <v>4.166666666666667</v>
      </c>
      <c r="M22" s="1">
        <f t="shared" si="8"/>
        <v>4.083333333333333</v>
      </c>
      <c r="N22" s="1">
        <f t="shared" si="8"/>
        <v>4</v>
      </c>
      <c r="O22" s="1">
        <f t="shared" si="8"/>
        <v>3.916666666666667</v>
      </c>
      <c r="P22" s="1">
        <f t="shared" si="8"/>
        <v>3.833333333333333</v>
      </c>
      <c r="Q22" s="1">
        <f t="shared" si="8"/>
        <v>3.75</v>
      </c>
      <c r="R22" s="1">
        <f t="shared" si="7"/>
        <v>3.666666666666667</v>
      </c>
      <c r="S22" s="1">
        <f t="shared" si="7"/>
        <v>3.583333333333333</v>
      </c>
      <c r="T22" s="1">
        <f t="shared" si="7"/>
        <v>3.5</v>
      </c>
      <c r="U22" s="1">
        <f t="shared" si="7"/>
        <v>3.416666666666667</v>
      </c>
      <c r="V22" s="1">
        <f t="shared" si="7"/>
        <v>3.333333333333333</v>
      </c>
      <c r="W22" s="1">
        <f t="shared" ref="C22:AP28" si="9">($A22-W$2/3)*10/40</f>
        <v>3.25</v>
      </c>
      <c r="X22" s="1">
        <f t="shared" si="9"/>
        <v>3.166666666666667</v>
      </c>
      <c r="Y22" s="1">
        <f t="shared" si="9"/>
        <v>3.083333333333333</v>
      </c>
      <c r="Z22" s="1">
        <f t="shared" si="9"/>
        <v>3</v>
      </c>
      <c r="AA22" s="1">
        <f t="shared" si="9"/>
        <v>2.9166666666666665</v>
      </c>
      <c r="AB22" s="1">
        <f t="shared" si="9"/>
        <v>2.8333333333333335</v>
      </c>
      <c r="AC22" s="1">
        <f t="shared" si="9"/>
        <v>2.75</v>
      </c>
      <c r="AD22" s="1">
        <f t="shared" si="9"/>
        <v>2.6666666666666665</v>
      </c>
      <c r="AE22" s="1">
        <f t="shared" si="9"/>
        <v>2.5833333333333335</v>
      </c>
      <c r="AF22" s="1">
        <f t="shared" si="9"/>
        <v>2.5</v>
      </c>
      <c r="AG22" s="1">
        <f t="shared" si="9"/>
        <v>2.4166666666666665</v>
      </c>
      <c r="AH22" s="1">
        <f t="shared" si="9"/>
        <v>2.3333333333333335</v>
      </c>
      <c r="AI22" s="1">
        <f t="shared" si="9"/>
        <v>2.25</v>
      </c>
      <c r="AJ22" s="1">
        <f t="shared" si="9"/>
        <v>2.1666666666666665</v>
      </c>
      <c r="AK22" s="1">
        <f t="shared" si="9"/>
        <v>2.0833333333333335</v>
      </c>
      <c r="AL22" s="1">
        <f t="shared" si="9"/>
        <v>2</v>
      </c>
      <c r="AM22" s="1">
        <f t="shared" si="9"/>
        <v>1.9166666666666665</v>
      </c>
      <c r="AN22" s="1">
        <f t="shared" si="9"/>
        <v>1.8333333333333335</v>
      </c>
      <c r="AO22" s="1">
        <f t="shared" si="9"/>
        <v>1.75</v>
      </c>
      <c r="AP22" s="1">
        <f t="shared" si="9"/>
        <v>1.6666666666666665</v>
      </c>
      <c r="AQ22" s="1">
        <f t="shared" ref="AQ22:AQ27" si="10">($A22-AQ$2/3)*10/40</f>
        <v>1.5833333333333335</v>
      </c>
    </row>
    <row r="23" spans="1:43" x14ac:dyDescent="0.3">
      <c r="A23">
        <v>21</v>
      </c>
      <c r="B23" s="1">
        <f t="shared" si="3"/>
        <v>5.25</v>
      </c>
      <c r="C23" s="1">
        <f t="shared" si="9"/>
        <v>5.166666666666667</v>
      </c>
      <c r="D23" s="1">
        <f t="shared" si="8"/>
        <v>5.083333333333333</v>
      </c>
      <c r="E23" s="1">
        <f t="shared" si="8"/>
        <v>5</v>
      </c>
      <c r="F23" s="1">
        <f t="shared" si="8"/>
        <v>4.916666666666667</v>
      </c>
      <c r="G23" s="1">
        <f t="shared" si="8"/>
        <v>4.833333333333333</v>
      </c>
      <c r="H23" s="1">
        <f t="shared" si="8"/>
        <v>4.75</v>
      </c>
      <c r="I23" s="1">
        <f t="shared" si="8"/>
        <v>4.666666666666667</v>
      </c>
      <c r="J23" s="1">
        <f t="shared" si="8"/>
        <v>4.583333333333333</v>
      </c>
      <c r="K23" s="1">
        <f t="shared" si="8"/>
        <v>4.5</v>
      </c>
      <c r="L23" s="1">
        <f t="shared" si="8"/>
        <v>4.416666666666667</v>
      </c>
      <c r="M23" s="1">
        <f t="shared" si="8"/>
        <v>4.333333333333333</v>
      </c>
      <c r="N23" s="1">
        <f t="shared" si="8"/>
        <v>4.25</v>
      </c>
      <c r="O23" s="1">
        <f t="shared" si="8"/>
        <v>4.166666666666667</v>
      </c>
      <c r="P23" s="1">
        <f t="shared" si="8"/>
        <v>4.083333333333333</v>
      </c>
      <c r="Q23" s="1">
        <f t="shared" si="8"/>
        <v>4</v>
      </c>
      <c r="R23" s="1">
        <f t="shared" si="9"/>
        <v>3.916666666666667</v>
      </c>
      <c r="S23" s="1">
        <f t="shared" si="9"/>
        <v>3.833333333333333</v>
      </c>
      <c r="T23" s="1">
        <f t="shared" si="9"/>
        <v>3.75</v>
      </c>
      <c r="U23" s="1">
        <f t="shared" si="9"/>
        <v>3.666666666666667</v>
      </c>
      <c r="V23" s="1">
        <f t="shared" si="9"/>
        <v>3.583333333333333</v>
      </c>
      <c r="W23" s="1">
        <f t="shared" si="9"/>
        <v>3.5</v>
      </c>
      <c r="X23" s="1">
        <f t="shared" si="9"/>
        <v>3.416666666666667</v>
      </c>
      <c r="Y23" s="1">
        <f t="shared" si="9"/>
        <v>3.333333333333333</v>
      </c>
      <c r="Z23" s="1">
        <f t="shared" si="9"/>
        <v>3.25</v>
      </c>
      <c r="AA23" s="1">
        <f t="shared" si="9"/>
        <v>3.1666666666666665</v>
      </c>
      <c r="AB23" s="1">
        <f t="shared" si="9"/>
        <v>3.0833333333333335</v>
      </c>
      <c r="AC23" s="1">
        <f t="shared" si="9"/>
        <v>3</v>
      </c>
      <c r="AD23" s="1">
        <f t="shared" si="9"/>
        <v>2.9166666666666665</v>
      </c>
      <c r="AE23" s="1">
        <f t="shared" si="9"/>
        <v>2.8333333333333335</v>
      </c>
      <c r="AF23" s="1">
        <f t="shared" si="9"/>
        <v>2.75</v>
      </c>
      <c r="AG23" s="1">
        <f t="shared" si="9"/>
        <v>2.6666666666666665</v>
      </c>
      <c r="AH23" s="1">
        <f t="shared" si="9"/>
        <v>2.5833333333333335</v>
      </c>
      <c r="AI23" s="1">
        <f t="shared" si="9"/>
        <v>2.5</v>
      </c>
      <c r="AJ23" s="1">
        <f t="shared" si="9"/>
        <v>2.4166666666666665</v>
      </c>
      <c r="AK23" s="1">
        <f t="shared" si="9"/>
        <v>2.3333333333333335</v>
      </c>
      <c r="AL23" s="1">
        <f t="shared" si="9"/>
        <v>2.25</v>
      </c>
      <c r="AM23" s="1">
        <f t="shared" si="9"/>
        <v>2.1666666666666665</v>
      </c>
      <c r="AN23" s="1">
        <f t="shared" si="9"/>
        <v>2.0833333333333335</v>
      </c>
      <c r="AO23" s="1">
        <f t="shared" si="9"/>
        <v>2</v>
      </c>
      <c r="AP23" s="1">
        <f t="shared" si="9"/>
        <v>1.9166666666666665</v>
      </c>
      <c r="AQ23" s="1">
        <f t="shared" si="10"/>
        <v>1.8333333333333335</v>
      </c>
    </row>
    <row r="24" spans="1:43" x14ac:dyDescent="0.3">
      <c r="A24">
        <v>22</v>
      </c>
      <c r="B24" s="1">
        <f t="shared" si="3"/>
        <v>5.5</v>
      </c>
      <c r="C24" s="1">
        <f t="shared" si="9"/>
        <v>5.416666666666667</v>
      </c>
      <c r="D24" s="1">
        <f t="shared" si="8"/>
        <v>5.333333333333333</v>
      </c>
      <c r="E24" s="1">
        <f t="shared" si="8"/>
        <v>5.25</v>
      </c>
      <c r="F24" s="1">
        <f t="shared" si="8"/>
        <v>5.166666666666667</v>
      </c>
      <c r="G24" s="1">
        <f t="shared" si="8"/>
        <v>5.083333333333333</v>
      </c>
      <c r="H24" s="1">
        <f t="shared" si="8"/>
        <v>5</v>
      </c>
      <c r="I24" s="1">
        <f t="shared" si="8"/>
        <v>4.916666666666667</v>
      </c>
      <c r="J24" s="1">
        <f t="shared" si="8"/>
        <v>4.833333333333333</v>
      </c>
      <c r="K24" s="1">
        <f t="shared" si="8"/>
        <v>4.75</v>
      </c>
      <c r="L24" s="1">
        <f t="shared" si="8"/>
        <v>4.666666666666667</v>
      </c>
      <c r="M24" s="1">
        <f t="shared" si="8"/>
        <v>4.583333333333333</v>
      </c>
      <c r="N24" s="1">
        <f t="shared" si="8"/>
        <v>4.5</v>
      </c>
      <c r="O24" s="1">
        <f t="shared" si="8"/>
        <v>4.416666666666667</v>
      </c>
      <c r="P24" s="1">
        <f t="shared" si="8"/>
        <v>4.333333333333333</v>
      </c>
      <c r="Q24" s="1">
        <f t="shared" si="8"/>
        <v>4.25</v>
      </c>
      <c r="R24" s="1">
        <f t="shared" si="9"/>
        <v>4.166666666666667</v>
      </c>
      <c r="S24" s="1">
        <f t="shared" si="9"/>
        <v>4.083333333333333</v>
      </c>
      <c r="T24" s="1">
        <f t="shared" si="9"/>
        <v>4</v>
      </c>
      <c r="U24" s="1">
        <f t="shared" si="9"/>
        <v>3.916666666666667</v>
      </c>
      <c r="V24" s="1">
        <f t="shared" si="9"/>
        <v>3.833333333333333</v>
      </c>
      <c r="W24" s="1">
        <f t="shared" si="9"/>
        <v>3.75</v>
      </c>
      <c r="X24" s="1">
        <f t="shared" si="9"/>
        <v>3.666666666666667</v>
      </c>
      <c r="Y24" s="1">
        <f t="shared" si="9"/>
        <v>3.583333333333333</v>
      </c>
      <c r="Z24" s="1">
        <f t="shared" si="9"/>
        <v>3.5</v>
      </c>
      <c r="AA24" s="1">
        <f t="shared" si="9"/>
        <v>3.4166666666666665</v>
      </c>
      <c r="AB24" s="1">
        <f t="shared" si="9"/>
        <v>3.3333333333333335</v>
      </c>
      <c r="AC24" s="1">
        <f t="shared" si="9"/>
        <v>3.25</v>
      </c>
      <c r="AD24" s="1">
        <f t="shared" si="9"/>
        <v>3.1666666666666665</v>
      </c>
      <c r="AE24" s="1">
        <f t="shared" si="9"/>
        <v>3.0833333333333335</v>
      </c>
      <c r="AF24" s="1">
        <f t="shared" si="9"/>
        <v>3</v>
      </c>
      <c r="AG24" s="1">
        <f t="shared" si="9"/>
        <v>2.9166666666666665</v>
      </c>
      <c r="AH24" s="1">
        <f t="shared" si="9"/>
        <v>2.8333333333333335</v>
      </c>
      <c r="AI24" s="1">
        <f t="shared" si="9"/>
        <v>2.75</v>
      </c>
      <c r="AJ24" s="1">
        <f t="shared" si="9"/>
        <v>2.6666666666666665</v>
      </c>
      <c r="AK24" s="1">
        <f t="shared" si="9"/>
        <v>2.5833333333333335</v>
      </c>
      <c r="AL24" s="1">
        <f t="shared" si="9"/>
        <v>2.5</v>
      </c>
      <c r="AM24" s="1">
        <f t="shared" si="9"/>
        <v>2.4166666666666665</v>
      </c>
      <c r="AN24" s="1">
        <f t="shared" si="9"/>
        <v>2.3333333333333335</v>
      </c>
      <c r="AO24" s="1">
        <f t="shared" si="9"/>
        <v>2.25</v>
      </c>
      <c r="AP24" s="1">
        <f t="shared" si="9"/>
        <v>2.1666666666666665</v>
      </c>
      <c r="AQ24" s="1">
        <f t="shared" si="10"/>
        <v>2.0833333333333335</v>
      </c>
    </row>
    <row r="25" spans="1:43" x14ac:dyDescent="0.3">
      <c r="A25">
        <v>23</v>
      </c>
      <c r="B25" s="1">
        <f t="shared" si="3"/>
        <v>5.75</v>
      </c>
      <c r="C25" s="1">
        <f t="shared" si="9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8"/>
        <v>4.916666666666667</v>
      </c>
      <c r="M25" s="1">
        <f t="shared" si="8"/>
        <v>4.833333333333333</v>
      </c>
      <c r="N25" s="1">
        <f t="shared" si="8"/>
        <v>4.75</v>
      </c>
      <c r="O25" s="1">
        <f t="shared" si="8"/>
        <v>4.666666666666667</v>
      </c>
      <c r="P25" s="1">
        <f t="shared" si="8"/>
        <v>4.583333333333333</v>
      </c>
      <c r="Q25" s="1">
        <f t="shared" si="8"/>
        <v>4.5</v>
      </c>
      <c r="R25" s="1">
        <f t="shared" si="9"/>
        <v>4.416666666666667</v>
      </c>
      <c r="S25" s="1">
        <f t="shared" si="9"/>
        <v>4.333333333333333</v>
      </c>
      <c r="T25" s="1">
        <f t="shared" si="9"/>
        <v>4.25</v>
      </c>
      <c r="U25" s="1">
        <f t="shared" si="9"/>
        <v>4.166666666666667</v>
      </c>
      <c r="V25" s="1">
        <f t="shared" si="9"/>
        <v>4.083333333333333</v>
      </c>
      <c r="W25" s="1">
        <f t="shared" si="9"/>
        <v>4</v>
      </c>
      <c r="X25" s="1">
        <f t="shared" si="9"/>
        <v>3.916666666666667</v>
      </c>
      <c r="Y25" s="1">
        <f t="shared" si="9"/>
        <v>3.833333333333333</v>
      </c>
      <c r="Z25" s="1">
        <f t="shared" si="9"/>
        <v>3.75</v>
      </c>
      <c r="AA25" s="1">
        <f t="shared" si="9"/>
        <v>3.6666666666666665</v>
      </c>
      <c r="AB25" s="1">
        <f t="shared" si="9"/>
        <v>3.5833333333333335</v>
      </c>
      <c r="AC25" s="1">
        <f t="shared" si="9"/>
        <v>3.5</v>
      </c>
      <c r="AD25" s="1">
        <f t="shared" si="9"/>
        <v>3.4166666666666665</v>
      </c>
      <c r="AE25" s="1">
        <f t="shared" si="9"/>
        <v>3.3333333333333335</v>
      </c>
      <c r="AF25" s="1">
        <f t="shared" si="9"/>
        <v>3.25</v>
      </c>
      <c r="AG25" s="1">
        <f t="shared" si="9"/>
        <v>3.1666666666666665</v>
      </c>
      <c r="AH25" s="1">
        <f t="shared" si="9"/>
        <v>3.0833333333333335</v>
      </c>
      <c r="AI25" s="1">
        <f t="shared" si="9"/>
        <v>3</v>
      </c>
      <c r="AJ25" s="1">
        <f t="shared" si="9"/>
        <v>2.9166666666666665</v>
      </c>
      <c r="AK25" s="1">
        <f t="shared" si="9"/>
        <v>2.8333333333333335</v>
      </c>
      <c r="AL25" s="1">
        <f t="shared" si="9"/>
        <v>2.75</v>
      </c>
      <c r="AM25" s="1">
        <f t="shared" si="9"/>
        <v>2.6666666666666665</v>
      </c>
      <c r="AN25" s="1">
        <f t="shared" si="9"/>
        <v>2.5833333333333335</v>
      </c>
      <c r="AO25" s="1">
        <f t="shared" si="9"/>
        <v>2.5</v>
      </c>
      <c r="AP25" s="1">
        <f t="shared" si="9"/>
        <v>2.4166666666666665</v>
      </c>
      <c r="AQ25" s="1">
        <f t="shared" si="10"/>
        <v>2.3333333333333335</v>
      </c>
    </row>
    <row r="26" spans="1:43" x14ac:dyDescent="0.3">
      <c r="A26">
        <v>24</v>
      </c>
      <c r="B26" s="1">
        <f t="shared" si="3"/>
        <v>6</v>
      </c>
      <c r="C26" s="1">
        <f t="shared" si="9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8"/>
        <v>5.166666666666667</v>
      </c>
      <c r="M26" s="1">
        <f t="shared" si="8"/>
        <v>5.083333333333333</v>
      </c>
      <c r="N26" s="1">
        <f t="shared" si="8"/>
        <v>5</v>
      </c>
      <c r="O26" s="1">
        <f t="shared" si="8"/>
        <v>4.916666666666667</v>
      </c>
      <c r="P26" s="1">
        <f t="shared" si="8"/>
        <v>4.833333333333333</v>
      </c>
      <c r="Q26" s="1">
        <f t="shared" si="8"/>
        <v>4.75</v>
      </c>
      <c r="R26" s="1">
        <f t="shared" si="9"/>
        <v>4.666666666666667</v>
      </c>
      <c r="S26" s="1">
        <f t="shared" si="9"/>
        <v>4.583333333333333</v>
      </c>
      <c r="T26" s="1">
        <f t="shared" si="9"/>
        <v>4.5</v>
      </c>
      <c r="U26" s="1">
        <f t="shared" si="9"/>
        <v>4.416666666666667</v>
      </c>
      <c r="V26" s="1">
        <f t="shared" si="9"/>
        <v>4.333333333333333</v>
      </c>
      <c r="W26" s="1">
        <f t="shared" si="9"/>
        <v>4.25</v>
      </c>
      <c r="X26" s="1">
        <f t="shared" si="9"/>
        <v>4.166666666666667</v>
      </c>
      <c r="Y26" s="1">
        <f t="shared" si="9"/>
        <v>4.083333333333333</v>
      </c>
      <c r="Z26" s="1">
        <f t="shared" si="9"/>
        <v>4</v>
      </c>
      <c r="AA26" s="1">
        <f t="shared" si="9"/>
        <v>3.9166666666666665</v>
      </c>
      <c r="AB26" s="1">
        <f t="shared" si="9"/>
        <v>3.8333333333333335</v>
      </c>
      <c r="AC26" s="1">
        <f t="shared" si="9"/>
        <v>3.75</v>
      </c>
      <c r="AD26" s="1">
        <f t="shared" si="9"/>
        <v>3.6666666666666665</v>
      </c>
      <c r="AE26" s="1">
        <f t="shared" si="9"/>
        <v>3.5833333333333335</v>
      </c>
      <c r="AF26" s="1">
        <f t="shared" si="9"/>
        <v>3.5</v>
      </c>
      <c r="AG26" s="1">
        <f t="shared" si="9"/>
        <v>3.4166666666666665</v>
      </c>
      <c r="AH26" s="1">
        <f t="shared" si="9"/>
        <v>3.3333333333333335</v>
      </c>
      <c r="AI26" s="1">
        <f t="shared" si="9"/>
        <v>3.25</v>
      </c>
      <c r="AJ26" s="1">
        <f t="shared" si="9"/>
        <v>3.1666666666666665</v>
      </c>
      <c r="AK26" s="1">
        <f t="shared" si="9"/>
        <v>3.0833333333333335</v>
      </c>
      <c r="AL26" s="1">
        <f t="shared" si="9"/>
        <v>3</v>
      </c>
      <c r="AM26" s="1">
        <f t="shared" si="9"/>
        <v>2.9166666666666665</v>
      </c>
      <c r="AN26" s="1">
        <f t="shared" si="9"/>
        <v>2.8333333333333335</v>
      </c>
      <c r="AO26" s="1">
        <f t="shared" si="9"/>
        <v>2.75</v>
      </c>
      <c r="AP26" s="1">
        <f t="shared" si="9"/>
        <v>2.6666666666666665</v>
      </c>
      <c r="AQ26" s="1">
        <f t="shared" si="10"/>
        <v>2.5833333333333335</v>
      </c>
    </row>
    <row r="27" spans="1:43" x14ac:dyDescent="0.3">
      <c r="A27">
        <v>25</v>
      </c>
      <c r="B27" s="1">
        <f t="shared" si="3"/>
        <v>6.25</v>
      </c>
      <c r="C27" s="1">
        <f t="shared" si="9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8"/>
        <v>5.416666666666667</v>
      </c>
      <c r="M27" s="1">
        <f t="shared" si="8"/>
        <v>5.333333333333333</v>
      </c>
      <c r="N27" s="1">
        <f t="shared" si="8"/>
        <v>5.25</v>
      </c>
      <c r="O27" s="1">
        <f t="shared" si="8"/>
        <v>5.166666666666667</v>
      </c>
      <c r="P27" s="1">
        <f t="shared" si="8"/>
        <v>5.083333333333333</v>
      </c>
      <c r="Q27" s="1">
        <f t="shared" si="8"/>
        <v>5</v>
      </c>
      <c r="R27" s="1">
        <f t="shared" si="9"/>
        <v>4.916666666666667</v>
      </c>
      <c r="S27" s="1">
        <f t="shared" si="9"/>
        <v>4.833333333333333</v>
      </c>
      <c r="T27" s="1">
        <f t="shared" si="9"/>
        <v>4.75</v>
      </c>
      <c r="U27" s="1">
        <f t="shared" si="9"/>
        <v>4.666666666666667</v>
      </c>
      <c r="V27" s="1">
        <f t="shared" si="9"/>
        <v>4.583333333333333</v>
      </c>
      <c r="W27" s="1">
        <f t="shared" si="9"/>
        <v>4.5</v>
      </c>
      <c r="X27" s="1">
        <f t="shared" si="9"/>
        <v>4.416666666666667</v>
      </c>
      <c r="Y27" s="1">
        <f t="shared" si="9"/>
        <v>4.333333333333333</v>
      </c>
      <c r="Z27" s="1">
        <f t="shared" si="9"/>
        <v>4.25</v>
      </c>
      <c r="AA27" s="1">
        <f t="shared" si="9"/>
        <v>4.1666666666666661</v>
      </c>
      <c r="AB27" s="1">
        <f t="shared" si="9"/>
        <v>4.0833333333333339</v>
      </c>
      <c r="AC27" s="1">
        <f t="shared" si="9"/>
        <v>4</v>
      </c>
      <c r="AD27" s="1">
        <f t="shared" si="9"/>
        <v>3.9166666666666665</v>
      </c>
      <c r="AE27" s="1">
        <f t="shared" si="9"/>
        <v>3.8333333333333335</v>
      </c>
      <c r="AF27" s="1">
        <f t="shared" si="9"/>
        <v>3.75</v>
      </c>
      <c r="AG27" s="1">
        <f t="shared" si="9"/>
        <v>3.6666666666666665</v>
      </c>
      <c r="AH27" s="1">
        <f t="shared" si="9"/>
        <v>3.5833333333333335</v>
      </c>
      <c r="AI27" s="1">
        <f t="shared" si="9"/>
        <v>3.5</v>
      </c>
      <c r="AJ27" s="1">
        <f t="shared" si="9"/>
        <v>3.4166666666666665</v>
      </c>
      <c r="AK27" s="1">
        <f t="shared" si="9"/>
        <v>3.3333333333333335</v>
      </c>
      <c r="AL27" s="1">
        <f t="shared" si="9"/>
        <v>3.25</v>
      </c>
      <c r="AM27" s="1">
        <f t="shared" si="9"/>
        <v>3.1666666666666665</v>
      </c>
      <c r="AN27" s="1">
        <f t="shared" si="9"/>
        <v>3.0833333333333335</v>
      </c>
      <c r="AO27" s="1">
        <f t="shared" si="9"/>
        <v>3</v>
      </c>
      <c r="AP27" s="1">
        <f t="shared" si="9"/>
        <v>2.9166666666666665</v>
      </c>
      <c r="AQ27" s="1">
        <f t="shared" si="10"/>
        <v>2.8333333333333335</v>
      </c>
    </row>
    <row r="28" spans="1:43" x14ac:dyDescent="0.3">
      <c r="A28">
        <v>26</v>
      </c>
      <c r="B28" s="1">
        <f t="shared" si="3"/>
        <v>6.5</v>
      </c>
      <c r="C28" s="1">
        <f t="shared" si="9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8"/>
        <v>5.666666666666667</v>
      </c>
      <c r="M28" s="1">
        <f t="shared" si="8"/>
        <v>5.583333333333333</v>
      </c>
      <c r="N28" s="1">
        <f t="shared" si="8"/>
        <v>5.5</v>
      </c>
      <c r="O28" s="1">
        <f t="shared" si="8"/>
        <v>5.416666666666667</v>
      </c>
      <c r="P28" s="1">
        <f t="shared" si="8"/>
        <v>5.333333333333333</v>
      </c>
      <c r="Q28" s="1">
        <f t="shared" si="8"/>
        <v>5.25</v>
      </c>
      <c r="R28" s="1">
        <f t="shared" si="9"/>
        <v>5.166666666666667</v>
      </c>
      <c r="S28" s="1">
        <f t="shared" si="9"/>
        <v>5.083333333333333</v>
      </c>
      <c r="T28" s="1">
        <f t="shared" si="9"/>
        <v>5</v>
      </c>
      <c r="U28" s="1">
        <f t="shared" si="9"/>
        <v>4.916666666666667</v>
      </c>
      <c r="V28" s="1">
        <f t="shared" si="9"/>
        <v>4.833333333333333</v>
      </c>
      <c r="W28" s="1">
        <f t="shared" si="9"/>
        <v>4.75</v>
      </c>
      <c r="X28" s="1">
        <f t="shared" si="9"/>
        <v>4.666666666666667</v>
      </c>
      <c r="Y28" s="1">
        <f t="shared" si="9"/>
        <v>4.583333333333333</v>
      </c>
      <c r="Z28" s="1">
        <f t="shared" si="9"/>
        <v>4.5</v>
      </c>
      <c r="AA28" s="1">
        <f t="shared" si="9"/>
        <v>4.4166666666666661</v>
      </c>
      <c r="AB28" s="1">
        <f t="shared" si="9"/>
        <v>4.3333333333333339</v>
      </c>
      <c r="AC28" s="1">
        <f t="shared" si="9"/>
        <v>4.25</v>
      </c>
      <c r="AD28" s="1">
        <f t="shared" si="9"/>
        <v>4.1666666666666661</v>
      </c>
      <c r="AE28" s="1">
        <f t="shared" si="9"/>
        <v>4.0833333333333339</v>
      </c>
      <c r="AF28" s="1">
        <f t="shared" si="9"/>
        <v>4</v>
      </c>
      <c r="AG28" s="1">
        <f t="shared" si="9"/>
        <v>3.9166666666666665</v>
      </c>
      <c r="AH28" s="1">
        <f t="shared" si="9"/>
        <v>3.8333333333333335</v>
      </c>
      <c r="AI28" s="1">
        <f t="shared" si="9"/>
        <v>3.75</v>
      </c>
      <c r="AJ28" s="1">
        <f t="shared" si="9"/>
        <v>3.6666666666666665</v>
      </c>
      <c r="AK28" s="1">
        <f t="shared" si="9"/>
        <v>3.5833333333333335</v>
      </c>
      <c r="AL28" s="1">
        <f t="shared" ref="C28:AP35" si="11">($A28-AL$2/3)*10/40</f>
        <v>3.5</v>
      </c>
      <c r="AM28" s="1">
        <f t="shared" si="11"/>
        <v>3.4166666666666665</v>
      </c>
      <c r="AN28" s="1">
        <f t="shared" si="11"/>
        <v>3.3333333333333335</v>
      </c>
      <c r="AO28" s="1">
        <f t="shared" si="11"/>
        <v>3.25</v>
      </c>
      <c r="AP28" s="1">
        <f t="shared" si="11"/>
        <v>3.1666666666666665</v>
      </c>
      <c r="AQ28" s="1">
        <f t="shared" ref="AQ28:AQ33" si="12">($A28-AQ$2/3)*10/40</f>
        <v>3.0833333333333335</v>
      </c>
    </row>
    <row r="29" spans="1:43" x14ac:dyDescent="0.3">
      <c r="A29">
        <v>27</v>
      </c>
      <c r="B29" s="1">
        <f t="shared" si="3"/>
        <v>6.75</v>
      </c>
      <c r="C29" s="1">
        <f t="shared" si="11"/>
        <v>6.666666666666667</v>
      </c>
      <c r="D29" s="1">
        <f t="shared" si="11"/>
        <v>6.583333333333333</v>
      </c>
      <c r="E29" s="1">
        <f t="shared" si="11"/>
        <v>6.5</v>
      </c>
      <c r="F29" s="1">
        <f t="shared" si="11"/>
        <v>6.416666666666667</v>
      </c>
      <c r="G29" s="1">
        <f t="shared" si="11"/>
        <v>6.333333333333333</v>
      </c>
      <c r="H29" s="1">
        <f t="shared" si="11"/>
        <v>6.25</v>
      </c>
      <c r="I29" s="1">
        <f t="shared" si="11"/>
        <v>6.166666666666667</v>
      </c>
      <c r="J29" s="1">
        <f t="shared" si="11"/>
        <v>6.083333333333333</v>
      </c>
      <c r="K29" s="1">
        <f t="shared" si="11"/>
        <v>6</v>
      </c>
      <c r="L29" s="1">
        <f t="shared" si="11"/>
        <v>5.916666666666667</v>
      </c>
      <c r="M29" s="1">
        <f t="shared" si="11"/>
        <v>5.833333333333333</v>
      </c>
      <c r="N29" s="1">
        <f t="shared" si="11"/>
        <v>5.75</v>
      </c>
      <c r="O29" s="1">
        <f t="shared" si="11"/>
        <v>5.666666666666667</v>
      </c>
      <c r="P29" s="1">
        <f t="shared" si="11"/>
        <v>5.583333333333333</v>
      </c>
      <c r="Q29" s="1">
        <f t="shared" si="11"/>
        <v>5.5</v>
      </c>
      <c r="R29" s="1">
        <f t="shared" si="11"/>
        <v>5.416666666666667</v>
      </c>
      <c r="S29" s="1">
        <f t="shared" si="11"/>
        <v>5.333333333333333</v>
      </c>
      <c r="T29" s="1">
        <f t="shared" si="11"/>
        <v>5.25</v>
      </c>
      <c r="U29" s="1">
        <f t="shared" si="11"/>
        <v>5.166666666666667</v>
      </c>
      <c r="V29" s="1">
        <f t="shared" si="11"/>
        <v>5.083333333333333</v>
      </c>
      <c r="W29" s="1">
        <f t="shared" si="11"/>
        <v>5</v>
      </c>
      <c r="X29" s="1">
        <f t="shared" si="11"/>
        <v>4.916666666666667</v>
      </c>
      <c r="Y29" s="1">
        <f t="shared" si="11"/>
        <v>4.833333333333333</v>
      </c>
      <c r="Z29" s="1">
        <f t="shared" si="11"/>
        <v>4.75</v>
      </c>
      <c r="AA29" s="1">
        <f t="shared" si="11"/>
        <v>4.6666666666666661</v>
      </c>
      <c r="AB29" s="1">
        <f t="shared" si="11"/>
        <v>4.5833333333333339</v>
      </c>
      <c r="AC29" s="1">
        <f t="shared" si="11"/>
        <v>4.5</v>
      </c>
      <c r="AD29" s="1">
        <f t="shared" si="11"/>
        <v>4.4166666666666661</v>
      </c>
      <c r="AE29" s="1">
        <f t="shared" si="11"/>
        <v>4.3333333333333339</v>
      </c>
      <c r="AF29" s="1">
        <f t="shared" si="11"/>
        <v>4.25</v>
      </c>
      <c r="AG29" s="1">
        <f t="shared" si="11"/>
        <v>4.1666666666666661</v>
      </c>
      <c r="AH29" s="1">
        <f t="shared" si="11"/>
        <v>4.0833333333333339</v>
      </c>
      <c r="AI29" s="1">
        <f t="shared" si="11"/>
        <v>4</v>
      </c>
      <c r="AJ29" s="1">
        <f t="shared" si="11"/>
        <v>3.9166666666666665</v>
      </c>
      <c r="AK29" s="1">
        <f t="shared" si="11"/>
        <v>3.8333333333333335</v>
      </c>
      <c r="AL29" s="1">
        <f t="shared" si="11"/>
        <v>3.75</v>
      </c>
      <c r="AM29" s="1">
        <f t="shared" si="11"/>
        <v>3.6666666666666665</v>
      </c>
      <c r="AN29" s="1">
        <f t="shared" si="11"/>
        <v>3.5833333333333335</v>
      </c>
      <c r="AO29" s="1">
        <f t="shared" si="11"/>
        <v>3.5</v>
      </c>
      <c r="AP29" s="1">
        <f t="shared" si="11"/>
        <v>3.4166666666666665</v>
      </c>
      <c r="AQ29" s="1">
        <f t="shared" si="12"/>
        <v>3.3333333333333335</v>
      </c>
    </row>
    <row r="30" spans="1:43" x14ac:dyDescent="0.3">
      <c r="A30">
        <v>28</v>
      </c>
      <c r="B30" s="1">
        <f t="shared" si="3"/>
        <v>7</v>
      </c>
      <c r="C30" s="1">
        <f t="shared" si="11"/>
        <v>6.916666666666667</v>
      </c>
      <c r="D30" s="1">
        <f t="shared" si="11"/>
        <v>6.833333333333333</v>
      </c>
      <c r="E30" s="1">
        <f t="shared" si="11"/>
        <v>6.75</v>
      </c>
      <c r="F30" s="1">
        <f t="shared" si="11"/>
        <v>6.666666666666667</v>
      </c>
      <c r="G30" s="1">
        <f t="shared" si="11"/>
        <v>6.583333333333333</v>
      </c>
      <c r="H30" s="1">
        <f t="shared" si="11"/>
        <v>6.5</v>
      </c>
      <c r="I30" s="1">
        <f t="shared" si="11"/>
        <v>6.416666666666667</v>
      </c>
      <c r="J30" s="1">
        <f t="shared" si="11"/>
        <v>6.333333333333333</v>
      </c>
      <c r="K30" s="1">
        <f t="shared" si="11"/>
        <v>6.25</v>
      </c>
      <c r="L30" s="1">
        <f t="shared" si="11"/>
        <v>6.166666666666667</v>
      </c>
      <c r="M30" s="1">
        <f t="shared" si="11"/>
        <v>6.083333333333333</v>
      </c>
      <c r="N30" s="1">
        <f t="shared" ref="D30:Q35" si="13">($A30-N$2/3)*10/40</f>
        <v>6</v>
      </c>
      <c r="O30" s="1">
        <f t="shared" si="13"/>
        <v>5.916666666666667</v>
      </c>
      <c r="P30" s="1">
        <f t="shared" si="13"/>
        <v>5.833333333333333</v>
      </c>
      <c r="Q30" s="1">
        <f t="shared" si="13"/>
        <v>5.75</v>
      </c>
      <c r="R30" s="1">
        <f t="shared" si="11"/>
        <v>5.666666666666667</v>
      </c>
      <c r="S30" s="1">
        <f t="shared" si="11"/>
        <v>5.583333333333333</v>
      </c>
      <c r="T30" s="1">
        <f t="shared" si="11"/>
        <v>5.5</v>
      </c>
      <c r="U30" s="1">
        <f t="shared" si="11"/>
        <v>5.416666666666667</v>
      </c>
      <c r="V30" s="1">
        <f t="shared" si="11"/>
        <v>5.333333333333333</v>
      </c>
      <c r="W30" s="1">
        <f t="shared" si="11"/>
        <v>5.25</v>
      </c>
      <c r="X30" s="1">
        <f t="shared" si="11"/>
        <v>5.166666666666667</v>
      </c>
      <c r="Y30" s="1">
        <f t="shared" si="11"/>
        <v>5.083333333333333</v>
      </c>
      <c r="Z30" s="1">
        <f t="shared" si="11"/>
        <v>5</v>
      </c>
      <c r="AA30" s="1">
        <f t="shared" si="11"/>
        <v>4.9166666666666661</v>
      </c>
      <c r="AB30" s="1">
        <f t="shared" si="11"/>
        <v>4.8333333333333339</v>
      </c>
      <c r="AC30" s="1">
        <f t="shared" si="11"/>
        <v>4.75</v>
      </c>
      <c r="AD30" s="1">
        <f t="shared" si="11"/>
        <v>4.6666666666666661</v>
      </c>
      <c r="AE30" s="1">
        <f t="shared" si="11"/>
        <v>4.5833333333333339</v>
      </c>
      <c r="AF30" s="1">
        <f t="shared" si="11"/>
        <v>4.5</v>
      </c>
      <c r="AG30" s="1">
        <f t="shared" si="11"/>
        <v>4.4166666666666661</v>
      </c>
      <c r="AH30" s="1">
        <f t="shared" si="11"/>
        <v>4.3333333333333339</v>
      </c>
      <c r="AI30" s="1">
        <f t="shared" si="11"/>
        <v>4.25</v>
      </c>
      <c r="AJ30" s="1">
        <f t="shared" si="11"/>
        <v>4.1666666666666661</v>
      </c>
      <c r="AK30" s="1">
        <f t="shared" si="11"/>
        <v>4.0833333333333339</v>
      </c>
      <c r="AL30" s="1">
        <f t="shared" si="11"/>
        <v>4</v>
      </c>
      <c r="AM30" s="1">
        <f t="shared" si="11"/>
        <v>3.9166666666666665</v>
      </c>
      <c r="AN30" s="1">
        <f t="shared" si="11"/>
        <v>3.8333333333333335</v>
      </c>
      <c r="AO30" s="1">
        <f t="shared" si="11"/>
        <v>3.75</v>
      </c>
      <c r="AP30" s="1">
        <f t="shared" si="11"/>
        <v>3.6666666666666665</v>
      </c>
      <c r="AQ30" s="1">
        <f t="shared" si="12"/>
        <v>3.5833333333333335</v>
      </c>
    </row>
    <row r="31" spans="1:43" x14ac:dyDescent="0.3">
      <c r="A31">
        <v>29</v>
      </c>
      <c r="B31" s="1">
        <f t="shared" si="3"/>
        <v>7.25</v>
      </c>
      <c r="C31" s="1">
        <f t="shared" si="11"/>
        <v>7.166666666666667</v>
      </c>
      <c r="D31" s="1">
        <f t="shared" si="13"/>
        <v>7.083333333333333</v>
      </c>
      <c r="E31" s="1">
        <f t="shared" si="13"/>
        <v>7</v>
      </c>
      <c r="F31" s="1">
        <f t="shared" si="13"/>
        <v>6.916666666666667</v>
      </c>
      <c r="G31" s="1">
        <f t="shared" si="13"/>
        <v>6.833333333333333</v>
      </c>
      <c r="H31" s="1">
        <f t="shared" si="13"/>
        <v>6.75</v>
      </c>
      <c r="I31" s="1">
        <f t="shared" si="13"/>
        <v>6.666666666666667</v>
      </c>
      <c r="J31" s="1">
        <f t="shared" si="13"/>
        <v>6.583333333333333</v>
      </c>
      <c r="K31" s="1">
        <f t="shared" si="13"/>
        <v>6.5</v>
      </c>
      <c r="L31" s="1">
        <f t="shared" si="13"/>
        <v>6.416666666666667</v>
      </c>
      <c r="M31" s="1">
        <f t="shared" si="13"/>
        <v>6.333333333333333</v>
      </c>
      <c r="N31" s="1">
        <f t="shared" si="13"/>
        <v>6.25</v>
      </c>
      <c r="O31" s="1">
        <f t="shared" si="13"/>
        <v>6.166666666666667</v>
      </c>
      <c r="P31" s="1">
        <f t="shared" si="13"/>
        <v>6.083333333333333</v>
      </c>
      <c r="Q31" s="1">
        <f t="shared" si="13"/>
        <v>6</v>
      </c>
      <c r="R31" s="1">
        <f t="shared" si="11"/>
        <v>5.916666666666667</v>
      </c>
      <c r="S31" s="1">
        <f t="shared" si="11"/>
        <v>5.833333333333333</v>
      </c>
      <c r="T31" s="1">
        <f t="shared" si="11"/>
        <v>5.75</v>
      </c>
      <c r="U31" s="1">
        <f t="shared" si="11"/>
        <v>5.666666666666667</v>
      </c>
      <c r="V31" s="1">
        <f t="shared" si="11"/>
        <v>5.583333333333333</v>
      </c>
      <c r="W31" s="1">
        <f t="shared" si="11"/>
        <v>5.5</v>
      </c>
      <c r="X31" s="1">
        <f t="shared" si="11"/>
        <v>5.416666666666667</v>
      </c>
      <c r="Y31" s="1">
        <f t="shared" si="11"/>
        <v>5.333333333333333</v>
      </c>
      <c r="Z31" s="1">
        <f t="shared" si="11"/>
        <v>5.25</v>
      </c>
      <c r="AA31" s="1">
        <f t="shared" si="11"/>
        <v>5.1666666666666661</v>
      </c>
      <c r="AB31" s="1">
        <f t="shared" si="11"/>
        <v>5.0833333333333339</v>
      </c>
      <c r="AC31" s="1">
        <f t="shared" si="11"/>
        <v>5</v>
      </c>
      <c r="AD31" s="1">
        <f t="shared" si="11"/>
        <v>4.9166666666666661</v>
      </c>
      <c r="AE31" s="1">
        <f t="shared" si="11"/>
        <v>4.8333333333333339</v>
      </c>
      <c r="AF31" s="1">
        <f t="shared" si="11"/>
        <v>4.75</v>
      </c>
      <c r="AG31" s="1">
        <f t="shared" si="11"/>
        <v>4.6666666666666661</v>
      </c>
      <c r="AH31" s="1">
        <f t="shared" si="11"/>
        <v>4.5833333333333339</v>
      </c>
      <c r="AI31" s="1">
        <f t="shared" si="11"/>
        <v>4.5</v>
      </c>
      <c r="AJ31" s="1">
        <f t="shared" si="11"/>
        <v>4.4166666666666661</v>
      </c>
      <c r="AK31" s="1">
        <f t="shared" si="11"/>
        <v>4.3333333333333339</v>
      </c>
      <c r="AL31" s="1">
        <f t="shared" si="11"/>
        <v>4.25</v>
      </c>
      <c r="AM31" s="1">
        <f t="shared" si="11"/>
        <v>4.1666666666666661</v>
      </c>
      <c r="AN31" s="1">
        <f t="shared" si="11"/>
        <v>4.0833333333333339</v>
      </c>
      <c r="AO31" s="1">
        <f t="shared" si="11"/>
        <v>4</v>
      </c>
      <c r="AP31" s="1">
        <f t="shared" si="11"/>
        <v>3.9166666666666665</v>
      </c>
      <c r="AQ31" s="1">
        <f t="shared" si="12"/>
        <v>3.8333333333333335</v>
      </c>
    </row>
    <row r="32" spans="1:43" x14ac:dyDescent="0.3">
      <c r="A32">
        <v>30</v>
      </c>
      <c r="B32" s="1">
        <f t="shared" si="3"/>
        <v>7.5</v>
      </c>
      <c r="C32" s="1">
        <f t="shared" si="11"/>
        <v>7.416666666666667</v>
      </c>
      <c r="D32" s="1">
        <f t="shared" si="13"/>
        <v>7.333333333333333</v>
      </c>
      <c r="E32" s="1">
        <f t="shared" si="13"/>
        <v>7.25</v>
      </c>
      <c r="F32" s="1">
        <f t="shared" si="13"/>
        <v>7.166666666666667</v>
      </c>
      <c r="G32" s="1">
        <f t="shared" si="13"/>
        <v>7.083333333333333</v>
      </c>
      <c r="H32" s="1">
        <f t="shared" si="13"/>
        <v>7</v>
      </c>
      <c r="I32" s="1">
        <f t="shared" si="13"/>
        <v>6.916666666666667</v>
      </c>
      <c r="J32" s="1">
        <f t="shared" si="13"/>
        <v>6.833333333333333</v>
      </c>
      <c r="K32" s="1">
        <f t="shared" si="13"/>
        <v>6.75</v>
      </c>
      <c r="L32" s="1">
        <f t="shared" si="13"/>
        <v>6.666666666666667</v>
      </c>
      <c r="M32" s="1">
        <f t="shared" si="13"/>
        <v>6.583333333333333</v>
      </c>
      <c r="N32" s="1">
        <f t="shared" si="13"/>
        <v>6.5</v>
      </c>
      <c r="O32" s="1">
        <f t="shared" si="13"/>
        <v>6.416666666666667</v>
      </c>
      <c r="P32" s="1">
        <f t="shared" si="13"/>
        <v>6.333333333333333</v>
      </c>
      <c r="Q32" s="1">
        <f t="shared" si="13"/>
        <v>6.25</v>
      </c>
      <c r="R32" s="1">
        <f t="shared" si="11"/>
        <v>6.166666666666667</v>
      </c>
      <c r="S32" s="1">
        <f t="shared" si="11"/>
        <v>6.083333333333333</v>
      </c>
      <c r="T32" s="1">
        <f t="shared" si="11"/>
        <v>6</v>
      </c>
      <c r="U32" s="1">
        <f t="shared" si="11"/>
        <v>5.916666666666667</v>
      </c>
      <c r="V32" s="1">
        <f t="shared" si="11"/>
        <v>5.833333333333333</v>
      </c>
      <c r="W32" s="1">
        <f t="shared" si="11"/>
        <v>5.75</v>
      </c>
      <c r="X32" s="1">
        <f t="shared" si="11"/>
        <v>5.666666666666667</v>
      </c>
      <c r="Y32" s="1">
        <f t="shared" si="11"/>
        <v>5.583333333333333</v>
      </c>
      <c r="Z32" s="1">
        <f t="shared" si="11"/>
        <v>5.5</v>
      </c>
      <c r="AA32" s="1">
        <f t="shared" si="11"/>
        <v>5.4166666666666661</v>
      </c>
      <c r="AB32" s="1">
        <f t="shared" si="11"/>
        <v>5.3333333333333339</v>
      </c>
      <c r="AC32" s="1">
        <f t="shared" si="11"/>
        <v>5.25</v>
      </c>
      <c r="AD32" s="1">
        <f t="shared" si="11"/>
        <v>5.1666666666666661</v>
      </c>
      <c r="AE32" s="1">
        <f t="shared" si="11"/>
        <v>5.0833333333333339</v>
      </c>
      <c r="AF32" s="1">
        <f t="shared" si="11"/>
        <v>5</v>
      </c>
      <c r="AG32" s="1">
        <f t="shared" si="11"/>
        <v>4.9166666666666661</v>
      </c>
      <c r="AH32" s="1">
        <f t="shared" si="11"/>
        <v>4.8333333333333339</v>
      </c>
      <c r="AI32" s="1">
        <f t="shared" si="11"/>
        <v>4.75</v>
      </c>
      <c r="AJ32" s="1">
        <f t="shared" si="11"/>
        <v>4.6666666666666661</v>
      </c>
      <c r="AK32" s="1">
        <f t="shared" si="11"/>
        <v>4.5833333333333339</v>
      </c>
      <c r="AL32" s="1">
        <f t="shared" si="11"/>
        <v>4.5</v>
      </c>
      <c r="AM32" s="1">
        <f t="shared" si="11"/>
        <v>4.4166666666666661</v>
      </c>
      <c r="AN32" s="1">
        <f t="shared" si="11"/>
        <v>4.3333333333333339</v>
      </c>
      <c r="AO32" s="1">
        <f t="shared" si="11"/>
        <v>4.25</v>
      </c>
      <c r="AP32" s="1">
        <f t="shared" si="11"/>
        <v>4.1666666666666661</v>
      </c>
      <c r="AQ32" s="1">
        <f t="shared" si="12"/>
        <v>4.0833333333333339</v>
      </c>
    </row>
    <row r="33" spans="1:43" x14ac:dyDescent="0.3">
      <c r="A33">
        <v>31</v>
      </c>
      <c r="B33" s="1">
        <f t="shared" si="3"/>
        <v>7.75</v>
      </c>
      <c r="C33" s="1">
        <f t="shared" si="11"/>
        <v>7.666666666666667</v>
      </c>
      <c r="D33" s="1">
        <f t="shared" si="13"/>
        <v>7.583333333333333</v>
      </c>
      <c r="E33" s="1">
        <f t="shared" si="13"/>
        <v>7.5</v>
      </c>
      <c r="F33" s="1">
        <f t="shared" si="13"/>
        <v>7.416666666666667</v>
      </c>
      <c r="G33" s="1">
        <f t="shared" si="13"/>
        <v>7.333333333333333</v>
      </c>
      <c r="H33" s="1">
        <f t="shared" si="13"/>
        <v>7.25</v>
      </c>
      <c r="I33" s="1">
        <f t="shared" si="13"/>
        <v>7.166666666666667</v>
      </c>
      <c r="J33" s="1">
        <f t="shared" si="13"/>
        <v>7.083333333333333</v>
      </c>
      <c r="K33" s="1">
        <f t="shared" si="13"/>
        <v>7</v>
      </c>
      <c r="L33" s="1">
        <f t="shared" si="13"/>
        <v>6.916666666666667</v>
      </c>
      <c r="M33" s="1">
        <f t="shared" si="13"/>
        <v>6.833333333333333</v>
      </c>
      <c r="N33" s="1">
        <f t="shared" si="13"/>
        <v>6.75</v>
      </c>
      <c r="O33" s="1">
        <f t="shared" si="13"/>
        <v>6.666666666666667</v>
      </c>
      <c r="P33" s="1">
        <f t="shared" si="13"/>
        <v>6.583333333333333</v>
      </c>
      <c r="Q33" s="1">
        <f t="shared" si="13"/>
        <v>6.5</v>
      </c>
      <c r="R33" s="1">
        <f t="shared" si="11"/>
        <v>6.416666666666667</v>
      </c>
      <c r="S33" s="1">
        <f t="shared" si="11"/>
        <v>6.333333333333333</v>
      </c>
      <c r="T33" s="1">
        <f t="shared" si="11"/>
        <v>6.25</v>
      </c>
      <c r="U33" s="1">
        <f t="shared" si="11"/>
        <v>6.166666666666667</v>
      </c>
      <c r="V33" s="1">
        <f t="shared" si="11"/>
        <v>6.083333333333333</v>
      </c>
      <c r="W33" s="1">
        <f t="shared" si="11"/>
        <v>6</v>
      </c>
      <c r="X33" s="1">
        <f t="shared" si="11"/>
        <v>5.916666666666667</v>
      </c>
      <c r="Y33" s="1">
        <f t="shared" si="11"/>
        <v>5.833333333333333</v>
      </c>
      <c r="Z33" s="1">
        <f t="shared" si="11"/>
        <v>5.75</v>
      </c>
      <c r="AA33" s="1">
        <f t="shared" si="11"/>
        <v>5.6666666666666661</v>
      </c>
      <c r="AB33" s="1">
        <f t="shared" si="11"/>
        <v>5.5833333333333339</v>
      </c>
      <c r="AC33" s="1">
        <f t="shared" si="11"/>
        <v>5.5</v>
      </c>
      <c r="AD33" s="1">
        <f t="shared" si="11"/>
        <v>5.4166666666666661</v>
      </c>
      <c r="AE33" s="1">
        <f t="shared" si="11"/>
        <v>5.3333333333333339</v>
      </c>
      <c r="AF33" s="1">
        <f t="shared" si="11"/>
        <v>5.25</v>
      </c>
      <c r="AG33" s="1">
        <f t="shared" si="11"/>
        <v>5.1666666666666661</v>
      </c>
      <c r="AH33" s="1">
        <f t="shared" si="11"/>
        <v>5.0833333333333339</v>
      </c>
      <c r="AI33" s="1">
        <f t="shared" si="11"/>
        <v>5</v>
      </c>
      <c r="AJ33" s="1">
        <f t="shared" si="11"/>
        <v>4.9166666666666661</v>
      </c>
      <c r="AK33" s="1">
        <f t="shared" si="11"/>
        <v>4.8333333333333339</v>
      </c>
      <c r="AL33" s="1">
        <f t="shared" si="11"/>
        <v>4.75</v>
      </c>
      <c r="AM33" s="1">
        <f t="shared" si="11"/>
        <v>4.6666666666666661</v>
      </c>
      <c r="AN33" s="1">
        <f t="shared" si="11"/>
        <v>4.5833333333333339</v>
      </c>
      <c r="AO33" s="1">
        <f t="shared" si="11"/>
        <v>4.5</v>
      </c>
      <c r="AP33" s="1">
        <f t="shared" si="11"/>
        <v>4.4166666666666661</v>
      </c>
      <c r="AQ33" s="1">
        <f t="shared" si="12"/>
        <v>4.3333333333333339</v>
      </c>
    </row>
    <row r="34" spans="1:43" x14ac:dyDescent="0.3">
      <c r="A34">
        <v>32</v>
      </c>
      <c r="B34" s="1">
        <f t="shared" si="3"/>
        <v>8</v>
      </c>
      <c r="C34" s="1">
        <f t="shared" si="11"/>
        <v>7.916666666666667</v>
      </c>
      <c r="D34" s="1">
        <f t="shared" si="13"/>
        <v>7.833333333333333</v>
      </c>
      <c r="E34" s="1">
        <f t="shared" si="13"/>
        <v>7.75</v>
      </c>
      <c r="F34" s="1">
        <f t="shared" si="13"/>
        <v>7.666666666666667</v>
      </c>
      <c r="G34" s="1">
        <f t="shared" si="13"/>
        <v>7.583333333333333</v>
      </c>
      <c r="H34" s="1">
        <f t="shared" si="13"/>
        <v>7.5</v>
      </c>
      <c r="I34" s="1">
        <f t="shared" si="13"/>
        <v>7.416666666666667</v>
      </c>
      <c r="J34" s="1">
        <f t="shared" si="13"/>
        <v>7.333333333333333</v>
      </c>
      <c r="K34" s="1">
        <f t="shared" si="13"/>
        <v>7.25</v>
      </c>
      <c r="L34" s="1">
        <f t="shared" si="13"/>
        <v>7.166666666666667</v>
      </c>
      <c r="M34" s="1">
        <f t="shared" si="13"/>
        <v>7.083333333333333</v>
      </c>
      <c r="N34" s="1">
        <f t="shared" si="13"/>
        <v>7</v>
      </c>
      <c r="O34" s="1">
        <f t="shared" si="13"/>
        <v>6.916666666666667</v>
      </c>
      <c r="P34" s="1">
        <f t="shared" si="13"/>
        <v>6.833333333333333</v>
      </c>
      <c r="Q34" s="1">
        <f t="shared" si="13"/>
        <v>6.75</v>
      </c>
      <c r="R34" s="1">
        <f t="shared" si="11"/>
        <v>6.666666666666667</v>
      </c>
      <c r="S34" s="1">
        <f t="shared" si="11"/>
        <v>6.583333333333333</v>
      </c>
      <c r="T34" s="1">
        <f t="shared" si="11"/>
        <v>6.5</v>
      </c>
      <c r="U34" s="1">
        <f t="shared" si="11"/>
        <v>6.416666666666667</v>
      </c>
      <c r="V34" s="1">
        <f t="shared" si="11"/>
        <v>6.333333333333333</v>
      </c>
      <c r="W34" s="1">
        <f t="shared" si="11"/>
        <v>6.25</v>
      </c>
      <c r="X34" s="1">
        <f t="shared" si="11"/>
        <v>6.166666666666667</v>
      </c>
      <c r="Y34" s="1">
        <f t="shared" si="11"/>
        <v>6.083333333333333</v>
      </c>
      <c r="Z34" s="1">
        <f t="shared" si="11"/>
        <v>6</v>
      </c>
      <c r="AA34" s="1">
        <f t="shared" si="11"/>
        <v>5.9166666666666661</v>
      </c>
      <c r="AB34" s="1">
        <f t="shared" si="11"/>
        <v>5.8333333333333339</v>
      </c>
      <c r="AC34" s="1">
        <f t="shared" si="11"/>
        <v>5.75</v>
      </c>
      <c r="AD34" s="1">
        <f t="shared" si="11"/>
        <v>5.6666666666666661</v>
      </c>
      <c r="AE34" s="1">
        <f t="shared" si="11"/>
        <v>5.5833333333333339</v>
      </c>
      <c r="AF34" s="1">
        <f t="shared" si="11"/>
        <v>5.5</v>
      </c>
      <c r="AG34" s="1">
        <f t="shared" si="11"/>
        <v>5.4166666666666661</v>
      </c>
      <c r="AH34" s="1">
        <f t="shared" si="11"/>
        <v>5.3333333333333339</v>
      </c>
      <c r="AI34" s="1">
        <f t="shared" si="11"/>
        <v>5.25</v>
      </c>
      <c r="AJ34" s="1">
        <f t="shared" si="11"/>
        <v>5.1666666666666661</v>
      </c>
      <c r="AK34" s="1">
        <f t="shared" si="11"/>
        <v>5.0833333333333339</v>
      </c>
      <c r="AL34" s="1">
        <f t="shared" si="11"/>
        <v>5</v>
      </c>
      <c r="AM34" s="1">
        <f t="shared" si="11"/>
        <v>4.9166666666666661</v>
      </c>
      <c r="AN34" s="1">
        <f t="shared" si="11"/>
        <v>4.8333333333333339</v>
      </c>
      <c r="AO34" s="1">
        <f t="shared" si="11"/>
        <v>4.75</v>
      </c>
      <c r="AP34" s="1">
        <f t="shared" si="11"/>
        <v>4.6666666666666661</v>
      </c>
      <c r="AQ34" s="1">
        <f t="shared" ref="AQ34:AQ39" si="14">($A34-AQ$2/3)*10/40</f>
        <v>4.5833333333333339</v>
      </c>
    </row>
    <row r="35" spans="1:43" x14ac:dyDescent="0.3">
      <c r="A35">
        <v>33</v>
      </c>
      <c r="B35" s="1">
        <f t="shared" si="3"/>
        <v>8.25</v>
      </c>
      <c r="C35" s="1">
        <f t="shared" si="11"/>
        <v>8.1666666666666661</v>
      </c>
      <c r="D35" s="1">
        <f t="shared" si="13"/>
        <v>8.0833333333333339</v>
      </c>
      <c r="E35" s="1">
        <f t="shared" si="13"/>
        <v>8</v>
      </c>
      <c r="F35" s="1">
        <f t="shared" si="13"/>
        <v>7.916666666666667</v>
      </c>
      <c r="G35" s="1">
        <f t="shared" si="13"/>
        <v>7.833333333333333</v>
      </c>
      <c r="H35" s="1">
        <f t="shared" si="13"/>
        <v>7.75</v>
      </c>
      <c r="I35" s="1">
        <f t="shared" si="13"/>
        <v>7.666666666666667</v>
      </c>
      <c r="J35" s="1">
        <f t="shared" si="13"/>
        <v>7.583333333333333</v>
      </c>
      <c r="K35" s="1">
        <f t="shared" si="13"/>
        <v>7.5</v>
      </c>
      <c r="L35" s="1">
        <f t="shared" si="13"/>
        <v>7.416666666666667</v>
      </c>
      <c r="M35" s="1">
        <f t="shared" si="13"/>
        <v>7.333333333333333</v>
      </c>
      <c r="N35" s="1">
        <f t="shared" si="13"/>
        <v>7.25</v>
      </c>
      <c r="O35" s="1">
        <f t="shared" si="13"/>
        <v>7.166666666666667</v>
      </c>
      <c r="P35" s="1">
        <f t="shared" si="13"/>
        <v>7.083333333333333</v>
      </c>
      <c r="Q35" s="1">
        <f t="shared" si="13"/>
        <v>7</v>
      </c>
      <c r="R35" s="1">
        <f t="shared" ref="C35:AP42" si="15">($A35-R$2/3)*10/40</f>
        <v>6.916666666666667</v>
      </c>
      <c r="S35" s="1">
        <f t="shared" si="15"/>
        <v>6.833333333333333</v>
      </c>
      <c r="T35" s="1">
        <f t="shared" si="15"/>
        <v>6.75</v>
      </c>
      <c r="U35" s="1">
        <f t="shared" si="15"/>
        <v>6.666666666666667</v>
      </c>
      <c r="V35" s="1">
        <f t="shared" si="15"/>
        <v>6.583333333333333</v>
      </c>
      <c r="W35" s="1">
        <f t="shared" si="15"/>
        <v>6.5</v>
      </c>
      <c r="X35" s="1">
        <f t="shared" si="15"/>
        <v>6.416666666666667</v>
      </c>
      <c r="Y35" s="1">
        <f t="shared" si="15"/>
        <v>6.333333333333333</v>
      </c>
      <c r="Z35" s="1">
        <f t="shared" si="15"/>
        <v>6.25</v>
      </c>
      <c r="AA35" s="1">
        <f t="shared" si="15"/>
        <v>6.1666666666666661</v>
      </c>
      <c r="AB35" s="1">
        <f t="shared" si="15"/>
        <v>6.0833333333333339</v>
      </c>
      <c r="AC35" s="1">
        <f t="shared" si="15"/>
        <v>6</v>
      </c>
      <c r="AD35" s="1">
        <f t="shared" si="15"/>
        <v>5.9166666666666661</v>
      </c>
      <c r="AE35" s="1">
        <f t="shared" si="15"/>
        <v>5.8333333333333339</v>
      </c>
      <c r="AF35" s="1">
        <f t="shared" si="15"/>
        <v>5.75</v>
      </c>
      <c r="AG35" s="1">
        <f t="shared" si="15"/>
        <v>5.6666666666666661</v>
      </c>
      <c r="AH35" s="1">
        <f t="shared" si="15"/>
        <v>5.5833333333333339</v>
      </c>
      <c r="AI35" s="1">
        <f t="shared" si="15"/>
        <v>5.5</v>
      </c>
      <c r="AJ35" s="1">
        <f t="shared" si="15"/>
        <v>5.4166666666666661</v>
      </c>
      <c r="AK35" s="1">
        <f t="shared" si="15"/>
        <v>5.3333333333333339</v>
      </c>
      <c r="AL35" s="1">
        <f t="shared" si="15"/>
        <v>5.25</v>
      </c>
      <c r="AM35" s="1">
        <f t="shared" si="15"/>
        <v>5.1666666666666661</v>
      </c>
      <c r="AN35" s="1">
        <f t="shared" si="15"/>
        <v>5.0833333333333339</v>
      </c>
      <c r="AO35" s="1">
        <f t="shared" si="15"/>
        <v>5</v>
      </c>
      <c r="AP35" s="1">
        <f t="shared" si="15"/>
        <v>4.9166666666666661</v>
      </c>
      <c r="AQ35" s="1">
        <f t="shared" si="14"/>
        <v>4.8333333333333339</v>
      </c>
    </row>
    <row r="36" spans="1:43" x14ac:dyDescent="0.3">
      <c r="A36">
        <v>34</v>
      </c>
      <c r="B36" s="1">
        <f t="shared" si="3"/>
        <v>8.5</v>
      </c>
      <c r="C36" s="1">
        <f t="shared" si="15"/>
        <v>8.4166666666666661</v>
      </c>
      <c r="D36" s="1">
        <f t="shared" si="15"/>
        <v>8.3333333333333339</v>
      </c>
      <c r="E36" s="1">
        <f t="shared" si="15"/>
        <v>8.25</v>
      </c>
      <c r="F36" s="1">
        <f t="shared" si="15"/>
        <v>8.1666666666666661</v>
      </c>
      <c r="G36" s="1">
        <f t="shared" si="15"/>
        <v>8.0833333333333339</v>
      </c>
      <c r="H36" s="1">
        <f t="shared" si="15"/>
        <v>8</v>
      </c>
      <c r="I36" s="1">
        <f t="shared" si="15"/>
        <v>7.916666666666667</v>
      </c>
      <c r="J36" s="1">
        <f t="shared" si="15"/>
        <v>7.833333333333333</v>
      </c>
      <c r="K36" s="1">
        <f t="shared" si="15"/>
        <v>7.75</v>
      </c>
      <c r="L36" s="1">
        <f t="shared" si="15"/>
        <v>7.666666666666667</v>
      </c>
      <c r="M36" s="1">
        <f t="shared" si="15"/>
        <v>7.583333333333333</v>
      </c>
      <c r="N36" s="1">
        <f t="shared" si="15"/>
        <v>7.5</v>
      </c>
      <c r="O36" s="1">
        <f t="shared" si="15"/>
        <v>7.416666666666667</v>
      </c>
      <c r="P36" s="1">
        <f t="shared" si="15"/>
        <v>7.333333333333333</v>
      </c>
      <c r="Q36" s="1">
        <f t="shared" si="15"/>
        <v>7.25</v>
      </c>
      <c r="R36" s="1">
        <f t="shared" si="15"/>
        <v>7.166666666666667</v>
      </c>
      <c r="S36" s="1">
        <f t="shared" si="15"/>
        <v>7.083333333333333</v>
      </c>
      <c r="T36" s="1">
        <f t="shared" si="15"/>
        <v>7</v>
      </c>
      <c r="U36" s="1">
        <f t="shared" si="15"/>
        <v>6.916666666666667</v>
      </c>
      <c r="V36" s="1">
        <f t="shared" si="15"/>
        <v>6.833333333333333</v>
      </c>
      <c r="W36" s="1">
        <f t="shared" si="15"/>
        <v>6.75</v>
      </c>
      <c r="X36" s="1">
        <f t="shared" si="15"/>
        <v>6.666666666666667</v>
      </c>
      <c r="Y36" s="1">
        <f t="shared" si="15"/>
        <v>6.583333333333333</v>
      </c>
      <c r="Z36" s="1">
        <f t="shared" si="15"/>
        <v>6.5</v>
      </c>
      <c r="AA36" s="1">
        <f t="shared" si="15"/>
        <v>6.4166666666666661</v>
      </c>
      <c r="AB36" s="1">
        <f t="shared" si="15"/>
        <v>6.3333333333333339</v>
      </c>
      <c r="AC36" s="1">
        <f t="shared" si="15"/>
        <v>6.25</v>
      </c>
      <c r="AD36" s="1">
        <f t="shared" si="15"/>
        <v>6.1666666666666661</v>
      </c>
      <c r="AE36" s="1">
        <f t="shared" si="15"/>
        <v>6.0833333333333339</v>
      </c>
      <c r="AF36" s="1">
        <f t="shared" si="15"/>
        <v>6</v>
      </c>
      <c r="AG36" s="1">
        <f t="shared" si="15"/>
        <v>5.9166666666666661</v>
      </c>
      <c r="AH36" s="1">
        <f t="shared" si="15"/>
        <v>5.8333333333333339</v>
      </c>
      <c r="AI36" s="1">
        <f t="shared" si="15"/>
        <v>5.75</v>
      </c>
      <c r="AJ36" s="1">
        <f t="shared" si="15"/>
        <v>5.6666666666666661</v>
      </c>
      <c r="AK36" s="1">
        <f t="shared" si="15"/>
        <v>5.5833333333333339</v>
      </c>
      <c r="AL36" s="1">
        <f t="shared" si="15"/>
        <v>5.5</v>
      </c>
      <c r="AM36" s="1">
        <f t="shared" si="15"/>
        <v>5.4166666666666661</v>
      </c>
      <c r="AN36" s="1">
        <f t="shared" si="15"/>
        <v>5.3333333333333339</v>
      </c>
      <c r="AO36" s="1">
        <f t="shared" si="15"/>
        <v>5.25</v>
      </c>
      <c r="AP36" s="1">
        <f t="shared" si="15"/>
        <v>5.1666666666666661</v>
      </c>
      <c r="AQ36" s="1">
        <f t="shared" si="14"/>
        <v>5.0833333333333339</v>
      </c>
    </row>
    <row r="37" spans="1:43" x14ac:dyDescent="0.3">
      <c r="A37">
        <v>35</v>
      </c>
      <c r="B37" s="1">
        <f t="shared" si="3"/>
        <v>8.75</v>
      </c>
      <c r="C37" s="1">
        <f t="shared" si="15"/>
        <v>8.6666666666666661</v>
      </c>
      <c r="D37" s="1">
        <f t="shared" si="15"/>
        <v>8.5833333333333339</v>
      </c>
      <c r="E37" s="1">
        <f t="shared" si="15"/>
        <v>8.5</v>
      </c>
      <c r="F37" s="1">
        <f t="shared" si="15"/>
        <v>8.4166666666666661</v>
      </c>
      <c r="G37" s="1">
        <f t="shared" si="15"/>
        <v>8.3333333333333339</v>
      </c>
      <c r="H37" s="1">
        <f t="shared" si="15"/>
        <v>8.25</v>
      </c>
      <c r="I37" s="1">
        <f t="shared" si="15"/>
        <v>8.1666666666666661</v>
      </c>
      <c r="J37" s="1">
        <f t="shared" si="15"/>
        <v>8.0833333333333339</v>
      </c>
      <c r="K37" s="1">
        <f t="shared" si="15"/>
        <v>8</v>
      </c>
      <c r="L37" s="1">
        <f t="shared" si="15"/>
        <v>7.916666666666667</v>
      </c>
      <c r="M37" s="1">
        <f t="shared" si="15"/>
        <v>7.833333333333333</v>
      </c>
      <c r="N37" s="1">
        <f t="shared" si="15"/>
        <v>7.75</v>
      </c>
      <c r="O37" s="1">
        <f t="shared" si="15"/>
        <v>7.666666666666667</v>
      </c>
      <c r="P37" s="1">
        <f t="shared" si="15"/>
        <v>7.583333333333333</v>
      </c>
      <c r="Q37" s="1">
        <f t="shared" si="15"/>
        <v>7.5</v>
      </c>
      <c r="R37" s="1">
        <f t="shared" si="15"/>
        <v>7.416666666666667</v>
      </c>
      <c r="S37" s="1">
        <f t="shared" si="15"/>
        <v>7.333333333333333</v>
      </c>
      <c r="T37" s="1">
        <f t="shared" si="15"/>
        <v>7.25</v>
      </c>
      <c r="U37" s="1">
        <f t="shared" si="15"/>
        <v>7.166666666666667</v>
      </c>
      <c r="V37" s="1">
        <f t="shared" si="15"/>
        <v>7.083333333333333</v>
      </c>
      <c r="W37" s="1">
        <f t="shared" si="15"/>
        <v>7</v>
      </c>
      <c r="X37" s="1">
        <f t="shared" si="15"/>
        <v>6.916666666666667</v>
      </c>
      <c r="Y37" s="1">
        <f t="shared" si="15"/>
        <v>6.833333333333333</v>
      </c>
      <c r="Z37" s="1">
        <f t="shared" si="15"/>
        <v>6.75</v>
      </c>
      <c r="AA37" s="1">
        <f t="shared" si="15"/>
        <v>6.6666666666666661</v>
      </c>
      <c r="AB37" s="1">
        <f t="shared" si="15"/>
        <v>6.5833333333333339</v>
      </c>
      <c r="AC37" s="1">
        <f t="shared" si="15"/>
        <v>6.5</v>
      </c>
      <c r="AD37" s="1">
        <f t="shared" si="15"/>
        <v>6.4166666666666661</v>
      </c>
      <c r="AE37" s="1">
        <f t="shared" si="15"/>
        <v>6.3333333333333339</v>
      </c>
      <c r="AF37" s="1">
        <f t="shared" si="15"/>
        <v>6.25</v>
      </c>
      <c r="AG37" s="1">
        <f t="shared" si="15"/>
        <v>6.1666666666666661</v>
      </c>
      <c r="AH37" s="1">
        <f t="shared" si="15"/>
        <v>6.0833333333333339</v>
      </c>
      <c r="AI37" s="1">
        <f t="shared" si="15"/>
        <v>6</v>
      </c>
      <c r="AJ37" s="1">
        <f t="shared" si="15"/>
        <v>5.9166666666666661</v>
      </c>
      <c r="AK37" s="1">
        <f t="shared" si="15"/>
        <v>5.8333333333333339</v>
      </c>
      <c r="AL37" s="1">
        <f t="shared" si="15"/>
        <v>5.75</v>
      </c>
      <c r="AM37" s="1">
        <f t="shared" si="15"/>
        <v>5.6666666666666661</v>
      </c>
      <c r="AN37" s="1">
        <f t="shared" si="15"/>
        <v>5.5833333333333339</v>
      </c>
      <c r="AO37" s="1">
        <f t="shared" si="15"/>
        <v>5.5</v>
      </c>
      <c r="AP37" s="1">
        <f t="shared" si="15"/>
        <v>5.4166666666666661</v>
      </c>
      <c r="AQ37" s="1">
        <f t="shared" si="14"/>
        <v>5.3333333333333339</v>
      </c>
    </row>
    <row r="38" spans="1:43" x14ac:dyDescent="0.3">
      <c r="A38">
        <v>36</v>
      </c>
      <c r="B38" s="1">
        <f t="shared" si="3"/>
        <v>9</v>
      </c>
      <c r="C38" s="1">
        <f t="shared" si="15"/>
        <v>8.9166666666666661</v>
      </c>
      <c r="D38" s="1">
        <f t="shared" si="15"/>
        <v>8.8333333333333339</v>
      </c>
      <c r="E38" s="1">
        <f t="shared" si="15"/>
        <v>8.75</v>
      </c>
      <c r="F38" s="1">
        <f t="shared" si="15"/>
        <v>8.6666666666666661</v>
      </c>
      <c r="G38" s="1">
        <f t="shared" si="15"/>
        <v>8.5833333333333339</v>
      </c>
      <c r="H38" s="1">
        <f t="shared" si="15"/>
        <v>8.5</v>
      </c>
      <c r="I38" s="1">
        <f t="shared" si="15"/>
        <v>8.4166666666666661</v>
      </c>
      <c r="J38" s="1">
        <f t="shared" si="15"/>
        <v>8.3333333333333339</v>
      </c>
      <c r="K38" s="1">
        <f t="shared" si="15"/>
        <v>8.25</v>
      </c>
      <c r="L38" s="1">
        <f t="shared" si="15"/>
        <v>8.1666666666666661</v>
      </c>
      <c r="M38" s="1">
        <f t="shared" si="15"/>
        <v>8.0833333333333339</v>
      </c>
      <c r="N38" s="1">
        <f t="shared" si="15"/>
        <v>8</v>
      </c>
      <c r="O38" s="1">
        <f t="shared" si="15"/>
        <v>7.916666666666667</v>
      </c>
      <c r="P38" s="1">
        <f t="shared" si="15"/>
        <v>7.833333333333333</v>
      </c>
      <c r="Q38" s="1">
        <f t="shared" si="15"/>
        <v>7.75</v>
      </c>
      <c r="R38" s="1">
        <f t="shared" si="15"/>
        <v>7.666666666666667</v>
      </c>
      <c r="S38" s="1">
        <f t="shared" si="15"/>
        <v>7.583333333333333</v>
      </c>
      <c r="T38" s="1">
        <f t="shared" si="15"/>
        <v>7.5</v>
      </c>
      <c r="U38" s="1">
        <f t="shared" si="15"/>
        <v>7.416666666666667</v>
      </c>
      <c r="V38" s="1">
        <f t="shared" si="15"/>
        <v>7.333333333333333</v>
      </c>
      <c r="W38" s="1">
        <f t="shared" si="15"/>
        <v>7.25</v>
      </c>
      <c r="X38" s="1">
        <f t="shared" si="15"/>
        <v>7.166666666666667</v>
      </c>
      <c r="Y38" s="1">
        <f t="shared" si="15"/>
        <v>7.083333333333333</v>
      </c>
      <c r="Z38" s="1">
        <f t="shared" si="15"/>
        <v>7</v>
      </c>
      <c r="AA38" s="1">
        <f t="shared" si="15"/>
        <v>6.9166666666666661</v>
      </c>
      <c r="AB38" s="1">
        <f t="shared" si="15"/>
        <v>6.8333333333333339</v>
      </c>
      <c r="AC38" s="1">
        <f t="shared" si="15"/>
        <v>6.75</v>
      </c>
      <c r="AD38" s="1">
        <f t="shared" si="15"/>
        <v>6.6666666666666661</v>
      </c>
      <c r="AE38" s="1">
        <f t="shared" si="15"/>
        <v>6.5833333333333339</v>
      </c>
      <c r="AF38" s="1">
        <f t="shared" si="15"/>
        <v>6.5</v>
      </c>
      <c r="AG38" s="1">
        <f t="shared" si="15"/>
        <v>6.4166666666666661</v>
      </c>
      <c r="AH38" s="1">
        <f t="shared" si="15"/>
        <v>6.3333333333333339</v>
      </c>
      <c r="AI38" s="1">
        <f t="shared" si="15"/>
        <v>6.25</v>
      </c>
      <c r="AJ38" s="1">
        <f t="shared" si="15"/>
        <v>6.1666666666666661</v>
      </c>
      <c r="AK38" s="1">
        <f t="shared" si="15"/>
        <v>6.0833333333333339</v>
      </c>
      <c r="AL38" s="1">
        <f t="shared" si="15"/>
        <v>6</v>
      </c>
      <c r="AM38" s="1">
        <f t="shared" si="15"/>
        <v>5.9166666666666661</v>
      </c>
      <c r="AN38" s="1">
        <f t="shared" si="15"/>
        <v>5.8333333333333339</v>
      </c>
      <c r="AO38" s="1">
        <f t="shared" si="15"/>
        <v>5.75</v>
      </c>
      <c r="AP38" s="1">
        <f t="shared" si="15"/>
        <v>5.6666666666666661</v>
      </c>
      <c r="AQ38" s="1">
        <f t="shared" si="14"/>
        <v>5.5833333333333339</v>
      </c>
    </row>
    <row r="39" spans="1:43" x14ac:dyDescent="0.3">
      <c r="A39">
        <v>37</v>
      </c>
      <c r="B39" s="1">
        <f t="shared" si="3"/>
        <v>9.25</v>
      </c>
      <c r="C39" s="1">
        <f t="shared" si="15"/>
        <v>9.1666666666666661</v>
      </c>
      <c r="D39" s="1">
        <f t="shared" si="15"/>
        <v>9.0833333333333339</v>
      </c>
      <c r="E39" s="1">
        <f t="shared" si="15"/>
        <v>9</v>
      </c>
      <c r="F39" s="1">
        <f t="shared" si="15"/>
        <v>8.9166666666666661</v>
      </c>
      <c r="G39" s="1">
        <f t="shared" si="15"/>
        <v>8.8333333333333339</v>
      </c>
      <c r="H39" s="1">
        <f t="shared" si="15"/>
        <v>8.75</v>
      </c>
      <c r="I39" s="1">
        <f t="shared" si="15"/>
        <v>8.6666666666666661</v>
      </c>
      <c r="J39" s="1">
        <f t="shared" si="15"/>
        <v>8.5833333333333339</v>
      </c>
      <c r="K39" s="1">
        <f t="shared" si="15"/>
        <v>8.5</v>
      </c>
      <c r="L39" s="1">
        <f t="shared" si="15"/>
        <v>8.4166666666666661</v>
      </c>
      <c r="M39" s="1">
        <f t="shared" si="15"/>
        <v>8.3333333333333339</v>
      </c>
      <c r="N39" s="1">
        <f t="shared" si="15"/>
        <v>8.25</v>
      </c>
      <c r="O39" s="1">
        <f t="shared" si="15"/>
        <v>8.1666666666666661</v>
      </c>
      <c r="P39" s="1">
        <f t="shared" si="15"/>
        <v>8.0833333333333339</v>
      </c>
      <c r="Q39" s="1">
        <f t="shared" si="15"/>
        <v>8</v>
      </c>
      <c r="R39" s="1">
        <f t="shared" si="15"/>
        <v>7.916666666666667</v>
      </c>
      <c r="S39" s="1">
        <f t="shared" si="15"/>
        <v>7.833333333333333</v>
      </c>
      <c r="T39" s="1">
        <f t="shared" si="15"/>
        <v>7.75</v>
      </c>
      <c r="U39" s="1">
        <f t="shared" si="15"/>
        <v>7.666666666666667</v>
      </c>
      <c r="V39" s="1">
        <f t="shared" si="15"/>
        <v>7.583333333333333</v>
      </c>
      <c r="W39" s="1">
        <f t="shared" si="15"/>
        <v>7.5</v>
      </c>
      <c r="X39" s="1">
        <f t="shared" si="15"/>
        <v>7.416666666666667</v>
      </c>
      <c r="Y39" s="1">
        <f t="shared" si="15"/>
        <v>7.333333333333333</v>
      </c>
      <c r="Z39" s="1">
        <f t="shared" si="15"/>
        <v>7.25</v>
      </c>
      <c r="AA39" s="1">
        <f t="shared" si="15"/>
        <v>7.1666666666666661</v>
      </c>
      <c r="AB39" s="1">
        <f t="shared" si="15"/>
        <v>7.0833333333333339</v>
      </c>
      <c r="AC39" s="1">
        <f t="shared" si="15"/>
        <v>7</v>
      </c>
      <c r="AD39" s="1">
        <f t="shared" si="15"/>
        <v>6.9166666666666661</v>
      </c>
      <c r="AE39" s="1">
        <f t="shared" si="15"/>
        <v>6.8333333333333339</v>
      </c>
      <c r="AF39" s="1">
        <f t="shared" si="15"/>
        <v>6.75</v>
      </c>
      <c r="AG39" s="1">
        <f t="shared" si="15"/>
        <v>6.6666666666666661</v>
      </c>
      <c r="AH39" s="1">
        <f t="shared" si="15"/>
        <v>6.5833333333333339</v>
      </c>
      <c r="AI39" s="1">
        <f t="shared" si="15"/>
        <v>6.5</v>
      </c>
      <c r="AJ39" s="1">
        <f t="shared" si="15"/>
        <v>6.4166666666666661</v>
      </c>
      <c r="AK39" s="1">
        <f t="shared" si="15"/>
        <v>6.3333333333333339</v>
      </c>
      <c r="AL39" s="1">
        <f t="shared" si="15"/>
        <v>6.25</v>
      </c>
      <c r="AM39" s="1">
        <f t="shared" si="15"/>
        <v>6.1666666666666661</v>
      </c>
      <c r="AN39" s="1">
        <f t="shared" si="15"/>
        <v>6.0833333333333339</v>
      </c>
      <c r="AO39" s="1">
        <f t="shared" si="15"/>
        <v>6</v>
      </c>
      <c r="AP39" s="1">
        <f t="shared" si="15"/>
        <v>5.9166666666666661</v>
      </c>
      <c r="AQ39" s="1">
        <f t="shared" si="14"/>
        <v>5.8333333333333339</v>
      </c>
    </row>
    <row r="40" spans="1:43" x14ac:dyDescent="0.3">
      <c r="A40">
        <v>38</v>
      </c>
      <c r="B40" s="1">
        <f t="shared" si="3"/>
        <v>9.5</v>
      </c>
      <c r="C40" s="1">
        <f t="shared" si="15"/>
        <v>9.4166666666666661</v>
      </c>
      <c r="D40" s="1">
        <f t="shared" si="15"/>
        <v>9.3333333333333339</v>
      </c>
      <c r="E40" s="1">
        <f t="shared" si="15"/>
        <v>9.25</v>
      </c>
      <c r="F40" s="1">
        <f t="shared" si="15"/>
        <v>9.1666666666666661</v>
      </c>
      <c r="G40" s="1">
        <f t="shared" si="15"/>
        <v>9.0833333333333339</v>
      </c>
      <c r="H40" s="1">
        <f t="shared" si="15"/>
        <v>9</v>
      </c>
      <c r="I40" s="1">
        <f t="shared" si="15"/>
        <v>8.9166666666666661</v>
      </c>
      <c r="J40" s="1">
        <f t="shared" si="15"/>
        <v>8.8333333333333339</v>
      </c>
      <c r="K40" s="1">
        <f t="shared" si="15"/>
        <v>8.75</v>
      </c>
      <c r="L40" s="1">
        <f t="shared" si="15"/>
        <v>8.6666666666666661</v>
      </c>
      <c r="M40" s="1">
        <f t="shared" si="15"/>
        <v>8.5833333333333339</v>
      </c>
      <c r="N40" s="1">
        <f t="shared" ref="D40:Q42" si="16">($A40-N$2/3)*10/40</f>
        <v>8.5</v>
      </c>
      <c r="O40" s="1">
        <f t="shared" si="16"/>
        <v>8.4166666666666661</v>
      </c>
      <c r="P40" s="1">
        <f t="shared" si="16"/>
        <v>8.3333333333333339</v>
      </c>
      <c r="Q40" s="1">
        <f t="shared" si="16"/>
        <v>8.25</v>
      </c>
      <c r="R40" s="1">
        <f t="shared" si="15"/>
        <v>8.1666666666666661</v>
      </c>
      <c r="S40" s="1">
        <f t="shared" si="15"/>
        <v>8.0833333333333339</v>
      </c>
      <c r="T40" s="1">
        <f t="shared" si="15"/>
        <v>8</v>
      </c>
      <c r="U40" s="1">
        <f t="shared" si="15"/>
        <v>7.916666666666667</v>
      </c>
      <c r="V40" s="1">
        <f t="shared" si="15"/>
        <v>7.833333333333333</v>
      </c>
      <c r="W40" s="1">
        <f t="shared" si="15"/>
        <v>7.75</v>
      </c>
      <c r="X40" s="1">
        <f t="shared" si="15"/>
        <v>7.666666666666667</v>
      </c>
      <c r="Y40" s="1">
        <f t="shared" si="15"/>
        <v>7.583333333333333</v>
      </c>
      <c r="Z40" s="1">
        <f t="shared" si="15"/>
        <v>7.5</v>
      </c>
      <c r="AA40" s="1">
        <f t="shared" si="15"/>
        <v>7.4166666666666661</v>
      </c>
      <c r="AB40" s="1">
        <f t="shared" si="15"/>
        <v>7.3333333333333339</v>
      </c>
      <c r="AC40" s="1">
        <f t="shared" si="15"/>
        <v>7.25</v>
      </c>
      <c r="AD40" s="1">
        <f t="shared" si="15"/>
        <v>7.1666666666666661</v>
      </c>
      <c r="AE40" s="1">
        <f t="shared" si="15"/>
        <v>7.0833333333333339</v>
      </c>
      <c r="AF40" s="1">
        <f t="shared" si="15"/>
        <v>7</v>
      </c>
      <c r="AG40" s="1">
        <f t="shared" si="15"/>
        <v>6.9166666666666661</v>
      </c>
      <c r="AH40" s="1">
        <f t="shared" si="15"/>
        <v>6.8333333333333339</v>
      </c>
      <c r="AI40" s="1">
        <f t="shared" si="15"/>
        <v>6.75</v>
      </c>
      <c r="AJ40" s="1">
        <f t="shared" si="15"/>
        <v>6.6666666666666661</v>
      </c>
      <c r="AK40" s="1">
        <f t="shared" si="15"/>
        <v>6.5833333333333339</v>
      </c>
      <c r="AL40" s="1">
        <f t="shared" si="15"/>
        <v>6.5</v>
      </c>
      <c r="AM40" s="1">
        <f t="shared" si="15"/>
        <v>6.4166666666666661</v>
      </c>
      <c r="AN40" s="1">
        <f t="shared" si="15"/>
        <v>6.3333333333333339</v>
      </c>
      <c r="AO40" s="1">
        <f t="shared" si="15"/>
        <v>6.25</v>
      </c>
      <c r="AP40" s="1">
        <f t="shared" si="15"/>
        <v>6.1666666666666661</v>
      </c>
      <c r="AQ40" s="1">
        <f t="shared" ref="AQ40:AQ42" si="17">($A40-AQ$2/3)*10/40</f>
        <v>6.0833333333333339</v>
      </c>
    </row>
    <row r="41" spans="1:43" x14ac:dyDescent="0.3">
      <c r="A41">
        <v>39</v>
      </c>
      <c r="B41" s="1">
        <f t="shared" si="3"/>
        <v>9.75</v>
      </c>
      <c r="C41" s="1">
        <f t="shared" si="15"/>
        <v>9.6666666666666661</v>
      </c>
      <c r="D41" s="1">
        <f t="shared" si="16"/>
        <v>9.5833333333333339</v>
      </c>
      <c r="E41" s="1">
        <f t="shared" si="16"/>
        <v>9.5</v>
      </c>
      <c r="F41" s="1">
        <f t="shared" si="16"/>
        <v>9.4166666666666661</v>
      </c>
      <c r="G41" s="1">
        <f t="shared" si="16"/>
        <v>9.3333333333333339</v>
      </c>
      <c r="H41" s="1">
        <f t="shared" si="16"/>
        <v>9.25</v>
      </c>
      <c r="I41" s="1">
        <f t="shared" si="16"/>
        <v>9.1666666666666661</v>
      </c>
      <c r="J41" s="1">
        <f t="shared" si="16"/>
        <v>9.0833333333333339</v>
      </c>
      <c r="K41" s="1">
        <f t="shared" si="16"/>
        <v>9</v>
      </c>
      <c r="L41" s="1">
        <f t="shared" si="16"/>
        <v>8.9166666666666661</v>
      </c>
      <c r="M41" s="1">
        <f t="shared" si="16"/>
        <v>8.8333333333333339</v>
      </c>
      <c r="N41" s="1">
        <f t="shared" si="16"/>
        <v>8.75</v>
      </c>
      <c r="O41" s="1">
        <f t="shared" si="16"/>
        <v>8.6666666666666661</v>
      </c>
      <c r="P41" s="1">
        <f t="shared" si="16"/>
        <v>8.5833333333333339</v>
      </c>
      <c r="Q41" s="1">
        <f t="shared" si="16"/>
        <v>8.5</v>
      </c>
      <c r="R41" s="1">
        <f t="shared" si="15"/>
        <v>8.4166666666666661</v>
      </c>
      <c r="S41" s="1">
        <f t="shared" si="15"/>
        <v>8.3333333333333339</v>
      </c>
      <c r="T41" s="1">
        <f t="shared" si="15"/>
        <v>8.25</v>
      </c>
      <c r="U41" s="1">
        <f t="shared" si="15"/>
        <v>8.1666666666666661</v>
      </c>
      <c r="V41" s="1">
        <f t="shared" si="15"/>
        <v>8.0833333333333339</v>
      </c>
      <c r="W41" s="1">
        <f t="shared" si="15"/>
        <v>8</v>
      </c>
      <c r="X41" s="1">
        <f t="shared" si="15"/>
        <v>7.916666666666667</v>
      </c>
      <c r="Y41" s="1">
        <f t="shared" si="15"/>
        <v>7.833333333333333</v>
      </c>
      <c r="Z41" s="1">
        <f t="shared" si="15"/>
        <v>7.75</v>
      </c>
      <c r="AA41" s="1">
        <f t="shared" si="15"/>
        <v>7.6666666666666661</v>
      </c>
      <c r="AB41" s="1">
        <f t="shared" ref="R41:AP42" si="18">($A41-AB$2/3)*10/40</f>
        <v>7.5833333333333339</v>
      </c>
      <c r="AC41" s="1">
        <f t="shared" si="18"/>
        <v>7.5</v>
      </c>
      <c r="AD41" s="1">
        <f t="shared" si="18"/>
        <v>7.4166666666666661</v>
      </c>
      <c r="AE41" s="1">
        <f t="shared" si="18"/>
        <v>7.3333333333333339</v>
      </c>
      <c r="AF41" s="1">
        <f t="shared" si="18"/>
        <v>7.25</v>
      </c>
      <c r="AG41" s="1">
        <f t="shared" si="18"/>
        <v>7.1666666666666661</v>
      </c>
      <c r="AH41" s="1">
        <f t="shared" si="18"/>
        <v>7.0833333333333339</v>
      </c>
      <c r="AI41" s="1">
        <f t="shared" si="18"/>
        <v>7</v>
      </c>
      <c r="AJ41" s="1">
        <f t="shared" si="18"/>
        <v>6.9166666666666661</v>
      </c>
      <c r="AK41" s="1">
        <f t="shared" si="18"/>
        <v>6.8333333333333339</v>
      </c>
      <c r="AL41" s="1">
        <f t="shared" si="18"/>
        <v>6.75</v>
      </c>
      <c r="AM41" s="1">
        <f t="shared" si="18"/>
        <v>6.6666666666666661</v>
      </c>
      <c r="AN41" s="1">
        <f t="shared" si="18"/>
        <v>6.5833333333333339</v>
      </c>
      <c r="AO41" s="1">
        <f t="shared" si="18"/>
        <v>6.5</v>
      </c>
      <c r="AP41" s="1">
        <f t="shared" si="18"/>
        <v>6.4166666666666661</v>
      </c>
      <c r="AQ41" s="1">
        <f t="shared" si="17"/>
        <v>6.3333333333333339</v>
      </c>
    </row>
    <row r="42" spans="1:43" x14ac:dyDescent="0.3">
      <c r="A42">
        <v>40</v>
      </c>
      <c r="B42" s="1">
        <f t="shared" si="3"/>
        <v>10</v>
      </c>
      <c r="C42" s="1">
        <f t="shared" si="15"/>
        <v>9.9166666666666661</v>
      </c>
      <c r="D42" s="1">
        <f t="shared" si="16"/>
        <v>9.8333333333333339</v>
      </c>
      <c r="E42" s="1">
        <f t="shared" si="16"/>
        <v>9.75</v>
      </c>
      <c r="F42" s="1">
        <f t="shared" si="16"/>
        <v>9.6666666666666661</v>
      </c>
      <c r="G42" s="1">
        <f t="shared" si="16"/>
        <v>9.5833333333333339</v>
      </c>
      <c r="H42" s="1">
        <f t="shared" si="16"/>
        <v>9.5</v>
      </c>
      <c r="I42" s="1">
        <f t="shared" si="16"/>
        <v>9.4166666666666661</v>
      </c>
      <c r="J42" s="1">
        <f t="shared" si="16"/>
        <v>9.3333333333333339</v>
      </c>
      <c r="K42" s="1">
        <f t="shared" si="16"/>
        <v>9.25</v>
      </c>
      <c r="L42" s="1">
        <f t="shared" si="16"/>
        <v>9.1666666666666661</v>
      </c>
      <c r="M42" s="1">
        <f t="shared" si="16"/>
        <v>9.0833333333333339</v>
      </c>
      <c r="N42" s="1">
        <f t="shared" si="16"/>
        <v>9</v>
      </c>
      <c r="O42" s="1">
        <f t="shared" si="16"/>
        <v>8.9166666666666661</v>
      </c>
      <c r="P42" s="1">
        <f t="shared" si="16"/>
        <v>8.8333333333333339</v>
      </c>
      <c r="Q42" s="1">
        <f t="shared" si="16"/>
        <v>8.75</v>
      </c>
      <c r="R42" s="1">
        <f t="shared" si="18"/>
        <v>8.6666666666666661</v>
      </c>
      <c r="S42" s="1">
        <f t="shared" si="18"/>
        <v>8.5833333333333339</v>
      </c>
      <c r="T42" s="1">
        <f t="shared" si="18"/>
        <v>8.5</v>
      </c>
      <c r="U42" s="1">
        <f t="shared" si="18"/>
        <v>8.4166666666666661</v>
      </c>
      <c r="V42" s="1">
        <f t="shared" si="18"/>
        <v>8.3333333333333339</v>
      </c>
      <c r="W42" s="1">
        <f t="shared" si="18"/>
        <v>8.25</v>
      </c>
      <c r="X42" s="1">
        <f t="shared" si="18"/>
        <v>8.1666666666666661</v>
      </c>
      <c r="Y42" s="1">
        <f t="shared" si="18"/>
        <v>8.0833333333333339</v>
      </c>
      <c r="Z42" s="1">
        <f t="shared" si="18"/>
        <v>8</v>
      </c>
      <c r="AA42" s="1">
        <f t="shared" si="18"/>
        <v>7.9166666666666661</v>
      </c>
      <c r="AB42" s="1">
        <f t="shared" si="18"/>
        <v>7.8333333333333339</v>
      </c>
      <c r="AC42" s="1">
        <f t="shared" si="18"/>
        <v>7.75</v>
      </c>
      <c r="AD42" s="1">
        <f t="shared" si="18"/>
        <v>7.6666666666666661</v>
      </c>
      <c r="AE42" s="1">
        <f t="shared" si="18"/>
        <v>7.5833333333333339</v>
      </c>
      <c r="AF42" s="1">
        <f t="shared" si="18"/>
        <v>7.5</v>
      </c>
      <c r="AG42" s="1">
        <f t="shared" si="18"/>
        <v>7.4166666666666661</v>
      </c>
      <c r="AH42" s="1">
        <f t="shared" si="18"/>
        <v>7.3333333333333339</v>
      </c>
      <c r="AI42" s="1">
        <f t="shared" si="18"/>
        <v>7.25</v>
      </c>
      <c r="AJ42" s="1">
        <f t="shared" si="18"/>
        <v>7.1666666666666661</v>
      </c>
      <c r="AK42" s="1">
        <f t="shared" si="18"/>
        <v>7.0833333333333339</v>
      </c>
      <c r="AL42" s="1">
        <f t="shared" si="18"/>
        <v>7</v>
      </c>
      <c r="AM42" s="1">
        <f t="shared" si="18"/>
        <v>6.9166666666666661</v>
      </c>
      <c r="AN42" s="1">
        <f t="shared" si="18"/>
        <v>6.8333333333333339</v>
      </c>
      <c r="AO42" s="1">
        <f t="shared" si="18"/>
        <v>6.75</v>
      </c>
      <c r="AP42" s="1">
        <f t="shared" si="18"/>
        <v>6.6666666666666661</v>
      </c>
      <c r="AQ42" s="1">
        <f t="shared" si="17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indowProtection="1" zoomScale="90" zoomScaleNormal="90" workbookViewId="0">
      <pane ySplit="1" topLeftCell="A2" activePane="bottomLeft" state="frozen"/>
      <selection pane="bottomLeft" activeCell="R10" sqref="R10"/>
    </sheetView>
  </sheetViews>
  <sheetFormatPr baseColWidth="10" defaultRowHeight="14.4" x14ac:dyDescent="0.3"/>
  <cols>
    <col min="1" max="1" width="4.33203125" customWidth="1"/>
    <col min="2" max="2" width="3.88671875" customWidth="1"/>
    <col min="3" max="44" width="4.6640625" style="1" customWidth="1"/>
  </cols>
  <sheetData>
    <row r="1" spans="1:50" ht="18" x14ac:dyDescent="0.35">
      <c r="A1" s="5"/>
      <c r="B1" s="26"/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50" x14ac:dyDescent="0.3">
      <c r="A2" s="5"/>
      <c r="B2" s="26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3">
      <c r="A3" s="29" t="s">
        <v>16</v>
      </c>
      <c r="B3">
        <v>1</v>
      </c>
      <c r="C3" s="1">
        <f>IF('Puntuaciones Examen'!B3&gt;=0,'Puntuaciones Examen'!B3,0)</f>
        <v>0.25</v>
      </c>
      <c r="D3" s="1">
        <f>IF('Puntuaciones Examen'!C3&gt;=0,'Puntuaciones Examen'!C3,0)</f>
        <v>0.16666666666666669</v>
      </c>
      <c r="E3" s="1">
        <f>IF('Puntuaciones Examen'!D3&gt;=0,'Puntuaciones Examen'!D3,0)</f>
        <v>8.3333333333333343E-2</v>
      </c>
      <c r="F3" s="1">
        <f>IF('Puntuaciones Examen'!E3&gt;=0,'Puntuaciones Examen'!E3,0)</f>
        <v>0</v>
      </c>
      <c r="G3" s="1">
        <f>IF('Puntuaciones Examen'!F3&gt;=0,'Puntuaciones Examen'!F3,0)</f>
        <v>0</v>
      </c>
      <c r="H3" s="1">
        <f>IF('Puntuaciones Examen'!G3&gt;=0,'Puntuaciones Examen'!G3,0)</f>
        <v>0</v>
      </c>
      <c r="I3" s="1">
        <f>IF('Puntuaciones Examen'!H3&gt;=0,'Puntuaciones Examen'!H3,0)</f>
        <v>0</v>
      </c>
      <c r="J3" s="1">
        <f>IF('Puntuaciones Examen'!I3&gt;=0,'Puntuaciones Examen'!I3,0)</f>
        <v>0</v>
      </c>
      <c r="K3" s="1">
        <f>IF('Puntuaciones Examen'!J3&gt;=0,'Puntuaciones Examen'!J3,0)</f>
        <v>0</v>
      </c>
      <c r="L3" s="1">
        <f>IF('Puntuaciones Examen'!K3&gt;=0,'Puntuaciones Examen'!K3,0)</f>
        <v>0</v>
      </c>
      <c r="M3" s="1">
        <f>IF('Puntuaciones Examen'!L3&gt;=0,'Puntuaciones Examen'!L3,0)</f>
        <v>0</v>
      </c>
      <c r="N3" s="1">
        <f>IF('Puntuaciones Examen'!M3&gt;=0,'Puntuaciones Examen'!M3,0)</f>
        <v>0</v>
      </c>
      <c r="O3" s="1">
        <f>IF('Puntuaciones Examen'!N3&gt;=0,'Puntuaciones Examen'!N3,0)</f>
        <v>0</v>
      </c>
      <c r="P3" s="1">
        <f>IF('Puntuaciones Examen'!O3&gt;=0,'Puntuaciones Examen'!O3,0)</f>
        <v>0</v>
      </c>
      <c r="Q3" s="1">
        <f>IF('Puntuaciones Examen'!P3&gt;=0,'Puntuaciones Examen'!P3,0)</f>
        <v>0</v>
      </c>
      <c r="R3" s="1">
        <f>IF('Puntuaciones Examen'!Q3&gt;=0,'Puntuaciones Examen'!Q3,0)</f>
        <v>0</v>
      </c>
      <c r="S3" s="1">
        <f>IF('Puntuaciones Examen'!R3&gt;=0,'Puntuaciones Examen'!R3,0)</f>
        <v>0</v>
      </c>
      <c r="T3" s="1">
        <f>IF('Puntuaciones Examen'!S3&gt;=0,'Puntuaciones Examen'!S3,0)</f>
        <v>0</v>
      </c>
      <c r="U3" s="1">
        <f>IF('Puntuaciones Examen'!T3&gt;=0,'Puntuaciones Examen'!T3,0)</f>
        <v>0</v>
      </c>
      <c r="V3" s="1">
        <f>IF('Puntuaciones Examen'!U3&gt;=0,'Puntuaciones Examen'!U3,0)</f>
        <v>0</v>
      </c>
      <c r="W3" s="1">
        <f>IF('Puntuaciones Examen'!V3&gt;=0,'Puntuaciones Examen'!V3,0)</f>
        <v>0</v>
      </c>
      <c r="X3" s="1">
        <f>IF('Puntuaciones Examen'!W3&gt;=0,'Puntuaciones Examen'!W3,0)</f>
        <v>0</v>
      </c>
      <c r="Y3" s="1">
        <f>IF('Puntuaciones Examen'!X3&gt;=0,'Puntuaciones Examen'!X3,0)</f>
        <v>0</v>
      </c>
      <c r="Z3" s="1">
        <f>IF('Puntuaciones Examen'!Y3&gt;=0,'Puntuaciones Examen'!Y3,0)</f>
        <v>0</v>
      </c>
      <c r="AA3" s="1">
        <f>IF('Puntuaciones Examen'!Z3&gt;=0,'Puntuaciones Examen'!Z3,0)</f>
        <v>0</v>
      </c>
      <c r="AB3" s="1">
        <f>IF('Puntuaciones Examen'!AA3&gt;=0,'Puntuaciones Examen'!AA3,0)</f>
        <v>0</v>
      </c>
      <c r="AC3" s="1">
        <f>IF('Puntuaciones Examen'!AB3&gt;=0,'Puntuaciones Examen'!AB3,0)</f>
        <v>0</v>
      </c>
      <c r="AD3" s="1">
        <f>IF('Puntuaciones Examen'!AC3&gt;=0,'Puntuaciones Examen'!AC3,0)</f>
        <v>0</v>
      </c>
      <c r="AE3" s="1">
        <f>IF('Puntuaciones Examen'!AD3&gt;=0,'Puntuaciones Examen'!AD3,0)</f>
        <v>0</v>
      </c>
      <c r="AF3" s="1">
        <f>IF('Puntuaciones Examen'!AE3&gt;=0,'Puntuaciones Examen'!AE3,0)</f>
        <v>0</v>
      </c>
      <c r="AG3" s="1">
        <f>IF('Puntuaciones Examen'!AF3&gt;=0,'Puntuaciones Examen'!AF3,0)</f>
        <v>0</v>
      </c>
      <c r="AH3" s="1">
        <f>IF('Puntuaciones Examen'!AG3&gt;=0,'Puntuaciones Examen'!AG3,0)</f>
        <v>0</v>
      </c>
      <c r="AI3" s="1">
        <f>IF('Puntuaciones Examen'!AH3&gt;=0,'Puntuaciones Examen'!AH3,0)</f>
        <v>0</v>
      </c>
      <c r="AJ3" s="1">
        <f>IF('Puntuaciones Examen'!AI3&gt;=0,'Puntuaciones Examen'!AI3,0)</f>
        <v>0</v>
      </c>
      <c r="AK3" s="1">
        <f>IF('Puntuaciones Examen'!AJ3&gt;=0,'Puntuaciones Examen'!AJ3,0)</f>
        <v>0</v>
      </c>
      <c r="AL3" s="1">
        <f>IF('Puntuaciones Examen'!AK3&gt;=0,'Puntuaciones Examen'!AK3,0)</f>
        <v>0</v>
      </c>
      <c r="AM3" s="1">
        <f>IF('Puntuaciones Examen'!AL3&gt;=0,'Puntuaciones Examen'!AL3,0)</f>
        <v>0</v>
      </c>
      <c r="AN3" s="1">
        <f>IF('Puntuaciones Examen'!AM3&gt;=0,'Puntuaciones Examen'!AM3,0)</f>
        <v>0</v>
      </c>
      <c r="AO3" s="1">
        <f>IF('Puntuaciones Examen'!AN3&gt;=0,'Puntuaciones Examen'!AN3,0)</f>
        <v>0</v>
      </c>
      <c r="AP3" s="1">
        <f>IF('Puntuaciones Examen'!AO3&gt;=0,'Puntuaciones Examen'!AO3,0)</f>
        <v>0</v>
      </c>
      <c r="AS3" s="1"/>
      <c r="AT3" s="1"/>
    </row>
    <row r="4" spans="1:50" x14ac:dyDescent="0.3">
      <c r="A4" s="29"/>
      <c r="B4">
        <v>2</v>
      </c>
      <c r="C4" s="1">
        <f>IF('Puntuaciones Examen'!B4&gt;=0,'Puntuaciones Examen'!B4,0)</f>
        <v>0.5</v>
      </c>
      <c r="D4" s="1">
        <f>IF('Puntuaciones Examen'!C4&gt;=0,'Puntuaciones Examen'!C4,0)</f>
        <v>0.41666666666666669</v>
      </c>
      <c r="E4" s="1">
        <f>IF('Puntuaciones Examen'!D4&gt;=0,'Puntuaciones Examen'!D4,0)</f>
        <v>0.33333333333333337</v>
      </c>
      <c r="F4" s="1">
        <f>IF('Puntuaciones Examen'!E4&gt;=0,'Puntuaciones Examen'!E4,0)</f>
        <v>0.25</v>
      </c>
      <c r="G4" s="1">
        <f>IF('Puntuaciones Examen'!F4&gt;=0,'Puntuaciones Examen'!F4,0)</f>
        <v>0.16666666666666669</v>
      </c>
      <c r="H4" s="1">
        <f>IF('Puntuaciones Examen'!G4&gt;=0,'Puntuaciones Examen'!G4,0)</f>
        <v>8.3333333333333315E-2</v>
      </c>
      <c r="I4" s="1">
        <f>IF('Puntuaciones Examen'!H4&gt;=0,'Puntuaciones Examen'!H4,0)</f>
        <v>0</v>
      </c>
      <c r="J4" s="1">
        <f>IF('Puntuaciones Examen'!I4&gt;=0,'Puntuaciones Examen'!I4,0)</f>
        <v>0</v>
      </c>
      <c r="K4" s="1">
        <f>IF('Puntuaciones Examen'!J4&gt;=0,'Puntuaciones Examen'!J4,0)</f>
        <v>0</v>
      </c>
      <c r="L4" s="1">
        <f>IF('Puntuaciones Examen'!K4&gt;=0,'Puntuaciones Examen'!K4,0)</f>
        <v>0</v>
      </c>
      <c r="M4" s="1">
        <f>IF('Puntuaciones Examen'!L4&gt;=0,'Puntuaciones Examen'!L4,0)</f>
        <v>0</v>
      </c>
      <c r="N4" s="1">
        <f>IF('Puntuaciones Examen'!M4&gt;=0,'Puntuaciones Examen'!M4,0)</f>
        <v>0</v>
      </c>
      <c r="O4" s="1">
        <f>IF('Puntuaciones Examen'!N4&gt;=0,'Puntuaciones Examen'!N4,0)</f>
        <v>0</v>
      </c>
      <c r="P4" s="1">
        <f>IF('Puntuaciones Examen'!O4&gt;=0,'Puntuaciones Examen'!O4,0)</f>
        <v>0</v>
      </c>
      <c r="Q4" s="1">
        <f>IF('Puntuaciones Examen'!P4&gt;=0,'Puntuaciones Examen'!P4,0)</f>
        <v>0</v>
      </c>
      <c r="R4" s="1">
        <f>IF('Puntuaciones Examen'!Q4&gt;=0,'Puntuaciones Examen'!Q4,0)</f>
        <v>0</v>
      </c>
      <c r="S4" s="1">
        <f>IF('Puntuaciones Examen'!R4&gt;=0,'Puntuaciones Examen'!R4,0)</f>
        <v>0</v>
      </c>
      <c r="T4" s="1">
        <f>IF('Puntuaciones Examen'!S4&gt;=0,'Puntuaciones Examen'!S4,0)</f>
        <v>0</v>
      </c>
      <c r="U4" s="1">
        <f>IF('Puntuaciones Examen'!T4&gt;=0,'Puntuaciones Examen'!T4,0)</f>
        <v>0</v>
      </c>
      <c r="V4" s="1">
        <f>IF('Puntuaciones Examen'!U4&gt;=0,'Puntuaciones Examen'!U4,0)</f>
        <v>0</v>
      </c>
      <c r="W4" s="1">
        <f>IF('Puntuaciones Examen'!V4&gt;=0,'Puntuaciones Examen'!V4,0)</f>
        <v>0</v>
      </c>
      <c r="X4" s="1">
        <f>IF('Puntuaciones Examen'!W4&gt;=0,'Puntuaciones Examen'!W4,0)</f>
        <v>0</v>
      </c>
      <c r="Y4" s="1">
        <f>IF('Puntuaciones Examen'!X4&gt;=0,'Puntuaciones Examen'!X4,0)</f>
        <v>0</v>
      </c>
      <c r="Z4" s="1">
        <f>IF('Puntuaciones Examen'!Y4&gt;=0,'Puntuaciones Examen'!Y4,0)</f>
        <v>0</v>
      </c>
      <c r="AA4" s="1">
        <f>IF('Puntuaciones Examen'!Z4&gt;=0,'Puntuaciones Examen'!Z4,0)</f>
        <v>0</v>
      </c>
      <c r="AB4" s="1">
        <f>IF('Puntuaciones Examen'!AA4&gt;=0,'Puntuaciones Examen'!AA4,0)</f>
        <v>0</v>
      </c>
      <c r="AC4" s="1">
        <f>IF('Puntuaciones Examen'!AB4&gt;=0,'Puntuaciones Examen'!AB4,0)</f>
        <v>0</v>
      </c>
      <c r="AD4" s="1">
        <f>IF('Puntuaciones Examen'!AC4&gt;=0,'Puntuaciones Examen'!AC4,0)</f>
        <v>0</v>
      </c>
      <c r="AE4" s="1">
        <f>IF('Puntuaciones Examen'!AD4&gt;=0,'Puntuaciones Examen'!AD4,0)</f>
        <v>0</v>
      </c>
      <c r="AF4" s="1">
        <f>IF('Puntuaciones Examen'!AE4&gt;=0,'Puntuaciones Examen'!AE4,0)</f>
        <v>0</v>
      </c>
      <c r="AG4" s="1">
        <f>IF('Puntuaciones Examen'!AF4&gt;=0,'Puntuaciones Examen'!AF4,0)</f>
        <v>0</v>
      </c>
      <c r="AH4" s="1">
        <f>IF('Puntuaciones Examen'!AG4&gt;=0,'Puntuaciones Examen'!AG4,0)</f>
        <v>0</v>
      </c>
      <c r="AI4" s="1">
        <f>IF('Puntuaciones Examen'!AH4&gt;=0,'Puntuaciones Examen'!AH4,0)</f>
        <v>0</v>
      </c>
      <c r="AJ4" s="1">
        <f>IF('Puntuaciones Examen'!AI4&gt;=0,'Puntuaciones Examen'!AI4,0)</f>
        <v>0</v>
      </c>
      <c r="AK4" s="1">
        <f>IF('Puntuaciones Examen'!AJ4&gt;=0,'Puntuaciones Examen'!AJ4,0)</f>
        <v>0</v>
      </c>
      <c r="AL4" s="1">
        <f>IF('Puntuaciones Examen'!AK4&gt;=0,'Puntuaciones Examen'!AK4,0)</f>
        <v>0</v>
      </c>
      <c r="AM4" s="1">
        <f>IF('Puntuaciones Examen'!AL4&gt;=0,'Puntuaciones Examen'!AL4,0)</f>
        <v>0</v>
      </c>
      <c r="AN4" s="1">
        <f>IF('Puntuaciones Examen'!AM4&gt;=0,'Puntuaciones Examen'!AM4,0)</f>
        <v>0</v>
      </c>
      <c r="AO4" s="1">
        <f>IF('Puntuaciones Examen'!AN4&gt;=0,'Puntuaciones Examen'!AN4,0)</f>
        <v>0</v>
      </c>
      <c r="AS4" s="1"/>
      <c r="AT4" s="1"/>
    </row>
    <row r="5" spans="1:50" x14ac:dyDescent="0.3">
      <c r="A5" s="29"/>
      <c r="B5">
        <v>3</v>
      </c>
      <c r="C5" s="1">
        <f>IF('Puntuaciones Examen'!B5&gt;=0,'Puntuaciones Examen'!B5,0)</f>
        <v>0.75</v>
      </c>
      <c r="D5" s="1">
        <f>IF('Puntuaciones Examen'!C5&gt;=0,'Puntuaciones Examen'!C5,0)</f>
        <v>0.66666666666666663</v>
      </c>
      <c r="E5" s="1">
        <f>IF('Puntuaciones Examen'!D5&gt;=0,'Puntuaciones Examen'!D5,0)</f>
        <v>0.58333333333333337</v>
      </c>
      <c r="F5" s="1">
        <f>IF('Puntuaciones Examen'!E5&gt;=0,'Puntuaciones Examen'!E5,0)</f>
        <v>0.5</v>
      </c>
      <c r="G5" s="1">
        <f>IF('Puntuaciones Examen'!F5&gt;=0,'Puntuaciones Examen'!F5,0)</f>
        <v>0.41666666666666669</v>
      </c>
      <c r="H5" s="1">
        <f>IF('Puntuaciones Examen'!G5&gt;=0,'Puntuaciones Examen'!G5,0)</f>
        <v>0.33333333333333331</v>
      </c>
      <c r="I5" s="1">
        <f>IF('Puntuaciones Examen'!H5&gt;=0,'Puntuaciones Examen'!H5,0)</f>
        <v>0.25</v>
      </c>
      <c r="J5" s="1">
        <f>IF('Puntuaciones Examen'!I5&gt;=0,'Puntuaciones Examen'!I5,0)</f>
        <v>0.16666666666666663</v>
      </c>
      <c r="K5" s="1">
        <f>IF('Puntuaciones Examen'!J5&gt;=0,'Puntuaciones Examen'!J5,0)</f>
        <v>8.333333333333337E-2</v>
      </c>
      <c r="L5" s="1">
        <f>IF('Puntuaciones Examen'!K5&gt;=0,'Puntuaciones Examen'!K5,0)</f>
        <v>0</v>
      </c>
      <c r="M5" s="1">
        <f>IF('Puntuaciones Examen'!L5&gt;=0,'Puntuaciones Examen'!L5,0)</f>
        <v>0</v>
      </c>
      <c r="N5" s="1">
        <f>IF('Puntuaciones Examen'!M5&gt;=0,'Puntuaciones Examen'!M5,0)</f>
        <v>0</v>
      </c>
      <c r="O5" s="1">
        <f>IF('Puntuaciones Examen'!N5&gt;=0,'Puntuaciones Examen'!N5,0)</f>
        <v>0</v>
      </c>
      <c r="P5" s="1">
        <f>IF('Puntuaciones Examen'!O5&gt;=0,'Puntuaciones Examen'!O5,0)</f>
        <v>0</v>
      </c>
      <c r="Q5" s="1">
        <f>IF('Puntuaciones Examen'!P5&gt;=0,'Puntuaciones Examen'!P5,0)</f>
        <v>0</v>
      </c>
      <c r="R5" s="1">
        <f>IF('Puntuaciones Examen'!Q5&gt;=0,'Puntuaciones Examen'!Q5,0)</f>
        <v>0</v>
      </c>
      <c r="S5" s="1">
        <f>IF('Puntuaciones Examen'!R5&gt;=0,'Puntuaciones Examen'!R5,0)</f>
        <v>0</v>
      </c>
      <c r="T5" s="1">
        <f>IF('Puntuaciones Examen'!S5&gt;=0,'Puntuaciones Examen'!S5,0)</f>
        <v>0</v>
      </c>
      <c r="U5" s="1">
        <f>IF('Puntuaciones Examen'!T5&gt;=0,'Puntuaciones Examen'!T5,0)</f>
        <v>0</v>
      </c>
      <c r="V5" s="1">
        <f>IF('Puntuaciones Examen'!U5&gt;=0,'Puntuaciones Examen'!U5,0)</f>
        <v>0</v>
      </c>
      <c r="W5" s="1">
        <f>IF('Puntuaciones Examen'!V5&gt;=0,'Puntuaciones Examen'!V5,0)</f>
        <v>0</v>
      </c>
      <c r="X5" s="1">
        <f>IF('Puntuaciones Examen'!W5&gt;=0,'Puntuaciones Examen'!W5,0)</f>
        <v>0</v>
      </c>
      <c r="Y5" s="1">
        <f>IF('Puntuaciones Examen'!X5&gt;=0,'Puntuaciones Examen'!X5,0)</f>
        <v>0</v>
      </c>
      <c r="Z5" s="1">
        <f>IF('Puntuaciones Examen'!Y5&gt;=0,'Puntuaciones Examen'!Y5,0)</f>
        <v>0</v>
      </c>
      <c r="AA5" s="1">
        <f>IF('Puntuaciones Examen'!Z5&gt;=0,'Puntuaciones Examen'!Z5,0)</f>
        <v>0</v>
      </c>
      <c r="AB5" s="1">
        <f>IF('Puntuaciones Examen'!AA5&gt;=0,'Puntuaciones Examen'!AA5,0)</f>
        <v>0</v>
      </c>
      <c r="AC5" s="1">
        <f>IF('Puntuaciones Examen'!AB5&gt;=0,'Puntuaciones Examen'!AB5,0)</f>
        <v>0</v>
      </c>
      <c r="AD5" s="1">
        <f>IF('Puntuaciones Examen'!AC5&gt;=0,'Puntuaciones Examen'!AC5,0)</f>
        <v>0</v>
      </c>
      <c r="AE5" s="1">
        <f>IF('Puntuaciones Examen'!AD5&gt;=0,'Puntuaciones Examen'!AD5,0)</f>
        <v>0</v>
      </c>
      <c r="AF5" s="1">
        <f>IF('Puntuaciones Examen'!AE5&gt;=0,'Puntuaciones Examen'!AE5,0)</f>
        <v>0</v>
      </c>
      <c r="AG5" s="1">
        <f>IF('Puntuaciones Examen'!AF5&gt;=0,'Puntuaciones Examen'!AF5,0)</f>
        <v>0</v>
      </c>
      <c r="AH5" s="1">
        <f>IF('Puntuaciones Examen'!AG5&gt;=0,'Puntuaciones Examen'!AG5,0)</f>
        <v>0</v>
      </c>
      <c r="AI5" s="1">
        <f>IF('Puntuaciones Examen'!AH5&gt;=0,'Puntuaciones Examen'!AH5,0)</f>
        <v>0</v>
      </c>
      <c r="AJ5" s="1">
        <f>IF('Puntuaciones Examen'!AI5&gt;=0,'Puntuaciones Examen'!AI5,0)</f>
        <v>0</v>
      </c>
      <c r="AK5" s="1">
        <f>IF('Puntuaciones Examen'!AJ5&gt;=0,'Puntuaciones Examen'!AJ5,0)</f>
        <v>0</v>
      </c>
      <c r="AL5" s="1">
        <f>IF('Puntuaciones Examen'!AK5&gt;=0,'Puntuaciones Examen'!AK5,0)</f>
        <v>0</v>
      </c>
      <c r="AM5" s="1">
        <f>IF('Puntuaciones Examen'!AL5&gt;=0,'Puntuaciones Examen'!AL5,0)</f>
        <v>0</v>
      </c>
      <c r="AN5" s="1">
        <f>IF('Puntuaciones Examen'!AM5&gt;=0,'Puntuaciones Examen'!AM5,0)</f>
        <v>0</v>
      </c>
      <c r="AS5" s="1"/>
      <c r="AT5" s="1"/>
    </row>
    <row r="6" spans="1:50" x14ac:dyDescent="0.3">
      <c r="A6" s="29"/>
      <c r="B6">
        <v>4</v>
      </c>
      <c r="C6" s="1">
        <f>IF('Puntuaciones Examen'!B6&gt;=0,'Puntuaciones Examen'!B6,0)</f>
        <v>1</v>
      </c>
      <c r="D6" s="1">
        <f>IF('Puntuaciones Examen'!C6&gt;=0,'Puntuaciones Examen'!C6,0)</f>
        <v>0.91666666666666663</v>
      </c>
      <c r="E6" s="1">
        <f>IF('Puntuaciones Examen'!D6&gt;=0,'Puntuaciones Examen'!D6,0)</f>
        <v>0.83333333333333337</v>
      </c>
      <c r="F6" s="1">
        <f>IF('Puntuaciones Examen'!E6&gt;=0,'Puntuaciones Examen'!E6,0)</f>
        <v>0.75</v>
      </c>
      <c r="G6" s="1">
        <f>IF('Puntuaciones Examen'!F6&gt;=0,'Puntuaciones Examen'!F6,0)</f>
        <v>0.66666666666666674</v>
      </c>
      <c r="H6" s="1">
        <f>IF('Puntuaciones Examen'!G6&gt;=0,'Puntuaciones Examen'!G6,0)</f>
        <v>0.58333333333333326</v>
      </c>
      <c r="I6" s="1">
        <f>IF('Puntuaciones Examen'!H6&gt;=0,'Puntuaciones Examen'!H6,0)</f>
        <v>0.5</v>
      </c>
      <c r="J6" s="1">
        <f>IF('Puntuaciones Examen'!I6&gt;=0,'Puntuaciones Examen'!I6,0)</f>
        <v>0.41666666666666663</v>
      </c>
      <c r="K6" s="1">
        <f>IF('Puntuaciones Examen'!J6&gt;=0,'Puntuaciones Examen'!J6,0)</f>
        <v>0.33333333333333337</v>
      </c>
      <c r="L6" s="1">
        <f>IF('Puntuaciones Examen'!K6&gt;=0,'Puntuaciones Examen'!K6,0)</f>
        <v>0.25</v>
      </c>
      <c r="M6" s="1">
        <f>IF('Puntuaciones Examen'!L6&gt;=0,'Puntuaciones Examen'!L6,0)</f>
        <v>0.16666666666666663</v>
      </c>
      <c r="N6" s="1">
        <f>IF('Puntuaciones Examen'!M6&gt;=0,'Puntuaciones Examen'!M6,0)</f>
        <v>8.333333333333337E-2</v>
      </c>
      <c r="O6" s="1">
        <f>IF('Puntuaciones Examen'!N6&gt;=0,'Puntuaciones Examen'!N6,0)</f>
        <v>0</v>
      </c>
      <c r="P6" s="1">
        <f>IF('Puntuaciones Examen'!O6&gt;=0,'Puntuaciones Examen'!O6,0)</f>
        <v>0</v>
      </c>
      <c r="Q6" s="1">
        <f>IF('Puntuaciones Examen'!P6&gt;=0,'Puntuaciones Examen'!P6,0)</f>
        <v>0</v>
      </c>
      <c r="R6" s="1">
        <f>IF('Puntuaciones Examen'!Q6&gt;=0,'Puntuaciones Examen'!Q6,0)</f>
        <v>0</v>
      </c>
      <c r="S6" s="1">
        <f>IF('Puntuaciones Examen'!R6&gt;=0,'Puntuaciones Examen'!R6,0)</f>
        <v>0</v>
      </c>
      <c r="T6" s="1">
        <f>IF('Puntuaciones Examen'!S6&gt;=0,'Puntuaciones Examen'!S6,0)</f>
        <v>0</v>
      </c>
      <c r="U6" s="1">
        <f>IF('Puntuaciones Examen'!T6&gt;=0,'Puntuaciones Examen'!T6,0)</f>
        <v>0</v>
      </c>
      <c r="V6" s="1">
        <f>IF('Puntuaciones Examen'!U6&gt;=0,'Puntuaciones Examen'!U6,0)</f>
        <v>0</v>
      </c>
      <c r="W6" s="1">
        <f>IF('Puntuaciones Examen'!V6&gt;=0,'Puntuaciones Examen'!V6,0)</f>
        <v>0</v>
      </c>
      <c r="X6" s="1">
        <f>IF('Puntuaciones Examen'!W6&gt;=0,'Puntuaciones Examen'!W6,0)</f>
        <v>0</v>
      </c>
      <c r="Y6" s="1">
        <f>IF('Puntuaciones Examen'!X6&gt;=0,'Puntuaciones Examen'!X6,0)</f>
        <v>0</v>
      </c>
      <c r="Z6" s="1">
        <f>IF('Puntuaciones Examen'!Y6&gt;=0,'Puntuaciones Examen'!Y6,0)</f>
        <v>0</v>
      </c>
      <c r="AA6" s="1">
        <f>IF('Puntuaciones Examen'!Z6&gt;=0,'Puntuaciones Examen'!Z6,0)</f>
        <v>0</v>
      </c>
      <c r="AB6" s="1">
        <f>IF('Puntuaciones Examen'!AA6&gt;=0,'Puntuaciones Examen'!AA6,0)</f>
        <v>0</v>
      </c>
      <c r="AC6" s="1">
        <f>IF('Puntuaciones Examen'!AB6&gt;=0,'Puntuaciones Examen'!AB6,0)</f>
        <v>0</v>
      </c>
      <c r="AD6" s="1">
        <f>IF('Puntuaciones Examen'!AC6&gt;=0,'Puntuaciones Examen'!AC6,0)</f>
        <v>0</v>
      </c>
      <c r="AE6" s="1">
        <f>IF('Puntuaciones Examen'!AD6&gt;=0,'Puntuaciones Examen'!AD6,0)</f>
        <v>0</v>
      </c>
      <c r="AF6" s="1">
        <f>IF('Puntuaciones Examen'!AE6&gt;=0,'Puntuaciones Examen'!AE6,0)</f>
        <v>0</v>
      </c>
      <c r="AG6" s="1">
        <f>IF('Puntuaciones Examen'!AF6&gt;=0,'Puntuaciones Examen'!AF6,0)</f>
        <v>0</v>
      </c>
      <c r="AH6" s="1">
        <f>IF('Puntuaciones Examen'!AG6&gt;=0,'Puntuaciones Examen'!AG6,0)</f>
        <v>0</v>
      </c>
      <c r="AI6" s="1">
        <f>IF('Puntuaciones Examen'!AH6&gt;=0,'Puntuaciones Examen'!AH6,0)</f>
        <v>0</v>
      </c>
      <c r="AJ6" s="1">
        <f>IF('Puntuaciones Examen'!AI6&gt;=0,'Puntuaciones Examen'!AI6,0)</f>
        <v>0</v>
      </c>
      <c r="AK6" s="1">
        <f>IF('Puntuaciones Examen'!AJ6&gt;=0,'Puntuaciones Examen'!AJ6,0)</f>
        <v>0</v>
      </c>
      <c r="AL6" s="1">
        <f>IF('Puntuaciones Examen'!AK6&gt;=0,'Puntuaciones Examen'!AK6,0)</f>
        <v>0</v>
      </c>
      <c r="AM6" s="1">
        <f>IF('Puntuaciones Examen'!AL6&gt;=0,'Puntuaciones Examen'!AL6,0)</f>
        <v>0</v>
      </c>
      <c r="AS6" s="1"/>
      <c r="AT6" s="1"/>
    </row>
    <row r="7" spans="1:50" x14ac:dyDescent="0.3">
      <c r="A7" s="29"/>
      <c r="B7">
        <v>5</v>
      </c>
      <c r="C7" s="1">
        <f>IF('Puntuaciones Examen'!B7&gt;=0,'Puntuaciones Examen'!B7,0)</f>
        <v>1.25</v>
      </c>
      <c r="D7" s="1">
        <f>IF('Puntuaciones Examen'!C7&gt;=0,'Puntuaciones Examen'!C7,0)</f>
        <v>1.1666666666666667</v>
      </c>
      <c r="E7" s="1">
        <f>IF('Puntuaciones Examen'!D7&gt;=0,'Puntuaciones Examen'!D7,0)</f>
        <v>1.0833333333333333</v>
      </c>
      <c r="F7" s="1">
        <f>IF('Puntuaciones Examen'!E7&gt;=0,'Puntuaciones Examen'!E7,0)</f>
        <v>1</v>
      </c>
      <c r="G7" s="1">
        <f>IF('Puntuaciones Examen'!F7&gt;=0,'Puntuaciones Examen'!F7,0)</f>
        <v>0.91666666666666674</v>
      </c>
      <c r="H7" s="1">
        <f>IF('Puntuaciones Examen'!G7&gt;=0,'Puntuaciones Examen'!G7,0)</f>
        <v>0.83333333333333326</v>
      </c>
      <c r="I7" s="1">
        <f>IF('Puntuaciones Examen'!H7&gt;=0,'Puntuaciones Examen'!H7,0)</f>
        <v>0.75</v>
      </c>
      <c r="J7" s="1">
        <f>IF('Puntuaciones Examen'!I7&gt;=0,'Puntuaciones Examen'!I7,0)</f>
        <v>0.66666666666666663</v>
      </c>
      <c r="K7" s="1">
        <f>IF('Puntuaciones Examen'!J7&gt;=0,'Puntuaciones Examen'!J7,0)</f>
        <v>0.58333333333333337</v>
      </c>
      <c r="L7" s="1">
        <f>IF('Puntuaciones Examen'!K7&gt;=0,'Puntuaciones Examen'!K7,0)</f>
        <v>0.5</v>
      </c>
      <c r="M7" s="1">
        <f>IF('Puntuaciones Examen'!L7&gt;=0,'Puntuaciones Examen'!L7,0)</f>
        <v>0.41666666666666663</v>
      </c>
      <c r="N7" s="1">
        <f>IF('Puntuaciones Examen'!M7&gt;=0,'Puntuaciones Examen'!M7,0)</f>
        <v>0.33333333333333337</v>
      </c>
      <c r="O7" s="1">
        <f>IF('Puntuaciones Examen'!N7&gt;=0,'Puntuaciones Examen'!N7,0)</f>
        <v>0.25</v>
      </c>
      <c r="P7" s="1">
        <f>IF('Puntuaciones Examen'!O7&gt;=0,'Puntuaciones Examen'!O7,0)</f>
        <v>0.16666666666666674</v>
      </c>
      <c r="Q7" s="1">
        <f>IF('Puntuaciones Examen'!P7&gt;=0,'Puntuaciones Examen'!P7,0)</f>
        <v>8.3333333333333259E-2</v>
      </c>
      <c r="R7" s="1">
        <f>IF('Puntuaciones Examen'!Q7&gt;=0,'Puntuaciones Examen'!Q7,0)</f>
        <v>0</v>
      </c>
      <c r="S7" s="1">
        <f>IF('Puntuaciones Examen'!R7&gt;=0,'Puntuaciones Examen'!R7,0)</f>
        <v>0</v>
      </c>
      <c r="T7" s="1">
        <f>IF('Puntuaciones Examen'!S7&gt;=0,'Puntuaciones Examen'!S7,0)</f>
        <v>0</v>
      </c>
      <c r="U7" s="1">
        <f>IF('Puntuaciones Examen'!T7&gt;=0,'Puntuaciones Examen'!T7,0)</f>
        <v>0</v>
      </c>
      <c r="V7" s="1">
        <f>IF('Puntuaciones Examen'!U7&gt;=0,'Puntuaciones Examen'!U7,0)</f>
        <v>0</v>
      </c>
      <c r="W7" s="1">
        <f>IF('Puntuaciones Examen'!V7&gt;=0,'Puntuaciones Examen'!V7,0)</f>
        <v>0</v>
      </c>
      <c r="X7" s="1">
        <f>IF('Puntuaciones Examen'!W7&gt;=0,'Puntuaciones Examen'!W7,0)</f>
        <v>0</v>
      </c>
      <c r="Y7" s="1">
        <f>IF('Puntuaciones Examen'!X7&gt;=0,'Puntuaciones Examen'!X7,0)</f>
        <v>0</v>
      </c>
      <c r="Z7" s="1">
        <f>IF('Puntuaciones Examen'!Y7&gt;=0,'Puntuaciones Examen'!Y7,0)</f>
        <v>0</v>
      </c>
      <c r="AA7" s="1">
        <f>IF('Puntuaciones Examen'!Z7&gt;=0,'Puntuaciones Examen'!Z7,0)</f>
        <v>0</v>
      </c>
      <c r="AB7" s="1">
        <f>IF('Puntuaciones Examen'!AA7&gt;=0,'Puntuaciones Examen'!AA7,0)</f>
        <v>0</v>
      </c>
      <c r="AC7" s="1">
        <f>IF('Puntuaciones Examen'!AB7&gt;=0,'Puntuaciones Examen'!AB7,0)</f>
        <v>0</v>
      </c>
      <c r="AD7" s="1">
        <f>IF('Puntuaciones Examen'!AC7&gt;=0,'Puntuaciones Examen'!AC7,0)</f>
        <v>0</v>
      </c>
      <c r="AE7" s="1">
        <f>IF('Puntuaciones Examen'!AD7&gt;=0,'Puntuaciones Examen'!AD7,0)</f>
        <v>0</v>
      </c>
      <c r="AF7" s="1">
        <f>IF('Puntuaciones Examen'!AE7&gt;=0,'Puntuaciones Examen'!AE7,0)</f>
        <v>0</v>
      </c>
      <c r="AG7" s="1">
        <f>IF('Puntuaciones Examen'!AF7&gt;=0,'Puntuaciones Examen'!AF7,0)</f>
        <v>0</v>
      </c>
      <c r="AH7" s="1">
        <f>IF('Puntuaciones Examen'!AG7&gt;=0,'Puntuaciones Examen'!AG7,0)</f>
        <v>0</v>
      </c>
      <c r="AI7" s="1">
        <f>IF('Puntuaciones Examen'!AH7&gt;=0,'Puntuaciones Examen'!AH7,0)</f>
        <v>0</v>
      </c>
      <c r="AJ7" s="1">
        <f>IF('Puntuaciones Examen'!AI7&gt;=0,'Puntuaciones Examen'!AI7,0)</f>
        <v>0</v>
      </c>
      <c r="AK7" s="1">
        <f>IF('Puntuaciones Examen'!AJ7&gt;=0,'Puntuaciones Examen'!AJ7,0)</f>
        <v>0</v>
      </c>
      <c r="AL7" s="1">
        <f>IF('Puntuaciones Examen'!AK7&gt;=0,'Puntuaciones Examen'!AK7,0)</f>
        <v>0</v>
      </c>
      <c r="AS7" s="1"/>
      <c r="AT7" s="1"/>
    </row>
    <row r="8" spans="1:50" x14ac:dyDescent="0.3">
      <c r="A8" s="29"/>
      <c r="B8">
        <v>6</v>
      </c>
      <c r="C8" s="1">
        <f>IF('Puntuaciones Examen'!B8&gt;=0,'Puntuaciones Examen'!B8,0)</f>
        <v>1.5</v>
      </c>
      <c r="D8" s="1">
        <f>IF('Puntuaciones Examen'!C8&gt;=0,'Puntuaciones Examen'!C8,0)</f>
        <v>1.4166666666666667</v>
      </c>
      <c r="E8" s="1">
        <f>IF('Puntuaciones Examen'!D8&gt;=0,'Puntuaciones Examen'!D8,0)</f>
        <v>1.3333333333333333</v>
      </c>
      <c r="F8" s="1">
        <f>IF('Puntuaciones Examen'!E8&gt;=0,'Puntuaciones Examen'!E8,0)</f>
        <v>1.25</v>
      </c>
      <c r="G8" s="1">
        <f>IF('Puntuaciones Examen'!F8&gt;=0,'Puntuaciones Examen'!F8,0)</f>
        <v>1.1666666666666667</v>
      </c>
      <c r="H8" s="1">
        <f>IF('Puntuaciones Examen'!G8&gt;=0,'Puntuaciones Examen'!G8,0)</f>
        <v>1.0833333333333333</v>
      </c>
      <c r="I8" s="1">
        <f>IF('Puntuaciones Examen'!H8&gt;=0,'Puntuaciones Examen'!H8,0)</f>
        <v>1</v>
      </c>
      <c r="J8" s="1">
        <f>IF('Puntuaciones Examen'!I8&gt;=0,'Puntuaciones Examen'!I8,0)</f>
        <v>0.91666666666666663</v>
      </c>
      <c r="K8" s="1">
        <f>IF('Puntuaciones Examen'!J8&gt;=0,'Puntuaciones Examen'!J8,0)</f>
        <v>0.83333333333333337</v>
      </c>
      <c r="L8" s="1">
        <f>IF('Puntuaciones Examen'!K8&gt;=0,'Puntuaciones Examen'!K8,0)</f>
        <v>0.75</v>
      </c>
      <c r="M8" s="1">
        <f>IF('Puntuaciones Examen'!L8&gt;=0,'Puntuaciones Examen'!L8,0)</f>
        <v>0.66666666666666663</v>
      </c>
      <c r="N8" s="1">
        <f>IF('Puntuaciones Examen'!M8&gt;=0,'Puntuaciones Examen'!M8,0)</f>
        <v>0.58333333333333337</v>
      </c>
      <c r="O8" s="1">
        <f>IF('Puntuaciones Examen'!N8&gt;=0,'Puntuaciones Examen'!N8,0)</f>
        <v>0.5</v>
      </c>
      <c r="P8" s="1">
        <f>IF('Puntuaciones Examen'!O8&gt;=0,'Puntuaciones Examen'!O8,0)</f>
        <v>0.4166666666666668</v>
      </c>
      <c r="Q8" s="1">
        <f>IF('Puntuaciones Examen'!P8&gt;=0,'Puntuaciones Examen'!P8,0)</f>
        <v>0.33333333333333326</v>
      </c>
      <c r="R8" s="1">
        <f>IF('Puntuaciones Examen'!Q8&gt;=0,'Puntuaciones Examen'!Q8,0)</f>
        <v>0.25</v>
      </c>
      <c r="S8" s="1">
        <f>IF('Puntuaciones Examen'!R8&gt;=0,'Puntuaciones Examen'!R8,0)</f>
        <v>0.16666666666666674</v>
      </c>
      <c r="T8" s="1">
        <f>IF('Puntuaciones Examen'!S8&gt;=0,'Puntuaciones Examen'!S8,0)</f>
        <v>8.3333333333333259E-2</v>
      </c>
      <c r="U8" s="1">
        <f>IF('Puntuaciones Examen'!T8&gt;=0,'Puntuaciones Examen'!T8,0)</f>
        <v>0</v>
      </c>
      <c r="V8" s="1">
        <f>IF('Puntuaciones Examen'!U8&gt;=0,'Puntuaciones Examen'!U8,0)</f>
        <v>0</v>
      </c>
      <c r="W8" s="1">
        <f>IF('Puntuaciones Examen'!V8&gt;=0,'Puntuaciones Examen'!V8,0)</f>
        <v>0</v>
      </c>
      <c r="X8" s="1">
        <f>IF('Puntuaciones Examen'!W8&gt;=0,'Puntuaciones Examen'!W8,0)</f>
        <v>0</v>
      </c>
      <c r="Y8" s="1">
        <f>IF('Puntuaciones Examen'!X8&gt;=0,'Puntuaciones Examen'!X8,0)</f>
        <v>0</v>
      </c>
      <c r="Z8" s="1">
        <f>IF('Puntuaciones Examen'!Y8&gt;=0,'Puntuaciones Examen'!Y8,0)</f>
        <v>0</v>
      </c>
      <c r="AA8" s="1">
        <f>IF('Puntuaciones Examen'!Z8&gt;=0,'Puntuaciones Examen'!Z8,0)</f>
        <v>0</v>
      </c>
      <c r="AB8" s="1">
        <f>IF('Puntuaciones Examen'!AA8&gt;=0,'Puntuaciones Examen'!AA8,0)</f>
        <v>0</v>
      </c>
      <c r="AC8" s="1">
        <f>IF('Puntuaciones Examen'!AB8&gt;=0,'Puntuaciones Examen'!AB8,0)</f>
        <v>0</v>
      </c>
      <c r="AD8" s="1">
        <f>IF('Puntuaciones Examen'!AC8&gt;=0,'Puntuaciones Examen'!AC8,0)</f>
        <v>0</v>
      </c>
      <c r="AE8" s="1">
        <f>IF('Puntuaciones Examen'!AD8&gt;=0,'Puntuaciones Examen'!AD8,0)</f>
        <v>0</v>
      </c>
      <c r="AF8" s="1">
        <f>IF('Puntuaciones Examen'!AE8&gt;=0,'Puntuaciones Examen'!AE8,0)</f>
        <v>0</v>
      </c>
      <c r="AG8" s="1">
        <f>IF('Puntuaciones Examen'!AF8&gt;=0,'Puntuaciones Examen'!AF8,0)</f>
        <v>0</v>
      </c>
      <c r="AH8" s="1">
        <f>IF('Puntuaciones Examen'!AG8&gt;=0,'Puntuaciones Examen'!AG8,0)</f>
        <v>0</v>
      </c>
      <c r="AI8" s="1">
        <f>IF('Puntuaciones Examen'!AH8&gt;=0,'Puntuaciones Examen'!AH8,0)</f>
        <v>0</v>
      </c>
      <c r="AJ8" s="1">
        <f>IF('Puntuaciones Examen'!AI8&gt;=0,'Puntuaciones Examen'!AI8,0)</f>
        <v>0</v>
      </c>
      <c r="AK8" s="1">
        <f>IF('Puntuaciones Examen'!AJ8&gt;=0,'Puntuaciones Examen'!AJ8,0)</f>
        <v>0</v>
      </c>
      <c r="AS8" s="1"/>
      <c r="AT8" s="1"/>
    </row>
    <row r="9" spans="1:50" x14ac:dyDescent="0.3">
      <c r="A9" s="29"/>
      <c r="B9">
        <v>7</v>
      </c>
      <c r="C9" s="1">
        <f>IF('Puntuaciones Examen'!B9&gt;=0,'Puntuaciones Examen'!B9,0)</f>
        <v>1.75</v>
      </c>
      <c r="D9" s="1">
        <f>IF('Puntuaciones Examen'!C9&gt;=0,'Puntuaciones Examen'!C9,0)</f>
        <v>1.6666666666666667</v>
      </c>
      <c r="E9" s="1">
        <f>IF('Puntuaciones Examen'!D9&gt;=0,'Puntuaciones Examen'!D9,0)</f>
        <v>1.5833333333333333</v>
      </c>
      <c r="F9" s="1">
        <f>IF('Puntuaciones Examen'!E9&gt;=0,'Puntuaciones Examen'!E9,0)</f>
        <v>1.5</v>
      </c>
      <c r="G9" s="1">
        <f>IF('Puntuaciones Examen'!F9&gt;=0,'Puntuaciones Examen'!F9,0)</f>
        <v>1.4166666666666667</v>
      </c>
      <c r="H9" s="1">
        <f>IF('Puntuaciones Examen'!G9&gt;=0,'Puntuaciones Examen'!G9,0)</f>
        <v>1.3333333333333333</v>
      </c>
      <c r="I9" s="1">
        <f>IF('Puntuaciones Examen'!H9&gt;=0,'Puntuaciones Examen'!H9,0)</f>
        <v>1.25</v>
      </c>
      <c r="J9" s="1">
        <f>IF('Puntuaciones Examen'!I9&gt;=0,'Puntuaciones Examen'!I9,0)</f>
        <v>1.1666666666666665</v>
      </c>
      <c r="K9" s="1">
        <f>IF('Puntuaciones Examen'!J9&gt;=0,'Puntuaciones Examen'!J9,0)</f>
        <v>1.0833333333333335</v>
      </c>
      <c r="L9" s="1">
        <f>IF('Puntuaciones Examen'!K9&gt;=0,'Puntuaciones Examen'!K9,0)</f>
        <v>1</v>
      </c>
      <c r="M9" s="1">
        <f>IF('Puntuaciones Examen'!L9&gt;=0,'Puntuaciones Examen'!L9,0)</f>
        <v>0.91666666666666663</v>
      </c>
      <c r="N9" s="1">
        <f>IF('Puntuaciones Examen'!M9&gt;=0,'Puntuaciones Examen'!M9,0)</f>
        <v>0.83333333333333337</v>
      </c>
      <c r="O9" s="1">
        <f>IF('Puntuaciones Examen'!N9&gt;=0,'Puntuaciones Examen'!N9,0)</f>
        <v>0.75</v>
      </c>
      <c r="P9" s="1">
        <f>IF('Puntuaciones Examen'!O9&gt;=0,'Puntuaciones Examen'!O9,0)</f>
        <v>0.66666666666666674</v>
      </c>
      <c r="Q9" s="1">
        <f>IF('Puntuaciones Examen'!P9&gt;=0,'Puntuaciones Examen'!P9,0)</f>
        <v>0.58333333333333326</v>
      </c>
      <c r="R9" s="1">
        <f>IF('Puntuaciones Examen'!Q9&gt;=0,'Puntuaciones Examen'!Q9,0)</f>
        <v>0.5</v>
      </c>
      <c r="S9" s="1">
        <f>IF('Puntuaciones Examen'!R9&gt;=0,'Puntuaciones Examen'!R9,0)</f>
        <v>0.4166666666666668</v>
      </c>
      <c r="T9" s="1">
        <f>IF('Puntuaciones Examen'!S9&gt;=0,'Puntuaciones Examen'!S9,0)</f>
        <v>0.33333333333333326</v>
      </c>
      <c r="U9" s="1">
        <f>IF('Puntuaciones Examen'!T9&gt;=0,'Puntuaciones Examen'!T9,0)</f>
        <v>0.25</v>
      </c>
      <c r="V9" s="1">
        <f>IF('Puntuaciones Examen'!U9&gt;=0,'Puntuaciones Examen'!U9,0)</f>
        <v>0.16666666666666674</v>
      </c>
      <c r="W9" s="1">
        <f>IF('Puntuaciones Examen'!V9&gt;=0,'Puntuaciones Examen'!V9,0)</f>
        <v>8.3333333333333259E-2</v>
      </c>
      <c r="X9" s="1">
        <f>IF('Puntuaciones Examen'!W9&gt;=0,'Puntuaciones Examen'!W9,0)</f>
        <v>0</v>
      </c>
      <c r="Y9" s="1">
        <f>IF('Puntuaciones Examen'!X9&gt;=0,'Puntuaciones Examen'!X9,0)</f>
        <v>0</v>
      </c>
      <c r="Z9" s="1">
        <f>IF('Puntuaciones Examen'!Y9&gt;=0,'Puntuaciones Examen'!Y9,0)</f>
        <v>0</v>
      </c>
      <c r="AA9" s="1">
        <f>IF('Puntuaciones Examen'!Z9&gt;=0,'Puntuaciones Examen'!Z9,0)</f>
        <v>0</v>
      </c>
      <c r="AB9" s="1">
        <f>IF('Puntuaciones Examen'!AA9&gt;=0,'Puntuaciones Examen'!AA9,0)</f>
        <v>0</v>
      </c>
      <c r="AC9" s="1">
        <f>IF('Puntuaciones Examen'!AB9&gt;=0,'Puntuaciones Examen'!AB9,0)</f>
        <v>0</v>
      </c>
      <c r="AD9" s="1">
        <f>IF('Puntuaciones Examen'!AC9&gt;=0,'Puntuaciones Examen'!AC9,0)</f>
        <v>0</v>
      </c>
      <c r="AE9" s="1">
        <f>IF('Puntuaciones Examen'!AD9&gt;=0,'Puntuaciones Examen'!AD9,0)</f>
        <v>0</v>
      </c>
      <c r="AF9" s="1">
        <f>IF('Puntuaciones Examen'!AE9&gt;=0,'Puntuaciones Examen'!AE9,0)</f>
        <v>0</v>
      </c>
      <c r="AG9" s="1">
        <f>IF('Puntuaciones Examen'!AF9&gt;=0,'Puntuaciones Examen'!AF9,0)</f>
        <v>0</v>
      </c>
      <c r="AH9" s="1">
        <f>IF('Puntuaciones Examen'!AG9&gt;=0,'Puntuaciones Examen'!AG9,0)</f>
        <v>0</v>
      </c>
      <c r="AI9" s="1">
        <f>IF('Puntuaciones Examen'!AH9&gt;=0,'Puntuaciones Examen'!AH9,0)</f>
        <v>0</v>
      </c>
      <c r="AJ9" s="1">
        <f>IF('Puntuaciones Examen'!AI9&gt;=0,'Puntuaciones Examen'!AI9,0)</f>
        <v>0</v>
      </c>
      <c r="AS9" s="1"/>
      <c r="AT9" s="1"/>
    </row>
    <row r="10" spans="1:50" x14ac:dyDescent="0.3">
      <c r="A10" s="29"/>
      <c r="B10">
        <v>8</v>
      </c>
      <c r="C10" s="1">
        <f>IF('Puntuaciones Examen'!B10&gt;=0,'Puntuaciones Examen'!B10,0)</f>
        <v>2</v>
      </c>
      <c r="D10" s="1">
        <f>IF('Puntuaciones Examen'!C10&gt;=0,'Puntuaciones Examen'!C10,0)</f>
        <v>1.9166666666666667</v>
      </c>
      <c r="E10" s="1">
        <f>IF('Puntuaciones Examen'!D10&gt;=0,'Puntuaciones Examen'!D10,0)</f>
        <v>1.8333333333333333</v>
      </c>
      <c r="F10" s="1">
        <f>IF('Puntuaciones Examen'!E10&gt;=0,'Puntuaciones Examen'!E10,0)</f>
        <v>1.75</v>
      </c>
      <c r="G10" s="1">
        <f>IF('Puntuaciones Examen'!F10&gt;=0,'Puntuaciones Examen'!F10,0)</f>
        <v>1.6666666666666667</v>
      </c>
      <c r="H10" s="1">
        <f>IF('Puntuaciones Examen'!G10&gt;=0,'Puntuaciones Examen'!G10,0)</f>
        <v>1.5833333333333333</v>
      </c>
      <c r="I10" s="1">
        <f>IF('Puntuaciones Examen'!H10&gt;=0,'Puntuaciones Examen'!H10,0)</f>
        <v>1.5</v>
      </c>
      <c r="J10" s="1">
        <f>IF('Puntuaciones Examen'!I10&gt;=0,'Puntuaciones Examen'!I10,0)</f>
        <v>1.4166666666666665</v>
      </c>
      <c r="K10" s="1">
        <f>IF('Puntuaciones Examen'!J10&gt;=0,'Puntuaciones Examen'!J10,0)</f>
        <v>1.3333333333333335</v>
      </c>
      <c r="L10" s="1">
        <f>IF('Puntuaciones Examen'!K10&gt;=0,'Puntuaciones Examen'!K10,0)</f>
        <v>1.25</v>
      </c>
      <c r="M10" s="1">
        <f>IF('Puntuaciones Examen'!L10&gt;=0,'Puntuaciones Examen'!L10,0)</f>
        <v>1.1666666666666665</v>
      </c>
      <c r="N10" s="1">
        <f>IF('Puntuaciones Examen'!M10&gt;=0,'Puntuaciones Examen'!M10,0)</f>
        <v>1.0833333333333335</v>
      </c>
      <c r="O10" s="1">
        <f>IF('Puntuaciones Examen'!N10&gt;=0,'Puntuaciones Examen'!N10,0)</f>
        <v>1</v>
      </c>
      <c r="P10" s="1">
        <f>IF('Puntuaciones Examen'!O10&gt;=0,'Puntuaciones Examen'!O10,0)</f>
        <v>0.91666666666666674</v>
      </c>
      <c r="Q10" s="1">
        <f>IF('Puntuaciones Examen'!P10&gt;=0,'Puntuaciones Examen'!P10,0)</f>
        <v>0.83333333333333326</v>
      </c>
      <c r="R10" s="1">
        <f>IF('Puntuaciones Examen'!Q10&gt;=0,'Puntuaciones Examen'!Q10,0)</f>
        <v>0.75</v>
      </c>
      <c r="S10" s="1">
        <f>IF('Puntuaciones Examen'!R10&gt;=0,'Puntuaciones Examen'!R10,0)</f>
        <v>0.66666666666666674</v>
      </c>
      <c r="T10" s="1">
        <f>IF('Puntuaciones Examen'!S10&gt;=0,'Puntuaciones Examen'!S10,0)</f>
        <v>0.58333333333333326</v>
      </c>
      <c r="U10" s="1">
        <f>IF('Puntuaciones Examen'!T10&gt;=0,'Puntuaciones Examen'!T10,0)</f>
        <v>0.5</v>
      </c>
      <c r="V10" s="1">
        <f>IF('Puntuaciones Examen'!U10&gt;=0,'Puntuaciones Examen'!U10,0)</f>
        <v>0.4166666666666668</v>
      </c>
      <c r="W10" s="1">
        <f>IF('Puntuaciones Examen'!V10&gt;=0,'Puntuaciones Examen'!V10,0)</f>
        <v>0.33333333333333326</v>
      </c>
      <c r="X10" s="1">
        <f>IF('Puntuaciones Examen'!W10&gt;=0,'Puntuaciones Examen'!W10,0)</f>
        <v>0.25</v>
      </c>
      <c r="Y10" s="1">
        <f>IF('Puntuaciones Examen'!X10&gt;=0,'Puntuaciones Examen'!X10,0)</f>
        <v>0.16666666666666674</v>
      </c>
      <c r="Z10" s="1">
        <f>IF('Puntuaciones Examen'!Y10&gt;=0,'Puntuaciones Examen'!Y10,0)</f>
        <v>8.3333333333333259E-2</v>
      </c>
      <c r="AA10" s="1">
        <f>IF('Puntuaciones Examen'!Z10&gt;=0,'Puntuaciones Examen'!Z10,0)</f>
        <v>0</v>
      </c>
      <c r="AB10" s="1">
        <f>IF('Puntuaciones Examen'!AA10&gt;=0,'Puntuaciones Examen'!AA10,0)</f>
        <v>0</v>
      </c>
      <c r="AC10" s="1">
        <f>IF('Puntuaciones Examen'!AB10&gt;=0,'Puntuaciones Examen'!AB10,0)</f>
        <v>0</v>
      </c>
      <c r="AD10" s="1">
        <f>IF('Puntuaciones Examen'!AC10&gt;=0,'Puntuaciones Examen'!AC10,0)</f>
        <v>0</v>
      </c>
      <c r="AE10" s="1">
        <f>IF('Puntuaciones Examen'!AD10&gt;=0,'Puntuaciones Examen'!AD10,0)</f>
        <v>0</v>
      </c>
      <c r="AF10" s="1">
        <f>IF('Puntuaciones Examen'!AE10&gt;=0,'Puntuaciones Examen'!AE10,0)</f>
        <v>0</v>
      </c>
      <c r="AG10" s="1">
        <f>IF('Puntuaciones Examen'!AF10&gt;=0,'Puntuaciones Examen'!AF10,0)</f>
        <v>0</v>
      </c>
      <c r="AH10" s="1">
        <f>IF('Puntuaciones Examen'!AG10&gt;=0,'Puntuaciones Examen'!AG10,0)</f>
        <v>0</v>
      </c>
      <c r="AI10" s="1">
        <f>IF('Puntuaciones Examen'!AH10&gt;=0,'Puntuaciones Examen'!AH10,0)</f>
        <v>0</v>
      </c>
      <c r="AS10" s="1"/>
      <c r="AT10" s="1"/>
    </row>
    <row r="11" spans="1:50" x14ac:dyDescent="0.3">
      <c r="A11" s="29"/>
      <c r="B11">
        <v>9</v>
      </c>
      <c r="C11" s="1">
        <f>IF('Puntuaciones Examen'!B11&gt;=0,'Puntuaciones Examen'!B11,0)</f>
        <v>2.25</v>
      </c>
      <c r="D11" s="1">
        <f>IF('Puntuaciones Examen'!C11&gt;=0,'Puntuaciones Examen'!C11,0)</f>
        <v>2.1666666666666665</v>
      </c>
      <c r="E11" s="1">
        <f>IF('Puntuaciones Examen'!D11&gt;=0,'Puntuaciones Examen'!D11,0)</f>
        <v>2.0833333333333335</v>
      </c>
      <c r="F11" s="1">
        <f>IF('Puntuaciones Examen'!E11&gt;=0,'Puntuaciones Examen'!E11,0)</f>
        <v>2</v>
      </c>
      <c r="G11" s="1">
        <f>IF('Puntuaciones Examen'!F11&gt;=0,'Puntuaciones Examen'!F11,0)</f>
        <v>1.9166666666666667</v>
      </c>
      <c r="H11" s="1">
        <f>IF('Puntuaciones Examen'!G11&gt;=0,'Puntuaciones Examen'!G11,0)</f>
        <v>1.8333333333333333</v>
      </c>
      <c r="I11" s="1">
        <f>IF('Puntuaciones Examen'!H11&gt;=0,'Puntuaciones Examen'!H11,0)</f>
        <v>1.75</v>
      </c>
      <c r="J11" s="1">
        <f>IF('Puntuaciones Examen'!I11&gt;=0,'Puntuaciones Examen'!I11,0)</f>
        <v>1.6666666666666665</v>
      </c>
      <c r="K11" s="1">
        <f>IF('Puntuaciones Examen'!J11&gt;=0,'Puntuaciones Examen'!J11,0)</f>
        <v>1.5833333333333335</v>
      </c>
      <c r="L11" s="1">
        <f>IF('Puntuaciones Examen'!K11&gt;=0,'Puntuaciones Examen'!K11,0)</f>
        <v>1.5</v>
      </c>
      <c r="M11" s="1">
        <f>IF('Puntuaciones Examen'!L11&gt;=0,'Puntuaciones Examen'!L11,0)</f>
        <v>1.4166666666666665</v>
      </c>
      <c r="N11" s="1">
        <f>IF('Puntuaciones Examen'!M11&gt;=0,'Puntuaciones Examen'!M11,0)</f>
        <v>1.3333333333333335</v>
      </c>
      <c r="O11" s="1">
        <f>IF('Puntuaciones Examen'!N11&gt;=0,'Puntuaciones Examen'!N11,0)</f>
        <v>1.25</v>
      </c>
      <c r="P11" s="1">
        <f>IF('Puntuaciones Examen'!O11&gt;=0,'Puntuaciones Examen'!O11,0)</f>
        <v>1.1666666666666667</v>
      </c>
      <c r="Q11" s="1">
        <f>IF('Puntuaciones Examen'!P11&gt;=0,'Puntuaciones Examen'!P11,0)</f>
        <v>1.0833333333333333</v>
      </c>
      <c r="R11" s="1">
        <f>IF('Puntuaciones Examen'!Q11&gt;=0,'Puntuaciones Examen'!Q11,0)</f>
        <v>1</v>
      </c>
      <c r="S11" s="1">
        <f>IF('Puntuaciones Examen'!R11&gt;=0,'Puntuaciones Examen'!R11,0)</f>
        <v>0.91666666666666674</v>
      </c>
      <c r="T11" s="1">
        <f>IF('Puntuaciones Examen'!S11&gt;=0,'Puntuaciones Examen'!S11,0)</f>
        <v>0.83333333333333326</v>
      </c>
      <c r="U11" s="1">
        <f>IF('Puntuaciones Examen'!T11&gt;=0,'Puntuaciones Examen'!T11,0)</f>
        <v>0.75</v>
      </c>
      <c r="V11" s="1">
        <f>IF('Puntuaciones Examen'!U11&gt;=0,'Puntuaciones Examen'!U11,0)</f>
        <v>0.66666666666666674</v>
      </c>
      <c r="W11" s="1">
        <f>IF('Puntuaciones Examen'!V11&gt;=0,'Puntuaciones Examen'!V11,0)</f>
        <v>0.58333333333333326</v>
      </c>
      <c r="X11" s="1">
        <f>IF('Puntuaciones Examen'!W11&gt;=0,'Puntuaciones Examen'!W11,0)</f>
        <v>0.5</v>
      </c>
      <c r="Y11" s="1">
        <f>IF('Puntuaciones Examen'!X11&gt;=0,'Puntuaciones Examen'!X11,0)</f>
        <v>0.4166666666666668</v>
      </c>
      <c r="Z11" s="1">
        <f>IF('Puntuaciones Examen'!Y11&gt;=0,'Puntuaciones Examen'!Y11,0)</f>
        <v>0.33333333333333326</v>
      </c>
      <c r="AA11" s="1">
        <f>IF('Puntuaciones Examen'!Z11&gt;=0,'Puntuaciones Examen'!Z11,0)</f>
        <v>0.25</v>
      </c>
      <c r="AB11" s="1">
        <f>IF('Puntuaciones Examen'!AA11&gt;=0,'Puntuaciones Examen'!AA11,0)</f>
        <v>0.16666666666666652</v>
      </c>
      <c r="AC11" s="1">
        <f>IF('Puntuaciones Examen'!AB11&gt;=0,'Puntuaciones Examen'!AB11,0)</f>
        <v>8.3333333333333481E-2</v>
      </c>
      <c r="AD11" s="1">
        <f>IF('Puntuaciones Examen'!AC11&gt;=0,'Puntuaciones Examen'!AC11,0)</f>
        <v>0</v>
      </c>
      <c r="AE11" s="1">
        <f>IF('Puntuaciones Examen'!AD11&gt;=0,'Puntuaciones Examen'!AD11,0)</f>
        <v>0</v>
      </c>
      <c r="AF11" s="1">
        <f>IF('Puntuaciones Examen'!AE11&gt;=0,'Puntuaciones Examen'!AE11,0)</f>
        <v>0</v>
      </c>
      <c r="AG11" s="1">
        <f>IF('Puntuaciones Examen'!AF11&gt;=0,'Puntuaciones Examen'!AF11,0)</f>
        <v>0</v>
      </c>
      <c r="AH11" s="1">
        <f>IF('Puntuaciones Examen'!AG11&gt;=0,'Puntuaciones Examen'!AG11,0)</f>
        <v>0</v>
      </c>
      <c r="AS11" s="1"/>
      <c r="AT11" s="1"/>
    </row>
    <row r="12" spans="1:50" x14ac:dyDescent="0.3">
      <c r="A12" s="29"/>
      <c r="B12">
        <v>10</v>
      </c>
      <c r="C12" s="1">
        <f>IF('Puntuaciones Examen'!B12&gt;=0,'Puntuaciones Examen'!B12,0)</f>
        <v>2.5</v>
      </c>
      <c r="D12" s="1">
        <f>IF('Puntuaciones Examen'!C12&gt;=0,'Puntuaciones Examen'!C12,0)</f>
        <v>2.4166666666666665</v>
      </c>
      <c r="E12" s="1">
        <f>IF('Puntuaciones Examen'!D12&gt;=0,'Puntuaciones Examen'!D12,0)</f>
        <v>2.3333333333333335</v>
      </c>
      <c r="F12" s="1">
        <f>IF('Puntuaciones Examen'!E12&gt;=0,'Puntuaciones Examen'!E12,0)</f>
        <v>2.25</v>
      </c>
      <c r="G12" s="1">
        <f>IF('Puntuaciones Examen'!F12&gt;=0,'Puntuaciones Examen'!F12,0)</f>
        <v>2.1666666666666665</v>
      </c>
      <c r="H12" s="1">
        <f>IF('Puntuaciones Examen'!G12&gt;=0,'Puntuaciones Examen'!G12,0)</f>
        <v>2.0833333333333335</v>
      </c>
      <c r="I12" s="1">
        <f>IF('Puntuaciones Examen'!H12&gt;=0,'Puntuaciones Examen'!H12,0)</f>
        <v>2</v>
      </c>
      <c r="J12" s="1">
        <f>IF('Puntuaciones Examen'!I12&gt;=0,'Puntuaciones Examen'!I12,0)</f>
        <v>1.9166666666666665</v>
      </c>
      <c r="K12" s="1">
        <f>IF('Puntuaciones Examen'!J12&gt;=0,'Puntuaciones Examen'!J12,0)</f>
        <v>1.8333333333333335</v>
      </c>
      <c r="L12" s="1">
        <f>IF('Puntuaciones Examen'!K12&gt;=0,'Puntuaciones Examen'!K12,0)</f>
        <v>1.75</v>
      </c>
      <c r="M12" s="1">
        <f>IF('Puntuaciones Examen'!L12&gt;=0,'Puntuaciones Examen'!L12,0)</f>
        <v>1.6666666666666665</v>
      </c>
      <c r="N12" s="1">
        <f>IF('Puntuaciones Examen'!M12&gt;=0,'Puntuaciones Examen'!M12,0)</f>
        <v>1.5833333333333335</v>
      </c>
      <c r="O12" s="1">
        <f>IF('Puntuaciones Examen'!N12&gt;=0,'Puntuaciones Examen'!N12,0)</f>
        <v>1.5</v>
      </c>
      <c r="P12" s="1">
        <f>IF('Puntuaciones Examen'!O12&gt;=0,'Puntuaciones Examen'!O12,0)</f>
        <v>1.4166666666666667</v>
      </c>
      <c r="Q12" s="1">
        <f>IF('Puntuaciones Examen'!P12&gt;=0,'Puntuaciones Examen'!P12,0)</f>
        <v>1.3333333333333333</v>
      </c>
      <c r="R12" s="1">
        <f>IF('Puntuaciones Examen'!Q12&gt;=0,'Puntuaciones Examen'!Q12,0)</f>
        <v>1.25</v>
      </c>
      <c r="S12" s="1">
        <f>IF('Puntuaciones Examen'!R12&gt;=0,'Puntuaciones Examen'!R12,0)</f>
        <v>1.1666666666666667</v>
      </c>
      <c r="T12" s="1">
        <f>IF('Puntuaciones Examen'!S12&gt;=0,'Puntuaciones Examen'!S12,0)</f>
        <v>1.0833333333333333</v>
      </c>
      <c r="U12" s="1">
        <f>IF('Puntuaciones Examen'!T12&gt;=0,'Puntuaciones Examen'!T12,0)</f>
        <v>1</v>
      </c>
      <c r="V12" s="1">
        <f>IF('Puntuaciones Examen'!U12&gt;=0,'Puntuaciones Examen'!U12,0)</f>
        <v>0.91666666666666674</v>
      </c>
      <c r="W12" s="1">
        <f>IF('Puntuaciones Examen'!V12&gt;=0,'Puntuaciones Examen'!V12,0)</f>
        <v>0.83333333333333326</v>
      </c>
      <c r="X12" s="1">
        <f>IF('Puntuaciones Examen'!W12&gt;=0,'Puntuaciones Examen'!W12,0)</f>
        <v>0.75</v>
      </c>
      <c r="Y12" s="1">
        <f>IF('Puntuaciones Examen'!X12&gt;=0,'Puntuaciones Examen'!X12,0)</f>
        <v>0.66666666666666674</v>
      </c>
      <c r="Z12" s="1">
        <f>IF('Puntuaciones Examen'!Y12&gt;=0,'Puntuaciones Examen'!Y12,0)</f>
        <v>0.58333333333333326</v>
      </c>
      <c r="AA12" s="1">
        <f>IF('Puntuaciones Examen'!Z12&gt;=0,'Puntuaciones Examen'!Z12,0)</f>
        <v>0.5</v>
      </c>
      <c r="AB12" s="1">
        <f>IF('Puntuaciones Examen'!AA12&gt;=0,'Puntuaciones Examen'!AA12,0)</f>
        <v>0.41666666666666652</v>
      </c>
      <c r="AC12" s="1">
        <f>IF('Puntuaciones Examen'!AB12&gt;=0,'Puntuaciones Examen'!AB12,0)</f>
        <v>0.33333333333333348</v>
      </c>
      <c r="AD12" s="1">
        <f>IF('Puntuaciones Examen'!AC12&gt;=0,'Puntuaciones Examen'!AC12,0)</f>
        <v>0.25</v>
      </c>
      <c r="AE12" s="1">
        <f>IF('Puntuaciones Examen'!AD12&gt;=0,'Puntuaciones Examen'!AD12,0)</f>
        <v>0.16666666666666652</v>
      </c>
      <c r="AF12" s="1">
        <f>IF('Puntuaciones Examen'!AE12&gt;=0,'Puntuaciones Examen'!AE12,0)</f>
        <v>8.3333333333333481E-2</v>
      </c>
      <c r="AG12" s="1">
        <f>IF('Puntuaciones Examen'!AF12&gt;=0,'Puntuaciones Examen'!AF12,0)</f>
        <v>0</v>
      </c>
      <c r="AS12" s="1"/>
      <c r="AT12" s="1"/>
    </row>
    <row r="13" spans="1:50" x14ac:dyDescent="0.3">
      <c r="A13" s="29"/>
      <c r="B13">
        <v>11</v>
      </c>
      <c r="C13" s="1">
        <f>IF('Puntuaciones Examen'!B13&gt;=0,'Puntuaciones Examen'!B13,0)</f>
        <v>2.75</v>
      </c>
      <c r="D13" s="1">
        <f>IF('Puntuaciones Examen'!C13&gt;=0,'Puntuaciones Examen'!C13,0)</f>
        <v>2.6666666666666665</v>
      </c>
      <c r="E13" s="1">
        <f>IF('Puntuaciones Examen'!D13&gt;=0,'Puntuaciones Examen'!D13,0)</f>
        <v>2.5833333333333335</v>
      </c>
      <c r="F13" s="1">
        <f>IF('Puntuaciones Examen'!E13&gt;=0,'Puntuaciones Examen'!E13,0)</f>
        <v>2.5</v>
      </c>
      <c r="G13" s="1">
        <f>IF('Puntuaciones Examen'!F13&gt;=0,'Puntuaciones Examen'!F13,0)</f>
        <v>2.4166666666666665</v>
      </c>
      <c r="H13" s="1">
        <f>IF('Puntuaciones Examen'!G13&gt;=0,'Puntuaciones Examen'!G13,0)</f>
        <v>2.3333333333333335</v>
      </c>
      <c r="I13" s="1">
        <f>IF('Puntuaciones Examen'!H13&gt;=0,'Puntuaciones Examen'!H13,0)</f>
        <v>2.25</v>
      </c>
      <c r="J13" s="1">
        <f>IF('Puntuaciones Examen'!I13&gt;=0,'Puntuaciones Examen'!I13,0)</f>
        <v>2.1666666666666665</v>
      </c>
      <c r="K13" s="1">
        <f>IF('Puntuaciones Examen'!J13&gt;=0,'Puntuaciones Examen'!J13,0)</f>
        <v>2.0833333333333335</v>
      </c>
      <c r="L13" s="1">
        <f>IF('Puntuaciones Examen'!K13&gt;=0,'Puntuaciones Examen'!K13,0)</f>
        <v>2</v>
      </c>
      <c r="M13" s="1">
        <f>IF('Puntuaciones Examen'!L13&gt;=0,'Puntuaciones Examen'!L13,0)</f>
        <v>1.9166666666666665</v>
      </c>
      <c r="N13" s="1">
        <f>IF('Puntuaciones Examen'!M13&gt;=0,'Puntuaciones Examen'!M13,0)</f>
        <v>1.8333333333333335</v>
      </c>
      <c r="O13" s="1">
        <f>IF('Puntuaciones Examen'!N13&gt;=0,'Puntuaciones Examen'!N13,0)</f>
        <v>1.75</v>
      </c>
      <c r="P13" s="1">
        <f>IF('Puntuaciones Examen'!O13&gt;=0,'Puntuaciones Examen'!O13,0)</f>
        <v>1.6666666666666667</v>
      </c>
      <c r="Q13" s="1">
        <f>IF('Puntuaciones Examen'!P13&gt;=0,'Puntuaciones Examen'!P13,0)</f>
        <v>1.5833333333333333</v>
      </c>
      <c r="R13" s="1">
        <f>IF('Puntuaciones Examen'!Q13&gt;=0,'Puntuaciones Examen'!Q13,0)</f>
        <v>1.5</v>
      </c>
      <c r="S13" s="1">
        <f>IF('Puntuaciones Examen'!R13&gt;=0,'Puntuaciones Examen'!R13,0)</f>
        <v>1.4166666666666667</v>
      </c>
      <c r="T13" s="1">
        <f>IF('Puntuaciones Examen'!S13&gt;=0,'Puntuaciones Examen'!S13,0)</f>
        <v>1.3333333333333333</v>
      </c>
      <c r="U13" s="1">
        <f>IF('Puntuaciones Examen'!T13&gt;=0,'Puntuaciones Examen'!T13,0)</f>
        <v>1.25</v>
      </c>
      <c r="V13" s="1">
        <f>IF('Puntuaciones Examen'!U13&gt;=0,'Puntuaciones Examen'!U13,0)</f>
        <v>1.1666666666666667</v>
      </c>
      <c r="W13" s="1">
        <f>IF('Puntuaciones Examen'!V13&gt;=0,'Puntuaciones Examen'!V13,0)</f>
        <v>1.0833333333333333</v>
      </c>
      <c r="X13" s="1">
        <f>IF('Puntuaciones Examen'!W13&gt;=0,'Puntuaciones Examen'!W13,0)</f>
        <v>1</v>
      </c>
      <c r="Y13" s="1">
        <f>IF('Puntuaciones Examen'!X13&gt;=0,'Puntuaciones Examen'!X13,0)</f>
        <v>0.91666666666666674</v>
      </c>
      <c r="Z13" s="1">
        <f>IF('Puntuaciones Examen'!Y13&gt;=0,'Puntuaciones Examen'!Y13,0)</f>
        <v>0.83333333333333326</v>
      </c>
      <c r="AA13" s="1">
        <f>IF('Puntuaciones Examen'!Z13&gt;=0,'Puntuaciones Examen'!Z13,0)</f>
        <v>0.75</v>
      </c>
      <c r="AB13" s="1">
        <f>IF('Puntuaciones Examen'!AA13&gt;=0,'Puntuaciones Examen'!AA13,0)</f>
        <v>0.66666666666666652</v>
      </c>
      <c r="AC13" s="1">
        <f>IF('Puntuaciones Examen'!AB13&gt;=0,'Puntuaciones Examen'!AB13,0)</f>
        <v>0.58333333333333348</v>
      </c>
      <c r="AD13" s="1">
        <f>IF('Puntuaciones Examen'!AC13&gt;=0,'Puntuaciones Examen'!AC13,0)</f>
        <v>0.5</v>
      </c>
      <c r="AE13" s="1">
        <f>IF('Puntuaciones Examen'!AD13&gt;=0,'Puntuaciones Examen'!AD13,0)</f>
        <v>0.41666666666666652</v>
      </c>
      <c r="AF13" s="1">
        <f>IF('Puntuaciones Examen'!AE13&gt;=0,'Puntuaciones Examen'!AE13,0)</f>
        <v>0.33333333333333348</v>
      </c>
      <c r="AS13" s="1"/>
      <c r="AT13" s="1"/>
    </row>
    <row r="14" spans="1:50" x14ac:dyDescent="0.3">
      <c r="A14" s="29"/>
      <c r="B14">
        <v>12</v>
      </c>
      <c r="C14" s="1">
        <f>IF('Puntuaciones Examen'!B14&gt;=0,'Puntuaciones Examen'!B14,0)</f>
        <v>3</v>
      </c>
      <c r="D14" s="1">
        <f>IF('Puntuaciones Examen'!C14&gt;=0,'Puntuaciones Examen'!C14,0)</f>
        <v>2.9166666666666665</v>
      </c>
      <c r="E14" s="1">
        <f>IF('Puntuaciones Examen'!D14&gt;=0,'Puntuaciones Examen'!D14,0)</f>
        <v>2.8333333333333335</v>
      </c>
      <c r="F14" s="1">
        <f>IF('Puntuaciones Examen'!E14&gt;=0,'Puntuaciones Examen'!E14,0)</f>
        <v>2.75</v>
      </c>
      <c r="G14" s="1">
        <f>IF('Puntuaciones Examen'!F14&gt;=0,'Puntuaciones Examen'!F14,0)</f>
        <v>2.6666666666666665</v>
      </c>
      <c r="H14" s="1">
        <f>IF('Puntuaciones Examen'!G14&gt;=0,'Puntuaciones Examen'!G14,0)</f>
        <v>2.5833333333333335</v>
      </c>
      <c r="I14" s="1">
        <f>IF('Puntuaciones Examen'!H14&gt;=0,'Puntuaciones Examen'!H14,0)</f>
        <v>2.5</v>
      </c>
      <c r="J14" s="1">
        <f>IF('Puntuaciones Examen'!I14&gt;=0,'Puntuaciones Examen'!I14,0)</f>
        <v>2.4166666666666665</v>
      </c>
      <c r="K14" s="1">
        <f>IF('Puntuaciones Examen'!J14&gt;=0,'Puntuaciones Examen'!J14,0)</f>
        <v>2.3333333333333335</v>
      </c>
      <c r="L14" s="1">
        <f>IF('Puntuaciones Examen'!K14&gt;=0,'Puntuaciones Examen'!K14,0)</f>
        <v>2.25</v>
      </c>
      <c r="M14" s="1">
        <f>IF('Puntuaciones Examen'!L14&gt;=0,'Puntuaciones Examen'!L14,0)</f>
        <v>2.1666666666666665</v>
      </c>
      <c r="N14" s="1">
        <f>IF('Puntuaciones Examen'!M14&gt;=0,'Puntuaciones Examen'!M14,0)</f>
        <v>2.0833333333333335</v>
      </c>
      <c r="O14" s="1">
        <f>IF('Puntuaciones Examen'!N14&gt;=0,'Puntuaciones Examen'!N14,0)</f>
        <v>2</v>
      </c>
      <c r="P14" s="1">
        <f>IF('Puntuaciones Examen'!O14&gt;=0,'Puntuaciones Examen'!O14,0)</f>
        <v>1.9166666666666667</v>
      </c>
      <c r="Q14" s="1">
        <f>IF('Puntuaciones Examen'!P14&gt;=0,'Puntuaciones Examen'!P14,0)</f>
        <v>1.8333333333333333</v>
      </c>
      <c r="R14" s="1">
        <f>IF('Puntuaciones Examen'!Q14&gt;=0,'Puntuaciones Examen'!Q14,0)</f>
        <v>1.75</v>
      </c>
      <c r="S14" s="1">
        <f>IF('Puntuaciones Examen'!R14&gt;=0,'Puntuaciones Examen'!R14,0)</f>
        <v>1.6666666666666667</v>
      </c>
      <c r="T14" s="1">
        <f>IF('Puntuaciones Examen'!S14&gt;=0,'Puntuaciones Examen'!S14,0)</f>
        <v>1.5833333333333333</v>
      </c>
      <c r="U14" s="1">
        <f>IF('Puntuaciones Examen'!T14&gt;=0,'Puntuaciones Examen'!T14,0)</f>
        <v>1.5</v>
      </c>
      <c r="V14" s="1">
        <f>IF('Puntuaciones Examen'!U14&gt;=0,'Puntuaciones Examen'!U14,0)</f>
        <v>1.4166666666666667</v>
      </c>
      <c r="W14" s="1">
        <f>IF('Puntuaciones Examen'!V14&gt;=0,'Puntuaciones Examen'!V14,0)</f>
        <v>1.3333333333333333</v>
      </c>
      <c r="X14" s="1">
        <f>IF('Puntuaciones Examen'!W14&gt;=0,'Puntuaciones Examen'!W14,0)</f>
        <v>1.25</v>
      </c>
      <c r="Y14" s="1">
        <f>IF('Puntuaciones Examen'!X14&gt;=0,'Puntuaciones Examen'!X14,0)</f>
        <v>1.1666666666666667</v>
      </c>
      <c r="Z14" s="1">
        <f>IF('Puntuaciones Examen'!Y14&gt;=0,'Puntuaciones Examen'!Y14,0)</f>
        <v>1.0833333333333333</v>
      </c>
      <c r="AA14" s="1">
        <f>IF('Puntuaciones Examen'!Z14&gt;=0,'Puntuaciones Examen'!Z14,0)</f>
        <v>1</v>
      </c>
      <c r="AB14" s="1">
        <f>IF('Puntuaciones Examen'!AA14&gt;=0,'Puntuaciones Examen'!AA14,0)</f>
        <v>0.91666666666666641</v>
      </c>
      <c r="AC14" s="1">
        <f>IF('Puntuaciones Examen'!AB14&gt;=0,'Puntuaciones Examen'!AB14,0)</f>
        <v>0.83333333333333359</v>
      </c>
      <c r="AD14" s="1">
        <f>IF('Puntuaciones Examen'!AC14&gt;=0,'Puntuaciones Examen'!AC14,0)</f>
        <v>0.75</v>
      </c>
      <c r="AE14" s="1">
        <f>IF('Puntuaciones Examen'!AD14&gt;=0,'Puntuaciones Examen'!AD14,0)</f>
        <v>0.66666666666666652</v>
      </c>
      <c r="AS14" s="1"/>
      <c r="AT14" s="1"/>
    </row>
    <row r="15" spans="1:50" x14ac:dyDescent="0.3">
      <c r="A15" s="29"/>
      <c r="B15">
        <v>13</v>
      </c>
      <c r="C15" s="1">
        <f>IF('Puntuaciones Examen'!B15&gt;=0,'Puntuaciones Examen'!B15,0)</f>
        <v>3.25</v>
      </c>
      <c r="D15" s="1">
        <f>IF('Puntuaciones Examen'!C15&gt;=0,'Puntuaciones Examen'!C15,0)</f>
        <v>3.1666666666666665</v>
      </c>
      <c r="E15" s="1">
        <f>IF('Puntuaciones Examen'!D15&gt;=0,'Puntuaciones Examen'!D15,0)</f>
        <v>3.0833333333333335</v>
      </c>
      <c r="F15" s="1">
        <f>IF('Puntuaciones Examen'!E15&gt;=0,'Puntuaciones Examen'!E15,0)</f>
        <v>3</v>
      </c>
      <c r="G15" s="1">
        <f>IF('Puntuaciones Examen'!F15&gt;=0,'Puntuaciones Examen'!F15,0)</f>
        <v>2.9166666666666665</v>
      </c>
      <c r="H15" s="1">
        <f>IF('Puntuaciones Examen'!G15&gt;=0,'Puntuaciones Examen'!G15,0)</f>
        <v>2.8333333333333335</v>
      </c>
      <c r="I15" s="1">
        <f>IF('Puntuaciones Examen'!H15&gt;=0,'Puntuaciones Examen'!H15,0)</f>
        <v>2.75</v>
      </c>
      <c r="J15" s="1">
        <f>IF('Puntuaciones Examen'!I15&gt;=0,'Puntuaciones Examen'!I15,0)</f>
        <v>2.6666666666666665</v>
      </c>
      <c r="K15" s="1">
        <f>IF('Puntuaciones Examen'!J15&gt;=0,'Puntuaciones Examen'!J15,0)</f>
        <v>2.5833333333333335</v>
      </c>
      <c r="L15" s="1">
        <f>IF('Puntuaciones Examen'!K15&gt;=0,'Puntuaciones Examen'!K15,0)</f>
        <v>2.5</v>
      </c>
      <c r="M15" s="1">
        <f>IF('Puntuaciones Examen'!L15&gt;=0,'Puntuaciones Examen'!L15,0)</f>
        <v>2.4166666666666665</v>
      </c>
      <c r="N15" s="1">
        <f>IF('Puntuaciones Examen'!M15&gt;=0,'Puntuaciones Examen'!M15,0)</f>
        <v>2.3333333333333335</v>
      </c>
      <c r="O15" s="1">
        <f>IF('Puntuaciones Examen'!N15&gt;=0,'Puntuaciones Examen'!N15,0)</f>
        <v>2.25</v>
      </c>
      <c r="P15" s="1">
        <f>IF('Puntuaciones Examen'!O15&gt;=0,'Puntuaciones Examen'!O15,0)</f>
        <v>2.166666666666667</v>
      </c>
      <c r="Q15" s="1">
        <f>IF('Puntuaciones Examen'!P15&gt;=0,'Puntuaciones Examen'!P15,0)</f>
        <v>2.083333333333333</v>
      </c>
      <c r="R15" s="1">
        <f>IF('Puntuaciones Examen'!Q15&gt;=0,'Puntuaciones Examen'!Q15,0)</f>
        <v>2</v>
      </c>
      <c r="S15" s="1">
        <f>IF('Puntuaciones Examen'!R15&gt;=0,'Puntuaciones Examen'!R15,0)</f>
        <v>1.9166666666666667</v>
      </c>
      <c r="T15" s="1">
        <f>IF('Puntuaciones Examen'!S15&gt;=0,'Puntuaciones Examen'!S15,0)</f>
        <v>1.8333333333333333</v>
      </c>
      <c r="U15" s="1">
        <f>IF('Puntuaciones Examen'!T15&gt;=0,'Puntuaciones Examen'!T15,0)</f>
        <v>1.75</v>
      </c>
      <c r="V15" s="1">
        <f>IF('Puntuaciones Examen'!U15&gt;=0,'Puntuaciones Examen'!U15,0)</f>
        <v>1.6666666666666667</v>
      </c>
      <c r="W15" s="1">
        <f>IF('Puntuaciones Examen'!V15&gt;=0,'Puntuaciones Examen'!V15,0)</f>
        <v>1.5833333333333333</v>
      </c>
      <c r="X15" s="1">
        <f>IF('Puntuaciones Examen'!W15&gt;=0,'Puntuaciones Examen'!W15,0)</f>
        <v>1.5</v>
      </c>
      <c r="Y15" s="1">
        <f>IF('Puntuaciones Examen'!X15&gt;=0,'Puntuaciones Examen'!X15,0)</f>
        <v>1.4166666666666667</v>
      </c>
      <c r="Z15" s="1">
        <f>IF('Puntuaciones Examen'!Y15&gt;=0,'Puntuaciones Examen'!Y15,0)</f>
        <v>1.3333333333333333</v>
      </c>
      <c r="AA15" s="1">
        <f>IF('Puntuaciones Examen'!Z15&gt;=0,'Puntuaciones Examen'!Z15,0)</f>
        <v>1.25</v>
      </c>
      <c r="AB15" s="1">
        <f>IF('Puntuaciones Examen'!AA15&gt;=0,'Puntuaciones Examen'!AA15,0)</f>
        <v>1.1666666666666665</v>
      </c>
      <c r="AC15" s="1">
        <f>IF('Puntuaciones Examen'!AB15&gt;=0,'Puntuaciones Examen'!AB15,0)</f>
        <v>1.0833333333333335</v>
      </c>
      <c r="AD15" s="1">
        <f>IF('Puntuaciones Examen'!AC15&gt;=0,'Puntuaciones Examen'!AC15,0)</f>
        <v>1</v>
      </c>
      <c r="AS15" s="1"/>
      <c r="AT15" s="1"/>
    </row>
    <row r="16" spans="1:50" x14ac:dyDescent="0.3">
      <c r="A16" s="29"/>
      <c r="B16">
        <v>14</v>
      </c>
      <c r="C16" s="1">
        <f>IF('Puntuaciones Examen'!B16&gt;=0,'Puntuaciones Examen'!B16,0)</f>
        <v>3.5</v>
      </c>
      <c r="D16" s="1">
        <f>IF('Puntuaciones Examen'!C16&gt;=0,'Puntuaciones Examen'!C16,0)</f>
        <v>3.4166666666666665</v>
      </c>
      <c r="E16" s="1">
        <f>IF('Puntuaciones Examen'!D16&gt;=0,'Puntuaciones Examen'!D16,0)</f>
        <v>3.3333333333333335</v>
      </c>
      <c r="F16" s="1">
        <f>IF('Puntuaciones Examen'!E16&gt;=0,'Puntuaciones Examen'!E16,0)</f>
        <v>3.25</v>
      </c>
      <c r="G16" s="1">
        <f>IF('Puntuaciones Examen'!F16&gt;=0,'Puntuaciones Examen'!F16,0)</f>
        <v>3.1666666666666665</v>
      </c>
      <c r="H16" s="1">
        <f>IF('Puntuaciones Examen'!G16&gt;=0,'Puntuaciones Examen'!G16,0)</f>
        <v>3.0833333333333335</v>
      </c>
      <c r="I16" s="1">
        <f>IF('Puntuaciones Examen'!H16&gt;=0,'Puntuaciones Examen'!H16,0)</f>
        <v>3</v>
      </c>
      <c r="J16" s="1">
        <f>IF('Puntuaciones Examen'!I16&gt;=0,'Puntuaciones Examen'!I16,0)</f>
        <v>2.9166666666666665</v>
      </c>
      <c r="K16" s="1">
        <f>IF('Puntuaciones Examen'!J16&gt;=0,'Puntuaciones Examen'!J16,0)</f>
        <v>2.8333333333333335</v>
      </c>
      <c r="L16" s="1">
        <f>IF('Puntuaciones Examen'!K16&gt;=0,'Puntuaciones Examen'!K16,0)</f>
        <v>2.75</v>
      </c>
      <c r="M16" s="1">
        <f>IF('Puntuaciones Examen'!L16&gt;=0,'Puntuaciones Examen'!L16,0)</f>
        <v>2.6666666666666665</v>
      </c>
      <c r="N16" s="1">
        <f>IF('Puntuaciones Examen'!M16&gt;=0,'Puntuaciones Examen'!M16,0)</f>
        <v>2.5833333333333335</v>
      </c>
      <c r="O16" s="1">
        <f>IF('Puntuaciones Examen'!N16&gt;=0,'Puntuaciones Examen'!N16,0)</f>
        <v>2.5</v>
      </c>
      <c r="P16" s="1">
        <f>IF('Puntuaciones Examen'!O16&gt;=0,'Puntuaciones Examen'!O16,0)</f>
        <v>2.416666666666667</v>
      </c>
      <c r="Q16" s="1">
        <f>IF('Puntuaciones Examen'!P16&gt;=0,'Puntuaciones Examen'!P16,0)</f>
        <v>2.333333333333333</v>
      </c>
      <c r="R16" s="1">
        <f>IF('Puntuaciones Examen'!Q16&gt;=0,'Puntuaciones Examen'!Q16,0)</f>
        <v>2.25</v>
      </c>
      <c r="S16" s="1">
        <f>IF('Puntuaciones Examen'!R16&gt;=0,'Puntuaciones Examen'!R16,0)</f>
        <v>2.166666666666667</v>
      </c>
      <c r="T16" s="1">
        <f>IF('Puntuaciones Examen'!S16&gt;=0,'Puntuaciones Examen'!S16,0)</f>
        <v>2.083333333333333</v>
      </c>
      <c r="U16" s="1">
        <f>IF('Puntuaciones Examen'!T16&gt;=0,'Puntuaciones Examen'!T16,0)</f>
        <v>2</v>
      </c>
      <c r="V16" s="1">
        <f>IF('Puntuaciones Examen'!U16&gt;=0,'Puntuaciones Examen'!U16,0)</f>
        <v>1.9166666666666667</v>
      </c>
      <c r="W16" s="1">
        <f>IF('Puntuaciones Examen'!V16&gt;=0,'Puntuaciones Examen'!V16,0)</f>
        <v>1.8333333333333333</v>
      </c>
      <c r="X16" s="1">
        <f>IF('Puntuaciones Examen'!W16&gt;=0,'Puntuaciones Examen'!W16,0)</f>
        <v>1.75</v>
      </c>
      <c r="Y16" s="1">
        <f>IF('Puntuaciones Examen'!X16&gt;=0,'Puntuaciones Examen'!X16,0)</f>
        <v>1.6666666666666667</v>
      </c>
      <c r="Z16" s="1">
        <f>IF('Puntuaciones Examen'!Y16&gt;=0,'Puntuaciones Examen'!Y16,0)</f>
        <v>1.5833333333333333</v>
      </c>
      <c r="AA16" s="1">
        <f>IF('Puntuaciones Examen'!Z16&gt;=0,'Puntuaciones Examen'!Z16,0)</f>
        <v>1.5</v>
      </c>
      <c r="AB16" s="1">
        <f>IF('Puntuaciones Examen'!AA16&gt;=0,'Puntuaciones Examen'!AA16,0)</f>
        <v>1.4166666666666665</v>
      </c>
      <c r="AC16" s="1">
        <f>IF('Puntuaciones Examen'!AB16&gt;=0,'Puntuaciones Examen'!AB16,0)</f>
        <v>1.3333333333333335</v>
      </c>
      <c r="AS16" s="1"/>
      <c r="AT16" s="1"/>
    </row>
    <row r="17" spans="1:46" x14ac:dyDescent="0.3">
      <c r="A17" s="29"/>
      <c r="B17">
        <v>15</v>
      </c>
      <c r="C17" s="1">
        <f>IF('Puntuaciones Examen'!B17&gt;=0,'Puntuaciones Examen'!B17,0)</f>
        <v>3.75</v>
      </c>
      <c r="D17" s="1">
        <f>IF('Puntuaciones Examen'!C17&gt;=0,'Puntuaciones Examen'!C17,0)</f>
        <v>3.6666666666666665</v>
      </c>
      <c r="E17" s="1">
        <f>IF('Puntuaciones Examen'!D17&gt;=0,'Puntuaciones Examen'!D17,0)</f>
        <v>3.5833333333333335</v>
      </c>
      <c r="F17" s="1">
        <f>IF('Puntuaciones Examen'!E17&gt;=0,'Puntuaciones Examen'!E17,0)</f>
        <v>3.5</v>
      </c>
      <c r="G17" s="1">
        <f>IF('Puntuaciones Examen'!F17&gt;=0,'Puntuaciones Examen'!F17,0)</f>
        <v>3.4166666666666665</v>
      </c>
      <c r="H17" s="1">
        <f>IF('Puntuaciones Examen'!G17&gt;=0,'Puntuaciones Examen'!G17,0)</f>
        <v>3.3333333333333335</v>
      </c>
      <c r="I17" s="1">
        <f>IF('Puntuaciones Examen'!H17&gt;=0,'Puntuaciones Examen'!H17,0)</f>
        <v>3.25</v>
      </c>
      <c r="J17" s="1">
        <f>IF('Puntuaciones Examen'!I17&gt;=0,'Puntuaciones Examen'!I17,0)</f>
        <v>3.1666666666666665</v>
      </c>
      <c r="K17" s="1">
        <f>IF('Puntuaciones Examen'!J17&gt;=0,'Puntuaciones Examen'!J17,0)</f>
        <v>3.0833333333333335</v>
      </c>
      <c r="L17" s="1">
        <f>IF('Puntuaciones Examen'!K17&gt;=0,'Puntuaciones Examen'!K17,0)</f>
        <v>3</v>
      </c>
      <c r="M17" s="1">
        <f>IF('Puntuaciones Examen'!L17&gt;=0,'Puntuaciones Examen'!L17,0)</f>
        <v>2.9166666666666665</v>
      </c>
      <c r="N17" s="1">
        <f>IF('Puntuaciones Examen'!M17&gt;=0,'Puntuaciones Examen'!M17,0)</f>
        <v>2.8333333333333335</v>
      </c>
      <c r="O17" s="1">
        <f>IF('Puntuaciones Examen'!N17&gt;=0,'Puntuaciones Examen'!N17,0)</f>
        <v>2.75</v>
      </c>
      <c r="P17" s="1">
        <f>IF('Puntuaciones Examen'!O17&gt;=0,'Puntuaciones Examen'!O17,0)</f>
        <v>2.666666666666667</v>
      </c>
      <c r="Q17" s="1">
        <f>IF('Puntuaciones Examen'!P17&gt;=0,'Puntuaciones Examen'!P17,0)</f>
        <v>2.583333333333333</v>
      </c>
      <c r="R17" s="1">
        <f>IF('Puntuaciones Examen'!Q17&gt;=0,'Puntuaciones Examen'!Q17,0)</f>
        <v>2.5</v>
      </c>
      <c r="S17" s="1">
        <f>IF('Puntuaciones Examen'!R17&gt;=0,'Puntuaciones Examen'!R17,0)</f>
        <v>2.416666666666667</v>
      </c>
      <c r="T17" s="1">
        <f>IF('Puntuaciones Examen'!S17&gt;=0,'Puntuaciones Examen'!S17,0)</f>
        <v>2.333333333333333</v>
      </c>
      <c r="U17" s="1">
        <f>IF('Puntuaciones Examen'!T17&gt;=0,'Puntuaciones Examen'!T17,0)</f>
        <v>2.25</v>
      </c>
      <c r="V17" s="1">
        <f>IF('Puntuaciones Examen'!U17&gt;=0,'Puntuaciones Examen'!U17,0)</f>
        <v>2.166666666666667</v>
      </c>
      <c r="W17" s="1">
        <f>IF('Puntuaciones Examen'!V17&gt;=0,'Puntuaciones Examen'!V17,0)</f>
        <v>2.083333333333333</v>
      </c>
      <c r="X17" s="1">
        <f>IF('Puntuaciones Examen'!W17&gt;=0,'Puntuaciones Examen'!W17,0)</f>
        <v>2</v>
      </c>
      <c r="Y17" s="1">
        <f>IF('Puntuaciones Examen'!X17&gt;=0,'Puntuaciones Examen'!X17,0)</f>
        <v>1.9166666666666667</v>
      </c>
      <c r="Z17" s="1">
        <f>IF('Puntuaciones Examen'!Y17&gt;=0,'Puntuaciones Examen'!Y17,0)</f>
        <v>1.8333333333333333</v>
      </c>
      <c r="AA17" s="1">
        <f>IF('Puntuaciones Examen'!Z17&gt;=0,'Puntuaciones Examen'!Z17,0)</f>
        <v>1.75</v>
      </c>
      <c r="AB17" s="1">
        <f>IF('Puntuaciones Examen'!AA17&gt;=0,'Puntuaciones Examen'!AA17,0)</f>
        <v>1.6666666666666665</v>
      </c>
      <c r="AS17" s="1"/>
      <c r="AT17" s="1"/>
    </row>
    <row r="18" spans="1:46" x14ac:dyDescent="0.3">
      <c r="A18" s="29"/>
      <c r="B18">
        <v>16</v>
      </c>
      <c r="C18" s="1">
        <f>IF('Puntuaciones Examen'!B18&gt;=0,'Puntuaciones Examen'!B18,0)</f>
        <v>4</v>
      </c>
      <c r="D18" s="1">
        <f>IF('Puntuaciones Examen'!C18&gt;=0,'Puntuaciones Examen'!C18,0)</f>
        <v>3.9166666666666665</v>
      </c>
      <c r="E18" s="1">
        <f>IF('Puntuaciones Examen'!D18&gt;=0,'Puntuaciones Examen'!D18,0)</f>
        <v>3.8333333333333335</v>
      </c>
      <c r="F18" s="1">
        <f>IF('Puntuaciones Examen'!E18&gt;=0,'Puntuaciones Examen'!E18,0)</f>
        <v>3.75</v>
      </c>
      <c r="G18" s="1">
        <f>IF('Puntuaciones Examen'!F18&gt;=0,'Puntuaciones Examen'!F18,0)</f>
        <v>3.6666666666666665</v>
      </c>
      <c r="H18" s="1">
        <f>IF('Puntuaciones Examen'!G18&gt;=0,'Puntuaciones Examen'!G18,0)</f>
        <v>3.5833333333333335</v>
      </c>
      <c r="I18" s="1">
        <f>IF('Puntuaciones Examen'!H18&gt;=0,'Puntuaciones Examen'!H18,0)</f>
        <v>3.5</v>
      </c>
      <c r="J18" s="1">
        <f>IF('Puntuaciones Examen'!I18&gt;=0,'Puntuaciones Examen'!I18,0)</f>
        <v>3.4166666666666665</v>
      </c>
      <c r="K18" s="1">
        <f>IF('Puntuaciones Examen'!J18&gt;=0,'Puntuaciones Examen'!J18,0)</f>
        <v>3.3333333333333335</v>
      </c>
      <c r="L18" s="1">
        <f>IF('Puntuaciones Examen'!K18&gt;=0,'Puntuaciones Examen'!K18,0)</f>
        <v>3.25</v>
      </c>
      <c r="M18" s="1">
        <f>IF('Puntuaciones Examen'!L18&gt;=0,'Puntuaciones Examen'!L18,0)</f>
        <v>3.1666666666666665</v>
      </c>
      <c r="N18" s="1">
        <f>IF('Puntuaciones Examen'!M18&gt;=0,'Puntuaciones Examen'!M18,0)</f>
        <v>3.0833333333333335</v>
      </c>
      <c r="O18" s="1">
        <f>IF('Puntuaciones Examen'!N18&gt;=0,'Puntuaciones Examen'!N18,0)</f>
        <v>3</v>
      </c>
      <c r="P18" s="1">
        <f>IF('Puntuaciones Examen'!O18&gt;=0,'Puntuaciones Examen'!O18,0)</f>
        <v>2.916666666666667</v>
      </c>
      <c r="Q18" s="1">
        <f>IF('Puntuaciones Examen'!P18&gt;=0,'Puntuaciones Examen'!P18,0)</f>
        <v>2.833333333333333</v>
      </c>
      <c r="R18" s="1">
        <f>IF('Puntuaciones Examen'!Q18&gt;=0,'Puntuaciones Examen'!Q18,0)</f>
        <v>2.75</v>
      </c>
      <c r="S18" s="1">
        <f>IF('Puntuaciones Examen'!R18&gt;=0,'Puntuaciones Examen'!R18,0)</f>
        <v>2.666666666666667</v>
      </c>
      <c r="T18" s="1">
        <f>IF('Puntuaciones Examen'!S18&gt;=0,'Puntuaciones Examen'!S18,0)</f>
        <v>2.583333333333333</v>
      </c>
      <c r="U18" s="1">
        <f>IF('Puntuaciones Examen'!T18&gt;=0,'Puntuaciones Examen'!T18,0)</f>
        <v>2.5</v>
      </c>
      <c r="V18" s="1">
        <f>IF('Puntuaciones Examen'!U18&gt;=0,'Puntuaciones Examen'!U18,0)</f>
        <v>2.416666666666667</v>
      </c>
      <c r="W18" s="1">
        <f>IF('Puntuaciones Examen'!V18&gt;=0,'Puntuaciones Examen'!V18,0)</f>
        <v>2.333333333333333</v>
      </c>
      <c r="X18" s="1">
        <f>IF('Puntuaciones Examen'!W18&gt;=0,'Puntuaciones Examen'!W18,0)</f>
        <v>2.25</v>
      </c>
      <c r="Y18" s="1">
        <f>IF('Puntuaciones Examen'!X18&gt;=0,'Puntuaciones Examen'!X18,0)</f>
        <v>2.166666666666667</v>
      </c>
      <c r="Z18" s="1">
        <f>IF('Puntuaciones Examen'!Y18&gt;=0,'Puntuaciones Examen'!Y18,0)</f>
        <v>2.083333333333333</v>
      </c>
      <c r="AA18" s="1">
        <f>IF('Puntuaciones Examen'!Z18&gt;=0,'Puntuaciones Examen'!Z18,0)</f>
        <v>2</v>
      </c>
      <c r="AS18" s="1"/>
      <c r="AT18" s="1"/>
    </row>
    <row r="19" spans="1:46" x14ac:dyDescent="0.3">
      <c r="A19" s="29"/>
      <c r="B19">
        <v>17</v>
      </c>
      <c r="C19" s="1">
        <f>IF('Puntuaciones Examen'!B19&gt;=0,'Puntuaciones Examen'!B19,0)</f>
        <v>4.25</v>
      </c>
      <c r="D19" s="1">
        <f>IF('Puntuaciones Examen'!C19&gt;=0,'Puntuaciones Examen'!C19,0)</f>
        <v>4.166666666666667</v>
      </c>
      <c r="E19" s="1">
        <f>IF('Puntuaciones Examen'!D19&gt;=0,'Puntuaciones Examen'!D19,0)</f>
        <v>4.083333333333333</v>
      </c>
      <c r="F19" s="1">
        <f>IF('Puntuaciones Examen'!E19&gt;=0,'Puntuaciones Examen'!E19,0)</f>
        <v>4</v>
      </c>
      <c r="G19" s="1">
        <f>IF('Puntuaciones Examen'!F19&gt;=0,'Puntuaciones Examen'!F19,0)</f>
        <v>3.9166666666666665</v>
      </c>
      <c r="H19" s="1">
        <f>IF('Puntuaciones Examen'!G19&gt;=0,'Puntuaciones Examen'!G19,0)</f>
        <v>3.8333333333333335</v>
      </c>
      <c r="I19" s="1">
        <f>IF('Puntuaciones Examen'!H19&gt;=0,'Puntuaciones Examen'!H19,0)</f>
        <v>3.75</v>
      </c>
      <c r="J19" s="1">
        <f>IF('Puntuaciones Examen'!I19&gt;=0,'Puntuaciones Examen'!I19,0)</f>
        <v>3.6666666666666665</v>
      </c>
      <c r="K19" s="1">
        <f>IF('Puntuaciones Examen'!J19&gt;=0,'Puntuaciones Examen'!J19,0)</f>
        <v>3.5833333333333335</v>
      </c>
      <c r="L19" s="1">
        <f>IF('Puntuaciones Examen'!K19&gt;=0,'Puntuaciones Examen'!K19,0)</f>
        <v>3.5</v>
      </c>
      <c r="M19" s="1">
        <f>IF('Puntuaciones Examen'!L19&gt;=0,'Puntuaciones Examen'!L19,0)</f>
        <v>3.4166666666666665</v>
      </c>
      <c r="N19" s="1">
        <f>IF('Puntuaciones Examen'!M19&gt;=0,'Puntuaciones Examen'!M19,0)</f>
        <v>3.3333333333333335</v>
      </c>
      <c r="O19" s="1">
        <f>IF('Puntuaciones Examen'!N19&gt;=0,'Puntuaciones Examen'!N19,0)</f>
        <v>3.25</v>
      </c>
      <c r="P19" s="1">
        <f>IF('Puntuaciones Examen'!O19&gt;=0,'Puntuaciones Examen'!O19,0)</f>
        <v>3.166666666666667</v>
      </c>
      <c r="Q19" s="1">
        <f>IF('Puntuaciones Examen'!P19&gt;=0,'Puntuaciones Examen'!P19,0)</f>
        <v>3.083333333333333</v>
      </c>
      <c r="R19" s="1">
        <f>IF('Puntuaciones Examen'!Q19&gt;=0,'Puntuaciones Examen'!Q19,0)</f>
        <v>3</v>
      </c>
      <c r="S19" s="1">
        <f>IF('Puntuaciones Examen'!R19&gt;=0,'Puntuaciones Examen'!R19,0)</f>
        <v>2.916666666666667</v>
      </c>
      <c r="T19" s="1">
        <f>IF('Puntuaciones Examen'!S19&gt;=0,'Puntuaciones Examen'!S19,0)</f>
        <v>2.833333333333333</v>
      </c>
      <c r="U19" s="1">
        <f>IF('Puntuaciones Examen'!T19&gt;=0,'Puntuaciones Examen'!T19,0)</f>
        <v>2.75</v>
      </c>
      <c r="V19" s="1">
        <f>IF('Puntuaciones Examen'!U19&gt;=0,'Puntuaciones Examen'!U19,0)</f>
        <v>2.666666666666667</v>
      </c>
      <c r="W19" s="1">
        <f>IF('Puntuaciones Examen'!V19&gt;=0,'Puntuaciones Examen'!V19,0)</f>
        <v>2.583333333333333</v>
      </c>
      <c r="X19" s="1">
        <f>IF('Puntuaciones Examen'!W19&gt;=0,'Puntuaciones Examen'!W19,0)</f>
        <v>2.5</v>
      </c>
      <c r="Y19" s="1">
        <f>IF('Puntuaciones Examen'!X19&gt;=0,'Puntuaciones Examen'!X19,0)</f>
        <v>2.416666666666667</v>
      </c>
      <c r="Z19" s="1">
        <f>IF('Puntuaciones Examen'!Y19&gt;=0,'Puntuaciones Examen'!Y19,0)</f>
        <v>2.333333333333333</v>
      </c>
      <c r="AS19" s="1"/>
      <c r="AT19" s="1"/>
    </row>
    <row r="20" spans="1:46" x14ac:dyDescent="0.3">
      <c r="A20" s="29"/>
      <c r="B20">
        <v>18</v>
      </c>
      <c r="C20" s="1">
        <f>IF('Puntuaciones Examen'!B20&gt;=0,'Puntuaciones Examen'!B20,0)</f>
        <v>4.5</v>
      </c>
      <c r="D20" s="1">
        <f>IF('Puntuaciones Examen'!C20&gt;=0,'Puntuaciones Examen'!C20,0)</f>
        <v>4.416666666666667</v>
      </c>
      <c r="E20" s="1">
        <f>IF('Puntuaciones Examen'!D20&gt;=0,'Puntuaciones Examen'!D20,0)</f>
        <v>4.333333333333333</v>
      </c>
      <c r="F20" s="1">
        <f>IF('Puntuaciones Examen'!E20&gt;=0,'Puntuaciones Examen'!E20,0)</f>
        <v>4.25</v>
      </c>
      <c r="G20" s="1">
        <f>IF('Puntuaciones Examen'!F20&gt;=0,'Puntuaciones Examen'!F20,0)</f>
        <v>4.166666666666667</v>
      </c>
      <c r="H20" s="1">
        <f>IF('Puntuaciones Examen'!G20&gt;=0,'Puntuaciones Examen'!G20,0)</f>
        <v>4.083333333333333</v>
      </c>
      <c r="I20" s="1">
        <f>IF('Puntuaciones Examen'!H20&gt;=0,'Puntuaciones Examen'!H20,0)</f>
        <v>4</v>
      </c>
      <c r="J20" s="1">
        <f>IF('Puntuaciones Examen'!I20&gt;=0,'Puntuaciones Examen'!I20,0)</f>
        <v>3.9166666666666665</v>
      </c>
      <c r="K20" s="1">
        <f>IF('Puntuaciones Examen'!J20&gt;=0,'Puntuaciones Examen'!J20,0)</f>
        <v>3.8333333333333335</v>
      </c>
      <c r="L20" s="1">
        <f>IF('Puntuaciones Examen'!K20&gt;=0,'Puntuaciones Examen'!K20,0)</f>
        <v>3.75</v>
      </c>
      <c r="M20" s="1">
        <f>IF('Puntuaciones Examen'!L20&gt;=0,'Puntuaciones Examen'!L20,0)</f>
        <v>3.6666666666666665</v>
      </c>
      <c r="N20" s="1">
        <f>IF('Puntuaciones Examen'!M20&gt;=0,'Puntuaciones Examen'!M20,0)</f>
        <v>3.5833333333333335</v>
      </c>
      <c r="O20" s="1">
        <f>IF('Puntuaciones Examen'!N20&gt;=0,'Puntuaciones Examen'!N20,0)</f>
        <v>3.5</v>
      </c>
      <c r="P20" s="1">
        <f>IF('Puntuaciones Examen'!O20&gt;=0,'Puntuaciones Examen'!O20,0)</f>
        <v>3.416666666666667</v>
      </c>
      <c r="Q20" s="1">
        <f>IF('Puntuaciones Examen'!P20&gt;=0,'Puntuaciones Examen'!P20,0)</f>
        <v>3.333333333333333</v>
      </c>
      <c r="R20" s="1">
        <f>IF('Puntuaciones Examen'!Q20&gt;=0,'Puntuaciones Examen'!Q20,0)</f>
        <v>3.25</v>
      </c>
      <c r="S20" s="1">
        <f>IF('Puntuaciones Examen'!R20&gt;=0,'Puntuaciones Examen'!R20,0)</f>
        <v>3.166666666666667</v>
      </c>
      <c r="T20" s="1">
        <f>IF('Puntuaciones Examen'!S20&gt;=0,'Puntuaciones Examen'!S20,0)</f>
        <v>3.083333333333333</v>
      </c>
      <c r="U20" s="1">
        <f>IF('Puntuaciones Examen'!T20&gt;=0,'Puntuaciones Examen'!T20,0)</f>
        <v>3</v>
      </c>
      <c r="V20" s="1">
        <f>IF('Puntuaciones Examen'!U20&gt;=0,'Puntuaciones Examen'!U20,0)</f>
        <v>2.916666666666667</v>
      </c>
      <c r="W20" s="1">
        <f>IF('Puntuaciones Examen'!V20&gt;=0,'Puntuaciones Examen'!V20,0)</f>
        <v>2.833333333333333</v>
      </c>
      <c r="X20" s="1">
        <f>IF('Puntuaciones Examen'!W20&gt;=0,'Puntuaciones Examen'!W20,0)</f>
        <v>2.75</v>
      </c>
      <c r="Y20" s="1">
        <f>IF('Puntuaciones Examen'!X20&gt;=0,'Puntuaciones Examen'!X20,0)</f>
        <v>2.666666666666667</v>
      </c>
      <c r="AS20" s="1"/>
      <c r="AT20" s="1"/>
    </row>
    <row r="21" spans="1:46" x14ac:dyDescent="0.3">
      <c r="A21" s="29"/>
      <c r="B21">
        <v>19</v>
      </c>
      <c r="C21" s="1">
        <f>IF('Puntuaciones Examen'!B21&gt;=0,'Puntuaciones Examen'!B21,0)</f>
        <v>4.75</v>
      </c>
      <c r="D21" s="1">
        <f>IF('Puntuaciones Examen'!C21&gt;=0,'Puntuaciones Examen'!C21,0)</f>
        <v>4.666666666666667</v>
      </c>
      <c r="E21" s="1">
        <f>IF('Puntuaciones Examen'!D21&gt;=0,'Puntuaciones Examen'!D21,0)</f>
        <v>4.583333333333333</v>
      </c>
      <c r="F21" s="1">
        <f>IF('Puntuaciones Examen'!E21&gt;=0,'Puntuaciones Examen'!E21,0)</f>
        <v>4.5</v>
      </c>
      <c r="G21" s="1">
        <f>IF('Puntuaciones Examen'!F21&gt;=0,'Puntuaciones Examen'!F21,0)</f>
        <v>4.416666666666667</v>
      </c>
      <c r="H21" s="1">
        <f>IF('Puntuaciones Examen'!G21&gt;=0,'Puntuaciones Examen'!G21,0)</f>
        <v>4.333333333333333</v>
      </c>
      <c r="I21" s="1">
        <f>IF('Puntuaciones Examen'!H21&gt;=0,'Puntuaciones Examen'!H21,0)</f>
        <v>4.25</v>
      </c>
      <c r="J21" s="1">
        <f>IF('Puntuaciones Examen'!I21&gt;=0,'Puntuaciones Examen'!I21,0)</f>
        <v>4.166666666666667</v>
      </c>
      <c r="K21" s="1">
        <f>IF('Puntuaciones Examen'!J21&gt;=0,'Puntuaciones Examen'!J21,0)</f>
        <v>4.083333333333333</v>
      </c>
      <c r="L21" s="1">
        <f>IF('Puntuaciones Examen'!K21&gt;=0,'Puntuaciones Examen'!K21,0)</f>
        <v>4</v>
      </c>
      <c r="M21" s="1">
        <f>IF('Puntuaciones Examen'!L21&gt;=0,'Puntuaciones Examen'!L21,0)</f>
        <v>3.9166666666666665</v>
      </c>
      <c r="N21" s="1">
        <f>IF('Puntuaciones Examen'!M21&gt;=0,'Puntuaciones Examen'!M21,0)</f>
        <v>3.8333333333333335</v>
      </c>
      <c r="O21" s="1">
        <f>IF('Puntuaciones Examen'!N21&gt;=0,'Puntuaciones Examen'!N21,0)</f>
        <v>3.75</v>
      </c>
      <c r="P21" s="1">
        <f>IF('Puntuaciones Examen'!O21&gt;=0,'Puntuaciones Examen'!O21,0)</f>
        <v>3.666666666666667</v>
      </c>
      <c r="Q21" s="1">
        <f>IF('Puntuaciones Examen'!P21&gt;=0,'Puntuaciones Examen'!P21,0)</f>
        <v>3.583333333333333</v>
      </c>
      <c r="R21" s="1">
        <f>IF('Puntuaciones Examen'!Q21&gt;=0,'Puntuaciones Examen'!Q21,0)</f>
        <v>3.5</v>
      </c>
      <c r="S21" s="1">
        <f>IF('Puntuaciones Examen'!R21&gt;=0,'Puntuaciones Examen'!R21,0)</f>
        <v>3.416666666666667</v>
      </c>
      <c r="T21" s="1">
        <f>IF('Puntuaciones Examen'!S21&gt;=0,'Puntuaciones Examen'!S21,0)</f>
        <v>3.333333333333333</v>
      </c>
      <c r="U21" s="1">
        <f>IF('Puntuaciones Examen'!T21&gt;=0,'Puntuaciones Examen'!T21,0)</f>
        <v>3.25</v>
      </c>
      <c r="V21" s="1">
        <f>IF('Puntuaciones Examen'!U21&gt;=0,'Puntuaciones Examen'!U21,0)</f>
        <v>3.166666666666667</v>
      </c>
      <c r="W21" s="1">
        <f>IF('Puntuaciones Examen'!V21&gt;=0,'Puntuaciones Examen'!V21,0)</f>
        <v>3.083333333333333</v>
      </c>
      <c r="X21" s="1">
        <f>IF('Puntuaciones Examen'!W21&gt;=0,'Puntuaciones Examen'!W21,0)</f>
        <v>3</v>
      </c>
      <c r="AS21" s="1"/>
      <c r="AT21" s="1"/>
    </row>
    <row r="22" spans="1:46" x14ac:dyDescent="0.3">
      <c r="A22" s="29"/>
      <c r="B22">
        <v>20</v>
      </c>
      <c r="C22" s="1">
        <f>IF('Puntuaciones Examen'!B22&gt;=0,'Puntuaciones Examen'!B22,0)</f>
        <v>5</v>
      </c>
      <c r="D22" s="1">
        <f>IF('Puntuaciones Examen'!C22&gt;=0,'Puntuaciones Examen'!C22,0)</f>
        <v>4.916666666666667</v>
      </c>
      <c r="E22" s="1">
        <f>IF('Puntuaciones Examen'!D22&gt;=0,'Puntuaciones Examen'!D22,0)</f>
        <v>4.833333333333333</v>
      </c>
      <c r="F22" s="1">
        <f>IF('Puntuaciones Examen'!E22&gt;=0,'Puntuaciones Examen'!E22,0)</f>
        <v>4.75</v>
      </c>
      <c r="G22" s="1">
        <f>IF('Puntuaciones Examen'!F22&gt;=0,'Puntuaciones Examen'!F22,0)</f>
        <v>4.666666666666667</v>
      </c>
      <c r="H22" s="1">
        <f>IF('Puntuaciones Examen'!G22&gt;=0,'Puntuaciones Examen'!G22,0)</f>
        <v>4.583333333333333</v>
      </c>
      <c r="I22" s="1">
        <f>IF('Puntuaciones Examen'!H22&gt;=0,'Puntuaciones Examen'!H22,0)</f>
        <v>4.5</v>
      </c>
      <c r="J22" s="1">
        <f>IF('Puntuaciones Examen'!I22&gt;=0,'Puntuaciones Examen'!I22,0)</f>
        <v>4.416666666666667</v>
      </c>
      <c r="K22" s="1">
        <f>IF('Puntuaciones Examen'!J22&gt;=0,'Puntuaciones Examen'!J22,0)</f>
        <v>4.333333333333333</v>
      </c>
      <c r="L22" s="1">
        <f>IF('Puntuaciones Examen'!K22&gt;=0,'Puntuaciones Examen'!K22,0)</f>
        <v>4.25</v>
      </c>
      <c r="M22" s="1">
        <f>IF('Puntuaciones Examen'!L22&gt;=0,'Puntuaciones Examen'!L22,0)</f>
        <v>4.166666666666667</v>
      </c>
      <c r="N22" s="1">
        <f>IF('Puntuaciones Examen'!M22&gt;=0,'Puntuaciones Examen'!M22,0)</f>
        <v>4.083333333333333</v>
      </c>
      <c r="O22" s="1">
        <f>IF('Puntuaciones Examen'!N22&gt;=0,'Puntuaciones Examen'!N22,0)</f>
        <v>4</v>
      </c>
      <c r="P22" s="1">
        <f>IF('Puntuaciones Examen'!O22&gt;=0,'Puntuaciones Examen'!O22,0)</f>
        <v>3.916666666666667</v>
      </c>
      <c r="Q22" s="1">
        <f>IF('Puntuaciones Examen'!P22&gt;=0,'Puntuaciones Examen'!P22,0)</f>
        <v>3.833333333333333</v>
      </c>
      <c r="R22" s="1">
        <f>IF('Puntuaciones Examen'!Q22&gt;=0,'Puntuaciones Examen'!Q22,0)</f>
        <v>3.75</v>
      </c>
      <c r="S22" s="1">
        <f>IF('Puntuaciones Examen'!R22&gt;=0,'Puntuaciones Examen'!R22,0)</f>
        <v>3.666666666666667</v>
      </c>
      <c r="T22" s="1">
        <f>IF('Puntuaciones Examen'!S22&gt;=0,'Puntuaciones Examen'!S22,0)</f>
        <v>3.583333333333333</v>
      </c>
      <c r="U22" s="1">
        <f>IF('Puntuaciones Examen'!T22&gt;=0,'Puntuaciones Examen'!T22,0)</f>
        <v>3.5</v>
      </c>
      <c r="V22" s="1">
        <f>IF('Puntuaciones Examen'!U22&gt;=0,'Puntuaciones Examen'!U22,0)</f>
        <v>3.416666666666667</v>
      </c>
      <c r="W22" s="1">
        <f>IF('Puntuaciones Examen'!V22&gt;=0,'Puntuaciones Examen'!V22,0)</f>
        <v>3.333333333333333</v>
      </c>
      <c r="AS22" s="1"/>
      <c r="AT22" s="1"/>
    </row>
    <row r="23" spans="1:46" x14ac:dyDescent="0.3">
      <c r="A23" s="29"/>
      <c r="B23">
        <v>21</v>
      </c>
      <c r="C23" s="1">
        <f>IF('Puntuaciones Examen'!B23&gt;=0,'Puntuaciones Examen'!B23,0)</f>
        <v>5.25</v>
      </c>
      <c r="D23" s="1">
        <f>IF('Puntuaciones Examen'!C23&gt;=0,'Puntuaciones Examen'!C23,0)</f>
        <v>5.166666666666667</v>
      </c>
      <c r="E23" s="1">
        <f>IF('Puntuaciones Examen'!D23&gt;=0,'Puntuaciones Examen'!D23,0)</f>
        <v>5.083333333333333</v>
      </c>
      <c r="F23" s="1">
        <f>IF('Puntuaciones Examen'!E23&gt;=0,'Puntuaciones Examen'!E23,0)</f>
        <v>5</v>
      </c>
      <c r="G23" s="1">
        <f>IF('Puntuaciones Examen'!F23&gt;=0,'Puntuaciones Examen'!F23,0)</f>
        <v>4.916666666666667</v>
      </c>
      <c r="H23" s="1">
        <f>IF('Puntuaciones Examen'!G23&gt;=0,'Puntuaciones Examen'!G23,0)</f>
        <v>4.833333333333333</v>
      </c>
      <c r="I23" s="1">
        <f>IF('Puntuaciones Examen'!H23&gt;=0,'Puntuaciones Examen'!H23,0)</f>
        <v>4.75</v>
      </c>
      <c r="J23" s="1">
        <f>IF('Puntuaciones Examen'!I23&gt;=0,'Puntuaciones Examen'!I23,0)</f>
        <v>4.666666666666667</v>
      </c>
      <c r="K23" s="1">
        <f>IF('Puntuaciones Examen'!J23&gt;=0,'Puntuaciones Examen'!J23,0)</f>
        <v>4.583333333333333</v>
      </c>
      <c r="L23" s="1">
        <f>IF('Puntuaciones Examen'!K23&gt;=0,'Puntuaciones Examen'!K23,0)</f>
        <v>4.5</v>
      </c>
      <c r="M23" s="1">
        <f>IF('Puntuaciones Examen'!L23&gt;=0,'Puntuaciones Examen'!L23,0)</f>
        <v>4.416666666666667</v>
      </c>
      <c r="N23" s="1">
        <f>IF('Puntuaciones Examen'!M23&gt;=0,'Puntuaciones Examen'!M23,0)</f>
        <v>4.333333333333333</v>
      </c>
      <c r="O23" s="1">
        <f>IF('Puntuaciones Examen'!N23&gt;=0,'Puntuaciones Examen'!N23,0)</f>
        <v>4.25</v>
      </c>
      <c r="P23" s="1">
        <f>IF('Puntuaciones Examen'!O23&gt;=0,'Puntuaciones Examen'!O23,0)</f>
        <v>4.166666666666667</v>
      </c>
      <c r="Q23" s="1">
        <f>IF('Puntuaciones Examen'!P23&gt;=0,'Puntuaciones Examen'!P23,0)</f>
        <v>4.083333333333333</v>
      </c>
      <c r="R23" s="1">
        <f>IF('Puntuaciones Examen'!Q23&gt;=0,'Puntuaciones Examen'!Q23,0)</f>
        <v>4</v>
      </c>
      <c r="S23" s="1">
        <f>IF('Puntuaciones Examen'!R23&gt;=0,'Puntuaciones Examen'!R23,0)</f>
        <v>3.916666666666667</v>
      </c>
      <c r="T23" s="1">
        <f>IF('Puntuaciones Examen'!S23&gt;=0,'Puntuaciones Examen'!S23,0)</f>
        <v>3.833333333333333</v>
      </c>
      <c r="U23" s="1">
        <f>IF('Puntuaciones Examen'!T23&gt;=0,'Puntuaciones Examen'!T23,0)</f>
        <v>3.75</v>
      </c>
      <c r="V23" s="1">
        <f>IF('Puntuaciones Examen'!U23&gt;=0,'Puntuaciones Examen'!U23,0)</f>
        <v>3.666666666666667</v>
      </c>
      <c r="AS23" s="1"/>
      <c r="AT23" s="1"/>
    </row>
    <row r="24" spans="1:46" x14ac:dyDescent="0.3">
      <c r="A24" s="29"/>
      <c r="B24">
        <v>22</v>
      </c>
      <c r="C24" s="1">
        <f>IF('Puntuaciones Examen'!B24&gt;=0,'Puntuaciones Examen'!B24,0)</f>
        <v>5.5</v>
      </c>
      <c r="D24" s="1">
        <f>IF('Puntuaciones Examen'!C24&gt;=0,'Puntuaciones Examen'!C24,0)</f>
        <v>5.416666666666667</v>
      </c>
      <c r="E24" s="1">
        <f>IF('Puntuaciones Examen'!D24&gt;=0,'Puntuaciones Examen'!D24,0)</f>
        <v>5.333333333333333</v>
      </c>
      <c r="F24" s="1">
        <f>IF('Puntuaciones Examen'!E24&gt;=0,'Puntuaciones Examen'!E24,0)</f>
        <v>5.25</v>
      </c>
      <c r="G24" s="1">
        <f>IF('Puntuaciones Examen'!F24&gt;=0,'Puntuaciones Examen'!F24,0)</f>
        <v>5.166666666666667</v>
      </c>
      <c r="H24" s="1">
        <f>IF('Puntuaciones Examen'!G24&gt;=0,'Puntuaciones Examen'!G24,0)</f>
        <v>5.083333333333333</v>
      </c>
      <c r="I24" s="1">
        <f>IF('Puntuaciones Examen'!H24&gt;=0,'Puntuaciones Examen'!H24,0)</f>
        <v>5</v>
      </c>
      <c r="J24" s="1">
        <f>IF('Puntuaciones Examen'!I24&gt;=0,'Puntuaciones Examen'!I24,0)</f>
        <v>4.916666666666667</v>
      </c>
      <c r="K24" s="1">
        <f>IF('Puntuaciones Examen'!J24&gt;=0,'Puntuaciones Examen'!J24,0)</f>
        <v>4.833333333333333</v>
      </c>
      <c r="L24" s="1">
        <f>IF('Puntuaciones Examen'!K24&gt;=0,'Puntuaciones Examen'!K24,0)</f>
        <v>4.75</v>
      </c>
      <c r="M24" s="1">
        <f>IF('Puntuaciones Examen'!L24&gt;=0,'Puntuaciones Examen'!L24,0)</f>
        <v>4.666666666666667</v>
      </c>
      <c r="N24" s="1">
        <f>IF('Puntuaciones Examen'!M24&gt;=0,'Puntuaciones Examen'!M24,0)</f>
        <v>4.583333333333333</v>
      </c>
      <c r="O24" s="1">
        <f>IF('Puntuaciones Examen'!N24&gt;=0,'Puntuaciones Examen'!N24,0)</f>
        <v>4.5</v>
      </c>
      <c r="P24" s="1">
        <f>IF('Puntuaciones Examen'!O24&gt;=0,'Puntuaciones Examen'!O24,0)</f>
        <v>4.416666666666667</v>
      </c>
      <c r="Q24" s="1">
        <f>IF('Puntuaciones Examen'!P24&gt;=0,'Puntuaciones Examen'!P24,0)</f>
        <v>4.333333333333333</v>
      </c>
      <c r="R24" s="1">
        <f>IF('Puntuaciones Examen'!Q24&gt;=0,'Puntuaciones Examen'!Q24,0)</f>
        <v>4.25</v>
      </c>
      <c r="S24" s="1">
        <f>IF('Puntuaciones Examen'!R24&gt;=0,'Puntuaciones Examen'!R24,0)</f>
        <v>4.166666666666667</v>
      </c>
      <c r="T24" s="1">
        <f>IF('Puntuaciones Examen'!S24&gt;=0,'Puntuaciones Examen'!S24,0)</f>
        <v>4.083333333333333</v>
      </c>
      <c r="U24" s="1">
        <f>IF('Puntuaciones Examen'!T24&gt;=0,'Puntuaciones Examen'!T24,0)</f>
        <v>4</v>
      </c>
      <c r="AS24" s="1"/>
      <c r="AT24" s="1"/>
    </row>
    <row r="25" spans="1:46" x14ac:dyDescent="0.3">
      <c r="A25" s="29"/>
      <c r="B25">
        <v>23</v>
      </c>
      <c r="C25" s="1">
        <f>IF('Puntuaciones Examen'!B25&gt;=0,'Puntuaciones Examen'!B25,0)</f>
        <v>5.75</v>
      </c>
      <c r="D25" s="1">
        <f>IF('Puntuaciones Examen'!C25&gt;=0,'Puntuaciones Examen'!C25,0)</f>
        <v>5.666666666666667</v>
      </c>
      <c r="E25" s="1">
        <f>IF('Puntuaciones Examen'!D25&gt;=0,'Puntuaciones Examen'!D25,0)</f>
        <v>5.583333333333333</v>
      </c>
      <c r="F25" s="1">
        <f>IF('Puntuaciones Examen'!E25&gt;=0,'Puntuaciones Examen'!E25,0)</f>
        <v>5.5</v>
      </c>
      <c r="G25" s="1">
        <f>IF('Puntuaciones Examen'!F25&gt;=0,'Puntuaciones Examen'!F25,0)</f>
        <v>5.416666666666667</v>
      </c>
      <c r="H25" s="1">
        <f>IF('Puntuaciones Examen'!G25&gt;=0,'Puntuaciones Examen'!G25,0)</f>
        <v>5.333333333333333</v>
      </c>
      <c r="I25" s="1">
        <f>IF('Puntuaciones Examen'!H25&gt;=0,'Puntuaciones Examen'!H25,0)</f>
        <v>5.25</v>
      </c>
      <c r="J25" s="1">
        <f>IF('Puntuaciones Examen'!I25&gt;=0,'Puntuaciones Examen'!I25,0)</f>
        <v>5.166666666666667</v>
      </c>
      <c r="K25" s="1">
        <f>IF('Puntuaciones Examen'!J25&gt;=0,'Puntuaciones Examen'!J25,0)</f>
        <v>5.083333333333333</v>
      </c>
      <c r="L25" s="1">
        <f>IF('Puntuaciones Examen'!K25&gt;=0,'Puntuaciones Examen'!K25,0)</f>
        <v>5</v>
      </c>
      <c r="M25" s="1">
        <f>IF('Puntuaciones Examen'!L25&gt;=0,'Puntuaciones Examen'!L25,0)</f>
        <v>4.916666666666667</v>
      </c>
      <c r="N25" s="1">
        <f>IF('Puntuaciones Examen'!M25&gt;=0,'Puntuaciones Examen'!M25,0)</f>
        <v>4.833333333333333</v>
      </c>
      <c r="O25" s="1">
        <f>IF('Puntuaciones Examen'!N25&gt;=0,'Puntuaciones Examen'!N25,0)</f>
        <v>4.75</v>
      </c>
      <c r="P25" s="1">
        <f>IF('Puntuaciones Examen'!O25&gt;=0,'Puntuaciones Examen'!O25,0)</f>
        <v>4.666666666666667</v>
      </c>
      <c r="Q25" s="1">
        <f>IF('Puntuaciones Examen'!P25&gt;=0,'Puntuaciones Examen'!P25,0)</f>
        <v>4.583333333333333</v>
      </c>
      <c r="R25" s="1">
        <f>IF('Puntuaciones Examen'!Q25&gt;=0,'Puntuaciones Examen'!Q25,0)</f>
        <v>4.5</v>
      </c>
      <c r="S25" s="1">
        <f>IF('Puntuaciones Examen'!R25&gt;=0,'Puntuaciones Examen'!R25,0)</f>
        <v>4.416666666666667</v>
      </c>
      <c r="T25" s="1">
        <f>IF('Puntuaciones Examen'!S25&gt;=0,'Puntuaciones Examen'!S25,0)</f>
        <v>4.333333333333333</v>
      </c>
      <c r="AS25" s="1"/>
      <c r="AT25" s="1"/>
    </row>
    <row r="26" spans="1:46" x14ac:dyDescent="0.3">
      <c r="A26" s="29"/>
      <c r="B26">
        <v>24</v>
      </c>
      <c r="C26" s="1">
        <f>IF('Puntuaciones Examen'!B26&gt;=0,'Puntuaciones Examen'!B26,0)</f>
        <v>6</v>
      </c>
      <c r="D26" s="1">
        <f>IF('Puntuaciones Examen'!C26&gt;=0,'Puntuaciones Examen'!C26,0)</f>
        <v>5.916666666666667</v>
      </c>
      <c r="E26" s="1">
        <f>IF('Puntuaciones Examen'!D26&gt;=0,'Puntuaciones Examen'!D26,0)</f>
        <v>5.833333333333333</v>
      </c>
      <c r="F26" s="1">
        <f>IF('Puntuaciones Examen'!E26&gt;=0,'Puntuaciones Examen'!E26,0)</f>
        <v>5.75</v>
      </c>
      <c r="G26" s="1">
        <f>IF('Puntuaciones Examen'!F26&gt;=0,'Puntuaciones Examen'!F26,0)</f>
        <v>5.666666666666667</v>
      </c>
      <c r="H26" s="1">
        <f>IF('Puntuaciones Examen'!G26&gt;=0,'Puntuaciones Examen'!G26,0)</f>
        <v>5.583333333333333</v>
      </c>
      <c r="I26" s="1">
        <f>IF('Puntuaciones Examen'!H26&gt;=0,'Puntuaciones Examen'!H26,0)</f>
        <v>5.5</v>
      </c>
      <c r="J26" s="1">
        <f>IF('Puntuaciones Examen'!I26&gt;=0,'Puntuaciones Examen'!I26,0)</f>
        <v>5.416666666666667</v>
      </c>
      <c r="K26" s="1">
        <f>IF('Puntuaciones Examen'!J26&gt;=0,'Puntuaciones Examen'!J26,0)</f>
        <v>5.333333333333333</v>
      </c>
      <c r="L26" s="1">
        <f>IF('Puntuaciones Examen'!K26&gt;=0,'Puntuaciones Examen'!K26,0)</f>
        <v>5.25</v>
      </c>
      <c r="M26" s="1">
        <f>IF('Puntuaciones Examen'!L26&gt;=0,'Puntuaciones Examen'!L26,0)</f>
        <v>5.166666666666667</v>
      </c>
      <c r="N26" s="1">
        <f>IF('Puntuaciones Examen'!M26&gt;=0,'Puntuaciones Examen'!M26,0)</f>
        <v>5.083333333333333</v>
      </c>
      <c r="O26" s="1">
        <f>IF('Puntuaciones Examen'!N26&gt;=0,'Puntuaciones Examen'!N26,0)</f>
        <v>5</v>
      </c>
      <c r="P26" s="1">
        <f>IF('Puntuaciones Examen'!O26&gt;=0,'Puntuaciones Examen'!O26,0)</f>
        <v>4.916666666666667</v>
      </c>
      <c r="Q26" s="1">
        <f>IF('Puntuaciones Examen'!P26&gt;=0,'Puntuaciones Examen'!P26,0)</f>
        <v>4.833333333333333</v>
      </c>
      <c r="R26" s="1">
        <f>IF('Puntuaciones Examen'!Q26&gt;=0,'Puntuaciones Examen'!Q26,0)</f>
        <v>4.75</v>
      </c>
      <c r="S26" s="1">
        <f>IF('Puntuaciones Examen'!R26&gt;=0,'Puntuaciones Examen'!R26,0)</f>
        <v>4.666666666666667</v>
      </c>
      <c r="AS26" s="1"/>
      <c r="AT26" s="1"/>
    </row>
    <row r="27" spans="1:46" x14ac:dyDescent="0.3">
      <c r="A27" s="29"/>
      <c r="B27">
        <v>25</v>
      </c>
      <c r="C27" s="1">
        <f>IF('Puntuaciones Examen'!B27&gt;=0,'Puntuaciones Examen'!B27,0)</f>
        <v>6.25</v>
      </c>
      <c r="D27" s="1">
        <f>IF('Puntuaciones Examen'!C27&gt;=0,'Puntuaciones Examen'!C27,0)</f>
        <v>6.166666666666667</v>
      </c>
      <c r="E27" s="1">
        <f>IF('Puntuaciones Examen'!D27&gt;=0,'Puntuaciones Examen'!D27,0)</f>
        <v>6.083333333333333</v>
      </c>
      <c r="F27" s="1">
        <f>IF('Puntuaciones Examen'!E27&gt;=0,'Puntuaciones Examen'!E27,0)</f>
        <v>6</v>
      </c>
      <c r="G27" s="1">
        <f>IF('Puntuaciones Examen'!F27&gt;=0,'Puntuaciones Examen'!F27,0)</f>
        <v>5.916666666666667</v>
      </c>
      <c r="H27" s="1">
        <f>IF('Puntuaciones Examen'!G27&gt;=0,'Puntuaciones Examen'!G27,0)</f>
        <v>5.833333333333333</v>
      </c>
      <c r="I27" s="1">
        <f>IF('Puntuaciones Examen'!H27&gt;=0,'Puntuaciones Examen'!H27,0)</f>
        <v>5.75</v>
      </c>
      <c r="J27" s="1">
        <f>IF('Puntuaciones Examen'!I27&gt;=0,'Puntuaciones Examen'!I27,0)</f>
        <v>5.666666666666667</v>
      </c>
      <c r="K27" s="1">
        <f>IF('Puntuaciones Examen'!J27&gt;=0,'Puntuaciones Examen'!J27,0)</f>
        <v>5.583333333333333</v>
      </c>
      <c r="L27" s="1">
        <f>IF('Puntuaciones Examen'!K27&gt;=0,'Puntuaciones Examen'!K27,0)</f>
        <v>5.5</v>
      </c>
      <c r="M27" s="1">
        <f>IF('Puntuaciones Examen'!L27&gt;=0,'Puntuaciones Examen'!L27,0)</f>
        <v>5.416666666666667</v>
      </c>
      <c r="N27" s="1">
        <f>IF('Puntuaciones Examen'!M27&gt;=0,'Puntuaciones Examen'!M27,0)</f>
        <v>5.333333333333333</v>
      </c>
      <c r="O27" s="1">
        <f>IF('Puntuaciones Examen'!N27&gt;=0,'Puntuaciones Examen'!N27,0)</f>
        <v>5.25</v>
      </c>
      <c r="P27" s="1">
        <f>IF('Puntuaciones Examen'!O27&gt;=0,'Puntuaciones Examen'!O27,0)</f>
        <v>5.166666666666667</v>
      </c>
      <c r="Q27" s="1">
        <f>IF('Puntuaciones Examen'!P27&gt;=0,'Puntuaciones Examen'!P27,0)</f>
        <v>5.083333333333333</v>
      </c>
      <c r="R27" s="1">
        <f>IF('Puntuaciones Examen'!Q27&gt;=0,'Puntuaciones Examen'!Q27,0)</f>
        <v>5</v>
      </c>
      <c r="AS27" s="1"/>
      <c r="AT27" s="1"/>
    </row>
    <row r="28" spans="1:46" x14ac:dyDescent="0.3">
      <c r="A28" s="29"/>
      <c r="B28">
        <v>26</v>
      </c>
      <c r="C28" s="1">
        <f>IF('Puntuaciones Examen'!B28&gt;=0,'Puntuaciones Examen'!B28,0)</f>
        <v>6.5</v>
      </c>
      <c r="D28" s="1">
        <f>IF('Puntuaciones Examen'!C28&gt;=0,'Puntuaciones Examen'!C28,0)</f>
        <v>6.416666666666667</v>
      </c>
      <c r="E28" s="1">
        <f>IF('Puntuaciones Examen'!D28&gt;=0,'Puntuaciones Examen'!D28,0)</f>
        <v>6.333333333333333</v>
      </c>
      <c r="F28" s="1">
        <f>IF('Puntuaciones Examen'!E28&gt;=0,'Puntuaciones Examen'!E28,0)</f>
        <v>6.25</v>
      </c>
      <c r="G28" s="1">
        <f>IF('Puntuaciones Examen'!F28&gt;=0,'Puntuaciones Examen'!F28,0)</f>
        <v>6.166666666666667</v>
      </c>
      <c r="H28" s="1">
        <f>IF('Puntuaciones Examen'!G28&gt;=0,'Puntuaciones Examen'!G28,0)</f>
        <v>6.083333333333333</v>
      </c>
      <c r="I28" s="1">
        <f>IF('Puntuaciones Examen'!H28&gt;=0,'Puntuaciones Examen'!H28,0)</f>
        <v>6</v>
      </c>
      <c r="J28" s="1">
        <f>IF('Puntuaciones Examen'!I28&gt;=0,'Puntuaciones Examen'!I28,0)</f>
        <v>5.916666666666667</v>
      </c>
      <c r="K28" s="1">
        <f>IF('Puntuaciones Examen'!J28&gt;=0,'Puntuaciones Examen'!J28,0)</f>
        <v>5.833333333333333</v>
      </c>
      <c r="L28" s="1">
        <f>IF('Puntuaciones Examen'!K28&gt;=0,'Puntuaciones Examen'!K28,0)</f>
        <v>5.75</v>
      </c>
      <c r="M28" s="1">
        <f>IF('Puntuaciones Examen'!L28&gt;=0,'Puntuaciones Examen'!L28,0)</f>
        <v>5.666666666666667</v>
      </c>
      <c r="N28" s="1">
        <f>IF('Puntuaciones Examen'!M28&gt;=0,'Puntuaciones Examen'!M28,0)</f>
        <v>5.583333333333333</v>
      </c>
      <c r="O28" s="1">
        <f>IF('Puntuaciones Examen'!N28&gt;=0,'Puntuaciones Examen'!N28,0)</f>
        <v>5.5</v>
      </c>
      <c r="P28" s="1">
        <f>IF('Puntuaciones Examen'!O28&gt;=0,'Puntuaciones Examen'!O28,0)</f>
        <v>5.416666666666667</v>
      </c>
      <c r="Q28" s="1">
        <f>IF('Puntuaciones Examen'!P28&gt;=0,'Puntuaciones Examen'!P28,0)</f>
        <v>5.333333333333333</v>
      </c>
      <c r="AS28" s="1"/>
      <c r="AT28" s="1"/>
    </row>
    <row r="29" spans="1:46" x14ac:dyDescent="0.3">
      <c r="A29" s="29"/>
      <c r="B29">
        <v>27</v>
      </c>
      <c r="C29" s="1">
        <f>IF('Puntuaciones Examen'!B29&gt;=0,'Puntuaciones Examen'!B29,0)</f>
        <v>6.75</v>
      </c>
      <c r="D29" s="1">
        <f>IF('Puntuaciones Examen'!C29&gt;=0,'Puntuaciones Examen'!C29,0)</f>
        <v>6.666666666666667</v>
      </c>
      <c r="E29" s="1">
        <f>IF('Puntuaciones Examen'!D29&gt;=0,'Puntuaciones Examen'!D29,0)</f>
        <v>6.583333333333333</v>
      </c>
      <c r="F29" s="1">
        <f>IF('Puntuaciones Examen'!E29&gt;=0,'Puntuaciones Examen'!E29,0)</f>
        <v>6.5</v>
      </c>
      <c r="G29" s="1">
        <f>IF('Puntuaciones Examen'!F29&gt;=0,'Puntuaciones Examen'!F29,0)</f>
        <v>6.416666666666667</v>
      </c>
      <c r="H29" s="1">
        <f>IF('Puntuaciones Examen'!G29&gt;=0,'Puntuaciones Examen'!G29,0)</f>
        <v>6.333333333333333</v>
      </c>
      <c r="I29" s="1">
        <f>IF('Puntuaciones Examen'!H29&gt;=0,'Puntuaciones Examen'!H29,0)</f>
        <v>6.25</v>
      </c>
      <c r="J29" s="1">
        <f>IF('Puntuaciones Examen'!I29&gt;=0,'Puntuaciones Examen'!I29,0)</f>
        <v>6.166666666666667</v>
      </c>
      <c r="K29" s="1">
        <f>IF('Puntuaciones Examen'!J29&gt;=0,'Puntuaciones Examen'!J29,0)</f>
        <v>6.083333333333333</v>
      </c>
      <c r="L29" s="1">
        <f>IF('Puntuaciones Examen'!K29&gt;=0,'Puntuaciones Examen'!K29,0)</f>
        <v>6</v>
      </c>
      <c r="M29" s="1">
        <f>IF('Puntuaciones Examen'!L29&gt;=0,'Puntuaciones Examen'!L29,0)</f>
        <v>5.916666666666667</v>
      </c>
      <c r="N29" s="1">
        <f>IF('Puntuaciones Examen'!M29&gt;=0,'Puntuaciones Examen'!M29,0)</f>
        <v>5.833333333333333</v>
      </c>
      <c r="O29" s="1">
        <f>IF('Puntuaciones Examen'!N29&gt;=0,'Puntuaciones Examen'!N29,0)</f>
        <v>5.75</v>
      </c>
      <c r="P29" s="1">
        <f>IF('Puntuaciones Examen'!O29&gt;=0,'Puntuaciones Examen'!O29,0)</f>
        <v>5.666666666666667</v>
      </c>
      <c r="AS29" s="1"/>
      <c r="AT29" s="1"/>
    </row>
    <row r="30" spans="1:46" x14ac:dyDescent="0.3">
      <c r="A30" s="29"/>
      <c r="B30">
        <v>28</v>
      </c>
      <c r="C30" s="1">
        <f>IF('Puntuaciones Examen'!B30&gt;=0,'Puntuaciones Examen'!B30,0)</f>
        <v>7</v>
      </c>
      <c r="D30" s="1">
        <f>IF('Puntuaciones Examen'!C30&gt;=0,'Puntuaciones Examen'!C30,0)</f>
        <v>6.916666666666667</v>
      </c>
      <c r="E30" s="1">
        <f>IF('Puntuaciones Examen'!D30&gt;=0,'Puntuaciones Examen'!D30,0)</f>
        <v>6.833333333333333</v>
      </c>
      <c r="F30" s="1">
        <f>IF('Puntuaciones Examen'!E30&gt;=0,'Puntuaciones Examen'!E30,0)</f>
        <v>6.75</v>
      </c>
      <c r="G30" s="1">
        <f>IF('Puntuaciones Examen'!F30&gt;=0,'Puntuaciones Examen'!F30,0)</f>
        <v>6.666666666666667</v>
      </c>
      <c r="H30" s="1">
        <f>IF('Puntuaciones Examen'!G30&gt;=0,'Puntuaciones Examen'!G30,0)</f>
        <v>6.583333333333333</v>
      </c>
      <c r="I30" s="1">
        <f>IF('Puntuaciones Examen'!H30&gt;=0,'Puntuaciones Examen'!H30,0)</f>
        <v>6.5</v>
      </c>
      <c r="J30" s="1">
        <f>IF('Puntuaciones Examen'!I30&gt;=0,'Puntuaciones Examen'!I30,0)</f>
        <v>6.416666666666667</v>
      </c>
      <c r="K30" s="1">
        <f>IF('Puntuaciones Examen'!J30&gt;=0,'Puntuaciones Examen'!J30,0)</f>
        <v>6.333333333333333</v>
      </c>
      <c r="L30" s="1">
        <f>IF('Puntuaciones Examen'!K30&gt;=0,'Puntuaciones Examen'!K30,0)</f>
        <v>6.25</v>
      </c>
      <c r="M30" s="1">
        <f>IF('Puntuaciones Examen'!L30&gt;=0,'Puntuaciones Examen'!L30,0)</f>
        <v>6.166666666666667</v>
      </c>
      <c r="N30" s="1">
        <f>IF('Puntuaciones Examen'!M30&gt;=0,'Puntuaciones Examen'!M30,0)</f>
        <v>6.083333333333333</v>
      </c>
      <c r="O30" s="1">
        <f>IF('Puntuaciones Examen'!N30&gt;=0,'Puntuaciones Examen'!N30,0)</f>
        <v>6</v>
      </c>
      <c r="AS30" s="1"/>
      <c r="AT30" s="1"/>
    </row>
    <row r="31" spans="1:46" x14ac:dyDescent="0.3">
      <c r="A31" s="29"/>
      <c r="B31">
        <v>29</v>
      </c>
      <c r="C31" s="1">
        <f>IF('Puntuaciones Examen'!B31&gt;=0,'Puntuaciones Examen'!B31,0)</f>
        <v>7.25</v>
      </c>
      <c r="D31" s="1">
        <f>IF('Puntuaciones Examen'!C31&gt;=0,'Puntuaciones Examen'!C31,0)</f>
        <v>7.166666666666667</v>
      </c>
      <c r="E31" s="1">
        <f>IF('Puntuaciones Examen'!D31&gt;=0,'Puntuaciones Examen'!D31,0)</f>
        <v>7.083333333333333</v>
      </c>
      <c r="F31" s="1">
        <f>IF('Puntuaciones Examen'!E31&gt;=0,'Puntuaciones Examen'!E31,0)</f>
        <v>7</v>
      </c>
      <c r="G31" s="1">
        <f>IF('Puntuaciones Examen'!F31&gt;=0,'Puntuaciones Examen'!F31,0)</f>
        <v>6.916666666666667</v>
      </c>
      <c r="H31" s="1">
        <f>IF('Puntuaciones Examen'!G31&gt;=0,'Puntuaciones Examen'!G31,0)</f>
        <v>6.833333333333333</v>
      </c>
      <c r="I31" s="1">
        <f>IF('Puntuaciones Examen'!H31&gt;=0,'Puntuaciones Examen'!H31,0)</f>
        <v>6.75</v>
      </c>
      <c r="J31" s="1">
        <f>IF('Puntuaciones Examen'!I31&gt;=0,'Puntuaciones Examen'!I31,0)</f>
        <v>6.666666666666667</v>
      </c>
      <c r="K31" s="1">
        <f>IF('Puntuaciones Examen'!J31&gt;=0,'Puntuaciones Examen'!J31,0)</f>
        <v>6.583333333333333</v>
      </c>
      <c r="L31" s="1">
        <f>IF('Puntuaciones Examen'!K31&gt;=0,'Puntuaciones Examen'!K31,0)</f>
        <v>6.5</v>
      </c>
      <c r="M31" s="1">
        <f>IF('Puntuaciones Examen'!L31&gt;=0,'Puntuaciones Examen'!L31,0)</f>
        <v>6.416666666666667</v>
      </c>
      <c r="N31" s="1">
        <f>IF('Puntuaciones Examen'!M31&gt;=0,'Puntuaciones Examen'!M31,0)</f>
        <v>6.333333333333333</v>
      </c>
      <c r="AS31" s="1"/>
      <c r="AT31" s="1"/>
    </row>
    <row r="32" spans="1:46" x14ac:dyDescent="0.3">
      <c r="A32" s="29"/>
      <c r="B32">
        <v>30</v>
      </c>
      <c r="C32" s="1">
        <f>IF('Puntuaciones Examen'!B32&gt;=0,'Puntuaciones Examen'!B32,0)</f>
        <v>7.5</v>
      </c>
      <c r="D32" s="1">
        <f>IF('Puntuaciones Examen'!C32&gt;=0,'Puntuaciones Examen'!C32,0)</f>
        <v>7.416666666666667</v>
      </c>
      <c r="E32" s="1">
        <f>IF('Puntuaciones Examen'!D32&gt;=0,'Puntuaciones Examen'!D32,0)</f>
        <v>7.333333333333333</v>
      </c>
      <c r="F32" s="1">
        <f>IF('Puntuaciones Examen'!E32&gt;=0,'Puntuaciones Examen'!E32,0)</f>
        <v>7.25</v>
      </c>
      <c r="G32" s="1">
        <f>IF('Puntuaciones Examen'!F32&gt;=0,'Puntuaciones Examen'!F32,0)</f>
        <v>7.166666666666667</v>
      </c>
      <c r="H32" s="1">
        <f>IF('Puntuaciones Examen'!G32&gt;=0,'Puntuaciones Examen'!G32,0)</f>
        <v>7.083333333333333</v>
      </c>
      <c r="I32" s="1">
        <f>IF('Puntuaciones Examen'!H32&gt;=0,'Puntuaciones Examen'!H32,0)</f>
        <v>7</v>
      </c>
      <c r="J32" s="1">
        <f>IF('Puntuaciones Examen'!I32&gt;=0,'Puntuaciones Examen'!I32,0)</f>
        <v>6.916666666666667</v>
      </c>
      <c r="K32" s="1">
        <f>IF('Puntuaciones Examen'!J32&gt;=0,'Puntuaciones Examen'!J32,0)</f>
        <v>6.833333333333333</v>
      </c>
      <c r="L32" s="1">
        <f>IF('Puntuaciones Examen'!K32&gt;=0,'Puntuaciones Examen'!K32,0)</f>
        <v>6.75</v>
      </c>
      <c r="M32" s="1">
        <f>IF('Puntuaciones Examen'!L32&gt;=0,'Puntuaciones Examen'!L32,0)</f>
        <v>6.666666666666667</v>
      </c>
      <c r="AS32" s="1"/>
      <c r="AT32" s="1"/>
    </row>
    <row r="33" spans="1:46" x14ac:dyDescent="0.3">
      <c r="A33" s="29"/>
      <c r="B33">
        <v>31</v>
      </c>
      <c r="C33" s="1">
        <f>IF('Puntuaciones Examen'!B33&gt;=0,'Puntuaciones Examen'!B33,0)</f>
        <v>7.75</v>
      </c>
      <c r="D33" s="1">
        <f>IF('Puntuaciones Examen'!C33&gt;=0,'Puntuaciones Examen'!C33,0)</f>
        <v>7.666666666666667</v>
      </c>
      <c r="E33" s="1">
        <f>IF('Puntuaciones Examen'!D33&gt;=0,'Puntuaciones Examen'!D33,0)</f>
        <v>7.583333333333333</v>
      </c>
      <c r="F33" s="1">
        <f>IF('Puntuaciones Examen'!E33&gt;=0,'Puntuaciones Examen'!E33,0)</f>
        <v>7.5</v>
      </c>
      <c r="G33" s="1">
        <f>IF('Puntuaciones Examen'!F33&gt;=0,'Puntuaciones Examen'!F33,0)</f>
        <v>7.416666666666667</v>
      </c>
      <c r="H33" s="1">
        <f>IF('Puntuaciones Examen'!G33&gt;=0,'Puntuaciones Examen'!G33,0)</f>
        <v>7.333333333333333</v>
      </c>
      <c r="I33" s="1">
        <f>IF('Puntuaciones Examen'!H33&gt;=0,'Puntuaciones Examen'!H33,0)</f>
        <v>7.25</v>
      </c>
      <c r="J33" s="1">
        <f>IF('Puntuaciones Examen'!I33&gt;=0,'Puntuaciones Examen'!I33,0)</f>
        <v>7.166666666666667</v>
      </c>
      <c r="K33" s="1">
        <f>IF('Puntuaciones Examen'!J33&gt;=0,'Puntuaciones Examen'!J33,0)</f>
        <v>7.083333333333333</v>
      </c>
      <c r="L33" s="1">
        <f>IF('Puntuaciones Examen'!K33&gt;=0,'Puntuaciones Examen'!K33,0)</f>
        <v>7</v>
      </c>
      <c r="AS33" s="1"/>
      <c r="AT33" s="1"/>
    </row>
    <row r="34" spans="1:46" x14ac:dyDescent="0.3">
      <c r="A34" s="29"/>
      <c r="B34">
        <v>32</v>
      </c>
      <c r="C34" s="1">
        <f>IF('Puntuaciones Examen'!B34&gt;=0,'Puntuaciones Examen'!B34,0)</f>
        <v>8</v>
      </c>
      <c r="D34" s="1">
        <f>IF('Puntuaciones Examen'!C34&gt;=0,'Puntuaciones Examen'!C34,0)</f>
        <v>7.916666666666667</v>
      </c>
      <c r="E34" s="1">
        <f>IF('Puntuaciones Examen'!D34&gt;=0,'Puntuaciones Examen'!D34,0)</f>
        <v>7.833333333333333</v>
      </c>
      <c r="F34" s="1">
        <f>IF('Puntuaciones Examen'!E34&gt;=0,'Puntuaciones Examen'!E34,0)</f>
        <v>7.75</v>
      </c>
      <c r="G34" s="1">
        <f>IF('Puntuaciones Examen'!F34&gt;=0,'Puntuaciones Examen'!F34,0)</f>
        <v>7.666666666666667</v>
      </c>
      <c r="H34" s="1">
        <f>IF('Puntuaciones Examen'!G34&gt;=0,'Puntuaciones Examen'!G34,0)</f>
        <v>7.583333333333333</v>
      </c>
      <c r="I34" s="1">
        <f>IF('Puntuaciones Examen'!H34&gt;=0,'Puntuaciones Examen'!H34,0)</f>
        <v>7.5</v>
      </c>
      <c r="J34" s="1">
        <f>IF('Puntuaciones Examen'!I34&gt;=0,'Puntuaciones Examen'!I34,0)</f>
        <v>7.416666666666667</v>
      </c>
      <c r="K34" s="1">
        <f>IF('Puntuaciones Examen'!J34&gt;=0,'Puntuaciones Examen'!J34,0)</f>
        <v>7.333333333333333</v>
      </c>
      <c r="AS34" s="1"/>
      <c r="AT34" s="1"/>
    </row>
    <row r="35" spans="1:46" x14ac:dyDescent="0.3">
      <c r="A35" s="29"/>
      <c r="B35">
        <v>33</v>
      </c>
      <c r="C35" s="1">
        <f>IF('Puntuaciones Examen'!B35&gt;=0,'Puntuaciones Examen'!B35,0)</f>
        <v>8.25</v>
      </c>
      <c r="D35" s="1">
        <f>IF('Puntuaciones Examen'!C35&gt;=0,'Puntuaciones Examen'!C35,0)</f>
        <v>8.1666666666666661</v>
      </c>
      <c r="E35" s="1">
        <f>IF('Puntuaciones Examen'!D35&gt;=0,'Puntuaciones Examen'!D35,0)</f>
        <v>8.0833333333333339</v>
      </c>
      <c r="F35" s="1">
        <f>IF('Puntuaciones Examen'!E35&gt;=0,'Puntuaciones Examen'!E35,0)</f>
        <v>8</v>
      </c>
      <c r="G35" s="1">
        <f>IF('Puntuaciones Examen'!F35&gt;=0,'Puntuaciones Examen'!F35,0)</f>
        <v>7.916666666666667</v>
      </c>
      <c r="H35" s="1">
        <f>IF('Puntuaciones Examen'!G35&gt;=0,'Puntuaciones Examen'!G35,0)</f>
        <v>7.833333333333333</v>
      </c>
      <c r="I35" s="1">
        <f>IF('Puntuaciones Examen'!H35&gt;=0,'Puntuaciones Examen'!H35,0)</f>
        <v>7.75</v>
      </c>
      <c r="J35" s="1">
        <f>IF('Puntuaciones Examen'!I35&gt;=0,'Puntuaciones Examen'!I35,0)</f>
        <v>7.666666666666667</v>
      </c>
      <c r="AS35" s="1"/>
      <c r="AT35" s="1"/>
    </row>
    <row r="36" spans="1:46" x14ac:dyDescent="0.3">
      <c r="A36" s="29"/>
      <c r="B36">
        <v>34</v>
      </c>
      <c r="C36" s="1">
        <f>IF('Puntuaciones Examen'!B36&gt;=0,'Puntuaciones Examen'!B36,0)</f>
        <v>8.5</v>
      </c>
      <c r="D36" s="1">
        <f>IF('Puntuaciones Examen'!C36&gt;=0,'Puntuaciones Examen'!C36,0)</f>
        <v>8.4166666666666661</v>
      </c>
      <c r="E36" s="1">
        <f>IF('Puntuaciones Examen'!D36&gt;=0,'Puntuaciones Examen'!D36,0)</f>
        <v>8.3333333333333339</v>
      </c>
      <c r="F36" s="1">
        <f>IF('Puntuaciones Examen'!E36&gt;=0,'Puntuaciones Examen'!E36,0)</f>
        <v>8.25</v>
      </c>
      <c r="G36" s="1">
        <f>IF('Puntuaciones Examen'!F36&gt;=0,'Puntuaciones Examen'!F36,0)</f>
        <v>8.1666666666666661</v>
      </c>
      <c r="H36" s="1">
        <f>IF('Puntuaciones Examen'!G36&gt;=0,'Puntuaciones Examen'!G36,0)</f>
        <v>8.0833333333333339</v>
      </c>
      <c r="I36" s="1">
        <f>IF('Puntuaciones Examen'!H36&gt;=0,'Puntuaciones Examen'!H36,0)</f>
        <v>8</v>
      </c>
      <c r="AS36" s="1"/>
      <c r="AT36" s="1"/>
    </row>
    <row r="37" spans="1:46" x14ac:dyDescent="0.3">
      <c r="A37" s="29"/>
      <c r="B37">
        <v>35</v>
      </c>
      <c r="C37" s="1">
        <f>IF('Puntuaciones Examen'!B37&gt;=0,'Puntuaciones Examen'!B37,0)</f>
        <v>8.75</v>
      </c>
      <c r="D37" s="1">
        <f>IF('Puntuaciones Examen'!C37&gt;=0,'Puntuaciones Examen'!C37,0)</f>
        <v>8.6666666666666661</v>
      </c>
      <c r="E37" s="1">
        <f>IF('Puntuaciones Examen'!D37&gt;=0,'Puntuaciones Examen'!D37,0)</f>
        <v>8.5833333333333339</v>
      </c>
      <c r="F37" s="1">
        <f>IF('Puntuaciones Examen'!E37&gt;=0,'Puntuaciones Examen'!E37,0)</f>
        <v>8.5</v>
      </c>
      <c r="G37" s="1">
        <f>IF('Puntuaciones Examen'!F37&gt;=0,'Puntuaciones Examen'!F37,0)</f>
        <v>8.4166666666666661</v>
      </c>
      <c r="H37" s="1">
        <f>IF('Puntuaciones Examen'!G37&gt;=0,'Puntuaciones Examen'!G37,0)</f>
        <v>8.3333333333333339</v>
      </c>
      <c r="AS37" s="1"/>
      <c r="AT37" s="1"/>
    </row>
    <row r="38" spans="1:46" x14ac:dyDescent="0.3">
      <c r="A38" s="29"/>
      <c r="B38">
        <v>36</v>
      </c>
      <c r="C38" s="1">
        <f>IF('Puntuaciones Examen'!B38&gt;=0,'Puntuaciones Examen'!B38,0)</f>
        <v>9</v>
      </c>
      <c r="D38" s="1">
        <f>IF('Puntuaciones Examen'!C38&gt;=0,'Puntuaciones Examen'!C38,0)</f>
        <v>8.9166666666666661</v>
      </c>
      <c r="E38" s="1">
        <f>IF('Puntuaciones Examen'!D38&gt;=0,'Puntuaciones Examen'!D38,0)</f>
        <v>8.8333333333333339</v>
      </c>
      <c r="F38" s="1">
        <f>IF('Puntuaciones Examen'!E38&gt;=0,'Puntuaciones Examen'!E38,0)</f>
        <v>8.75</v>
      </c>
      <c r="G38" s="1">
        <f>IF('Puntuaciones Examen'!F38&gt;=0,'Puntuaciones Examen'!F38,0)</f>
        <v>8.6666666666666661</v>
      </c>
      <c r="AS38" s="1"/>
      <c r="AT38" s="1"/>
    </row>
    <row r="39" spans="1:46" x14ac:dyDescent="0.3">
      <c r="A39" s="29"/>
      <c r="B39">
        <v>37</v>
      </c>
      <c r="C39" s="1">
        <f>IF('Puntuaciones Examen'!B39&gt;=0,'Puntuaciones Examen'!B39,0)</f>
        <v>9.25</v>
      </c>
      <c r="D39" s="1">
        <f>IF('Puntuaciones Examen'!C39&gt;=0,'Puntuaciones Examen'!C39,0)</f>
        <v>9.1666666666666661</v>
      </c>
      <c r="E39" s="1">
        <f>IF('Puntuaciones Examen'!D39&gt;=0,'Puntuaciones Examen'!D39,0)</f>
        <v>9.0833333333333339</v>
      </c>
      <c r="F39" s="1">
        <f>IF('Puntuaciones Examen'!E39&gt;=0,'Puntuaciones Examen'!E39,0)</f>
        <v>9</v>
      </c>
      <c r="AS39" s="1"/>
      <c r="AT39" s="1"/>
    </row>
    <row r="40" spans="1:46" x14ac:dyDescent="0.3">
      <c r="A40" s="29"/>
      <c r="B40">
        <v>38</v>
      </c>
      <c r="C40" s="1">
        <f>IF('Puntuaciones Examen'!B40&gt;=0,'Puntuaciones Examen'!B40,0)</f>
        <v>9.5</v>
      </c>
      <c r="D40" s="1">
        <f>IF('Puntuaciones Examen'!C40&gt;=0,'Puntuaciones Examen'!C40,0)</f>
        <v>9.4166666666666661</v>
      </c>
      <c r="E40" s="1">
        <f>IF('Puntuaciones Examen'!D40&gt;=0,'Puntuaciones Examen'!D40,0)</f>
        <v>9.3333333333333339</v>
      </c>
      <c r="AS40" s="1"/>
      <c r="AT40" s="1"/>
    </row>
    <row r="41" spans="1:46" x14ac:dyDescent="0.3">
      <c r="A41" s="29"/>
      <c r="B41">
        <v>39</v>
      </c>
      <c r="C41" s="1">
        <f>IF('Puntuaciones Examen'!B41&gt;=0,'Puntuaciones Examen'!B41,0)</f>
        <v>9.75</v>
      </c>
      <c r="D41" s="1">
        <f>IF('Puntuaciones Examen'!C41&gt;=0,'Puntuaciones Examen'!C41,0)</f>
        <v>9.6666666666666661</v>
      </c>
      <c r="AS41" s="1"/>
      <c r="AT41" s="1"/>
    </row>
    <row r="42" spans="1:46" x14ac:dyDescent="0.3">
      <c r="A42" s="29"/>
      <c r="B42">
        <v>40</v>
      </c>
      <c r="C42" s="1">
        <f>IF('Puntuaciones Examen'!B42&gt;=0,'Puntuaciones Examen'!B42,0)</f>
        <v>10</v>
      </c>
      <c r="AS42" s="1"/>
      <c r="AT42" s="1"/>
    </row>
  </sheetData>
  <sheetProtection password="BA2F"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indowProtection="1" zoomScale="55" zoomScaleNormal="55" workbookViewId="0">
      <selection activeCell="O32" sqref="O32"/>
    </sheetView>
  </sheetViews>
  <sheetFormatPr baseColWidth="10" defaultColWidth="11.44140625" defaultRowHeight="14.4" x14ac:dyDescent="0.3"/>
  <cols>
    <col min="1" max="16384" width="11.44140625" style="7"/>
  </cols>
  <sheetData>
    <row r="1" spans="1:37" x14ac:dyDescent="0.3">
      <c r="A1" s="7" t="s">
        <v>3</v>
      </c>
      <c r="B1" s="7" t="s">
        <v>6</v>
      </c>
      <c r="C1" s="7" t="s">
        <v>7</v>
      </c>
      <c r="D1" s="7" t="s">
        <v>8</v>
      </c>
      <c r="E1" s="7" t="s">
        <v>9</v>
      </c>
      <c r="F1" s="7">
        <v>1989</v>
      </c>
      <c r="G1" s="7">
        <v>1990</v>
      </c>
      <c r="H1" s="7">
        <v>1991</v>
      </c>
      <c r="I1" s="7">
        <v>1992</v>
      </c>
      <c r="J1" s="7">
        <v>1993</v>
      </c>
      <c r="K1" s="7">
        <v>1994</v>
      </c>
      <c r="L1" s="7">
        <v>1995</v>
      </c>
      <c r="M1" s="7">
        <v>1996</v>
      </c>
      <c r="N1" s="7">
        <v>1997</v>
      </c>
      <c r="O1" s="7">
        <v>1998</v>
      </c>
      <c r="P1" s="7">
        <v>1999</v>
      </c>
      <c r="Q1" s="7">
        <v>2000</v>
      </c>
      <c r="R1" s="7">
        <v>2001</v>
      </c>
      <c r="S1" s="7">
        <v>2002</v>
      </c>
      <c r="T1" s="7">
        <v>2003</v>
      </c>
      <c r="U1" s="7">
        <v>2004</v>
      </c>
      <c r="V1" s="7">
        <v>2005</v>
      </c>
      <c r="W1" s="7">
        <v>2006</v>
      </c>
      <c r="X1" s="7">
        <v>2007</v>
      </c>
      <c r="Y1" s="7">
        <v>2008</v>
      </c>
      <c r="Z1" s="7">
        <v>2009</v>
      </c>
      <c r="AA1" s="7">
        <v>2010</v>
      </c>
      <c r="AB1" s="7">
        <v>2011</v>
      </c>
      <c r="AC1" s="7">
        <v>2012</v>
      </c>
      <c r="AD1" s="7">
        <v>2013</v>
      </c>
      <c r="AE1" s="7">
        <v>2014</v>
      </c>
      <c r="AF1" s="7">
        <v>2015</v>
      </c>
      <c r="AG1" s="7">
        <v>2016</v>
      </c>
      <c r="AH1" s="7">
        <v>2017</v>
      </c>
      <c r="AI1" s="7">
        <v>2018</v>
      </c>
      <c r="AJ1" s="7">
        <v>2019</v>
      </c>
      <c r="AK1" s="7" t="s">
        <v>10</v>
      </c>
    </row>
    <row r="2" spans="1:37" x14ac:dyDescent="0.3">
      <c r="A2" s="7" t="s">
        <v>4</v>
      </c>
      <c r="B2" s="7" t="s">
        <v>11</v>
      </c>
      <c r="C2" s="7" t="s">
        <v>12</v>
      </c>
      <c r="E2" s="7" t="s">
        <v>13</v>
      </c>
      <c r="F2" s="7">
        <v>3.9129999999999998</v>
      </c>
      <c r="G2" s="7">
        <v>5.7229999999999999</v>
      </c>
      <c r="H2" s="7">
        <v>5.0110000000000001</v>
      </c>
      <c r="I2" s="7">
        <v>1.92</v>
      </c>
      <c r="J2" s="7">
        <v>-0.97699999999999998</v>
      </c>
      <c r="K2" s="7">
        <v>2.399</v>
      </c>
      <c r="L2" s="7">
        <v>1.5409999999999999</v>
      </c>
      <c r="M2" s="7">
        <v>0.81599999999999995</v>
      </c>
      <c r="N2" s="7">
        <v>1.7849999999999999</v>
      </c>
      <c r="O2" s="7">
        <v>2.02</v>
      </c>
      <c r="P2" s="7">
        <v>1.887</v>
      </c>
      <c r="Q2" s="7">
        <v>2.9039999999999999</v>
      </c>
      <c r="R2" s="7">
        <v>1.6870000000000001</v>
      </c>
      <c r="S2" s="7">
        <v>-0.20100000000000001</v>
      </c>
      <c r="T2" s="7">
        <v>-0.70299999999999996</v>
      </c>
      <c r="U2" s="7">
        <v>1.1839999999999999</v>
      </c>
      <c r="V2" s="7">
        <v>0.72599999999999998</v>
      </c>
      <c r="W2" s="7">
        <v>3.8140000000000001</v>
      </c>
      <c r="X2" s="7">
        <v>2.9820000000000002</v>
      </c>
      <c r="Y2" s="7">
        <v>0.95899999999999996</v>
      </c>
      <c r="Z2" s="7">
        <v>-5.6959999999999997</v>
      </c>
      <c r="AA2" s="7">
        <v>4.1849999999999996</v>
      </c>
      <c r="AB2" s="7">
        <v>3.9140000000000001</v>
      </c>
      <c r="AC2" s="7">
        <v>0.42699999999999999</v>
      </c>
      <c r="AD2" s="7">
        <v>0.432</v>
      </c>
      <c r="AE2" s="7">
        <v>2.2170000000000001</v>
      </c>
      <c r="AF2" s="7">
        <v>1.4870000000000001</v>
      </c>
      <c r="AG2" s="7">
        <v>2.23</v>
      </c>
      <c r="AH2" s="7">
        <v>2.6040000000000001</v>
      </c>
      <c r="AI2" s="7">
        <v>1.268</v>
      </c>
      <c r="AJ2" s="7">
        <v>0.55500000000000005</v>
      </c>
      <c r="AK2" s="7">
        <v>2019</v>
      </c>
    </row>
    <row r="3" spans="1:37" x14ac:dyDescent="0.3">
      <c r="A3" s="7" t="s">
        <v>4</v>
      </c>
      <c r="B3" s="7" t="s">
        <v>2</v>
      </c>
      <c r="C3" s="7" t="s">
        <v>14</v>
      </c>
      <c r="E3" s="7" t="s">
        <v>19</v>
      </c>
      <c r="F3" s="7">
        <v>6.79</v>
      </c>
      <c r="G3" s="7">
        <v>6.1550000000000002</v>
      </c>
      <c r="H3" s="7">
        <v>5.47</v>
      </c>
      <c r="I3" s="7">
        <v>6.5919999999999996</v>
      </c>
      <c r="J3" s="7">
        <v>7.7750000000000004</v>
      </c>
      <c r="K3" s="7">
        <v>8.4250000000000007</v>
      </c>
      <c r="L3" s="7">
        <v>8.2330000000000005</v>
      </c>
      <c r="M3" s="7">
        <v>8.9079999999999995</v>
      </c>
      <c r="N3" s="7">
        <v>9.6579999999999995</v>
      </c>
      <c r="O3" s="7">
        <v>9.3829999999999991</v>
      </c>
      <c r="P3" s="7">
        <v>8.5579999999999998</v>
      </c>
      <c r="Q3" s="7">
        <v>7.95</v>
      </c>
      <c r="R3" s="7">
        <v>7.8</v>
      </c>
      <c r="S3" s="7">
        <v>8.6</v>
      </c>
      <c r="T3" s="7">
        <v>9.7080000000000002</v>
      </c>
      <c r="U3" s="7">
        <v>10.333</v>
      </c>
      <c r="V3" s="7">
        <v>11.007999999999999</v>
      </c>
      <c r="W3" s="7">
        <v>10.042</v>
      </c>
      <c r="X3" s="7">
        <v>8.5670000000000002</v>
      </c>
      <c r="Y3" s="7">
        <v>7.383</v>
      </c>
      <c r="Z3" s="7">
        <v>7.6669999999999998</v>
      </c>
      <c r="AA3" s="7">
        <v>6.9329999999999998</v>
      </c>
      <c r="AB3" s="7">
        <v>5.8579999999999997</v>
      </c>
      <c r="AC3" s="7">
        <v>5.367</v>
      </c>
      <c r="AD3" s="7">
        <v>5.242</v>
      </c>
      <c r="AE3" s="7">
        <v>5.008</v>
      </c>
      <c r="AF3" s="7">
        <v>4.633</v>
      </c>
      <c r="AG3" s="7">
        <v>4.1580000000000004</v>
      </c>
      <c r="AH3" s="7">
        <v>3.758</v>
      </c>
      <c r="AI3" s="7">
        <v>3.4169999999999998</v>
      </c>
      <c r="AJ3" s="7">
        <v>3.133</v>
      </c>
      <c r="AK3" s="7">
        <v>2019</v>
      </c>
    </row>
    <row r="4" spans="1:37" x14ac:dyDescent="0.3">
      <c r="A4" s="7" t="s">
        <v>4</v>
      </c>
      <c r="B4" s="7" t="s">
        <v>20</v>
      </c>
      <c r="C4" s="7" t="s">
        <v>17</v>
      </c>
      <c r="E4" s="7" t="s">
        <v>21</v>
      </c>
      <c r="F4" s="7" t="s">
        <v>18</v>
      </c>
      <c r="G4" s="7" t="s">
        <v>18</v>
      </c>
      <c r="H4" s="7">
        <v>-3.1890000000000001</v>
      </c>
      <c r="I4" s="7">
        <v>-2.605</v>
      </c>
      <c r="J4" s="7">
        <v>-3.0950000000000002</v>
      </c>
      <c r="K4" s="7">
        <v>-2.524</v>
      </c>
      <c r="L4" s="7">
        <v>-9.4320000000000004</v>
      </c>
      <c r="M4" s="7">
        <v>-3.57</v>
      </c>
      <c r="N4" s="7">
        <v>-2.9420000000000002</v>
      </c>
      <c r="O4" s="7">
        <v>-2.5670000000000002</v>
      </c>
      <c r="P4" s="7">
        <v>-1.7190000000000001</v>
      </c>
      <c r="Q4" s="7">
        <v>-1.585</v>
      </c>
      <c r="R4" s="7">
        <v>-3.0249999999999999</v>
      </c>
      <c r="S4" s="7">
        <v>-3.875</v>
      </c>
      <c r="T4" s="7">
        <v>-3.7040000000000002</v>
      </c>
      <c r="U4" s="7">
        <v>-3.3340000000000001</v>
      </c>
      <c r="V4" s="7">
        <v>-3.319</v>
      </c>
      <c r="W4" s="7">
        <v>-1.653</v>
      </c>
      <c r="X4" s="7">
        <v>0.26100000000000001</v>
      </c>
      <c r="Y4" s="7">
        <v>-0.11600000000000001</v>
      </c>
      <c r="Z4" s="7">
        <v>-3.1509999999999998</v>
      </c>
      <c r="AA4" s="7">
        <v>-4.3789999999999996</v>
      </c>
      <c r="AB4" s="7">
        <v>-0.88100000000000001</v>
      </c>
      <c r="AC4" s="7">
        <v>8.9999999999999993E-3</v>
      </c>
      <c r="AD4" s="7">
        <v>0.04</v>
      </c>
      <c r="AE4" s="7">
        <v>0.57999999999999996</v>
      </c>
      <c r="AF4" s="7">
        <v>0.96099999999999997</v>
      </c>
      <c r="AG4" s="7">
        <v>1.1599999999999999</v>
      </c>
      <c r="AH4" s="7">
        <v>1.3620000000000001</v>
      </c>
      <c r="AI4" s="7">
        <v>1.837</v>
      </c>
      <c r="AJ4" s="7">
        <v>1.5209999999999999</v>
      </c>
      <c r="AK4" s="7">
        <v>2019</v>
      </c>
    </row>
    <row r="5" spans="1:37" x14ac:dyDescent="0.3">
      <c r="A5" s="7" t="s">
        <v>4</v>
      </c>
      <c r="B5" s="7" t="s">
        <v>22</v>
      </c>
      <c r="C5" s="7" t="s">
        <v>17</v>
      </c>
      <c r="E5" s="7" t="s">
        <v>23</v>
      </c>
      <c r="F5" s="7">
        <v>4.6890000000000001</v>
      </c>
      <c r="G5" s="7">
        <v>3.1309999999999998</v>
      </c>
      <c r="H5" s="7">
        <v>-1.4219999999999999</v>
      </c>
      <c r="I5" s="7">
        <v>-1.1830000000000001</v>
      </c>
      <c r="J5" s="7">
        <v>-1.0369999999999999</v>
      </c>
      <c r="K5" s="7">
        <v>-1.5</v>
      </c>
      <c r="L5" s="7">
        <v>-1.246</v>
      </c>
      <c r="M5" s="7">
        <v>-0.67600000000000005</v>
      </c>
      <c r="N5" s="7">
        <v>-0.51</v>
      </c>
      <c r="O5" s="7">
        <v>-0.71099999999999997</v>
      </c>
      <c r="P5" s="7">
        <v>-1.4219999999999999</v>
      </c>
      <c r="Q5" s="7">
        <v>-1.7609999999999999</v>
      </c>
      <c r="R5" s="7">
        <v>-0.36799999999999999</v>
      </c>
      <c r="S5" s="7">
        <v>1.891</v>
      </c>
      <c r="T5" s="7">
        <v>1.4139999999999999</v>
      </c>
      <c r="U5" s="7">
        <v>4.5199999999999996</v>
      </c>
      <c r="V5" s="7">
        <v>4.673</v>
      </c>
      <c r="W5" s="7">
        <v>5.7720000000000002</v>
      </c>
      <c r="X5" s="7">
        <v>6.8609999999999998</v>
      </c>
      <c r="Y5" s="7">
        <v>5.6920000000000002</v>
      </c>
      <c r="Z5" s="7">
        <v>5.8360000000000003</v>
      </c>
      <c r="AA5" s="7">
        <v>5.7439999999999998</v>
      </c>
      <c r="AB5" s="7">
        <v>6.2130000000000001</v>
      </c>
      <c r="AC5" s="7">
        <v>7.1289999999999996</v>
      </c>
      <c r="AD5" s="7">
        <v>6.5570000000000004</v>
      </c>
      <c r="AE5" s="7">
        <v>7.2039999999999997</v>
      </c>
      <c r="AF5" s="7">
        <v>8.6010000000000009</v>
      </c>
      <c r="AG5" s="7">
        <v>8.5079999999999991</v>
      </c>
      <c r="AH5" s="7">
        <v>7.7880000000000003</v>
      </c>
      <c r="AI5" s="7">
        <v>7.3730000000000002</v>
      </c>
      <c r="AJ5" s="7">
        <v>7.0739999999999998</v>
      </c>
      <c r="AK5" s="7">
        <v>2019</v>
      </c>
    </row>
    <row r="6" spans="1:37" x14ac:dyDescent="0.3">
      <c r="A6" s="7" t="s">
        <v>5</v>
      </c>
      <c r="B6" s="7" t="s">
        <v>11</v>
      </c>
      <c r="C6" s="7" t="s">
        <v>12</v>
      </c>
      <c r="E6" s="7" t="s">
        <v>13</v>
      </c>
      <c r="F6" s="7">
        <v>5.0039999999999996</v>
      </c>
      <c r="G6" s="7">
        <v>3.847</v>
      </c>
      <c r="H6" s="7">
        <v>2.5249999999999999</v>
      </c>
      <c r="I6" s="7">
        <v>0.85099999999999998</v>
      </c>
      <c r="J6" s="7">
        <v>-1.3140000000000001</v>
      </c>
      <c r="K6" s="7">
        <v>2.335</v>
      </c>
      <c r="L6" s="7">
        <v>4.1219999999999999</v>
      </c>
      <c r="M6" s="7">
        <v>2.4209999999999998</v>
      </c>
      <c r="N6" s="7">
        <v>3.8650000000000002</v>
      </c>
      <c r="O6" s="7">
        <v>4.4690000000000003</v>
      </c>
      <c r="P6" s="7">
        <v>4.7450000000000001</v>
      </c>
      <c r="Q6" s="7">
        <v>5.0529999999999999</v>
      </c>
      <c r="R6" s="7">
        <v>3.9359999999999999</v>
      </c>
      <c r="S6" s="7">
        <v>2.7269999999999999</v>
      </c>
      <c r="T6" s="7">
        <v>2.984</v>
      </c>
      <c r="U6" s="7">
        <v>3.1179999999999999</v>
      </c>
      <c r="V6" s="7">
        <v>3.6560000000000001</v>
      </c>
      <c r="W6" s="7">
        <v>4.1040000000000001</v>
      </c>
      <c r="X6" s="7">
        <v>3.6019999999999999</v>
      </c>
      <c r="Y6" s="7">
        <v>0.88900000000000001</v>
      </c>
      <c r="Z6" s="7">
        <v>-3.7690000000000001</v>
      </c>
      <c r="AA6" s="7">
        <v>0.16800000000000001</v>
      </c>
      <c r="AB6" s="7">
        <v>-0.81399999999999995</v>
      </c>
      <c r="AC6" s="7">
        <v>-2.9580000000000002</v>
      </c>
      <c r="AD6" s="7">
        <v>-1.4370000000000001</v>
      </c>
      <c r="AE6" s="7">
        <v>1.3819999999999999</v>
      </c>
      <c r="AF6" s="7">
        <v>3.8370000000000002</v>
      </c>
      <c r="AG6" s="7">
        <v>3.028</v>
      </c>
      <c r="AH6" s="7">
        <v>2.895</v>
      </c>
      <c r="AI6" s="7">
        <v>2.3540000000000001</v>
      </c>
      <c r="AJ6" s="7">
        <v>1.9770000000000001</v>
      </c>
      <c r="AK6" s="7">
        <v>2019</v>
      </c>
    </row>
    <row r="7" spans="1:37" x14ac:dyDescent="0.3">
      <c r="A7" s="7" t="s">
        <v>5</v>
      </c>
      <c r="B7" s="7" t="s">
        <v>2</v>
      </c>
      <c r="C7" s="7" t="s">
        <v>14</v>
      </c>
      <c r="E7" s="7" t="s">
        <v>24</v>
      </c>
      <c r="F7" s="7">
        <v>17.239999999999998</v>
      </c>
      <c r="G7" s="7">
        <v>16.238</v>
      </c>
      <c r="H7" s="7">
        <v>16.312999999999999</v>
      </c>
      <c r="I7" s="7">
        <v>18.353000000000002</v>
      </c>
      <c r="J7" s="7">
        <v>22.64</v>
      </c>
      <c r="K7" s="7">
        <v>24.117999999999999</v>
      </c>
      <c r="L7" s="7">
        <v>22.9</v>
      </c>
      <c r="M7" s="7">
        <v>22.08</v>
      </c>
      <c r="N7" s="7">
        <v>20.61</v>
      </c>
      <c r="O7" s="7">
        <v>18.605</v>
      </c>
      <c r="P7" s="7">
        <v>15.64</v>
      </c>
      <c r="Q7" s="7">
        <v>13.856999999999999</v>
      </c>
      <c r="R7" s="7">
        <v>10.54</v>
      </c>
      <c r="S7" s="7">
        <v>11.45</v>
      </c>
      <c r="T7" s="7">
        <v>11.484999999999999</v>
      </c>
      <c r="U7" s="7">
        <v>10.965</v>
      </c>
      <c r="V7" s="7">
        <v>9.1530000000000005</v>
      </c>
      <c r="W7" s="7">
        <v>8.4529999999999994</v>
      </c>
      <c r="X7" s="7">
        <v>8.2330000000000005</v>
      </c>
      <c r="Y7" s="7">
        <v>11.244999999999999</v>
      </c>
      <c r="Z7" s="7">
        <v>17.855</v>
      </c>
      <c r="AA7" s="7">
        <v>19.858000000000001</v>
      </c>
      <c r="AB7" s="7">
        <v>21.39</v>
      </c>
      <c r="AC7" s="7">
        <v>24.788</v>
      </c>
      <c r="AD7" s="7">
        <v>26.094999999999999</v>
      </c>
      <c r="AE7" s="7">
        <v>24.443000000000001</v>
      </c>
      <c r="AF7" s="7">
        <v>22.058</v>
      </c>
      <c r="AG7" s="7">
        <v>19.635000000000002</v>
      </c>
      <c r="AH7" s="7">
        <v>17.225000000000001</v>
      </c>
      <c r="AI7" s="7">
        <v>15.255000000000001</v>
      </c>
      <c r="AJ7" s="7">
        <v>14.105</v>
      </c>
      <c r="AK7" s="7">
        <v>2019</v>
      </c>
    </row>
    <row r="8" spans="1:37" x14ac:dyDescent="0.3">
      <c r="A8" s="7" t="s">
        <v>5</v>
      </c>
      <c r="B8" s="7" t="s">
        <v>20</v>
      </c>
      <c r="C8" s="7" t="s">
        <v>17</v>
      </c>
      <c r="E8" s="7" t="s">
        <v>21</v>
      </c>
      <c r="F8" s="7">
        <v>-3.0760000000000001</v>
      </c>
      <c r="G8" s="7">
        <v>-4.0140000000000002</v>
      </c>
      <c r="H8" s="7">
        <v>-4.7130000000000001</v>
      </c>
      <c r="I8" s="7">
        <v>-4.3890000000000002</v>
      </c>
      <c r="J8" s="7">
        <v>-7.0910000000000002</v>
      </c>
      <c r="K8" s="7">
        <v>-6.4989999999999997</v>
      </c>
      <c r="L8" s="7">
        <v>-6.992</v>
      </c>
      <c r="M8" s="7">
        <v>-6.0529999999999999</v>
      </c>
      <c r="N8" s="7">
        <v>-3.9740000000000002</v>
      </c>
      <c r="O8" s="7">
        <v>-2.7050000000000001</v>
      </c>
      <c r="P8" s="7">
        <v>-1.2729999999999999</v>
      </c>
      <c r="Q8" s="7">
        <v>-1.161</v>
      </c>
      <c r="R8" s="7">
        <v>-0.45500000000000002</v>
      </c>
      <c r="S8" s="7">
        <v>-0.317</v>
      </c>
      <c r="T8" s="7">
        <v>-0.375</v>
      </c>
      <c r="U8" s="7">
        <v>-9.5000000000000001E-2</v>
      </c>
      <c r="V8" s="7">
        <v>1.232</v>
      </c>
      <c r="W8" s="7">
        <v>2.1240000000000001</v>
      </c>
      <c r="X8" s="7">
        <v>1.8859999999999999</v>
      </c>
      <c r="Y8" s="7">
        <v>-4.5720000000000001</v>
      </c>
      <c r="Z8" s="7">
        <v>-11.276</v>
      </c>
      <c r="AA8" s="7">
        <v>-9.5269999999999992</v>
      </c>
      <c r="AB8" s="7">
        <v>-9.74</v>
      </c>
      <c r="AC8" s="7">
        <v>-10.736000000000001</v>
      </c>
      <c r="AD8" s="7">
        <v>-7.0359999999999996</v>
      </c>
      <c r="AE8" s="7">
        <v>-5.915</v>
      </c>
      <c r="AF8" s="7">
        <v>-5.1769999999999996</v>
      </c>
      <c r="AG8" s="7">
        <v>-4.3049999999999997</v>
      </c>
      <c r="AH8" s="7">
        <v>-3.024</v>
      </c>
      <c r="AI8" s="7">
        <v>-2.5369999999999999</v>
      </c>
      <c r="AJ8" s="7">
        <v>-2.8260000000000001</v>
      </c>
      <c r="AK8" s="7">
        <v>2019</v>
      </c>
    </row>
    <row r="9" spans="1:37" x14ac:dyDescent="0.3">
      <c r="A9" s="7" t="s">
        <v>5</v>
      </c>
      <c r="B9" s="7" t="s">
        <v>22</v>
      </c>
      <c r="C9" s="7" t="s">
        <v>17</v>
      </c>
      <c r="E9" s="7" t="s">
        <v>23</v>
      </c>
      <c r="F9" s="7">
        <v>-2.7890000000000001</v>
      </c>
      <c r="G9" s="7">
        <v>-3.37</v>
      </c>
      <c r="H9" s="7">
        <v>-3.4790000000000001</v>
      </c>
      <c r="I9" s="7">
        <v>-3.4</v>
      </c>
      <c r="J9" s="7">
        <v>-1.9850000000000001</v>
      </c>
      <c r="K9" s="7">
        <v>-2.1640000000000001</v>
      </c>
      <c r="L9" s="7">
        <v>-1.2509999999999999</v>
      </c>
      <c r="M9" s="7">
        <v>-0.85899999999999999</v>
      </c>
      <c r="N9" s="7">
        <v>-0.72699999999999998</v>
      </c>
      <c r="O9" s="7">
        <v>-1.6850000000000001</v>
      </c>
      <c r="P9" s="7">
        <v>-3.2370000000000001</v>
      </c>
      <c r="Q9" s="7">
        <v>-4.3099999999999996</v>
      </c>
      <c r="R9" s="7">
        <v>-4.375</v>
      </c>
      <c r="S9" s="7">
        <v>-3.73</v>
      </c>
      <c r="T9" s="7">
        <v>-3.883</v>
      </c>
      <c r="U9" s="7">
        <v>-5.4820000000000002</v>
      </c>
      <c r="V9" s="7">
        <v>-7.2539999999999996</v>
      </c>
      <c r="W9" s="7">
        <v>-8.8510000000000009</v>
      </c>
      <c r="X9" s="7">
        <v>-9.4320000000000004</v>
      </c>
      <c r="Y9" s="7">
        <v>-8.9030000000000005</v>
      </c>
      <c r="Z9" s="7">
        <v>-4.0880000000000001</v>
      </c>
      <c r="AA9" s="7">
        <v>-3.6560000000000001</v>
      </c>
      <c r="AB9" s="7">
        <v>-2.7240000000000002</v>
      </c>
      <c r="AC9" s="7">
        <v>8.5999999999999993E-2</v>
      </c>
      <c r="AD9" s="7">
        <v>2.0379999999999998</v>
      </c>
      <c r="AE9" s="7">
        <v>1.6990000000000001</v>
      </c>
      <c r="AF9" s="7">
        <v>2.0259999999999998</v>
      </c>
      <c r="AG9" s="7">
        <v>3.1760000000000002</v>
      </c>
      <c r="AH9" s="7">
        <v>2.6749999999999998</v>
      </c>
      <c r="AI9" s="7">
        <v>1.9370000000000001</v>
      </c>
      <c r="AJ9" s="7">
        <v>1.972</v>
      </c>
      <c r="AK9" s="7">
        <v>2019</v>
      </c>
    </row>
    <row r="10" spans="1:37" x14ac:dyDescent="0.3">
      <c r="A10" s="7" t="s">
        <v>15</v>
      </c>
      <c r="B10" s="7" t="s">
        <v>11</v>
      </c>
      <c r="C10" s="7" t="s">
        <v>12</v>
      </c>
      <c r="E10" s="7" t="s">
        <v>13</v>
      </c>
      <c r="F10" s="7">
        <v>3.673</v>
      </c>
      <c r="G10" s="7">
        <v>1.8859999999999999</v>
      </c>
      <c r="H10" s="7">
        <v>-0.108</v>
      </c>
      <c r="I10" s="7">
        <v>3.5219999999999998</v>
      </c>
      <c r="J10" s="7">
        <v>2.7530000000000001</v>
      </c>
      <c r="K10" s="7">
        <v>4.0289999999999999</v>
      </c>
      <c r="L10" s="7">
        <v>2.6840000000000002</v>
      </c>
      <c r="M10" s="7">
        <v>3.7719999999999998</v>
      </c>
      <c r="N10" s="7">
        <v>4.4470000000000001</v>
      </c>
      <c r="O10" s="7">
        <v>4.4809999999999999</v>
      </c>
      <c r="P10" s="7">
        <v>4.7530000000000001</v>
      </c>
      <c r="Q10" s="7">
        <v>4.1269999999999998</v>
      </c>
      <c r="R10" s="7">
        <v>0.999</v>
      </c>
      <c r="S10" s="7">
        <v>1.742</v>
      </c>
      <c r="T10" s="7">
        <v>2.8610000000000002</v>
      </c>
      <c r="U10" s="7">
        <v>3.7989999999999999</v>
      </c>
      <c r="V10" s="7">
        <v>3.5129999999999999</v>
      </c>
      <c r="W10" s="7">
        <v>2.855</v>
      </c>
      <c r="X10" s="7">
        <v>1.8759999999999999</v>
      </c>
      <c r="Y10" s="7">
        <v>-0.13700000000000001</v>
      </c>
      <c r="Z10" s="7">
        <v>-2.5369999999999999</v>
      </c>
      <c r="AA10" s="7">
        <v>2.5640000000000001</v>
      </c>
      <c r="AB10" s="7">
        <v>1.5509999999999999</v>
      </c>
      <c r="AC10" s="7">
        <v>2.2490000000000001</v>
      </c>
      <c r="AD10" s="7">
        <v>1.8420000000000001</v>
      </c>
      <c r="AE10" s="7">
        <v>2.5259999999999998</v>
      </c>
      <c r="AF10" s="7">
        <v>3.0760000000000001</v>
      </c>
      <c r="AG10" s="7">
        <v>1.7110000000000001</v>
      </c>
      <c r="AH10" s="7">
        <v>2.3330000000000002</v>
      </c>
      <c r="AI10" s="7">
        <v>2.9969999999999999</v>
      </c>
      <c r="AJ10" s="7">
        <v>2.161</v>
      </c>
      <c r="AK10" s="7">
        <v>2019</v>
      </c>
    </row>
    <row r="11" spans="1:37" x14ac:dyDescent="0.3">
      <c r="A11" s="7" t="s">
        <v>15</v>
      </c>
      <c r="B11" s="7" t="s">
        <v>2</v>
      </c>
      <c r="C11" s="7" t="s">
        <v>14</v>
      </c>
      <c r="E11" s="7" t="s">
        <v>25</v>
      </c>
      <c r="F11" s="7">
        <v>5.258</v>
      </c>
      <c r="G11" s="7">
        <v>5.617</v>
      </c>
      <c r="H11" s="7">
        <v>6.85</v>
      </c>
      <c r="I11" s="7">
        <v>7.492</v>
      </c>
      <c r="J11" s="7">
        <v>6.9080000000000004</v>
      </c>
      <c r="K11" s="7">
        <v>6.1</v>
      </c>
      <c r="L11" s="7">
        <v>5.5919999999999996</v>
      </c>
      <c r="M11" s="7">
        <v>5.4080000000000004</v>
      </c>
      <c r="N11" s="7">
        <v>4.9420000000000002</v>
      </c>
      <c r="O11" s="7">
        <v>4.5</v>
      </c>
      <c r="P11" s="7">
        <v>4.2169999999999996</v>
      </c>
      <c r="Q11" s="7">
        <v>3.9670000000000001</v>
      </c>
      <c r="R11" s="7">
        <v>4.742</v>
      </c>
      <c r="S11" s="7">
        <v>5.7830000000000004</v>
      </c>
      <c r="T11" s="7">
        <v>5.992</v>
      </c>
      <c r="U11" s="7">
        <v>5.5419999999999998</v>
      </c>
      <c r="V11" s="7">
        <v>5.0830000000000002</v>
      </c>
      <c r="W11" s="7">
        <v>4.6079999999999997</v>
      </c>
      <c r="X11" s="7">
        <v>4.617</v>
      </c>
      <c r="Y11" s="7">
        <v>5.8</v>
      </c>
      <c r="Z11" s="7">
        <v>9.2829999999999995</v>
      </c>
      <c r="AA11" s="7">
        <v>9.6080000000000005</v>
      </c>
      <c r="AB11" s="7">
        <v>8.9329999999999998</v>
      </c>
      <c r="AC11" s="7">
        <v>8.0749999999999993</v>
      </c>
      <c r="AD11" s="7">
        <v>7.3579999999999997</v>
      </c>
      <c r="AE11" s="7">
        <v>6.1580000000000004</v>
      </c>
      <c r="AF11" s="7">
        <v>5.2750000000000004</v>
      </c>
      <c r="AG11" s="7">
        <v>4.875</v>
      </c>
      <c r="AH11" s="7">
        <v>4.3419999999999996</v>
      </c>
      <c r="AI11" s="7">
        <v>3.8919999999999999</v>
      </c>
      <c r="AJ11" s="7">
        <v>3.6669999999999998</v>
      </c>
      <c r="AK11" s="7">
        <v>2019</v>
      </c>
    </row>
    <row r="12" spans="1:37" x14ac:dyDescent="0.3">
      <c r="A12" s="7" t="s">
        <v>15</v>
      </c>
      <c r="B12" s="7" t="s">
        <v>20</v>
      </c>
      <c r="C12" s="7" t="s">
        <v>17</v>
      </c>
      <c r="E12" s="7" t="s">
        <v>21</v>
      </c>
      <c r="F12" s="7" t="s">
        <v>18</v>
      </c>
      <c r="G12" s="7" t="s">
        <v>18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18</v>
      </c>
      <c r="M12" s="7" t="s">
        <v>18</v>
      </c>
      <c r="N12" s="7" t="s">
        <v>18</v>
      </c>
      <c r="O12" s="7" t="s">
        <v>18</v>
      </c>
      <c r="P12" s="7" t="s">
        <v>18</v>
      </c>
      <c r="Q12" s="7" t="s">
        <v>18</v>
      </c>
      <c r="R12" s="7">
        <v>-0.53700000000000003</v>
      </c>
      <c r="S12" s="7">
        <v>-3.8119999999999998</v>
      </c>
      <c r="T12" s="7">
        <v>-4.7640000000000002</v>
      </c>
      <c r="U12" s="7">
        <v>-4.2380000000000004</v>
      </c>
      <c r="V12" s="7">
        <v>-3.069</v>
      </c>
      <c r="W12" s="7">
        <v>-2.0289999999999999</v>
      </c>
      <c r="X12" s="7">
        <v>-2.91</v>
      </c>
      <c r="Y12" s="7">
        <v>-6.63</v>
      </c>
      <c r="Z12" s="7">
        <v>-13.196999999999999</v>
      </c>
      <c r="AA12" s="7">
        <v>-11.023999999999999</v>
      </c>
      <c r="AB12" s="7">
        <v>-9.7029999999999994</v>
      </c>
      <c r="AC12" s="7">
        <v>-8.0280000000000005</v>
      </c>
      <c r="AD12" s="7">
        <v>-4.5640000000000001</v>
      </c>
      <c r="AE12" s="7">
        <v>-4.0579999999999998</v>
      </c>
      <c r="AF12" s="7">
        <v>-3.556</v>
      </c>
      <c r="AG12" s="7">
        <v>-4.3639999999999999</v>
      </c>
      <c r="AH12" s="7">
        <v>-4.5910000000000002</v>
      </c>
      <c r="AI12" s="7">
        <v>-5.7859999999999996</v>
      </c>
      <c r="AJ12" s="7">
        <v>-6.3490000000000002</v>
      </c>
      <c r="AK12" s="7">
        <v>2019</v>
      </c>
    </row>
    <row r="13" spans="1:37" x14ac:dyDescent="0.3">
      <c r="A13" s="7" t="s">
        <v>15</v>
      </c>
      <c r="B13" s="7" t="s">
        <v>22</v>
      </c>
      <c r="C13" s="7" t="s">
        <v>17</v>
      </c>
      <c r="E13" s="7" t="s">
        <v>23</v>
      </c>
      <c r="F13" s="7">
        <v>-1.7629999999999999</v>
      </c>
      <c r="G13" s="7">
        <v>-1.3240000000000001</v>
      </c>
      <c r="H13" s="7">
        <v>4.7E-2</v>
      </c>
      <c r="I13" s="7">
        <v>-0.79200000000000004</v>
      </c>
      <c r="J13" s="7">
        <v>-1.2370000000000001</v>
      </c>
      <c r="K13" s="7">
        <v>-1.669</v>
      </c>
      <c r="L13" s="7">
        <v>-1.4870000000000001</v>
      </c>
      <c r="M13" s="7">
        <v>-1.546</v>
      </c>
      <c r="N13" s="7">
        <v>-1.641</v>
      </c>
      <c r="O13" s="7">
        <v>-2.3730000000000002</v>
      </c>
      <c r="P13" s="7">
        <v>-2.976</v>
      </c>
      <c r="Q13" s="7">
        <v>-3.92</v>
      </c>
      <c r="R13" s="7">
        <v>-3.7240000000000002</v>
      </c>
      <c r="S13" s="7">
        <v>-4.1710000000000003</v>
      </c>
      <c r="T13" s="7">
        <v>-4.5579999999999998</v>
      </c>
      <c r="U13" s="7">
        <v>-5.2060000000000004</v>
      </c>
      <c r="V13" s="7">
        <v>-5.7469999999999999</v>
      </c>
      <c r="W13" s="7">
        <v>-5.9109999999999996</v>
      </c>
      <c r="X13" s="7">
        <v>-5.0970000000000004</v>
      </c>
      <c r="Y13" s="7">
        <v>-4.734</v>
      </c>
      <c r="Z13" s="7">
        <v>-2.6280000000000001</v>
      </c>
      <c r="AA13" s="7">
        <v>-2.8820000000000001</v>
      </c>
      <c r="AB13" s="7">
        <v>-2.9289999999999998</v>
      </c>
      <c r="AC13" s="7">
        <v>-2.581</v>
      </c>
      <c r="AD13" s="7">
        <v>-2.0070000000000001</v>
      </c>
      <c r="AE13" s="7">
        <v>-2.0990000000000002</v>
      </c>
      <c r="AF13" s="7">
        <v>-2.234</v>
      </c>
      <c r="AG13" s="7">
        <v>-2.1059999999999999</v>
      </c>
      <c r="AH13" s="7">
        <v>-1.869</v>
      </c>
      <c r="AI13" s="7">
        <v>-2.1819999999999999</v>
      </c>
      <c r="AJ13" s="7">
        <v>-2.2410000000000001</v>
      </c>
      <c r="AK13" s="7">
        <v>2019</v>
      </c>
    </row>
    <row r="15" spans="1:37" x14ac:dyDescent="0.3">
      <c r="A15" s="7" t="s">
        <v>26</v>
      </c>
    </row>
    <row r="17" spans="1:1" ht="23.4" x14ac:dyDescent="0.45">
      <c r="A17" s="2" t="s">
        <v>27</v>
      </c>
    </row>
    <row r="18" spans="1:1" ht="23.4" x14ac:dyDescent="0.45">
      <c r="A18" s="2" t="s">
        <v>28</v>
      </c>
    </row>
    <row r="19" spans="1:1" ht="23.4" x14ac:dyDescent="0.45">
      <c r="A19" s="2" t="s">
        <v>29</v>
      </c>
    </row>
    <row r="20" spans="1:1" ht="23.4" x14ac:dyDescent="0.45">
      <c r="A20" s="6" t="s">
        <v>31</v>
      </c>
    </row>
    <row r="21" spans="1:1" ht="23.4" x14ac:dyDescent="0.45">
      <c r="A21" s="6" t="s">
        <v>30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5"/>
  <sheetViews>
    <sheetView windowProtection="1" topLeftCell="A121" zoomScale="40" zoomScaleNormal="40" workbookViewId="0">
      <selection activeCell="N22" sqref="N22"/>
    </sheetView>
  </sheetViews>
  <sheetFormatPr baseColWidth="10" defaultRowHeight="14.4" x14ac:dyDescent="0.3"/>
  <cols>
    <col min="1" max="16384" width="11.5546875" style="7"/>
  </cols>
  <sheetData>
    <row r="1" spans="1:5" ht="23.4" x14ac:dyDescent="0.45">
      <c r="A1" s="2" t="s">
        <v>27</v>
      </c>
    </row>
    <row r="2" spans="1:5" x14ac:dyDescent="0.3">
      <c r="A2" s="7" t="s">
        <v>3</v>
      </c>
      <c r="B2" s="7" t="s">
        <v>15</v>
      </c>
      <c r="C2" s="7" t="s">
        <v>15</v>
      </c>
      <c r="D2" s="7" t="s">
        <v>176</v>
      </c>
    </row>
    <row r="3" spans="1:5" x14ac:dyDescent="0.3">
      <c r="A3" s="7" t="s">
        <v>6</v>
      </c>
      <c r="B3" s="7" t="s">
        <v>11</v>
      </c>
      <c r="C3" s="7" t="s">
        <v>2</v>
      </c>
    </row>
    <row r="4" spans="1:5" x14ac:dyDescent="0.3">
      <c r="A4" s="7" t="s">
        <v>7</v>
      </c>
      <c r="B4" s="7" t="s">
        <v>12</v>
      </c>
      <c r="C4" s="7" t="s">
        <v>14</v>
      </c>
    </row>
    <row r="5" spans="1:5" x14ac:dyDescent="0.3">
      <c r="A5" s="7" t="s">
        <v>8</v>
      </c>
    </row>
    <row r="6" spans="1:5" x14ac:dyDescent="0.3">
      <c r="A6" s="7" t="s">
        <v>9</v>
      </c>
      <c r="B6" s="7" t="s">
        <v>13</v>
      </c>
      <c r="C6" s="7" t="s">
        <v>25</v>
      </c>
      <c r="D6" s="7" t="s">
        <v>21</v>
      </c>
      <c r="E6" s="7" t="s">
        <v>23</v>
      </c>
    </row>
    <row r="7" spans="1:5" x14ac:dyDescent="0.3">
      <c r="A7" s="7">
        <v>1989</v>
      </c>
      <c r="B7" s="7">
        <v>3.673</v>
      </c>
      <c r="C7" s="7">
        <v>5.258</v>
      </c>
    </row>
    <row r="8" spans="1:5" x14ac:dyDescent="0.3">
      <c r="A8" s="7">
        <v>1990</v>
      </c>
      <c r="B8" s="7">
        <v>1.8859999999999999</v>
      </c>
      <c r="C8" s="7">
        <v>5.617</v>
      </c>
      <c r="D8" s="7">
        <f>C8-C7</f>
        <v>0.35899999999999999</v>
      </c>
    </row>
    <row r="9" spans="1:5" x14ac:dyDescent="0.3">
      <c r="A9" s="7">
        <v>1991</v>
      </c>
      <c r="B9" s="7">
        <v>-0.108</v>
      </c>
      <c r="C9" s="7">
        <v>6.85</v>
      </c>
      <c r="D9" s="7">
        <f>C9-C8</f>
        <v>1.2329999999999997</v>
      </c>
    </row>
    <row r="10" spans="1:5" x14ac:dyDescent="0.3">
      <c r="A10" s="7">
        <v>1992</v>
      </c>
      <c r="B10" s="7">
        <v>3.5219999999999998</v>
      </c>
      <c r="C10" s="7">
        <v>7.492</v>
      </c>
      <c r="D10" s="7">
        <f>C10-C9</f>
        <v>0.64200000000000035</v>
      </c>
    </row>
    <row r="11" spans="1:5" x14ac:dyDescent="0.3">
      <c r="A11" s="7">
        <v>1993</v>
      </c>
      <c r="B11" s="7">
        <v>2.7530000000000001</v>
      </c>
      <c r="C11" s="7">
        <v>6.9080000000000004</v>
      </c>
      <c r="D11" s="7">
        <f>C11-C10</f>
        <v>-0.58399999999999963</v>
      </c>
    </row>
    <row r="12" spans="1:5" x14ac:dyDescent="0.3">
      <c r="A12" s="7">
        <v>1994</v>
      </c>
      <c r="B12" s="7">
        <v>4.0289999999999999</v>
      </c>
      <c r="C12" s="7">
        <v>6.1</v>
      </c>
      <c r="D12" s="7">
        <f>C12-C11</f>
        <v>-0.80800000000000072</v>
      </c>
    </row>
    <row r="13" spans="1:5" x14ac:dyDescent="0.3">
      <c r="A13" s="7">
        <v>1995</v>
      </c>
      <c r="B13" s="7">
        <v>2.6840000000000002</v>
      </c>
      <c r="C13" s="7">
        <v>5.5919999999999996</v>
      </c>
      <c r="D13" s="7">
        <f>C13-C12</f>
        <v>-0.50800000000000001</v>
      </c>
    </row>
    <row r="14" spans="1:5" x14ac:dyDescent="0.3">
      <c r="A14" s="7">
        <v>1996</v>
      </c>
      <c r="B14" s="7">
        <v>3.7719999999999998</v>
      </c>
      <c r="C14" s="7">
        <v>5.4080000000000004</v>
      </c>
      <c r="D14" s="7">
        <f>C14-C13</f>
        <v>-0.18399999999999928</v>
      </c>
    </row>
    <row r="15" spans="1:5" x14ac:dyDescent="0.3">
      <c r="A15" s="7">
        <v>1997</v>
      </c>
      <c r="B15" s="7">
        <v>4.4470000000000001</v>
      </c>
      <c r="C15" s="7">
        <v>4.9420000000000002</v>
      </c>
      <c r="D15" s="7">
        <f>C15-C14</f>
        <v>-0.46600000000000019</v>
      </c>
    </row>
    <row r="16" spans="1:5" x14ac:dyDescent="0.3">
      <c r="A16" s="7">
        <v>1998</v>
      </c>
      <c r="B16" s="7">
        <v>4.4809999999999999</v>
      </c>
      <c r="C16" s="7">
        <v>4.5</v>
      </c>
      <c r="D16" s="7">
        <f>C16-C15</f>
        <v>-0.44200000000000017</v>
      </c>
    </row>
    <row r="17" spans="1:7" x14ac:dyDescent="0.3">
      <c r="A17" s="7">
        <v>1999</v>
      </c>
      <c r="B17" s="7">
        <v>4.7530000000000001</v>
      </c>
      <c r="C17" s="7">
        <v>4.2169999999999996</v>
      </c>
      <c r="D17" s="7">
        <f>C17-C16</f>
        <v>-0.28300000000000036</v>
      </c>
    </row>
    <row r="18" spans="1:7" x14ac:dyDescent="0.3">
      <c r="A18" s="7">
        <v>2000</v>
      </c>
      <c r="B18" s="7">
        <v>4.1269999999999998</v>
      </c>
      <c r="C18" s="7">
        <v>3.9670000000000001</v>
      </c>
      <c r="D18" s="7">
        <f>C18-C17</f>
        <v>-0.24999999999999956</v>
      </c>
    </row>
    <row r="19" spans="1:7" x14ac:dyDescent="0.3">
      <c r="A19" s="7">
        <v>2001</v>
      </c>
      <c r="B19" s="7">
        <v>0.999</v>
      </c>
      <c r="C19" s="7">
        <v>4.742</v>
      </c>
      <c r="D19" s="7">
        <f>C19-C18</f>
        <v>0.77499999999999991</v>
      </c>
    </row>
    <row r="20" spans="1:7" x14ac:dyDescent="0.3">
      <c r="A20" s="7">
        <v>2002</v>
      </c>
      <c r="B20" s="7">
        <v>1.742</v>
      </c>
      <c r="C20" s="7">
        <v>5.7830000000000004</v>
      </c>
      <c r="D20" s="7">
        <f>C20-C19</f>
        <v>1.0410000000000004</v>
      </c>
    </row>
    <row r="21" spans="1:7" x14ac:dyDescent="0.3">
      <c r="A21" s="7">
        <v>2003</v>
      </c>
      <c r="B21" s="7">
        <v>2.8610000000000002</v>
      </c>
      <c r="C21" s="7">
        <v>5.992</v>
      </c>
      <c r="D21" s="7">
        <f>C21-C20</f>
        <v>0.20899999999999963</v>
      </c>
    </row>
    <row r="22" spans="1:7" x14ac:dyDescent="0.3">
      <c r="A22" s="7">
        <v>2004</v>
      </c>
      <c r="B22" s="7">
        <v>3.7989999999999999</v>
      </c>
      <c r="C22" s="7">
        <v>5.5419999999999998</v>
      </c>
      <c r="D22" s="7">
        <f>C22-C21</f>
        <v>-0.45000000000000018</v>
      </c>
    </row>
    <row r="23" spans="1:7" x14ac:dyDescent="0.3">
      <c r="A23" s="7">
        <v>2005</v>
      </c>
      <c r="B23" s="7">
        <v>3.5129999999999999</v>
      </c>
      <c r="C23" s="7">
        <v>5.0830000000000002</v>
      </c>
      <c r="D23" s="7">
        <f>C23-C22</f>
        <v>-0.45899999999999963</v>
      </c>
    </row>
    <row r="24" spans="1:7" x14ac:dyDescent="0.3">
      <c r="A24" s="7">
        <v>2006</v>
      </c>
      <c r="B24" s="7">
        <v>2.855</v>
      </c>
      <c r="C24" s="7">
        <v>4.6079999999999997</v>
      </c>
      <c r="D24" s="7">
        <f>C24-C23</f>
        <v>-0.47500000000000053</v>
      </c>
    </row>
    <row r="25" spans="1:7" x14ac:dyDescent="0.3">
      <c r="A25" s="7">
        <v>2007</v>
      </c>
      <c r="B25" s="7">
        <v>1.8759999999999999</v>
      </c>
      <c r="C25" s="7">
        <v>4.617</v>
      </c>
      <c r="D25" s="7">
        <f>C25-C24</f>
        <v>9.0000000000003411E-3</v>
      </c>
      <c r="G25" s="7">
        <f>1.0267/0.4358</f>
        <v>2.3558972005507113</v>
      </c>
    </row>
    <row r="26" spans="1:7" x14ac:dyDescent="0.3">
      <c r="A26" s="7">
        <v>2008</v>
      </c>
      <c r="B26" s="7">
        <v>-0.13700000000000001</v>
      </c>
      <c r="C26" s="7">
        <v>5.8</v>
      </c>
      <c r="D26" s="7">
        <f>C26-C25</f>
        <v>1.1829999999999998</v>
      </c>
    </row>
    <row r="27" spans="1:7" x14ac:dyDescent="0.3">
      <c r="A27" s="7">
        <v>2009</v>
      </c>
      <c r="B27" s="7">
        <v>-2.5369999999999999</v>
      </c>
      <c r="C27" s="7">
        <v>9.2829999999999995</v>
      </c>
      <c r="D27" s="7">
        <f>C27-C26</f>
        <v>3.4829999999999997</v>
      </c>
    </row>
    <row r="28" spans="1:7" x14ac:dyDescent="0.3">
      <c r="A28" s="7">
        <v>2010</v>
      </c>
      <c r="B28" s="7">
        <v>2.5640000000000001</v>
      </c>
      <c r="C28" s="7">
        <v>9.6080000000000005</v>
      </c>
      <c r="D28" s="7">
        <f>C28-C27</f>
        <v>0.32500000000000107</v>
      </c>
    </row>
    <row r="29" spans="1:7" x14ac:dyDescent="0.3">
      <c r="A29" s="7">
        <v>2011</v>
      </c>
      <c r="B29" s="7">
        <v>1.5509999999999999</v>
      </c>
      <c r="C29" s="7">
        <v>8.9329999999999998</v>
      </c>
      <c r="D29" s="7">
        <f>C29-C28</f>
        <v>-0.67500000000000071</v>
      </c>
    </row>
    <row r="30" spans="1:7" x14ac:dyDescent="0.3">
      <c r="A30" s="7">
        <v>2012</v>
      </c>
      <c r="B30" s="7">
        <v>2.2490000000000001</v>
      </c>
      <c r="C30" s="7">
        <v>8.0749999999999993</v>
      </c>
      <c r="D30" s="7">
        <f>C30-C29</f>
        <v>-0.85800000000000054</v>
      </c>
    </row>
    <row r="31" spans="1:7" x14ac:dyDescent="0.3">
      <c r="A31" s="7">
        <v>2013</v>
      </c>
      <c r="B31" s="7">
        <v>1.8420000000000001</v>
      </c>
      <c r="C31" s="7">
        <v>7.3579999999999997</v>
      </c>
      <c r="D31" s="7">
        <f>C31-C30</f>
        <v>-0.71699999999999964</v>
      </c>
    </row>
    <row r="32" spans="1:7" x14ac:dyDescent="0.3">
      <c r="A32" s="7">
        <v>2014</v>
      </c>
      <c r="B32" s="7">
        <v>2.5259999999999998</v>
      </c>
      <c r="C32" s="7">
        <v>6.1580000000000004</v>
      </c>
      <c r="D32" s="7">
        <f>C32-C31</f>
        <v>-1.1999999999999993</v>
      </c>
    </row>
    <row r="33" spans="1:4" x14ac:dyDescent="0.3">
      <c r="A33" s="7">
        <v>2015</v>
      </c>
      <c r="B33" s="7">
        <v>3.0760000000000001</v>
      </c>
      <c r="C33" s="7">
        <v>5.2750000000000004</v>
      </c>
      <c r="D33" s="7">
        <f>C33-C32</f>
        <v>-0.88300000000000001</v>
      </c>
    </row>
    <row r="34" spans="1:4" x14ac:dyDescent="0.3">
      <c r="A34" s="7">
        <v>2016</v>
      </c>
      <c r="B34" s="7">
        <v>1.7110000000000001</v>
      </c>
      <c r="C34" s="7">
        <v>4.875</v>
      </c>
      <c r="D34" s="7">
        <f>C34-C33</f>
        <v>-0.40000000000000036</v>
      </c>
    </row>
    <row r="35" spans="1:4" x14ac:dyDescent="0.3">
      <c r="A35" s="7">
        <v>2017</v>
      </c>
      <c r="B35" s="7">
        <v>2.3330000000000002</v>
      </c>
      <c r="C35" s="7">
        <v>4.3419999999999996</v>
      </c>
      <c r="D35" s="7">
        <f>C35-C34</f>
        <v>-0.53300000000000036</v>
      </c>
    </row>
    <row r="36" spans="1:4" x14ac:dyDescent="0.3">
      <c r="A36" s="7">
        <v>2018</v>
      </c>
      <c r="B36" s="7">
        <v>2.9969999999999999</v>
      </c>
      <c r="C36" s="7">
        <v>3.8919999999999999</v>
      </c>
      <c r="D36" s="7">
        <f>C36-C35</f>
        <v>-0.44999999999999973</v>
      </c>
    </row>
    <row r="37" spans="1:4" x14ac:dyDescent="0.3">
      <c r="A37" s="7">
        <v>2019</v>
      </c>
      <c r="B37" s="7">
        <v>2.161</v>
      </c>
      <c r="C37" s="7">
        <v>3.6669999999999998</v>
      </c>
      <c r="D37" s="7">
        <f>C37-C36</f>
        <v>-0.22500000000000009</v>
      </c>
    </row>
    <row r="38" spans="1:4" x14ac:dyDescent="0.3">
      <c r="A38" s="7" t="s">
        <v>10</v>
      </c>
      <c r="B38" s="7">
        <v>2019</v>
      </c>
      <c r="C38" s="7">
        <v>2019</v>
      </c>
    </row>
    <row r="42" spans="1:4" ht="23.4" x14ac:dyDescent="0.45">
      <c r="A42" s="2" t="s">
        <v>28</v>
      </c>
    </row>
    <row r="43" spans="1:4" x14ac:dyDescent="0.3">
      <c r="A43" s="7" t="s">
        <v>3</v>
      </c>
      <c r="B43" s="7" t="s">
        <v>4</v>
      </c>
      <c r="C43" s="7" t="s">
        <v>4</v>
      </c>
    </row>
    <row r="44" spans="1:4" x14ac:dyDescent="0.3">
      <c r="A44" s="7" t="s">
        <v>6</v>
      </c>
      <c r="B44" s="7" t="s">
        <v>11</v>
      </c>
      <c r="C44" s="7" t="s">
        <v>2</v>
      </c>
    </row>
    <row r="45" spans="1:4" x14ac:dyDescent="0.3">
      <c r="A45" s="7" t="s">
        <v>7</v>
      </c>
      <c r="B45" s="7" t="s">
        <v>12</v>
      </c>
      <c r="C45" s="7" t="s">
        <v>14</v>
      </c>
    </row>
    <row r="46" spans="1:4" x14ac:dyDescent="0.3">
      <c r="A46" s="7" t="s">
        <v>8</v>
      </c>
    </row>
    <row r="47" spans="1:4" x14ac:dyDescent="0.3">
      <c r="A47" s="7" t="s">
        <v>9</v>
      </c>
      <c r="B47" s="7" t="s">
        <v>13</v>
      </c>
      <c r="C47" s="7" t="s">
        <v>19</v>
      </c>
    </row>
    <row r="48" spans="1:4" x14ac:dyDescent="0.3">
      <c r="A48" s="7">
        <v>1989</v>
      </c>
      <c r="B48" s="7">
        <v>3.9129999999999998</v>
      </c>
      <c r="C48" s="7">
        <v>6.79</v>
      </c>
    </row>
    <row r="49" spans="1:4" x14ac:dyDescent="0.3">
      <c r="A49" s="7">
        <v>1990</v>
      </c>
      <c r="B49" s="7">
        <v>5.7229999999999999</v>
      </c>
      <c r="C49" s="7">
        <v>6.1550000000000002</v>
      </c>
      <c r="D49" s="7">
        <f>C49-C48</f>
        <v>-0.63499999999999979</v>
      </c>
    </row>
    <row r="50" spans="1:4" x14ac:dyDescent="0.3">
      <c r="A50" s="7">
        <v>1991</v>
      </c>
      <c r="B50" s="7">
        <v>5.0110000000000001</v>
      </c>
      <c r="C50" s="7">
        <v>5.47</v>
      </c>
      <c r="D50" s="7">
        <f>C50-C49</f>
        <v>-0.6850000000000005</v>
      </c>
    </row>
    <row r="51" spans="1:4" x14ac:dyDescent="0.3">
      <c r="A51" s="7">
        <v>1992</v>
      </c>
      <c r="B51" s="7">
        <v>1.92</v>
      </c>
      <c r="C51" s="7">
        <v>6.5919999999999996</v>
      </c>
      <c r="D51" s="7">
        <f>C51-C50</f>
        <v>1.1219999999999999</v>
      </c>
    </row>
    <row r="52" spans="1:4" x14ac:dyDescent="0.3">
      <c r="A52" s="7">
        <v>1993</v>
      </c>
      <c r="B52" s="7">
        <v>-0.97699999999999998</v>
      </c>
      <c r="C52" s="7">
        <v>7.7750000000000004</v>
      </c>
      <c r="D52" s="7">
        <f>C52-C51</f>
        <v>1.1830000000000007</v>
      </c>
    </row>
    <row r="53" spans="1:4" x14ac:dyDescent="0.3">
      <c r="A53" s="7">
        <v>1994</v>
      </c>
      <c r="B53" s="7">
        <v>2.399</v>
      </c>
      <c r="C53" s="7">
        <v>8.4250000000000007</v>
      </c>
      <c r="D53" s="7">
        <f>C53-C52</f>
        <v>0.65000000000000036</v>
      </c>
    </row>
    <row r="54" spans="1:4" x14ac:dyDescent="0.3">
      <c r="A54" s="7">
        <v>1995</v>
      </c>
      <c r="B54" s="7">
        <v>1.5409999999999999</v>
      </c>
      <c r="C54" s="7">
        <v>8.2330000000000005</v>
      </c>
      <c r="D54" s="7">
        <f>C54-C53</f>
        <v>-0.19200000000000017</v>
      </c>
    </row>
    <row r="55" spans="1:4" x14ac:dyDescent="0.3">
      <c r="A55" s="7">
        <v>1996</v>
      </c>
      <c r="B55" s="7">
        <v>0.81599999999999995</v>
      </c>
      <c r="C55" s="7">
        <v>8.9079999999999995</v>
      </c>
      <c r="D55" s="7">
        <f>C55-C54</f>
        <v>0.67499999999999893</v>
      </c>
    </row>
    <row r="56" spans="1:4" x14ac:dyDescent="0.3">
      <c r="A56" s="7">
        <v>1997</v>
      </c>
      <c r="B56" s="7">
        <v>1.7849999999999999</v>
      </c>
      <c r="C56" s="7">
        <v>9.6579999999999995</v>
      </c>
      <c r="D56" s="7">
        <f>C56-C55</f>
        <v>0.75</v>
      </c>
    </row>
    <row r="57" spans="1:4" x14ac:dyDescent="0.3">
      <c r="A57" s="7">
        <v>1998</v>
      </c>
      <c r="B57" s="7">
        <v>2.02</v>
      </c>
      <c r="C57" s="7">
        <v>9.3829999999999991</v>
      </c>
      <c r="D57" s="7">
        <f>C57-C56</f>
        <v>-0.27500000000000036</v>
      </c>
    </row>
    <row r="58" spans="1:4" x14ac:dyDescent="0.3">
      <c r="A58" s="7">
        <v>1999</v>
      </c>
      <c r="B58" s="7">
        <v>1.887</v>
      </c>
      <c r="C58" s="7">
        <v>8.5579999999999998</v>
      </c>
      <c r="D58" s="7">
        <f>C58-C57</f>
        <v>-0.82499999999999929</v>
      </c>
    </row>
    <row r="59" spans="1:4" x14ac:dyDescent="0.3">
      <c r="A59" s="7">
        <v>2000</v>
      </c>
      <c r="B59" s="7">
        <v>2.9039999999999999</v>
      </c>
      <c r="C59" s="7">
        <v>7.95</v>
      </c>
      <c r="D59" s="7">
        <f>C59-C58</f>
        <v>-0.60799999999999965</v>
      </c>
    </row>
    <row r="60" spans="1:4" x14ac:dyDescent="0.3">
      <c r="A60" s="7">
        <v>2001</v>
      </c>
      <c r="B60" s="7">
        <v>1.6870000000000001</v>
      </c>
      <c r="C60" s="7">
        <v>7.8</v>
      </c>
      <c r="D60" s="7">
        <f>C60-C59</f>
        <v>-0.15000000000000036</v>
      </c>
    </row>
    <row r="61" spans="1:4" x14ac:dyDescent="0.3">
      <c r="A61" s="7">
        <v>2002</v>
      </c>
      <c r="B61" s="7">
        <v>-0.20100000000000001</v>
      </c>
      <c r="C61" s="7">
        <v>8.6</v>
      </c>
      <c r="D61" s="7">
        <f>C61-C60</f>
        <v>0.79999999999999982</v>
      </c>
    </row>
    <row r="62" spans="1:4" x14ac:dyDescent="0.3">
      <c r="A62" s="7">
        <v>2003</v>
      </c>
      <c r="B62" s="7">
        <v>-0.70299999999999996</v>
      </c>
      <c r="C62" s="7">
        <v>9.7080000000000002</v>
      </c>
      <c r="D62" s="7">
        <f>C62-C61</f>
        <v>1.1080000000000005</v>
      </c>
    </row>
    <row r="63" spans="1:4" x14ac:dyDescent="0.3">
      <c r="A63" s="7">
        <v>2004</v>
      </c>
      <c r="B63" s="7">
        <v>1.1839999999999999</v>
      </c>
      <c r="C63" s="7">
        <v>10.333</v>
      </c>
      <c r="D63" s="7">
        <f>C63-C62</f>
        <v>0.625</v>
      </c>
    </row>
    <row r="64" spans="1:4" x14ac:dyDescent="0.3">
      <c r="A64" s="7">
        <v>2005</v>
      </c>
      <c r="B64" s="7">
        <v>0.72599999999999998</v>
      </c>
      <c r="C64" s="7">
        <v>11.007999999999999</v>
      </c>
      <c r="D64" s="7">
        <f>C64-C63</f>
        <v>0.67499999999999893</v>
      </c>
    </row>
    <row r="65" spans="1:7" x14ac:dyDescent="0.3">
      <c r="A65" s="7">
        <v>2006</v>
      </c>
      <c r="B65" s="7">
        <v>3.8140000000000001</v>
      </c>
      <c r="C65" s="7">
        <v>10.042</v>
      </c>
      <c r="D65" s="7">
        <f>C65-C64</f>
        <v>-0.9659999999999993</v>
      </c>
    </row>
    <row r="66" spans="1:7" x14ac:dyDescent="0.3">
      <c r="A66" s="7">
        <v>2007</v>
      </c>
      <c r="B66" s="7">
        <v>2.9820000000000002</v>
      </c>
      <c r="C66" s="7">
        <v>8.5670000000000002</v>
      </c>
      <c r="D66" s="7">
        <f>C66-C65</f>
        <v>-1.4749999999999996</v>
      </c>
    </row>
    <row r="67" spans="1:7" x14ac:dyDescent="0.3">
      <c r="A67" s="7">
        <v>2008</v>
      </c>
      <c r="B67" s="7">
        <v>0.95899999999999996</v>
      </c>
      <c r="C67" s="7">
        <v>7.383</v>
      </c>
      <c r="D67" s="7">
        <f>C67-C66</f>
        <v>-1.1840000000000002</v>
      </c>
    </row>
    <row r="68" spans="1:7" x14ac:dyDescent="0.3">
      <c r="A68" s="7">
        <v>2009</v>
      </c>
      <c r="B68" s="7">
        <v>-5.6959999999999997</v>
      </c>
      <c r="C68" s="7">
        <v>7.6669999999999998</v>
      </c>
      <c r="D68" s="7">
        <f>C68-C67</f>
        <v>0.28399999999999981</v>
      </c>
      <c r="G68" s="7">
        <f>0.175/0.1814</f>
        <v>0.96471885336273422</v>
      </c>
    </row>
    <row r="69" spans="1:7" x14ac:dyDescent="0.3">
      <c r="A69" s="7">
        <v>2010</v>
      </c>
      <c r="B69" s="7">
        <v>4.1849999999999996</v>
      </c>
      <c r="C69" s="7">
        <v>6.9329999999999998</v>
      </c>
      <c r="D69" s="7">
        <f>C69-C68</f>
        <v>-0.73399999999999999</v>
      </c>
    </row>
    <row r="70" spans="1:7" x14ac:dyDescent="0.3">
      <c r="A70" s="7">
        <v>2011</v>
      </c>
      <c r="B70" s="7">
        <v>3.9140000000000001</v>
      </c>
      <c r="C70" s="7">
        <v>5.8579999999999997</v>
      </c>
      <c r="D70" s="7">
        <f>C70-C69</f>
        <v>-1.0750000000000002</v>
      </c>
    </row>
    <row r="71" spans="1:7" x14ac:dyDescent="0.3">
      <c r="A71" s="7">
        <v>2012</v>
      </c>
      <c r="B71" s="7">
        <v>0.42699999999999999</v>
      </c>
      <c r="C71" s="7">
        <v>5.367</v>
      </c>
      <c r="D71" s="7">
        <f>C71-C70</f>
        <v>-0.49099999999999966</v>
      </c>
    </row>
    <row r="72" spans="1:7" x14ac:dyDescent="0.3">
      <c r="A72" s="7">
        <v>2013</v>
      </c>
      <c r="B72" s="7">
        <v>0.432</v>
      </c>
      <c r="C72" s="7">
        <v>5.242</v>
      </c>
      <c r="D72" s="7">
        <f>C72-C71</f>
        <v>-0.125</v>
      </c>
    </row>
    <row r="73" spans="1:7" x14ac:dyDescent="0.3">
      <c r="A73" s="7">
        <v>2014</v>
      </c>
      <c r="B73" s="7">
        <v>2.2170000000000001</v>
      </c>
      <c r="C73" s="7">
        <v>5.008</v>
      </c>
      <c r="D73" s="7">
        <f>C73-C72</f>
        <v>-0.23399999999999999</v>
      </c>
    </row>
    <row r="74" spans="1:7" x14ac:dyDescent="0.3">
      <c r="A74" s="7">
        <v>2015</v>
      </c>
      <c r="B74" s="7">
        <v>1.4870000000000001</v>
      </c>
      <c r="C74" s="7">
        <v>4.633</v>
      </c>
      <c r="D74" s="7">
        <f>C74-C73</f>
        <v>-0.375</v>
      </c>
    </row>
    <row r="75" spans="1:7" x14ac:dyDescent="0.3">
      <c r="A75" s="7">
        <v>2016</v>
      </c>
      <c r="B75" s="7">
        <v>2.23</v>
      </c>
      <c r="C75" s="7">
        <v>4.1580000000000004</v>
      </c>
      <c r="D75" s="7">
        <f>C75-C74</f>
        <v>-0.47499999999999964</v>
      </c>
    </row>
    <row r="76" spans="1:7" x14ac:dyDescent="0.3">
      <c r="A76" s="7">
        <v>2017</v>
      </c>
      <c r="B76" s="7">
        <v>2.6040000000000001</v>
      </c>
      <c r="C76" s="7">
        <v>3.758</v>
      </c>
      <c r="D76" s="7">
        <f>C76-C75</f>
        <v>-0.40000000000000036</v>
      </c>
    </row>
    <row r="77" spans="1:7" x14ac:dyDescent="0.3">
      <c r="A77" s="7">
        <v>2018</v>
      </c>
      <c r="B77" s="7">
        <v>1.268</v>
      </c>
      <c r="C77" s="7">
        <v>3.4169999999999998</v>
      </c>
      <c r="D77" s="7">
        <f>C77-C76</f>
        <v>-0.34100000000000019</v>
      </c>
    </row>
    <row r="78" spans="1:7" x14ac:dyDescent="0.3">
      <c r="A78" s="7">
        <v>2019</v>
      </c>
      <c r="B78" s="7">
        <v>0.55500000000000005</v>
      </c>
      <c r="C78" s="7">
        <v>3.133</v>
      </c>
      <c r="D78" s="7">
        <f>C78-C77</f>
        <v>-0.28399999999999981</v>
      </c>
    </row>
    <row r="79" spans="1:7" x14ac:dyDescent="0.3">
      <c r="A79" s="7" t="s">
        <v>10</v>
      </c>
      <c r="B79" s="7">
        <v>2019</v>
      </c>
      <c r="C79" s="7">
        <v>2019</v>
      </c>
    </row>
    <row r="82" spans="1:4" ht="23.4" x14ac:dyDescent="0.45">
      <c r="A82" s="2" t="s">
        <v>29</v>
      </c>
    </row>
    <row r="84" spans="1:4" x14ac:dyDescent="0.3">
      <c r="A84" s="7" t="s">
        <v>3</v>
      </c>
      <c r="B84" s="7" t="s">
        <v>5</v>
      </c>
      <c r="C84" s="7" t="s">
        <v>5</v>
      </c>
    </row>
    <row r="85" spans="1:4" x14ac:dyDescent="0.3">
      <c r="A85" s="7" t="s">
        <v>6</v>
      </c>
      <c r="B85" s="7" t="s">
        <v>11</v>
      </c>
      <c r="C85" s="7" t="s">
        <v>2</v>
      </c>
    </row>
    <row r="86" spans="1:4" x14ac:dyDescent="0.3">
      <c r="A86" s="7" t="s">
        <v>7</v>
      </c>
      <c r="B86" s="7" t="s">
        <v>12</v>
      </c>
      <c r="C86" s="7" t="s">
        <v>14</v>
      </c>
    </row>
    <row r="87" spans="1:4" x14ac:dyDescent="0.3">
      <c r="A87" s="7" t="s">
        <v>8</v>
      </c>
    </row>
    <row r="88" spans="1:4" x14ac:dyDescent="0.3">
      <c r="A88" s="7" t="s">
        <v>9</v>
      </c>
      <c r="B88" s="7" t="s">
        <v>13</v>
      </c>
      <c r="C88" s="7" t="s">
        <v>24</v>
      </c>
    </row>
    <row r="89" spans="1:4" x14ac:dyDescent="0.3">
      <c r="A89" s="7">
        <v>1989</v>
      </c>
      <c r="B89" s="7">
        <v>5.0039999999999996</v>
      </c>
      <c r="C89" s="7">
        <v>17.239999999999998</v>
      </c>
    </row>
    <row r="90" spans="1:4" x14ac:dyDescent="0.3">
      <c r="A90" s="7">
        <v>1990</v>
      </c>
      <c r="B90" s="7">
        <v>3.847</v>
      </c>
      <c r="C90" s="7">
        <v>16.238</v>
      </c>
      <c r="D90" s="7">
        <f>C90-C89</f>
        <v>-1.0019999999999989</v>
      </c>
    </row>
    <row r="91" spans="1:4" x14ac:dyDescent="0.3">
      <c r="A91" s="7">
        <v>1991</v>
      </c>
      <c r="B91" s="7">
        <v>2.5249999999999999</v>
      </c>
      <c r="C91" s="7">
        <v>16.312999999999999</v>
      </c>
      <c r="D91" s="7">
        <f>C91-C90</f>
        <v>7.4999999999999289E-2</v>
      </c>
    </row>
    <row r="92" spans="1:4" x14ac:dyDescent="0.3">
      <c r="A92" s="7">
        <v>1992</v>
      </c>
      <c r="B92" s="7">
        <v>0.85099999999999998</v>
      </c>
      <c r="C92" s="7">
        <v>18.353000000000002</v>
      </c>
      <c r="D92" s="7">
        <f>C92-C91</f>
        <v>2.0400000000000027</v>
      </c>
    </row>
    <row r="93" spans="1:4" x14ac:dyDescent="0.3">
      <c r="A93" s="7">
        <v>1993</v>
      </c>
      <c r="B93" s="7">
        <v>-1.3140000000000001</v>
      </c>
      <c r="C93" s="7">
        <v>22.64</v>
      </c>
      <c r="D93" s="7">
        <f>C93-C92</f>
        <v>4.286999999999999</v>
      </c>
    </row>
    <row r="94" spans="1:4" x14ac:dyDescent="0.3">
      <c r="A94" s="7">
        <v>1994</v>
      </c>
      <c r="B94" s="7">
        <v>2.335</v>
      </c>
      <c r="C94" s="7">
        <v>24.117999999999999</v>
      </c>
      <c r="D94" s="7">
        <f>C94-C93</f>
        <v>1.477999999999998</v>
      </c>
    </row>
    <row r="95" spans="1:4" x14ac:dyDescent="0.3">
      <c r="A95" s="7">
        <v>1995</v>
      </c>
      <c r="B95" s="7">
        <v>4.1219999999999999</v>
      </c>
      <c r="C95" s="7">
        <v>22.9</v>
      </c>
      <c r="D95" s="7">
        <f>C95-C94</f>
        <v>-1.218</v>
      </c>
    </row>
    <row r="96" spans="1:4" x14ac:dyDescent="0.3">
      <c r="A96" s="7">
        <v>1996</v>
      </c>
      <c r="B96" s="7">
        <v>2.4209999999999998</v>
      </c>
      <c r="C96" s="7">
        <v>22.08</v>
      </c>
      <c r="D96" s="7">
        <f>C96-C95</f>
        <v>-0.82000000000000028</v>
      </c>
    </row>
    <row r="97" spans="1:7" x14ac:dyDescent="0.3">
      <c r="A97" s="7">
        <v>1997</v>
      </c>
      <c r="B97" s="7">
        <v>3.8650000000000002</v>
      </c>
      <c r="C97" s="7">
        <v>20.61</v>
      </c>
      <c r="D97" s="7">
        <f>C97-C96</f>
        <v>-1.4699999999999989</v>
      </c>
    </row>
    <row r="98" spans="1:7" x14ac:dyDescent="0.3">
      <c r="A98" s="7">
        <v>1998</v>
      </c>
      <c r="B98" s="7">
        <v>4.4690000000000003</v>
      </c>
      <c r="C98" s="7">
        <v>18.605</v>
      </c>
      <c r="D98" s="7">
        <f>C98-C97</f>
        <v>-2.004999999999999</v>
      </c>
    </row>
    <row r="99" spans="1:7" x14ac:dyDescent="0.3">
      <c r="A99" s="7">
        <v>1999</v>
      </c>
      <c r="B99" s="7">
        <v>4.7450000000000001</v>
      </c>
      <c r="C99" s="7">
        <v>15.64</v>
      </c>
      <c r="D99" s="7">
        <f>C99-C98</f>
        <v>-2.9649999999999999</v>
      </c>
    </row>
    <row r="100" spans="1:7" x14ac:dyDescent="0.3">
      <c r="A100" s="7">
        <v>2000</v>
      </c>
      <c r="B100" s="7">
        <v>5.0529999999999999</v>
      </c>
      <c r="C100" s="7">
        <v>13.856999999999999</v>
      </c>
      <c r="D100" s="7">
        <f>C100-C99</f>
        <v>-1.7830000000000013</v>
      </c>
    </row>
    <row r="101" spans="1:7" x14ac:dyDescent="0.3">
      <c r="A101" s="7">
        <v>2001</v>
      </c>
      <c r="B101" s="7">
        <v>3.9359999999999999</v>
      </c>
      <c r="C101" s="7">
        <v>10.54</v>
      </c>
      <c r="D101" s="7">
        <f>C101-C100</f>
        <v>-3.3170000000000002</v>
      </c>
    </row>
    <row r="102" spans="1:7" x14ac:dyDescent="0.3">
      <c r="A102" s="7">
        <v>2002</v>
      </c>
      <c r="B102" s="7">
        <v>2.7269999999999999</v>
      </c>
      <c r="C102" s="7">
        <v>11.45</v>
      </c>
      <c r="D102" s="7">
        <f>C102-C101</f>
        <v>0.91000000000000014</v>
      </c>
    </row>
    <row r="103" spans="1:7" x14ac:dyDescent="0.3">
      <c r="A103" s="7">
        <v>2003</v>
      </c>
      <c r="B103" s="7">
        <v>2.984</v>
      </c>
      <c r="C103" s="7">
        <v>11.484999999999999</v>
      </c>
      <c r="D103" s="7">
        <f>C103-C102</f>
        <v>3.5000000000000142E-2</v>
      </c>
    </row>
    <row r="104" spans="1:7" x14ac:dyDescent="0.3">
      <c r="A104" s="7">
        <v>2004</v>
      </c>
      <c r="B104" s="7">
        <v>3.1179999999999999</v>
      </c>
      <c r="C104" s="7">
        <v>10.965</v>
      </c>
      <c r="D104" s="7">
        <f>C104-C103</f>
        <v>-0.51999999999999957</v>
      </c>
    </row>
    <row r="105" spans="1:7" x14ac:dyDescent="0.3">
      <c r="A105" s="7">
        <v>2005</v>
      </c>
      <c r="B105" s="7">
        <v>3.6560000000000001</v>
      </c>
      <c r="C105" s="7">
        <v>9.1530000000000005</v>
      </c>
      <c r="D105" s="7">
        <f>C105-C104</f>
        <v>-1.8119999999999994</v>
      </c>
    </row>
    <row r="106" spans="1:7" x14ac:dyDescent="0.3">
      <c r="A106" s="7">
        <v>2006</v>
      </c>
      <c r="B106" s="7">
        <v>4.1040000000000001</v>
      </c>
      <c r="C106" s="7">
        <v>8.4529999999999994</v>
      </c>
      <c r="D106" s="7">
        <f>C106-C105</f>
        <v>-0.70000000000000107</v>
      </c>
    </row>
    <row r="107" spans="1:7" x14ac:dyDescent="0.3">
      <c r="A107" s="7">
        <v>2007</v>
      </c>
      <c r="B107" s="7">
        <v>3.6019999999999999</v>
      </c>
      <c r="C107" s="7">
        <v>8.2330000000000005</v>
      </c>
      <c r="D107" s="7">
        <f>C107-C106</f>
        <v>-0.21999999999999886</v>
      </c>
    </row>
    <row r="108" spans="1:7" x14ac:dyDescent="0.3">
      <c r="A108" s="7">
        <v>2008</v>
      </c>
      <c r="B108" s="7">
        <v>0.88900000000000001</v>
      </c>
      <c r="C108" s="7">
        <v>11.244999999999999</v>
      </c>
      <c r="D108" s="7">
        <f>C108-C107</f>
        <v>3.0119999999999987</v>
      </c>
    </row>
    <row r="109" spans="1:7" x14ac:dyDescent="0.3">
      <c r="A109" s="7">
        <v>2009</v>
      </c>
      <c r="B109" s="7">
        <v>-3.7690000000000001</v>
      </c>
      <c r="C109" s="7">
        <v>17.855</v>
      </c>
      <c r="D109" s="7">
        <f>C109-C108</f>
        <v>6.6100000000000012</v>
      </c>
    </row>
    <row r="110" spans="1:7" x14ac:dyDescent="0.3">
      <c r="A110" s="7">
        <v>2010</v>
      </c>
      <c r="B110" s="7">
        <v>0.16800000000000001</v>
      </c>
      <c r="C110" s="7">
        <v>19.858000000000001</v>
      </c>
      <c r="D110" s="7">
        <f>C110-C109</f>
        <v>2.0030000000000001</v>
      </c>
      <c r="G110" s="7">
        <f>1.7849/0.8775</f>
        <v>2.0340740740740739</v>
      </c>
    </row>
    <row r="111" spans="1:7" x14ac:dyDescent="0.3">
      <c r="A111" s="7">
        <v>2011</v>
      </c>
      <c r="B111" s="7">
        <v>-0.81399999999999995</v>
      </c>
      <c r="C111" s="7">
        <v>21.39</v>
      </c>
      <c r="D111" s="7">
        <f>C111-C110</f>
        <v>1.532</v>
      </c>
    </row>
    <row r="112" spans="1:7" x14ac:dyDescent="0.3">
      <c r="A112" s="7">
        <v>2012</v>
      </c>
      <c r="B112" s="7">
        <v>-2.9580000000000002</v>
      </c>
      <c r="C112" s="7">
        <v>24.788</v>
      </c>
      <c r="D112" s="7">
        <f>C112-C111</f>
        <v>3.3979999999999997</v>
      </c>
    </row>
    <row r="113" spans="1:4" x14ac:dyDescent="0.3">
      <c r="A113" s="7">
        <v>2013</v>
      </c>
      <c r="B113" s="7">
        <v>-1.4370000000000001</v>
      </c>
      <c r="C113" s="7">
        <v>26.094999999999999</v>
      </c>
      <c r="D113" s="7">
        <f>C113-C112</f>
        <v>1.3069999999999986</v>
      </c>
    </row>
    <row r="114" spans="1:4" x14ac:dyDescent="0.3">
      <c r="A114" s="7">
        <v>2014</v>
      </c>
      <c r="B114" s="7">
        <v>1.3819999999999999</v>
      </c>
      <c r="C114" s="7">
        <v>24.443000000000001</v>
      </c>
      <c r="D114" s="7">
        <f>C114-C113</f>
        <v>-1.6519999999999975</v>
      </c>
    </row>
    <row r="115" spans="1:4" x14ac:dyDescent="0.3">
      <c r="A115" s="7">
        <v>2015</v>
      </c>
      <c r="B115" s="7">
        <v>3.8370000000000002</v>
      </c>
      <c r="C115" s="7">
        <v>22.058</v>
      </c>
      <c r="D115" s="7">
        <f>C115-C114</f>
        <v>-2.3850000000000016</v>
      </c>
    </row>
    <row r="116" spans="1:4" x14ac:dyDescent="0.3">
      <c r="A116" s="7">
        <v>2016</v>
      </c>
      <c r="B116" s="7">
        <v>3.028</v>
      </c>
      <c r="C116" s="7">
        <v>19.635000000000002</v>
      </c>
      <c r="D116" s="7">
        <f>C116-C115</f>
        <v>-2.4229999999999983</v>
      </c>
    </row>
    <row r="117" spans="1:4" x14ac:dyDescent="0.3">
      <c r="A117" s="7">
        <v>2017</v>
      </c>
      <c r="B117" s="7">
        <v>2.895</v>
      </c>
      <c r="C117" s="7">
        <v>17.225000000000001</v>
      </c>
      <c r="D117" s="7">
        <f>C117-C116</f>
        <v>-2.41</v>
      </c>
    </row>
    <row r="118" spans="1:4" x14ac:dyDescent="0.3">
      <c r="A118" s="7">
        <v>2018</v>
      </c>
      <c r="B118" s="7">
        <v>2.3540000000000001</v>
      </c>
      <c r="C118" s="7">
        <v>15.255000000000001</v>
      </c>
      <c r="D118" s="7">
        <f>C118-C117</f>
        <v>-1.9700000000000006</v>
      </c>
    </row>
    <row r="119" spans="1:4" x14ac:dyDescent="0.3">
      <c r="A119" s="7">
        <v>2019</v>
      </c>
      <c r="B119" s="7">
        <v>1.9770000000000001</v>
      </c>
      <c r="C119" s="7">
        <v>14.105</v>
      </c>
      <c r="D119" s="7">
        <f>C119-C118</f>
        <v>-1.1500000000000004</v>
      </c>
    </row>
    <row r="120" spans="1:4" x14ac:dyDescent="0.3">
      <c r="A120" s="7" t="s">
        <v>10</v>
      </c>
      <c r="B120" s="7">
        <v>2019</v>
      </c>
      <c r="C120" s="7">
        <v>2019</v>
      </c>
    </row>
    <row r="133" spans="1:24" ht="23.4" x14ac:dyDescent="0.45">
      <c r="A133" s="6" t="s">
        <v>31</v>
      </c>
    </row>
    <row r="135" spans="1:24" x14ac:dyDescent="0.3">
      <c r="A135" s="7" t="s">
        <v>3</v>
      </c>
      <c r="B135" s="7" t="s">
        <v>6</v>
      </c>
      <c r="C135" s="7" t="s">
        <v>7</v>
      </c>
      <c r="D135" s="7" t="s">
        <v>8</v>
      </c>
      <c r="E135" s="7">
        <v>2001</v>
      </c>
      <c r="F135" s="7">
        <v>2002</v>
      </c>
      <c r="G135" s="7">
        <v>2003</v>
      </c>
      <c r="H135" s="7">
        <v>2004</v>
      </c>
      <c r="I135" s="7">
        <v>2005</v>
      </c>
      <c r="J135" s="7">
        <v>2006</v>
      </c>
      <c r="K135" s="7">
        <v>2007</v>
      </c>
      <c r="L135" s="7">
        <v>2008</v>
      </c>
      <c r="M135" s="7">
        <v>2009</v>
      </c>
      <c r="N135" s="7">
        <v>2010</v>
      </c>
      <c r="O135" s="7">
        <v>2011</v>
      </c>
      <c r="P135" s="7">
        <v>2012</v>
      </c>
      <c r="Q135" s="7">
        <v>2013</v>
      </c>
      <c r="R135" s="7">
        <v>2014</v>
      </c>
      <c r="S135" s="7">
        <v>2015</v>
      </c>
      <c r="T135" s="7">
        <v>2016</v>
      </c>
      <c r="U135" s="7">
        <v>2017</v>
      </c>
      <c r="V135" s="7">
        <v>2018</v>
      </c>
      <c r="W135" s="7">
        <v>2019</v>
      </c>
      <c r="X135" s="7" t="s">
        <v>10</v>
      </c>
    </row>
    <row r="136" spans="1:24" x14ac:dyDescent="0.3">
      <c r="A136" s="7" t="s">
        <v>4</v>
      </c>
      <c r="B136" s="7" t="s">
        <v>20</v>
      </c>
      <c r="C136" s="7" t="s">
        <v>17</v>
      </c>
      <c r="E136" s="7">
        <v>-3.0249999999999999</v>
      </c>
      <c r="F136" s="7">
        <v>-3.875</v>
      </c>
      <c r="G136" s="7">
        <v>-3.7040000000000002</v>
      </c>
      <c r="H136" s="7">
        <v>-3.3340000000000001</v>
      </c>
      <c r="I136" s="7">
        <v>-3.319</v>
      </c>
      <c r="J136" s="7">
        <v>-1.653</v>
      </c>
      <c r="K136" s="7">
        <v>0.26100000000000001</v>
      </c>
      <c r="L136" s="7">
        <v>-0.11600000000000001</v>
      </c>
      <c r="M136" s="7">
        <v>-3.1509999999999998</v>
      </c>
      <c r="N136" s="7">
        <v>-4.3789999999999996</v>
      </c>
      <c r="O136" s="7">
        <v>-0.88100000000000001</v>
      </c>
      <c r="P136" s="7">
        <v>8.9999999999999993E-3</v>
      </c>
      <c r="Q136" s="7">
        <v>0.04</v>
      </c>
      <c r="R136" s="7">
        <v>0.57999999999999996</v>
      </c>
      <c r="S136" s="7">
        <v>0.96099999999999997</v>
      </c>
      <c r="T136" s="7">
        <v>1.1599999999999999</v>
      </c>
      <c r="U136" s="7">
        <v>1.3620000000000001</v>
      </c>
      <c r="V136" s="7">
        <v>1.837</v>
      </c>
      <c r="W136" s="7">
        <v>1.5209999999999999</v>
      </c>
      <c r="X136" s="7">
        <v>2019</v>
      </c>
    </row>
    <row r="137" spans="1:24" x14ac:dyDescent="0.3">
      <c r="A137" s="7" t="s">
        <v>5</v>
      </c>
      <c r="B137" s="7" t="s">
        <v>20</v>
      </c>
      <c r="C137" s="7" t="s">
        <v>17</v>
      </c>
      <c r="E137" s="7">
        <v>-0.45500000000000002</v>
      </c>
      <c r="F137" s="7">
        <v>-0.317</v>
      </c>
      <c r="G137" s="7">
        <v>-0.375</v>
      </c>
      <c r="H137" s="7">
        <v>-9.5000000000000001E-2</v>
      </c>
      <c r="I137" s="7">
        <v>1.232</v>
      </c>
      <c r="J137" s="7">
        <v>2.1240000000000001</v>
      </c>
      <c r="K137" s="7">
        <v>1.8859999999999999</v>
      </c>
      <c r="L137" s="7">
        <v>-4.5720000000000001</v>
      </c>
      <c r="M137" s="7">
        <v>-11.276</v>
      </c>
      <c r="N137" s="7">
        <v>-9.5269999999999992</v>
      </c>
      <c r="O137" s="7">
        <v>-9.74</v>
      </c>
      <c r="P137" s="7">
        <v>-10.736000000000001</v>
      </c>
      <c r="Q137" s="7">
        <v>-7.0359999999999996</v>
      </c>
      <c r="R137" s="7">
        <v>-5.915</v>
      </c>
      <c r="S137" s="7">
        <v>-5.1769999999999996</v>
      </c>
      <c r="T137" s="7">
        <v>-4.3049999999999997</v>
      </c>
      <c r="U137" s="7">
        <v>-3.024</v>
      </c>
      <c r="V137" s="7">
        <v>-2.5369999999999999</v>
      </c>
      <c r="W137" s="7">
        <v>-2.8260000000000001</v>
      </c>
      <c r="X137" s="7">
        <v>2019</v>
      </c>
    </row>
    <row r="138" spans="1:24" x14ac:dyDescent="0.3">
      <c r="A138" s="7" t="s">
        <v>15</v>
      </c>
      <c r="B138" s="7" t="s">
        <v>20</v>
      </c>
      <c r="C138" s="7" t="s">
        <v>17</v>
      </c>
      <c r="E138" s="7">
        <v>-0.53700000000000003</v>
      </c>
      <c r="F138" s="7">
        <v>-3.8119999999999998</v>
      </c>
      <c r="G138" s="7">
        <v>-4.7640000000000002</v>
      </c>
      <c r="H138" s="7">
        <v>-4.2380000000000004</v>
      </c>
      <c r="I138" s="7">
        <v>-3.069</v>
      </c>
      <c r="J138" s="7">
        <v>-2.0289999999999999</v>
      </c>
      <c r="K138" s="7">
        <v>-2.91</v>
      </c>
      <c r="L138" s="7">
        <v>-6.63</v>
      </c>
      <c r="M138" s="7">
        <v>-13.196999999999999</v>
      </c>
      <c r="N138" s="7">
        <v>-11.023999999999999</v>
      </c>
      <c r="O138" s="7">
        <v>-9.7029999999999994</v>
      </c>
      <c r="P138" s="7">
        <v>-8.0280000000000005</v>
      </c>
      <c r="Q138" s="7">
        <v>-4.5640000000000001</v>
      </c>
      <c r="R138" s="7">
        <v>-4.0579999999999998</v>
      </c>
      <c r="S138" s="7">
        <v>-3.556</v>
      </c>
      <c r="T138" s="7">
        <v>-4.3639999999999999</v>
      </c>
      <c r="U138" s="7">
        <v>-4.5910000000000002</v>
      </c>
      <c r="V138" s="7">
        <v>-5.7859999999999996</v>
      </c>
      <c r="W138" s="7">
        <v>-6.3490000000000002</v>
      </c>
      <c r="X138" s="7">
        <v>2019</v>
      </c>
    </row>
    <row r="160" spans="1:1" ht="23.4" x14ac:dyDescent="0.45">
      <c r="A160" s="6" t="s">
        <v>30</v>
      </c>
    </row>
    <row r="163" spans="1:27" x14ac:dyDescent="0.3">
      <c r="A163" s="7" t="s">
        <v>3</v>
      </c>
      <c r="B163" s="7" t="s">
        <v>6</v>
      </c>
      <c r="C163" s="7" t="s">
        <v>7</v>
      </c>
      <c r="D163" s="7" t="s">
        <v>8</v>
      </c>
      <c r="E163" s="7" t="s">
        <v>9</v>
      </c>
      <c r="G163" s="7">
        <v>2000</v>
      </c>
      <c r="H163" s="7">
        <v>2001</v>
      </c>
      <c r="I163" s="7">
        <v>2002</v>
      </c>
      <c r="J163" s="7">
        <v>2003</v>
      </c>
      <c r="K163" s="7">
        <v>2004</v>
      </c>
      <c r="L163" s="7">
        <v>2005</v>
      </c>
      <c r="M163" s="7">
        <v>2006</v>
      </c>
      <c r="N163" s="7">
        <v>2007</v>
      </c>
      <c r="O163" s="7">
        <v>2008</v>
      </c>
      <c r="P163" s="7">
        <v>2009</v>
      </c>
      <c r="Q163" s="7">
        <v>2010</v>
      </c>
      <c r="R163" s="7">
        <v>2011</v>
      </c>
      <c r="S163" s="7">
        <v>2012</v>
      </c>
      <c r="T163" s="7">
        <v>2013</v>
      </c>
      <c r="U163" s="7">
        <v>2014</v>
      </c>
      <c r="V163" s="7">
        <v>2015</v>
      </c>
      <c r="W163" s="7">
        <v>2016</v>
      </c>
      <c r="X163" s="7">
        <v>2017</v>
      </c>
      <c r="Y163" s="7">
        <v>2018</v>
      </c>
      <c r="Z163" s="7">
        <v>2019</v>
      </c>
      <c r="AA163" s="7" t="s">
        <v>10</v>
      </c>
    </row>
    <row r="164" spans="1:27" x14ac:dyDescent="0.3">
      <c r="A164" s="7" t="s">
        <v>5</v>
      </c>
      <c r="B164" s="7" t="s">
        <v>20</v>
      </c>
      <c r="C164" s="7" t="s">
        <v>17</v>
      </c>
      <c r="E164" s="7" t="s">
        <v>21</v>
      </c>
      <c r="G164" s="7">
        <v>-1.161</v>
      </c>
      <c r="H164" s="7">
        <v>-0.45500000000000002</v>
      </c>
      <c r="I164" s="7">
        <v>-0.317</v>
      </c>
      <c r="J164" s="7">
        <v>-0.375</v>
      </c>
      <c r="K164" s="7">
        <v>-9.5000000000000001E-2</v>
      </c>
      <c r="L164" s="7">
        <v>1.232</v>
      </c>
      <c r="M164" s="7">
        <v>2.1240000000000001</v>
      </c>
      <c r="N164" s="7">
        <v>1.8859999999999999</v>
      </c>
      <c r="O164" s="7">
        <v>-4.5720000000000001</v>
      </c>
      <c r="P164" s="7">
        <v>-11.276</v>
      </c>
      <c r="Q164" s="7">
        <v>-9.5269999999999992</v>
      </c>
      <c r="R164" s="7">
        <v>-9.74</v>
      </c>
      <c r="S164" s="7">
        <v>-10.736000000000001</v>
      </c>
      <c r="T164" s="7">
        <v>-7.0359999999999996</v>
      </c>
      <c r="U164" s="7">
        <v>-5.915</v>
      </c>
      <c r="V164" s="7">
        <v>-5.1769999999999996</v>
      </c>
      <c r="W164" s="7">
        <v>-4.3049999999999997</v>
      </c>
      <c r="X164" s="7">
        <v>-3.024</v>
      </c>
      <c r="Y164" s="7">
        <v>-2.5369999999999999</v>
      </c>
      <c r="Z164" s="7">
        <v>-2.8260000000000001</v>
      </c>
      <c r="AA164" s="7">
        <v>2019</v>
      </c>
    </row>
    <row r="165" spans="1:27" x14ac:dyDescent="0.3">
      <c r="A165" s="7" t="s">
        <v>5</v>
      </c>
      <c r="B165" s="7" t="s">
        <v>22</v>
      </c>
      <c r="C165" s="7" t="s">
        <v>17</v>
      </c>
      <c r="E165" s="7" t="s">
        <v>23</v>
      </c>
      <c r="G165" s="7">
        <v>-4.3099999999999996</v>
      </c>
      <c r="H165" s="7">
        <v>-4.375</v>
      </c>
      <c r="I165" s="7">
        <v>-3.73</v>
      </c>
      <c r="J165" s="7">
        <v>-3.883</v>
      </c>
      <c r="K165" s="7">
        <v>-5.4820000000000002</v>
      </c>
      <c r="L165" s="7">
        <v>-7.2539999999999996</v>
      </c>
      <c r="M165" s="7">
        <v>-8.8510000000000009</v>
      </c>
      <c r="N165" s="7">
        <v>-9.4320000000000004</v>
      </c>
      <c r="O165" s="7">
        <v>-8.9030000000000005</v>
      </c>
      <c r="P165" s="7">
        <v>-4.0880000000000001</v>
      </c>
      <c r="Q165" s="7">
        <v>-3.6560000000000001</v>
      </c>
      <c r="R165" s="7">
        <v>-2.7240000000000002</v>
      </c>
      <c r="S165" s="7">
        <v>8.5999999999999993E-2</v>
      </c>
      <c r="T165" s="7">
        <v>2.0379999999999998</v>
      </c>
      <c r="U165" s="7">
        <v>1.6990000000000001</v>
      </c>
      <c r="V165" s="7">
        <v>2.0259999999999998</v>
      </c>
      <c r="W165" s="7">
        <v>3.1760000000000002</v>
      </c>
      <c r="X165" s="7">
        <v>2.6749999999999998</v>
      </c>
      <c r="Y165" s="7">
        <v>1.9370000000000001</v>
      </c>
      <c r="Z165" s="7">
        <v>1.972</v>
      </c>
      <c r="AA165" s="7">
        <v>2019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indowProtection="1" topLeftCell="A2" zoomScale="70" zoomScaleNormal="70" workbookViewId="0">
      <selection activeCell="A25" sqref="A25"/>
    </sheetView>
  </sheetViews>
  <sheetFormatPr baseColWidth="10" defaultColWidth="11.44140625" defaultRowHeight="14.4" x14ac:dyDescent="0.3"/>
  <cols>
    <col min="1" max="1" width="27.44140625" style="7" customWidth="1"/>
    <col min="2" max="2" width="2.44140625" style="7" customWidth="1"/>
    <col min="3" max="16384" width="11.44140625" style="7"/>
  </cols>
  <sheetData>
    <row r="1" spans="1:13" hidden="1" x14ac:dyDescent="0.3">
      <c r="A1" s="8" t="e">
        <f ca="1">DotStatQuery(B1)</f>
        <v>#NAME?</v>
      </c>
      <c r="B1" s="8" t="s">
        <v>32</v>
      </c>
    </row>
    <row r="2" spans="1:13" ht="35.4" x14ac:dyDescent="0.3">
      <c r="A2" s="9" t="s">
        <v>33</v>
      </c>
    </row>
    <row r="3" spans="1:13" x14ac:dyDescent="0.3">
      <c r="A3" s="30" t="s">
        <v>34</v>
      </c>
      <c r="B3" s="31"/>
      <c r="C3" s="37" t="s">
        <v>35</v>
      </c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x14ac:dyDescent="0.3">
      <c r="A4" s="30" t="s">
        <v>36</v>
      </c>
      <c r="B4" s="31"/>
      <c r="C4" s="32" t="s">
        <v>37</v>
      </c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x14ac:dyDescent="0.3">
      <c r="A5" s="30" t="s">
        <v>38</v>
      </c>
      <c r="B5" s="31"/>
      <c r="C5" s="32" t="s">
        <v>39</v>
      </c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x14ac:dyDescent="0.3">
      <c r="A6" s="30" t="s">
        <v>40</v>
      </c>
      <c r="B6" s="31"/>
      <c r="C6" s="32" t="s">
        <v>41</v>
      </c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x14ac:dyDescent="0.3">
      <c r="A7" s="35" t="s">
        <v>42</v>
      </c>
      <c r="B7" s="36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3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3">
      <c r="A9" s="13" t="s">
        <v>56</v>
      </c>
      <c r="B9" s="12" t="s">
        <v>55</v>
      </c>
      <c r="C9" s="14">
        <v>434554.4</v>
      </c>
      <c r="D9" s="14">
        <v>518410.7</v>
      </c>
      <c r="E9" s="14">
        <v>602205.80000000005</v>
      </c>
      <c r="F9" s="14">
        <v>701058.9</v>
      </c>
      <c r="G9" s="14">
        <v>516004</v>
      </c>
      <c r="H9" s="14">
        <v>640868.1</v>
      </c>
      <c r="I9" s="14">
        <v>774533.1</v>
      </c>
      <c r="J9" s="14">
        <v>705090.7</v>
      </c>
      <c r="K9" s="14">
        <v>716434.3</v>
      </c>
      <c r="L9" s="14">
        <v>726145.5</v>
      </c>
      <c r="M9" s="14">
        <v>609219.9</v>
      </c>
    </row>
    <row r="10" spans="1:13" x14ac:dyDescent="0.3">
      <c r="A10" s="13" t="s">
        <v>57</v>
      </c>
      <c r="B10" s="12" t="s">
        <v>55</v>
      </c>
      <c r="C10" s="15">
        <v>220345.9</v>
      </c>
      <c r="D10" s="15">
        <v>253238.39999999999</v>
      </c>
      <c r="E10" s="15">
        <v>307342.09999999998</v>
      </c>
      <c r="F10" s="15">
        <v>324838.09999999998</v>
      </c>
      <c r="G10" s="15">
        <v>218080.8</v>
      </c>
      <c r="H10" s="15">
        <v>243801.2</v>
      </c>
      <c r="I10" s="15">
        <v>281616.3</v>
      </c>
      <c r="J10" s="15">
        <v>253326.5</v>
      </c>
      <c r="K10" s="15">
        <v>254369.1</v>
      </c>
      <c r="L10" s="15">
        <v>262793.2</v>
      </c>
      <c r="M10" s="15">
        <v>230534.8</v>
      </c>
    </row>
    <row r="11" spans="1:13" x14ac:dyDescent="0.3">
      <c r="A11" s="13" t="s">
        <v>58</v>
      </c>
      <c r="B11" s="12" t="s">
        <v>55</v>
      </c>
      <c r="C11" s="14">
        <v>1393155</v>
      </c>
      <c r="D11" s="14">
        <v>1551689.4</v>
      </c>
      <c r="E11" s="14">
        <v>1639756.6</v>
      </c>
      <c r="F11" s="14">
        <v>1767717.5</v>
      </c>
      <c r="G11" s="14">
        <v>1273207.7</v>
      </c>
      <c r="H11" s="14">
        <v>1573438.1</v>
      </c>
      <c r="I11" s="14">
        <v>1824351.6</v>
      </c>
      <c r="J11" s="14">
        <v>1876945.8</v>
      </c>
      <c r="K11" s="14">
        <v>1855802</v>
      </c>
      <c r="L11" s="14">
        <v>1915457.9</v>
      </c>
      <c r="M11" s="14">
        <v>1810894.7</v>
      </c>
    </row>
    <row r="12" spans="1:13" x14ac:dyDescent="0.3">
      <c r="A12" s="13" t="s">
        <v>59</v>
      </c>
      <c r="B12" s="12" t="s">
        <v>55</v>
      </c>
      <c r="C12" s="15">
        <v>450202.5</v>
      </c>
      <c r="D12" s="15">
        <v>553053.80000000005</v>
      </c>
      <c r="E12" s="15">
        <v>682326.7</v>
      </c>
      <c r="F12" s="15">
        <v>819325</v>
      </c>
      <c r="G12" s="15">
        <v>717573</v>
      </c>
      <c r="H12" s="15">
        <v>978583.5</v>
      </c>
      <c r="I12" s="15">
        <v>1302489.1000000001</v>
      </c>
      <c r="J12" s="15">
        <v>1346208.4</v>
      </c>
      <c r="K12" s="15">
        <v>1458987.7</v>
      </c>
      <c r="L12" s="15">
        <v>1558958.5</v>
      </c>
      <c r="M12" s="15">
        <v>1354593</v>
      </c>
    </row>
    <row r="13" spans="1:13" x14ac:dyDescent="0.3">
      <c r="A13" s="16" t="s">
        <v>60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/>
    <hyperlink ref="C3" r:id="rId2" display="http://stats.oecd.org/OECDStat_Metadata/ShowMetadata.ashx?Dataset=TIVA_2018_C1&amp;Coords=%5bVAR%5d.%5bIMGR%5d&amp;ShowOnWeb=true&amp;Lang=en"/>
    <hyperlink ref="A13" r:id="rId3" display="https://stats-2.oecd.org/index.aspx?DatasetCode=TIVA_2018_C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indowProtection="1" topLeftCell="A2" zoomScale="70" zoomScaleNormal="70" workbookViewId="0">
      <selection activeCell="M28" sqref="M28"/>
    </sheetView>
  </sheetViews>
  <sheetFormatPr baseColWidth="10" defaultColWidth="11.44140625" defaultRowHeight="14.4" x14ac:dyDescent="0.3"/>
  <cols>
    <col min="1" max="1" width="27.44140625" style="7" customWidth="1"/>
    <col min="2" max="2" width="2.44140625" style="7" customWidth="1"/>
    <col min="3" max="16384" width="11.44140625" style="7"/>
  </cols>
  <sheetData>
    <row r="1" spans="1:13" hidden="1" x14ac:dyDescent="0.3">
      <c r="A1" s="8" t="e">
        <f ca="1">DotStatQuery(B1)</f>
        <v>#NAME?</v>
      </c>
      <c r="B1" s="8" t="s">
        <v>61</v>
      </c>
    </row>
    <row r="2" spans="1:13" ht="35.4" x14ac:dyDescent="0.3">
      <c r="A2" s="9" t="s">
        <v>33</v>
      </c>
    </row>
    <row r="3" spans="1:13" x14ac:dyDescent="0.3">
      <c r="A3" s="30" t="s">
        <v>34</v>
      </c>
      <c r="B3" s="31"/>
      <c r="C3" s="37" t="s">
        <v>62</v>
      </c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x14ac:dyDescent="0.3">
      <c r="A4" s="30" t="s">
        <v>36</v>
      </c>
      <c r="B4" s="31"/>
      <c r="C4" s="32" t="s">
        <v>37</v>
      </c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x14ac:dyDescent="0.3">
      <c r="A5" s="30" t="s">
        <v>38</v>
      </c>
      <c r="B5" s="31"/>
      <c r="C5" s="32" t="s">
        <v>39</v>
      </c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x14ac:dyDescent="0.3">
      <c r="A6" s="30" t="s">
        <v>40</v>
      </c>
      <c r="B6" s="31"/>
      <c r="C6" s="32" t="s">
        <v>41</v>
      </c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x14ac:dyDescent="0.3">
      <c r="A7" s="35" t="s">
        <v>42</v>
      </c>
      <c r="B7" s="36"/>
      <c r="C7" s="10" t="s">
        <v>43</v>
      </c>
      <c r="D7" s="10" t="s">
        <v>44</v>
      </c>
      <c r="E7" s="10" t="s">
        <v>45</v>
      </c>
      <c r="F7" s="10" t="s">
        <v>46</v>
      </c>
      <c r="G7" s="10" t="s">
        <v>47</v>
      </c>
      <c r="H7" s="10" t="s">
        <v>48</v>
      </c>
      <c r="I7" s="10" t="s">
        <v>49</v>
      </c>
      <c r="J7" s="10" t="s">
        <v>50</v>
      </c>
      <c r="K7" s="10" t="s">
        <v>51</v>
      </c>
      <c r="L7" s="10" t="s">
        <v>52</v>
      </c>
      <c r="M7" s="10" t="s">
        <v>53</v>
      </c>
    </row>
    <row r="8" spans="1:13" x14ac:dyDescent="0.3">
      <c r="A8" s="11" t="s">
        <v>54</v>
      </c>
      <c r="B8" s="12" t="s">
        <v>55</v>
      </c>
      <c r="C8" s="12" t="s">
        <v>55</v>
      </c>
      <c r="D8" s="12" t="s">
        <v>55</v>
      </c>
      <c r="E8" s="12" t="s">
        <v>55</v>
      </c>
      <c r="F8" s="12" t="s">
        <v>55</v>
      </c>
      <c r="G8" s="12" t="s">
        <v>55</v>
      </c>
      <c r="H8" s="12" t="s">
        <v>55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55</v>
      </c>
    </row>
    <row r="9" spans="1:13" x14ac:dyDescent="0.3">
      <c r="A9" s="13" t="s">
        <v>56</v>
      </c>
      <c r="B9" s="12" t="s">
        <v>55</v>
      </c>
      <c r="C9" s="14">
        <v>721979.5</v>
      </c>
      <c r="D9" s="14">
        <v>778557.8</v>
      </c>
      <c r="E9" s="14">
        <v>899826.3</v>
      </c>
      <c r="F9" s="14">
        <v>948704.8</v>
      </c>
      <c r="G9" s="14">
        <v>784229.7</v>
      </c>
      <c r="H9" s="14">
        <v>856329.5</v>
      </c>
      <c r="I9" s="14">
        <v>960219.5</v>
      </c>
      <c r="J9" s="14">
        <v>905435.3</v>
      </c>
      <c r="K9" s="14">
        <v>940538.9</v>
      </c>
      <c r="L9" s="14">
        <v>976817.7</v>
      </c>
      <c r="M9" s="14">
        <v>890794.9</v>
      </c>
    </row>
    <row r="10" spans="1:13" x14ac:dyDescent="0.3">
      <c r="A10" s="13" t="s">
        <v>57</v>
      </c>
      <c r="B10" s="12" t="s">
        <v>55</v>
      </c>
      <c r="C10" s="15">
        <v>216708.2</v>
      </c>
      <c r="D10" s="15">
        <v>234140.5</v>
      </c>
      <c r="E10" s="15">
        <v>269126</v>
      </c>
      <c r="F10" s="15">
        <v>290629.40000000002</v>
      </c>
      <c r="G10" s="15">
        <v>246777.5</v>
      </c>
      <c r="H10" s="15">
        <v>243674.5</v>
      </c>
      <c r="I10" s="15">
        <v>258303.5</v>
      </c>
      <c r="J10" s="15">
        <v>230597.5</v>
      </c>
      <c r="K10" s="15">
        <v>237319.1</v>
      </c>
      <c r="L10" s="15">
        <v>240555.1</v>
      </c>
      <c r="M10" s="15">
        <v>220570.7</v>
      </c>
    </row>
    <row r="11" spans="1:13" x14ac:dyDescent="0.3">
      <c r="A11" s="13" t="s">
        <v>58</v>
      </c>
      <c r="B11" s="12" t="s">
        <v>55</v>
      </c>
      <c r="C11" s="14">
        <v>2160613.9</v>
      </c>
      <c r="D11" s="14">
        <v>2335344.6</v>
      </c>
      <c r="E11" s="14">
        <v>2433696.1</v>
      </c>
      <c r="F11" s="14">
        <v>2482368.6</v>
      </c>
      <c r="G11" s="14">
        <v>2285918.1</v>
      </c>
      <c r="H11" s="14">
        <v>2456379.6</v>
      </c>
      <c r="I11" s="14">
        <v>2602925.7999999998</v>
      </c>
      <c r="J11" s="14">
        <v>2680707</v>
      </c>
      <c r="K11" s="14">
        <v>2778285</v>
      </c>
      <c r="L11" s="14">
        <v>2903019</v>
      </c>
      <c r="M11" s="14">
        <v>2830710.2</v>
      </c>
    </row>
    <row r="12" spans="1:13" x14ac:dyDescent="0.3">
      <c r="A12" s="13" t="s">
        <v>59</v>
      </c>
      <c r="B12" s="12" t="s">
        <v>55</v>
      </c>
      <c r="C12" s="15">
        <v>939985.2</v>
      </c>
      <c r="D12" s="15">
        <v>1151902.8999999999</v>
      </c>
      <c r="E12" s="15">
        <v>1472338</v>
      </c>
      <c r="F12" s="15">
        <v>1888893.5</v>
      </c>
      <c r="G12" s="15">
        <v>2016373.6</v>
      </c>
      <c r="H12" s="15">
        <v>2424295.7999999998</v>
      </c>
      <c r="I12" s="15">
        <v>2996215.1</v>
      </c>
      <c r="J12" s="15">
        <v>3293016.6</v>
      </c>
      <c r="K12" s="15">
        <v>3614017.2</v>
      </c>
      <c r="L12" s="15">
        <v>3856600.7</v>
      </c>
      <c r="M12" s="15">
        <v>3860012.1</v>
      </c>
    </row>
    <row r="13" spans="1:13" x14ac:dyDescent="0.3">
      <c r="A13" s="16" t="s">
        <v>63</v>
      </c>
    </row>
    <row r="17" spans="1:1" ht="36" customHeight="1" x14ac:dyDescent="0.4">
      <c r="A17" s="23" t="s">
        <v>174</v>
      </c>
    </row>
  </sheetData>
  <sheetProtection selectLockedCells="1" selectUnlockedCells="1"/>
  <mergeCells count="9">
    <mergeCell ref="A6:B6"/>
    <mergeCell ref="C6:M6"/>
    <mergeCell ref="A7:B7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TIVA_2018_C1&amp;ShowOnWeb=true&amp;Lang=en"/>
    <hyperlink ref="C3" r:id="rId2" display="http://stats.oecd.org/OECDStat_Metadata/ShowMetadata.ashx?Dataset=TIVA_2018_C1&amp;Coords=%5bVAR%5d.%5bVALU%5d&amp;ShowOnWeb=true&amp;Lang=en"/>
    <hyperlink ref="A13" r:id="rId3" display="https://stats-2.oecd.org/index.aspx?DatasetCode=TIVA_2018_C1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indowProtection="1" topLeftCell="A46" zoomScale="70" zoomScaleNormal="70" workbookViewId="0">
      <selection activeCell="P81" sqref="P81"/>
    </sheetView>
  </sheetViews>
  <sheetFormatPr baseColWidth="10" defaultColWidth="10.33203125" defaultRowHeight="14.4" x14ac:dyDescent="0.3"/>
  <cols>
    <col min="1" max="16384" width="10.33203125" style="7"/>
  </cols>
  <sheetData>
    <row r="1" spans="1:21" x14ac:dyDescent="0.3">
      <c r="A1" s="17" t="s">
        <v>64</v>
      </c>
    </row>
    <row r="3" spans="1:21" x14ac:dyDescent="0.3">
      <c r="A3" s="17" t="s">
        <v>65</v>
      </c>
      <c r="B3" s="18">
        <v>43943.344884259262</v>
      </c>
    </row>
    <row r="4" spans="1:21" x14ac:dyDescent="0.3">
      <c r="A4" s="17" t="s">
        <v>66</v>
      </c>
      <c r="B4" s="18">
        <v>44124.051919999998</v>
      </c>
    </row>
    <row r="5" spans="1:21" x14ac:dyDescent="0.3">
      <c r="A5" s="17" t="s">
        <v>67</v>
      </c>
      <c r="B5" s="17" t="s">
        <v>68</v>
      </c>
    </row>
    <row r="7" spans="1:21" x14ac:dyDescent="0.3">
      <c r="A7" s="17" t="s">
        <v>69</v>
      </c>
      <c r="B7" s="17" t="s">
        <v>70</v>
      </c>
    </row>
    <row r="8" spans="1:21" x14ac:dyDescent="0.3">
      <c r="A8" s="17" t="s">
        <v>71</v>
      </c>
      <c r="B8" s="17" t="s">
        <v>72</v>
      </c>
    </row>
    <row r="9" spans="1:21" x14ac:dyDescent="0.3">
      <c r="A9" s="17" t="s">
        <v>73</v>
      </c>
      <c r="B9" s="17" t="s">
        <v>74</v>
      </c>
    </row>
    <row r="11" spans="1:21" x14ac:dyDescent="0.3">
      <c r="A11" s="19" t="s">
        <v>75</v>
      </c>
      <c r="B11" s="19" t="s">
        <v>76</v>
      </c>
      <c r="C11" s="19" t="s">
        <v>77</v>
      </c>
      <c r="D11" s="19" t="s">
        <v>78</v>
      </c>
      <c r="E11" s="19" t="s">
        <v>79</v>
      </c>
      <c r="F11" s="19" t="s">
        <v>80</v>
      </c>
      <c r="G11" s="19" t="s">
        <v>43</v>
      </c>
      <c r="H11" s="19" t="s">
        <v>44</v>
      </c>
      <c r="I11" s="19" t="s">
        <v>45</v>
      </c>
      <c r="J11" s="19" t="s">
        <v>46</v>
      </c>
      <c r="K11" s="19" t="s">
        <v>47</v>
      </c>
      <c r="L11" s="19" t="s">
        <v>48</v>
      </c>
      <c r="M11" s="19" t="s">
        <v>49</v>
      </c>
      <c r="N11" s="19" t="s">
        <v>50</v>
      </c>
      <c r="O11" s="19" t="s">
        <v>51</v>
      </c>
      <c r="P11" s="19" t="s">
        <v>52</v>
      </c>
      <c r="Q11" s="19" t="s">
        <v>53</v>
      </c>
      <c r="R11" s="19" t="s">
        <v>81</v>
      </c>
      <c r="S11" s="19" t="s">
        <v>82</v>
      </c>
      <c r="T11" s="19" t="s">
        <v>83</v>
      </c>
      <c r="U11" s="19" t="s">
        <v>84</v>
      </c>
    </row>
    <row r="12" spans="1:21" x14ac:dyDescent="0.3">
      <c r="A12" s="19" t="s">
        <v>85</v>
      </c>
      <c r="B12" s="20">
        <v>-33422</v>
      </c>
      <c r="C12" s="20">
        <v>-65729</v>
      </c>
      <c r="D12" s="20">
        <v>-85177</v>
      </c>
      <c r="E12" s="20">
        <v>-81921</v>
      </c>
      <c r="F12" s="20">
        <v>-75436</v>
      </c>
      <c r="G12" s="20">
        <v>-75959</v>
      </c>
      <c r="H12" s="20">
        <v>-39429</v>
      </c>
      <c r="I12" s="20">
        <v>6521</v>
      </c>
      <c r="J12" s="20">
        <v>-2963</v>
      </c>
      <c r="K12" s="20">
        <v>-77053</v>
      </c>
      <c r="L12" s="20">
        <v>-112286</v>
      </c>
      <c r="M12" s="20">
        <v>-23741</v>
      </c>
      <c r="N12" s="20">
        <v>256</v>
      </c>
      <c r="O12" s="20">
        <v>1124</v>
      </c>
      <c r="P12" s="20">
        <v>16966</v>
      </c>
      <c r="Q12" s="20">
        <v>28580</v>
      </c>
      <c r="R12" s="20">
        <v>37112</v>
      </c>
      <c r="S12" s="20">
        <v>40295</v>
      </c>
      <c r="T12" s="20">
        <v>62426</v>
      </c>
      <c r="U12" s="20">
        <v>49788</v>
      </c>
    </row>
    <row r="13" spans="1:21" x14ac:dyDescent="0.3">
      <c r="A13" s="19" t="s">
        <v>86</v>
      </c>
      <c r="B13" s="20">
        <v>-5809.2</v>
      </c>
      <c r="C13" s="20">
        <v>-8319</v>
      </c>
      <c r="D13" s="20">
        <v>-9847</v>
      </c>
      <c r="E13" s="20">
        <v>-14009</v>
      </c>
      <c r="F13" s="20">
        <v>-17101</v>
      </c>
      <c r="G13" s="20">
        <v>-12329</v>
      </c>
      <c r="H13" s="20">
        <v>-12954</v>
      </c>
      <c r="I13" s="20">
        <v>-15607</v>
      </c>
      <c r="J13" s="20">
        <v>-24625</v>
      </c>
      <c r="K13" s="20">
        <v>-35981</v>
      </c>
      <c r="L13" s="20">
        <v>-25309</v>
      </c>
      <c r="M13" s="20">
        <v>-21280</v>
      </c>
      <c r="N13" s="20">
        <v>-16951</v>
      </c>
      <c r="O13" s="20">
        <v>-23765</v>
      </c>
      <c r="P13" s="20">
        <v>-6355</v>
      </c>
      <c r="Q13" s="20">
        <v>-9952</v>
      </c>
      <c r="R13" s="20">
        <v>853</v>
      </c>
      <c r="S13" s="20">
        <v>1290</v>
      </c>
      <c r="T13" s="20">
        <v>1835</v>
      </c>
      <c r="U13" s="20">
        <v>2745</v>
      </c>
    </row>
    <row r="14" spans="1:21" x14ac:dyDescent="0.3">
      <c r="A14" s="19" t="s">
        <v>5</v>
      </c>
      <c r="B14" s="20">
        <v>-7520</v>
      </c>
      <c r="C14" s="20">
        <v>-3189</v>
      </c>
      <c r="D14" s="20">
        <v>-2374</v>
      </c>
      <c r="E14" s="20">
        <v>-3009</v>
      </c>
      <c r="F14" s="20">
        <v>-941</v>
      </c>
      <c r="G14" s="20">
        <v>11421</v>
      </c>
      <c r="H14" s="20">
        <v>21322</v>
      </c>
      <c r="I14" s="20">
        <v>20287</v>
      </c>
      <c r="J14" s="20">
        <v>-50731</v>
      </c>
      <c r="K14" s="20">
        <v>-120576</v>
      </c>
      <c r="L14" s="20">
        <v>-102193</v>
      </c>
      <c r="M14" s="20">
        <v>-103606</v>
      </c>
      <c r="N14" s="20">
        <v>-110696</v>
      </c>
      <c r="O14" s="20">
        <v>-71791</v>
      </c>
      <c r="P14" s="20">
        <v>-61056</v>
      </c>
      <c r="Q14" s="20">
        <v>-55786</v>
      </c>
      <c r="R14" s="20">
        <v>-47953</v>
      </c>
      <c r="S14" s="20">
        <v>-35138</v>
      </c>
      <c r="T14" s="20">
        <v>-30495</v>
      </c>
      <c r="U14" s="20">
        <v>-35195</v>
      </c>
    </row>
    <row r="15" spans="1:21" x14ac:dyDescent="0.3">
      <c r="A15" s="19" t="s">
        <v>87</v>
      </c>
      <c r="B15" s="20">
        <v>-19494</v>
      </c>
      <c r="C15" s="20">
        <v>-21216</v>
      </c>
      <c r="D15" s="20">
        <v>-50180</v>
      </c>
      <c r="E15" s="20">
        <v>-65480</v>
      </c>
      <c r="F15" s="20">
        <v>-61184</v>
      </c>
      <c r="G15" s="20">
        <v>-59256</v>
      </c>
      <c r="H15" s="20">
        <v>-45163</v>
      </c>
      <c r="I15" s="20">
        <v>-51180</v>
      </c>
      <c r="J15" s="20">
        <v>-65026</v>
      </c>
      <c r="K15" s="20">
        <v>-138934</v>
      </c>
      <c r="L15" s="20">
        <v>-137410</v>
      </c>
      <c r="M15" s="20">
        <v>-106104</v>
      </c>
      <c r="N15" s="20">
        <v>-104043</v>
      </c>
      <c r="O15" s="20">
        <v>-86468</v>
      </c>
      <c r="P15" s="20">
        <v>-83941</v>
      </c>
      <c r="Q15" s="20">
        <v>-79697</v>
      </c>
      <c r="R15" s="20">
        <v>-80690</v>
      </c>
      <c r="S15" s="20">
        <v>-67400</v>
      </c>
      <c r="T15" s="20">
        <v>-53516</v>
      </c>
      <c r="U15" s="20">
        <v>-72811</v>
      </c>
    </row>
    <row r="16" spans="1:21" x14ac:dyDescent="0.3">
      <c r="A16" s="19" t="s">
        <v>88</v>
      </c>
      <c r="B16" s="20">
        <v>-30086</v>
      </c>
      <c r="C16" s="20">
        <v>-41606</v>
      </c>
      <c r="D16" s="20">
        <v>-38743</v>
      </c>
      <c r="E16" s="20">
        <v>-44876</v>
      </c>
      <c r="F16" s="20">
        <v>-50524</v>
      </c>
      <c r="G16" s="20">
        <v>-60978</v>
      </c>
      <c r="H16" s="20">
        <v>-56154</v>
      </c>
      <c r="I16" s="20">
        <v>-21643</v>
      </c>
      <c r="J16" s="20">
        <v>-41989</v>
      </c>
      <c r="K16" s="20">
        <v>-80772</v>
      </c>
      <c r="L16" s="20">
        <v>-68314</v>
      </c>
      <c r="M16" s="20">
        <v>-59240</v>
      </c>
      <c r="N16" s="20">
        <v>-47844</v>
      </c>
      <c r="O16" s="20">
        <v>-46032</v>
      </c>
      <c r="P16" s="20">
        <v>-48080</v>
      </c>
      <c r="Q16" s="20">
        <v>-42248</v>
      </c>
      <c r="R16" s="20">
        <v>-40765</v>
      </c>
      <c r="S16" s="20">
        <v>-42460</v>
      </c>
      <c r="T16" s="20">
        <v>-38844</v>
      </c>
      <c r="U16" s="20">
        <v>-29301</v>
      </c>
    </row>
    <row r="17" spans="1:21" x14ac:dyDescent="0.3">
      <c r="A17" s="19" t="s">
        <v>89</v>
      </c>
      <c r="B17" s="20">
        <v>-4130.1000000000004</v>
      </c>
      <c r="C17" s="20">
        <v>-6503.4</v>
      </c>
      <c r="D17" s="20">
        <v>-4753.3</v>
      </c>
      <c r="E17" s="20">
        <v>-8261.7000000000007</v>
      </c>
      <c r="F17" s="20">
        <v>-9414.4</v>
      </c>
      <c r="G17" s="20">
        <v>-9719.7999999999993</v>
      </c>
      <c r="H17" s="20">
        <v>-6950.5</v>
      </c>
      <c r="I17" s="20">
        <v>-5087.7</v>
      </c>
      <c r="J17" s="20">
        <v>-6626.1</v>
      </c>
      <c r="K17" s="20">
        <v>-17318.099999999999</v>
      </c>
      <c r="L17" s="20">
        <v>-20472.7</v>
      </c>
      <c r="M17" s="20">
        <v>-13494.6</v>
      </c>
      <c r="N17" s="20">
        <v>-10400.299999999999</v>
      </c>
      <c r="O17" s="20">
        <v>-8702.7999999999993</v>
      </c>
      <c r="P17" s="20">
        <v>-12729.9</v>
      </c>
      <c r="Q17" s="20">
        <v>-7995</v>
      </c>
      <c r="R17" s="20">
        <v>-3608.6</v>
      </c>
      <c r="S17" s="20">
        <v>-5792.2</v>
      </c>
      <c r="T17" s="20">
        <v>-904</v>
      </c>
      <c r="U17" s="20">
        <v>403.9</v>
      </c>
    </row>
    <row r="19" spans="1:21" x14ac:dyDescent="0.3">
      <c r="A19" s="17" t="s">
        <v>90</v>
      </c>
    </row>
    <row r="20" spans="1:21" x14ac:dyDescent="0.3">
      <c r="A20" s="17" t="s">
        <v>91</v>
      </c>
      <c r="B20" s="17" t="s">
        <v>92</v>
      </c>
    </row>
    <row r="22" spans="1:21" x14ac:dyDescent="0.3">
      <c r="A22" s="17" t="s">
        <v>69</v>
      </c>
      <c r="B22" s="17" t="s">
        <v>93</v>
      </c>
    </row>
    <row r="23" spans="1:21" x14ac:dyDescent="0.3">
      <c r="A23" s="17" t="s">
        <v>71</v>
      </c>
      <c r="B23" s="17" t="s">
        <v>72</v>
      </c>
    </row>
    <row r="24" spans="1:21" x14ac:dyDescent="0.3">
      <c r="A24" s="17" t="s">
        <v>73</v>
      </c>
      <c r="B24" s="17" t="s">
        <v>74</v>
      </c>
    </row>
    <row r="26" spans="1:21" x14ac:dyDescent="0.3">
      <c r="A26" s="19" t="s">
        <v>75</v>
      </c>
      <c r="B26" s="19" t="s">
        <v>76</v>
      </c>
      <c r="C26" s="19" t="s">
        <v>77</v>
      </c>
      <c r="D26" s="19" t="s">
        <v>78</v>
      </c>
      <c r="E26" s="19" t="s">
        <v>79</v>
      </c>
      <c r="F26" s="19" t="s">
        <v>80</v>
      </c>
      <c r="G26" s="19" t="s">
        <v>43</v>
      </c>
      <c r="H26" s="19" t="s">
        <v>44</v>
      </c>
      <c r="I26" s="19" t="s">
        <v>45</v>
      </c>
      <c r="J26" s="19" t="s">
        <v>46</v>
      </c>
      <c r="K26" s="19" t="s">
        <v>47</v>
      </c>
      <c r="L26" s="19" t="s">
        <v>48</v>
      </c>
      <c r="M26" s="19" t="s">
        <v>49</v>
      </c>
      <c r="N26" s="19" t="s">
        <v>50</v>
      </c>
      <c r="O26" s="19" t="s">
        <v>51</v>
      </c>
      <c r="P26" s="19" t="s">
        <v>52</v>
      </c>
      <c r="Q26" s="19" t="s">
        <v>53</v>
      </c>
      <c r="R26" s="19" t="s">
        <v>81</v>
      </c>
      <c r="S26" s="19" t="s">
        <v>82</v>
      </c>
      <c r="T26" s="19" t="s">
        <v>83</v>
      </c>
      <c r="U26" s="19" t="s">
        <v>84</v>
      </c>
    </row>
    <row r="27" spans="1:21" x14ac:dyDescent="0.3">
      <c r="A27" s="19" t="s">
        <v>85</v>
      </c>
      <c r="B27" s="20">
        <v>-1.6</v>
      </c>
      <c r="C27" s="20">
        <v>-3</v>
      </c>
      <c r="D27" s="20">
        <v>-3.9</v>
      </c>
      <c r="E27" s="20">
        <v>-3.7</v>
      </c>
      <c r="F27" s="20">
        <v>-3.3</v>
      </c>
      <c r="G27" s="20">
        <v>-3.3</v>
      </c>
      <c r="H27" s="20">
        <v>-1.7</v>
      </c>
      <c r="I27" s="20">
        <v>0.3</v>
      </c>
      <c r="J27" s="20">
        <v>-0.1</v>
      </c>
      <c r="K27" s="20">
        <v>-3.2</v>
      </c>
      <c r="L27" s="20">
        <v>-4.4000000000000004</v>
      </c>
      <c r="M27" s="20">
        <v>-0.9</v>
      </c>
      <c r="N27" s="20">
        <v>0</v>
      </c>
      <c r="O27" s="20">
        <v>0</v>
      </c>
      <c r="P27" s="20">
        <v>0.6</v>
      </c>
      <c r="Q27" s="20">
        <v>0.9</v>
      </c>
      <c r="R27" s="20">
        <v>1.2</v>
      </c>
      <c r="S27" s="20">
        <v>1.2</v>
      </c>
      <c r="T27" s="20">
        <v>1.9</v>
      </c>
      <c r="U27" s="20">
        <v>1.4</v>
      </c>
    </row>
    <row r="28" spans="1:21" x14ac:dyDescent="0.3">
      <c r="A28" s="19" t="s">
        <v>86</v>
      </c>
      <c r="B28" s="20">
        <v>-4.0999999999999996</v>
      </c>
      <c r="C28" s="20">
        <v>-5.5</v>
      </c>
      <c r="D28" s="20">
        <v>-6</v>
      </c>
      <c r="E28" s="20">
        <v>-7.8</v>
      </c>
      <c r="F28" s="20">
        <v>-8.8000000000000007</v>
      </c>
      <c r="G28" s="20">
        <v>-6.2</v>
      </c>
      <c r="H28" s="20">
        <v>-5.9</v>
      </c>
      <c r="I28" s="20">
        <v>-6.7</v>
      </c>
      <c r="J28" s="20">
        <v>-10.199999999999999</v>
      </c>
      <c r="K28" s="20">
        <v>-15.1</v>
      </c>
      <c r="L28" s="20">
        <v>-11.2</v>
      </c>
      <c r="M28" s="20">
        <v>-10.3</v>
      </c>
      <c r="N28" s="20">
        <v>-8.9</v>
      </c>
      <c r="O28" s="20">
        <v>-13.2</v>
      </c>
      <c r="P28" s="20">
        <v>-3.6</v>
      </c>
      <c r="Q28" s="20">
        <v>-5.6</v>
      </c>
      <c r="R28" s="20">
        <v>0.5</v>
      </c>
      <c r="S28" s="20">
        <v>0.7</v>
      </c>
      <c r="T28" s="20">
        <v>1</v>
      </c>
      <c r="U28" s="20">
        <v>1.5</v>
      </c>
    </row>
    <row r="29" spans="1:21" x14ac:dyDescent="0.3">
      <c r="A29" s="19" t="s">
        <v>5</v>
      </c>
      <c r="B29" s="20">
        <v>-1.2</v>
      </c>
      <c r="C29" s="20">
        <v>-0.5</v>
      </c>
      <c r="D29" s="20">
        <v>-0.3</v>
      </c>
      <c r="E29" s="20">
        <v>-0.4</v>
      </c>
      <c r="F29" s="20">
        <v>-0.1</v>
      </c>
      <c r="G29" s="20">
        <v>1.2</v>
      </c>
      <c r="H29" s="20">
        <v>2.1</v>
      </c>
      <c r="I29" s="20">
        <v>1.9</v>
      </c>
      <c r="J29" s="20">
        <v>-4.5999999999999996</v>
      </c>
      <c r="K29" s="20">
        <v>-11.3</v>
      </c>
      <c r="L29" s="20">
        <v>-9.5</v>
      </c>
      <c r="M29" s="20">
        <v>-9.6999999999999993</v>
      </c>
      <c r="N29" s="20">
        <v>-10.7</v>
      </c>
      <c r="O29" s="20">
        <v>-7</v>
      </c>
      <c r="P29" s="20">
        <v>-5.9</v>
      </c>
      <c r="Q29" s="20">
        <v>-5.2</v>
      </c>
      <c r="R29" s="20">
        <v>-4.3</v>
      </c>
      <c r="S29" s="20">
        <v>-3</v>
      </c>
      <c r="T29" s="20">
        <v>-2.5</v>
      </c>
      <c r="U29" s="20">
        <v>-2.8</v>
      </c>
    </row>
    <row r="30" spans="1:21" x14ac:dyDescent="0.3">
      <c r="A30" s="19" t="s">
        <v>87</v>
      </c>
      <c r="B30" s="20">
        <v>-1.3</v>
      </c>
      <c r="C30" s="20">
        <v>-1.4</v>
      </c>
      <c r="D30" s="20">
        <v>-3.2</v>
      </c>
      <c r="E30" s="20">
        <v>-4</v>
      </c>
      <c r="F30" s="20">
        <v>-3.6</v>
      </c>
      <c r="G30" s="20">
        <v>-3.4</v>
      </c>
      <c r="H30" s="20">
        <v>-2.4</v>
      </c>
      <c r="I30" s="20">
        <v>-2.6</v>
      </c>
      <c r="J30" s="20">
        <v>-3.3</v>
      </c>
      <c r="K30" s="20">
        <v>-7.2</v>
      </c>
      <c r="L30" s="20">
        <v>-6.9</v>
      </c>
      <c r="M30" s="20">
        <v>-5.2</v>
      </c>
      <c r="N30" s="20">
        <v>-5</v>
      </c>
      <c r="O30" s="20">
        <v>-4.0999999999999996</v>
      </c>
      <c r="P30" s="20">
        <v>-3.9</v>
      </c>
      <c r="Q30" s="20">
        <v>-3.6</v>
      </c>
      <c r="R30" s="20">
        <v>-3.6</v>
      </c>
      <c r="S30" s="20">
        <v>-2.9</v>
      </c>
      <c r="T30" s="20">
        <v>-2.2999999999999998</v>
      </c>
      <c r="U30" s="20">
        <v>-3</v>
      </c>
    </row>
    <row r="31" spans="1:21" x14ac:dyDescent="0.3">
      <c r="A31" s="19" t="s">
        <v>88</v>
      </c>
      <c r="B31" s="20">
        <v>-2.4</v>
      </c>
      <c r="C31" s="20">
        <v>-3.2</v>
      </c>
      <c r="D31" s="20">
        <v>-2.9</v>
      </c>
      <c r="E31" s="20">
        <v>-3.2</v>
      </c>
      <c r="F31" s="20">
        <v>-3.5</v>
      </c>
      <c r="G31" s="20">
        <v>-4.0999999999999996</v>
      </c>
      <c r="H31" s="20">
        <v>-3.6</v>
      </c>
      <c r="I31" s="20">
        <v>-1.3</v>
      </c>
      <c r="J31" s="20">
        <v>-2.6</v>
      </c>
      <c r="K31" s="20">
        <v>-5.0999999999999996</v>
      </c>
      <c r="L31" s="20">
        <v>-4.2</v>
      </c>
      <c r="M31" s="20">
        <v>-3.6</v>
      </c>
      <c r="N31" s="20">
        <v>-2.9</v>
      </c>
      <c r="O31" s="20">
        <v>-2.9</v>
      </c>
      <c r="P31" s="20">
        <v>-3</v>
      </c>
      <c r="Q31" s="20">
        <v>-2.6</v>
      </c>
      <c r="R31" s="20">
        <v>-2.4</v>
      </c>
      <c r="S31" s="20">
        <v>-2.4</v>
      </c>
      <c r="T31" s="20">
        <v>-2.2000000000000002</v>
      </c>
      <c r="U31" s="20">
        <v>-1.6</v>
      </c>
    </row>
    <row r="32" spans="1:21" x14ac:dyDescent="0.3">
      <c r="A32" s="19" t="s">
        <v>89</v>
      </c>
      <c r="B32" s="20">
        <v>-3.2</v>
      </c>
      <c r="C32" s="20">
        <v>-4.8</v>
      </c>
      <c r="D32" s="20">
        <v>-3.3</v>
      </c>
      <c r="E32" s="20">
        <v>-5.7</v>
      </c>
      <c r="F32" s="20">
        <v>-6.2</v>
      </c>
      <c r="G32" s="20">
        <v>-6.1</v>
      </c>
      <c r="H32" s="20">
        <v>-4.2</v>
      </c>
      <c r="I32" s="20">
        <v>-2.9</v>
      </c>
      <c r="J32" s="20">
        <v>-3.7</v>
      </c>
      <c r="K32" s="20">
        <v>-9.9</v>
      </c>
      <c r="L32" s="20">
        <v>-11.4</v>
      </c>
      <c r="M32" s="20">
        <v>-7.7</v>
      </c>
      <c r="N32" s="20">
        <v>-6.2</v>
      </c>
      <c r="O32" s="20">
        <v>-5.0999999999999996</v>
      </c>
      <c r="P32" s="20">
        <v>-7.4</v>
      </c>
      <c r="Q32" s="20">
        <v>-4.4000000000000004</v>
      </c>
      <c r="R32" s="20">
        <v>-1.9</v>
      </c>
      <c r="S32" s="20">
        <v>-3</v>
      </c>
      <c r="T32" s="20">
        <v>-0.4</v>
      </c>
      <c r="U32" s="20">
        <v>0.2</v>
      </c>
    </row>
    <row r="34" spans="1:2" x14ac:dyDescent="0.3">
      <c r="A34" s="17" t="s">
        <v>90</v>
      </c>
    </row>
    <row r="35" spans="1:2" x14ac:dyDescent="0.3">
      <c r="A35" s="17" t="s">
        <v>91</v>
      </c>
      <c r="B35" s="17" t="s">
        <v>92</v>
      </c>
    </row>
    <row r="37" spans="1:2" ht="20.399999999999999" x14ac:dyDescent="0.35">
      <c r="A37" s="21" t="s">
        <v>166</v>
      </c>
    </row>
    <row r="57" spans="1:1" ht="20.399999999999999" x14ac:dyDescent="0.35">
      <c r="A57" s="21" t="s">
        <v>167</v>
      </c>
    </row>
  </sheetData>
  <sheetProtection selectLockedCells="1" selectUn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indowProtection="1" topLeftCell="A25" zoomScale="85" zoomScaleNormal="85" workbookViewId="0">
      <selection activeCell="G61" sqref="G61"/>
    </sheetView>
  </sheetViews>
  <sheetFormatPr baseColWidth="10" defaultColWidth="11.44140625" defaultRowHeight="14.4" x14ac:dyDescent="0.3"/>
  <cols>
    <col min="1" max="1" width="11.44140625" style="7"/>
    <col min="2" max="2" width="11.88671875" style="7" customWidth="1"/>
    <col min="3" max="16384" width="11.44140625" style="7"/>
  </cols>
  <sheetData>
    <row r="1" spans="1:13" x14ac:dyDescent="0.3">
      <c r="A1" s="7" t="s">
        <v>94</v>
      </c>
    </row>
    <row r="2" spans="1:13" x14ac:dyDescent="0.3"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7" t="s">
        <v>105</v>
      </c>
      <c r="M2" s="7" t="s">
        <v>106</v>
      </c>
    </row>
    <row r="3" spans="1:13" x14ac:dyDescent="0.3">
      <c r="B3" s="7" t="s">
        <v>107</v>
      </c>
      <c r="C3" s="7" t="s">
        <v>108</v>
      </c>
      <c r="D3" s="7" t="s">
        <v>109</v>
      </c>
      <c r="E3" s="7" t="s">
        <v>110</v>
      </c>
      <c r="F3" s="7" t="s">
        <v>111</v>
      </c>
      <c r="G3" s="7" t="s">
        <v>112</v>
      </c>
      <c r="H3" s="7" t="s">
        <v>113</v>
      </c>
      <c r="I3" s="7" t="s">
        <v>114</v>
      </c>
      <c r="J3" s="7" t="s">
        <v>115</v>
      </c>
      <c r="K3" s="7" t="s">
        <v>116</v>
      </c>
      <c r="L3" s="7" t="s">
        <v>117</v>
      </c>
      <c r="M3" s="7" t="s">
        <v>118</v>
      </c>
    </row>
    <row r="4" spans="1:13" x14ac:dyDescent="0.3">
      <c r="A4" s="7" t="s">
        <v>119</v>
      </c>
      <c r="B4" s="7" t="s">
        <v>120</v>
      </c>
      <c r="C4" s="7" t="s">
        <v>120</v>
      </c>
      <c r="D4" s="7" t="s">
        <v>120</v>
      </c>
      <c r="E4" s="7" t="s">
        <v>120</v>
      </c>
      <c r="F4" s="7" t="s">
        <v>120</v>
      </c>
      <c r="G4" s="7" t="s">
        <v>120</v>
      </c>
      <c r="H4" s="7" t="s">
        <v>120</v>
      </c>
      <c r="I4" s="7" t="s">
        <v>120</v>
      </c>
      <c r="J4" s="7" t="s">
        <v>120</v>
      </c>
      <c r="K4" s="7" t="s">
        <v>120</v>
      </c>
      <c r="L4" s="7" t="s">
        <v>120</v>
      </c>
      <c r="M4" s="7" t="s">
        <v>120</v>
      </c>
    </row>
    <row r="5" spans="1:13" x14ac:dyDescent="0.3">
      <c r="A5" s="7" t="s">
        <v>121</v>
      </c>
      <c r="B5" s="7" t="s">
        <v>122</v>
      </c>
      <c r="C5" s="7" t="s">
        <v>123</v>
      </c>
      <c r="D5" s="7" t="s">
        <v>122</v>
      </c>
      <c r="E5" s="7" t="s">
        <v>123</v>
      </c>
      <c r="F5" s="7" t="s">
        <v>122</v>
      </c>
      <c r="G5" s="7" t="s">
        <v>123</v>
      </c>
      <c r="H5" s="7" t="s">
        <v>122</v>
      </c>
      <c r="I5" s="7" t="s">
        <v>123</v>
      </c>
      <c r="J5" s="7" t="s">
        <v>122</v>
      </c>
      <c r="K5" s="7" t="s">
        <v>123</v>
      </c>
      <c r="L5" s="7" t="s">
        <v>122</v>
      </c>
      <c r="M5" s="7" t="s">
        <v>123</v>
      </c>
    </row>
    <row r="6" spans="1:13" x14ac:dyDescent="0.3">
      <c r="A6" s="7" t="s">
        <v>124</v>
      </c>
      <c r="B6" s="7">
        <v>54520</v>
      </c>
      <c r="C6" s="7">
        <v>2</v>
      </c>
      <c r="D6" s="7">
        <v>983211</v>
      </c>
      <c r="E6" s="7">
        <v>92</v>
      </c>
      <c r="F6" s="7">
        <v>531880</v>
      </c>
      <c r="G6" s="7">
        <v>27</v>
      </c>
      <c r="H6" s="7">
        <v>203709</v>
      </c>
      <c r="I6" s="7">
        <v>85</v>
      </c>
      <c r="J6" s="7">
        <v>691235</v>
      </c>
      <c r="K6" s="7">
        <v>44</v>
      </c>
      <c r="L6" s="7">
        <v>151476</v>
      </c>
      <c r="M6" s="7">
        <v>86</v>
      </c>
    </row>
    <row r="7" spans="1:13" x14ac:dyDescent="0.3">
      <c r="A7" s="7" t="s">
        <v>125</v>
      </c>
      <c r="B7" s="7">
        <v>90717</v>
      </c>
      <c r="C7" s="7">
        <v>4</v>
      </c>
      <c r="D7" s="7">
        <v>984992</v>
      </c>
      <c r="E7" s="7">
        <v>92</v>
      </c>
      <c r="F7" s="7">
        <v>551661</v>
      </c>
      <c r="G7" s="7">
        <v>28</v>
      </c>
      <c r="H7" s="7">
        <v>222600</v>
      </c>
      <c r="I7" s="7">
        <v>95</v>
      </c>
      <c r="J7" s="7">
        <v>711123</v>
      </c>
      <c r="K7" s="7">
        <v>45</v>
      </c>
      <c r="L7" s="7">
        <v>155211</v>
      </c>
      <c r="M7" s="7">
        <v>87</v>
      </c>
    </row>
    <row r="8" spans="1:13" x14ac:dyDescent="0.3">
      <c r="A8" s="7" t="s">
        <v>126</v>
      </c>
      <c r="B8" s="7">
        <v>118182</v>
      </c>
      <c r="C8" s="7">
        <v>5</v>
      </c>
      <c r="D8" s="7">
        <v>1005641</v>
      </c>
      <c r="E8" s="7">
        <v>94</v>
      </c>
      <c r="F8" s="7">
        <v>533252</v>
      </c>
      <c r="G8" s="7">
        <v>27</v>
      </c>
      <c r="H8" s="7">
        <v>236307</v>
      </c>
      <c r="I8" s="7">
        <v>102</v>
      </c>
      <c r="J8" s="7">
        <v>753959</v>
      </c>
      <c r="K8" s="7">
        <v>47</v>
      </c>
      <c r="L8" s="7">
        <v>149005</v>
      </c>
      <c r="M8" s="7">
        <v>83</v>
      </c>
    </row>
    <row r="9" spans="1:13" x14ac:dyDescent="0.3">
      <c r="A9" s="7" t="s">
        <v>127</v>
      </c>
      <c r="B9" s="7">
        <v>87219</v>
      </c>
      <c r="C9" s="7">
        <v>3</v>
      </c>
      <c r="D9" s="7">
        <v>985409</v>
      </c>
      <c r="E9" s="7">
        <v>92</v>
      </c>
      <c r="F9" s="7">
        <v>561298</v>
      </c>
      <c r="G9" s="7">
        <v>28</v>
      </c>
      <c r="H9" s="7">
        <v>227951</v>
      </c>
      <c r="I9" s="7">
        <v>101</v>
      </c>
      <c r="J9" s="7">
        <v>765486</v>
      </c>
      <c r="K9" s="7">
        <v>48</v>
      </c>
      <c r="L9" s="7">
        <v>149618</v>
      </c>
      <c r="M9" s="7">
        <v>83</v>
      </c>
    </row>
    <row r="10" spans="1:13" x14ac:dyDescent="0.3">
      <c r="A10" s="7" t="s">
        <v>128</v>
      </c>
      <c r="B10" s="7">
        <v>23503</v>
      </c>
      <c r="C10" s="7">
        <v>1</v>
      </c>
      <c r="D10" s="7">
        <v>983716</v>
      </c>
      <c r="E10" s="7">
        <v>92</v>
      </c>
      <c r="F10" s="7">
        <v>479870</v>
      </c>
      <c r="G10" s="7">
        <v>24</v>
      </c>
      <c r="H10" s="7">
        <v>237385</v>
      </c>
      <c r="I10" s="7">
        <v>108</v>
      </c>
      <c r="J10" s="7">
        <v>785365</v>
      </c>
      <c r="K10" s="7">
        <v>48</v>
      </c>
      <c r="L10" s="7">
        <v>154098</v>
      </c>
      <c r="M10" s="7">
        <v>86</v>
      </c>
    </row>
    <row r="11" spans="1:13" x14ac:dyDescent="0.3">
      <c r="A11" s="7" t="s">
        <v>129</v>
      </c>
      <c r="B11" s="7">
        <v>38374</v>
      </c>
      <c r="C11" s="7">
        <v>1</v>
      </c>
      <c r="D11" s="7">
        <v>1010222</v>
      </c>
      <c r="E11" s="7">
        <v>94</v>
      </c>
      <c r="F11" s="7">
        <v>528740</v>
      </c>
      <c r="G11" s="7">
        <v>26</v>
      </c>
      <c r="H11" s="7">
        <v>230519</v>
      </c>
      <c r="I11" s="7">
        <v>107</v>
      </c>
      <c r="J11" s="7">
        <v>803225</v>
      </c>
      <c r="K11" s="7">
        <v>49</v>
      </c>
      <c r="L11" s="7">
        <v>150838</v>
      </c>
      <c r="M11" s="7">
        <v>84</v>
      </c>
    </row>
    <row r="12" spans="1:13" x14ac:dyDescent="0.3">
      <c r="A12" s="7" t="s">
        <v>130</v>
      </c>
      <c r="B12" s="7">
        <v>182009</v>
      </c>
      <c r="C12" s="7">
        <v>7</v>
      </c>
      <c r="D12" s="7">
        <v>1029084</v>
      </c>
      <c r="E12" s="7">
        <v>96</v>
      </c>
      <c r="F12" s="7">
        <v>602734</v>
      </c>
      <c r="G12" s="7">
        <v>29</v>
      </c>
      <c r="H12" s="7">
        <v>233833</v>
      </c>
      <c r="I12" s="7">
        <v>110</v>
      </c>
      <c r="J12" s="7">
        <v>771035</v>
      </c>
      <c r="K12" s="7">
        <v>47</v>
      </c>
      <c r="L12" s="7">
        <v>155223</v>
      </c>
      <c r="M12" s="7">
        <v>87</v>
      </c>
    </row>
    <row r="13" spans="1:13" x14ac:dyDescent="0.3">
      <c r="A13" s="7" t="s">
        <v>131</v>
      </c>
      <c r="B13" s="7">
        <v>180787</v>
      </c>
      <c r="C13" s="7">
        <v>7</v>
      </c>
      <c r="D13" s="7">
        <v>1018832</v>
      </c>
      <c r="E13" s="7">
        <v>96</v>
      </c>
      <c r="F13" s="7">
        <v>583064</v>
      </c>
      <c r="G13" s="7">
        <v>28</v>
      </c>
      <c r="H13" s="7">
        <v>204603</v>
      </c>
      <c r="I13" s="7">
        <v>99</v>
      </c>
      <c r="J13" s="7">
        <v>751500</v>
      </c>
      <c r="K13" s="7">
        <v>46</v>
      </c>
      <c r="L13" s="7">
        <v>152252</v>
      </c>
      <c r="M13" s="7">
        <v>86</v>
      </c>
    </row>
    <row r="14" spans="1:13" x14ac:dyDescent="0.3">
      <c r="A14" s="7" t="s">
        <v>132</v>
      </c>
      <c r="B14" s="7">
        <v>152201</v>
      </c>
      <c r="C14" s="7">
        <v>6</v>
      </c>
      <c r="D14" s="7">
        <v>1014718</v>
      </c>
      <c r="E14" s="7">
        <v>96</v>
      </c>
      <c r="F14" s="7">
        <v>628370</v>
      </c>
      <c r="G14" s="7">
        <v>30</v>
      </c>
      <c r="H14" s="7">
        <v>226080</v>
      </c>
      <c r="I14" s="7">
        <v>111</v>
      </c>
      <c r="J14" s="7">
        <v>804781</v>
      </c>
      <c r="K14" s="7">
        <v>49</v>
      </c>
      <c r="L14" s="7">
        <v>160381</v>
      </c>
      <c r="M14" s="7">
        <v>92</v>
      </c>
    </row>
    <row r="15" spans="1:13" x14ac:dyDescent="0.3">
      <c r="A15" s="7" t="s">
        <v>133</v>
      </c>
      <c r="B15" s="7">
        <v>145133</v>
      </c>
      <c r="C15" s="7">
        <v>5</v>
      </c>
      <c r="D15" s="7">
        <v>1002415</v>
      </c>
      <c r="E15" s="7">
        <v>96</v>
      </c>
      <c r="F15" s="7">
        <v>645329</v>
      </c>
      <c r="G15" s="7">
        <v>31</v>
      </c>
      <c r="H15" s="7">
        <v>230827</v>
      </c>
      <c r="I15" s="7">
        <v>116</v>
      </c>
      <c r="J15" s="7">
        <v>791911</v>
      </c>
      <c r="K15" s="7">
        <v>48</v>
      </c>
      <c r="L15" s="7">
        <v>168693</v>
      </c>
      <c r="M15" s="7">
        <v>98</v>
      </c>
    </row>
    <row r="16" spans="1:13" x14ac:dyDescent="0.3">
      <c r="A16" s="7" t="s">
        <v>134</v>
      </c>
      <c r="B16" s="7">
        <v>122304</v>
      </c>
      <c r="C16" s="7">
        <v>4</v>
      </c>
      <c r="D16" s="7">
        <v>997513</v>
      </c>
      <c r="E16" s="7">
        <v>96</v>
      </c>
      <c r="F16" s="7">
        <v>687933</v>
      </c>
      <c r="G16" s="7">
        <v>33</v>
      </c>
      <c r="H16" s="7">
        <v>230529</v>
      </c>
      <c r="I16" s="7">
        <v>118</v>
      </c>
      <c r="J16" s="7">
        <v>822834</v>
      </c>
      <c r="K16" s="7">
        <v>50</v>
      </c>
      <c r="L16" s="7">
        <v>171476</v>
      </c>
      <c r="M16" s="7">
        <v>101</v>
      </c>
    </row>
    <row r="17" spans="1:13" x14ac:dyDescent="0.3">
      <c r="A17" s="7" t="s">
        <v>135</v>
      </c>
      <c r="B17" s="7">
        <v>84109</v>
      </c>
      <c r="C17" s="7">
        <v>3</v>
      </c>
      <c r="D17" s="7">
        <v>966689</v>
      </c>
      <c r="E17" s="7">
        <v>94</v>
      </c>
      <c r="F17" s="7">
        <v>705816</v>
      </c>
      <c r="G17" s="7">
        <v>34</v>
      </c>
      <c r="H17" s="7">
        <v>236332</v>
      </c>
      <c r="I17" s="7">
        <v>124</v>
      </c>
      <c r="J17" s="7">
        <v>852902</v>
      </c>
      <c r="K17" s="7">
        <v>53</v>
      </c>
      <c r="L17" s="7">
        <v>176065</v>
      </c>
      <c r="M17" s="7">
        <v>105</v>
      </c>
    </row>
    <row r="18" spans="1:13" x14ac:dyDescent="0.3">
      <c r="A18" s="7" t="s">
        <v>136</v>
      </c>
      <c r="B18" s="7">
        <v>90254</v>
      </c>
      <c r="C18" s="7">
        <v>3</v>
      </c>
      <c r="D18" s="7">
        <v>974889</v>
      </c>
      <c r="E18" s="7">
        <v>95</v>
      </c>
      <c r="F18" s="7">
        <v>703832</v>
      </c>
      <c r="G18" s="7">
        <v>34</v>
      </c>
      <c r="H18" s="7">
        <v>239740</v>
      </c>
      <c r="I18" s="7">
        <v>127</v>
      </c>
      <c r="J18" s="7">
        <v>877673</v>
      </c>
      <c r="K18" s="7">
        <v>54</v>
      </c>
      <c r="L18" s="7">
        <v>176487</v>
      </c>
      <c r="M18" s="7">
        <v>105</v>
      </c>
    </row>
    <row r="19" spans="1:13" x14ac:dyDescent="0.3">
      <c r="A19" s="7" t="s">
        <v>137</v>
      </c>
      <c r="B19" s="7">
        <v>29337</v>
      </c>
      <c r="C19" s="7">
        <v>1</v>
      </c>
      <c r="D19" s="7">
        <v>963721</v>
      </c>
      <c r="E19" s="7">
        <v>94</v>
      </c>
      <c r="F19" s="7">
        <v>698236</v>
      </c>
      <c r="G19" s="7">
        <v>33</v>
      </c>
      <c r="H19" s="7">
        <v>241159</v>
      </c>
      <c r="I19" s="7">
        <v>130</v>
      </c>
      <c r="J19" s="7">
        <v>896165</v>
      </c>
      <c r="K19" s="7">
        <v>56</v>
      </c>
      <c r="L19" s="7">
        <v>178803</v>
      </c>
      <c r="M19" s="7">
        <v>106</v>
      </c>
    </row>
    <row r="20" spans="1:13" x14ac:dyDescent="0.3">
      <c r="A20" s="7" t="s">
        <v>138</v>
      </c>
      <c r="B20" s="7">
        <v>-16909</v>
      </c>
      <c r="C20" s="7">
        <v>-1</v>
      </c>
      <c r="D20" s="7">
        <v>956097</v>
      </c>
      <c r="E20" s="7">
        <v>94</v>
      </c>
      <c r="F20" s="7">
        <v>726818</v>
      </c>
      <c r="G20" s="7">
        <v>34</v>
      </c>
      <c r="H20" s="7">
        <v>238872</v>
      </c>
      <c r="I20" s="7">
        <v>130</v>
      </c>
      <c r="J20" s="7">
        <v>906127</v>
      </c>
      <c r="K20" s="7">
        <v>56</v>
      </c>
      <c r="L20" s="7">
        <v>174220</v>
      </c>
      <c r="M20" s="7">
        <v>103</v>
      </c>
    </row>
    <row r="21" spans="1:13" x14ac:dyDescent="0.3">
      <c r="A21" s="7" t="s">
        <v>139</v>
      </c>
      <c r="B21" s="7">
        <v>-109013</v>
      </c>
      <c r="C21" s="7">
        <v>-4</v>
      </c>
      <c r="D21" s="7">
        <v>946101</v>
      </c>
      <c r="E21" s="7">
        <v>93</v>
      </c>
      <c r="F21" s="7">
        <v>686618</v>
      </c>
      <c r="G21" s="7">
        <v>32</v>
      </c>
      <c r="H21" s="7">
        <v>239787</v>
      </c>
      <c r="I21" s="7">
        <v>133</v>
      </c>
      <c r="J21" s="7">
        <v>913483</v>
      </c>
      <c r="K21" s="7">
        <v>57</v>
      </c>
      <c r="L21" s="7">
        <v>176922</v>
      </c>
      <c r="M21" s="7">
        <v>104</v>
      </c>
    </row>
    <row r="22" spans="1:13" x14ac:dyDescent="0.3">
      <c r="A22" s="7" t="s">
        <v>140</v>
      </c>
      <c r="B22" s="7">
        <v>-116967</v>
      </c>
      <c r="C22" s="7">
        <v>-4</v>
      </c>
      <c r="D22" s="7">
        <v>971138</v>
      </c>
      <c r="E22" s="7">
        <v>95</v>
      </c>
      <c r="F22" s="7">
        <v>709964</v>
      </c>
      <c r="G22" s="7">
        <v>33</v>
      </c>
      <c r="H22" s="7">
        <v>238284</v>
      </c>
      <c r="I22" s="7">
        <v>133</v>
      </c>
      <c r="J22" s="7">
        <v>930718</v>
      </c>
      <c r="K22" s="7">
        <v>57</v>
      </c>
      <c r="L22" s="7">
        <v>183833</v>
      </c>
      <c r="M22" s="7">
        <v>108</v>
      </c>
    </row>
    <row r="23" spans="1:13" x14ac:dyDescent="0.3">
      <c r="A23" s="7" t="s">
        <v>141</v>
      </c>
      <c r="B23" s="7">
        <v>-133420</v>
      </c>
      <c r="C23" s="7">
        <v>-5</v>
      </c>
      <c r="D23" s="7">
        <v>970810</v>
      </c>
      <c r="E23" s="7">
        <v>95</v>
      </c>
      <c r="F23" s="7">
        <v>732597</v>
      </c>
      <c r="G23" s="7">
        <v>34</v>
      </c>
      <c r="H23" s="7">
        <v>234902</v>
      </c>
      <c r="I23" s="7">
        <v>132</v>
      </c>
      <c r="J23" s="7">
        <v>939032</v>
      </c>
      <c r="K23" s="7">
        <v>58</v>
      </c>
      <c r="L23" s="7">
        <v>183714</v>
      </c>
      <c r="M23" s="7">
        <v>107</v>
      </c>
    </row>
    <row r="24" spans="1:13" x14ac:dyDescent="0.3">
      <c r="A24" s="7" t="s">
        <v>142</v>
      </c>
      <c r="B24" s="7">
        <v>-166355</v>
      </c>
      <c r="C24" s="7">
        <v>-6</v>
      </c>
      <c r="D24" s="7">
        <v>986056</v>
      </c>
      <c r="E24" s="7">
        <v>96</v>
      </c>
      <c r="F24" s="7">
        <v>771930</v>
      </c>
      <c r="G24" s="7">
        <v>36</v>
      </c>
      <c r="H24" s="7">
        <v>232779</v>
      </c>
      <c r="I24" s="7">
        <v>131</v>
      </c>
      <c r="J24" s="7">
        <v>963377</v>
      </c>
      <c r="K24" s="7">
        <v>59</v>
      </c>
      <c r="L24" s="7">
        <v>180732</v>
      </c>
      <c r="M24" s="7">
        <v>104</v>
      </c>
    </row>
    <row r="25" spans="1:13" x14ac:dyDescent="0.3">
      <c r="A25" s="7" t="s">
        <v>143</v>
      </c>
      <c r="B25" s="7">
        <v>-187877</v>
      </c>
      <c r="C25" s="7">
        <v>-6</v>
      </c>
      <c r="D25" s="7">
        <v>988446</v>
      </c>
      <c r="E25" s="7">
        <v>96</v>
      </c>
      <c r="F25" s="7">
        <v>768775</v>
      </c>
      <c r="G25" s="7">
        <v>36</v>
      </c>
      <c r="H25" s="7">
        <v>236865</v>
      </c>
      <c r="I25" s="7">
        <v>133</v>
      </c>
      <c r="J25" s="7">
        <v>941804</v>
      </c>
      <c r="K25" s="7">
        <v>58</v>
      </c>
      <c r="L25" s="7">
        <v>186279</v>
      </c>
      <c r="M25" s="7">
        <v>108</v>
      </c>
    </row>
    <row r="26" spans="1:13" x14ac:dyDescent="0.3">
      <c r="A26" s="7" t="s">
        <v>144</v>
      </c>
      <c r="B26" s="7">
        <v>-174473</v>
      </c>
      <c r="C26" s="7">
        <v>-6</v>
      </c>
      <c r="D26" s="7">
        <v>1014307</v>
      </c>
      <c r="E26" s="7">
        <v>97</v>
      </c>
      <c r="F26" s="7">
        <v>832424</v>
      </c>
      <c r="G26" s="7">
        <v>39</v>
      </c>
      <c r="H26" s="7">
        <v>247141</v>
      </c>
      <c r="I26" s="7">
        <v>138</v>
      </c>
      <c r="J26" s="7">
        <v>1006186</v>
      </c>
      <c r="K26" s="7">
        <v>62</v>
      </c>
      <c r="L26" s="7">
        <v>190884</v>
      </c>
      <c r="M26" s="7">
        <v>109</v>
      </c>
    </row>
    <row r="27" spans="1:13" x14ac:dyDescent="0.3">
      <c r="A27" s="7" t="s">
        <v>145</v>
      </c>
      <c r="B27" s="7">
        <v>-239844</v>
      </c>
      <c r="C27" s="7">
        <v>-8</v>
      </c>
      <c r="D27" s="7">
        <v>996058</v>
      </c>
      <c r="E27" s="7">
        <v>95</v>
      </c>
      <c r="F27" s="7">
        <v>804508</v>
      </c>
      <c r="G27" s="7">
        <v>37</v>
      </c>
      <c r="H27" s="7">
        <v>252277</v>
      </c>
      <c r="I27" s="7">
        <v>141</v>
      </c>
      <c r="J27" s="7">
        <v>969968</v>
      </c>
      <c r="K27" s="7">
        <v>59</v>
      </c>
      <c r="L27" s="7">
        <v>188336</v>
      </c>
      <c r="M27" s="7">
        <v>107</v>
      </c>
    </row>
    <row r="28" spans="1:13" x14ac:dyDescent="0.3">
      <c r="A28" s="7" t="s">
        <v>146</v>
      </c>
      <c r="B28" s="7">
        <v>-267146</v>
      </c>
      <c r="C28" s="7">
        <v>-9</v>
      </c>
      <c r="D28" s="7">
        <v>1000634</v>
      </c>
      <c r="E28" s="7">
        <v>94</v>
      </c>
      <c r="F28" s="7">
        <v>789920</v>
      </c>
      <c r="G28" s="7">
        <v>36</v>
      </c>
      <c r="H28" s="7">
        <v>252979</v>
      </c>
      <c r="I28" s="7">
        <v>143</v>
      </c>
      <c r="J28" s="7">
        <v>984509</v>
      </c>
      <c r="K28" s="7">
        <v>60</v>
      </c>
      <c r="L28" s="7">
        <v>189298</v>
      </c>
      <c r="M28" s="7">
        <v>106</v>
      </c>
    </row>
    <row r="29" spans="1:13" x14ac:dyDescent="0.3">
      <c r="A29" s="7" t="s">
        <v>147</v>
      </c>
      <c r="B29" s="7">
        <v>-261112</v>
      </c>
      <c r="C29" s="7">
        <v>-9</v>
      </c>
      <c r="D29" s="7">
        <v>991469</v>
      </c>
      <c r="E29" s="7">
        <v>92</v>
      </c>
      <c r="F29" s="7">
        <v>775209</v>
      </c>
      <c r="G29" s="7">
        <v>35</v>
      </c>
      <c r="H29" s="7">
        <v>243004</v>
      </c>
      <c r="I29" s="7">
        <v>137</v>
      </c>
      <c r="J29" s="7">
        <v>968211</v>
      </c>
      <c r="K29" s="7">
        <v>58</v>
      </c>
      <c r="L29" s="7">
        <v>186568</v>
      </c>
      <c r="M29" s="7">
        <v>104</v>
      </c>
    </row>
    <row r="30" spans="1:13" x14ac:dyDescent="0.3">
      <c r="A30" s="7" t="s">
        <v>148</v>
      </c>
      <c r="B30" s="7">
        <v>-230127</v>
      </c>
      <c r="C30" s="7">
        <v>-8</v>
      </c>
      <c r="D30" s="7">
        <v>1011088</v>
      </c>
      <c r="E30" s="7">
        <v>93</v>
      </c>
      <c r="F30" s="7">
        <v>785169</v>
      </c>
      <c r="G30" s="7">
        <v>36</v>
      </c>
      <c r="H30" s="7">
        <v>244146</v>
      </c>
      <c r="I30" s="7">
        <v>138</v>
      </c>
      <c r="J30" s="7">
        <v>999341</v>
      </c>
      <c r="K30" s="7">
        <v>60</v>
      </c>
      <c r="L30" s="7">
        <v>184647</v>
      </c>
      <c r="M30" s="7">
        <v>102</v>
      </c>
    </row>
    <row r="31" spans="1:13" x14ac:dyDescent="0.3">
      <c r="A31" s="7" t="s">
        <v>149</v>
      </c>
      <c r="B31" s="7">
        <v>-259183</v>
      </c>
      <c r="C31" s="7">
        <v>-8</v>
      </c>
      <c r="D31" s="7">
        <v>1010201</v>
      </c>
      <c r="E31" s="7">
        <v>92</v>
      </c>
      <c r="F31" s="7">
        <v>799078</v>
      </c>
      <c r="G31" s="7">
        <v>36</v>
      </c>
      <c r="H31" s="7">
        <v>241422</v>
      </c>
      <c r="I31" s="7">
        <v>137</v>
      </c>
      <c r="J31" s="7">
        <v>985470</v>
      </c>
      <c r="K31" s="7">
        <v>59</v>
      </c>
      <c r="L31" s="7">
        <v>184733</v>
      </c>
      <c r="M31" s="7">
        <v>101</v>
      </c>
    </row>
    <row r="32" spans="1:13" x14ac:dyDescent="0.3">
      <c r="A32" s="7" t="s">
        <v>150</v>
      </c>
      <c r="B32" s="7">
        <v>-280264</v>
      </c>
      <c r="C32" s="7">
        <v>-9</v>
      </c>
      <c r="D32" s="7">
        <v>1007978</v>
      </c>
      <c r="E32" s="7">
        <v>91</v>
      </c>
      <c r="F32" s="7">
        <v>819503</v>
      </c>
      <c r="G32" s="7">
        <v>37</v>
      </c>
      <c r="H32" s="7">
        <v>238604</v>
      </c>
      <c r="I32" s="7">
        <v>135</v>
      </c>
      <c r="J32" s="7">
        <v>991412</v>
      </c>
      <c r="K32" s="7">
        <v>59</v>
      </c>
      <c r="L32" s="7">
        <v>181095</v>
      </c>
      <c r="M32" s="7">
        <v>98</v>
      </c>
    </row>
    <row r="33" spans="1:13" x14ac:dyDescent="0.3">
      <c r="A33" s="7" t="s">
        <v>151</v>
      </c>
      <c r="B33" s="7">
        <v>-331666</v>
      </c>
      <c r="C33" s="7">
        <v>-11</v>
      </c>
      <c r="D33" s="7">
        <v>982339</v>
      </c>
      <c r="E33" s="7">
        <v>88</v>
      </c>
      <c r="F33" s="7">
        <v>773719</v>
      </c>
      <c r="G33" s="7">
        <v>35</v>
      </c>
      <c r="H33" s="7">
        <v>238321</v>
      </c>
      <c r="I33" s="7">
        <v>135</v>
      </c>
      <c r="J33" s="7">
        <v>941196</v>
      </c>
      <c r="K33" s="7">
        <v>56</v>
      </c>
      <c r="L33" s="7">
        <v>179204</v>
      </c>
      <c r="M33" s="7">
        <v>96</v>
      </c>
    </row>
    <row r="34" spans="1:13" x14ac:dyDescent="0.3">
      <c r="A34" s="7" t="s">
        <v>152</v>
      </c>
      <c r="B34" s="7">
        <v>-354420</v>
      </c>
      <c r="C34" s="7">
        <v>-11</v>
      </c>
      <c r="D34" s="7">
        <v>994576</v>
      </c>
      <c r="E34" s="7">
        <v>88</v>
      </c>
      <c r="F34" s="7">
        <v>843392</v>
      </c>
      <c r="G34" s="7">
        <v>38</v>
      </c>
      <c r="H34" s="7">
        <v>242173</v>
      </c>
      <c r="I34" s="7">
        <v>137</v>
      </c>
      <c r="J34" s="7">
        <v>948350</v>
      </c>
      <c r="K34" s="7">
        <v>56</v>
      </c>
      <c r="L34" s="7">
        <v>177542</v>
      </c>
      <c r="M34" s="7">
        <v>94</v>
      </c>
    </row>
    <row r="35" spans="1:13" x14ac:dyDescent="0.3">
      <c r="A35" s="7" t="s">
        <v>153</v>
      </c>
      <c r="B35" s="7">
        <v>-400701</v>
      </c>
      <c r="C35" s="7">
        <v>-13</v>
      </c>
      <c r="D35" s="7">
        <v>1007308</v>
      </c>
      <c r="E35" s="7">
        <v>89</v>
      </c>
      <c r="F35" s="7">
        <v>855755</v>
      </c>
      <c r="G35" s="7">
        <v>38</v>
      </c>
      <c r="H35" s="7">
        <v>243310</v>
      </c>
      <c r="I35" s="7">
        <v>137</v>
      </c>
      <c r="J35" s="7">
        <v>953091</v>
      </c>
      <c r="K35" s="7">
        <v>56</v>
      </c>
      <c r="L35" s="7">
        <v>181789</v>
      </c>
      <c r="M35" s="7">
        <v>95</v>
      </c>
    </row>
    <row r="36" spans="1:13" x14ac:dyDescent="0.3">
      <c r="A36" s="7" t="s">
        <v>154</v>
      </c>
      <c r="B36" s="7">
        <v>-421461</v>
      </c>
      <c r="C36" s="7">
        <v>-13</v>
      </c>
      <c r="D36" s="7">
        <v>1001867</v>
      </c>
      <c r="E36" s="7">
        <v>87</v>
      </c>
      <c r="F36" s="7">
        <v>874761</v>
      </c>
      <c r="G36" s="7">
        <v>38</v>
      </c>
      <c r="H36" s="7">
        <v>239087</v>
      </c>
      <c r="I36" s="7">
        <v>133</v>
      </c>
      <c r="J36" s="7">
        <v>950842</v>
      </c>
      <c r="K36" s="7">
        <v>55</v>
      </c>
      <c r="L36" s="7">
        <v>181468</v>
      </c>
      <c r="M36" s="7">
        <v>94</v>
      </c>
    </row>
    <row r="37" spans="1:13" x14ac:dyDescent="0.3">
      <c r="A37" s="7" t="s">
        <v>155</v>
      </c>
      <c r="B37" s="7">
        <v>-437346</v>
      </c>
      <c r="C37" s="7">
        <v>-13</v>
      </c>
      <c r="D37" s="7">
        <v>995352</v>
      </c>
      <c r="E37" s="7">
        <v>86</v>
      </c>
      <c r="F37" s="7">
        <v>876813</v>
      </c>
      <c r="G37" s="7">
        <v>38</v>
      </c>
      <c r="H37" s="7">
        <v>243774</v>
      </c>
      <c r="I37" s="7">
        <v>135</v>
      </c>
      <c r="J37" s="7">
        <v>942078</v>
      </c>
      <c r="K37" s="7">
        <v>54</v>
      </c>
      <c r="L37" s="7">
        <v>182392</v>
      </c>
      <c r="M37" s="7">
        <v>93</v>
      </c>
    </row>
    <row r="38" spans="1:13" x14ac:dyDescent="0.3">
      <c r="A38" s="7" t="s">
        <v>156</v>
      </c>
      <c r="B38" s="7">
        <v>-457518</v>
      </c>
      <c r="C38" s="7">
        <v>-14</v>
      </c>
      <c r="D38" s="7">
        <v>1010453</v>
      </c>
      <c r="E38" s="7">
        <v>86</v>
      </c>
      <c r="F38" s="7">
        <v>909603</v>
      </c>
      <c r="G38" s="7">
        <v>39</v>
      </c>
      <c r="H38" s="7">
        <v>248071</v>
      </c>
      <c r="I38" s="7">
        <v>137</v>
      </c>
      <c r="J38" s="7">
        <v>973118</v>
      </c>
      <c r="K38" s="7">
        <v>56</v>
      </c>
      <c r="L38" s="7">
        <v>189211</v>
      </c>
      <c r="M38" s="7">
        <v>96</v>
      </c>
    </row>
    <row r="39" spans="1:13" x14ac:dyDescent="0.3">
      <c r="A39" s="7" t="s">
        <v>157</v>
      </c>
      <c r="B39" s="7">
        <v>-460282</v>
      </c>
      <c r="C39" s="7">
        <v>-14</v>
      </c>
      <c r="D39" s="7">
        <v>997629</v>
      </c>
      <c r="E39" s="7">
        <v>84</v>
      </c>
      <c r="F39" s="7">
        <v>935772</v>
      </c>
      <c r="G39" s="7">
        <v>40</v>
      </c>
      <c r="H39" s="7">
        <v>247542</v>
      </c>
      <c r="I39" s="7">
        <v>136</v>
      </c>
      <c r="J39" s="7">
        <v>924419</v>
      </c>
      <c r="K39" s="7">
        <v>53</v>
      </c>
      <c r="L39" s="7">
        <v>187443</v>
      </c>
      <c r="M39" s="7">
        <v>94</v>
      </c>
    </row>
    <row r="40" spans="1:13" x14ac:dyDescent="0.3">
      <c r="A40" s="7" t="s">
        <v>158</v>
      </c>
      <c r="B40" s="7">
        <v>-452882</v>
      </c>
      <c r="C40" s="7">
        <v>-14</v>
      </c>
      <c r="D40" s="7">
        <v>988635</v>
      </c>
      <c r="E40" s="7">
        <v>83</v>
      </c>
      <c r="F40" s="7">
        <v>981308</v>
      </c>
      <c r="G40" s="7">
        <v>42</v>
      </c>
      <c r="H40" s="7">
        <v>247224</v>
      </c>
      <c r="I40" s="7">
        <v>135</v>
      </c>
      <c r="J40" s="7">
        <v>914024</v>
      </c>
      <c r="K40" s="7">
        <v>52</v>
      </c>
      <c r="L40" s="7">
        <v>183795</v>
      </c>
      <c r="M40" s="7">
        <v>91</v>
      </c>
    </row>
    <row r="41" spans="1:13" x14ac:dyDescent="0.3">
      <c r="A41" s="7" t="s">
        <v>159</v>
      </c>
      <c r="B41" s="7">
        <v>-514381</v>
      </c>
      <c r="C41" s="7">
        <v>-15</v>
      </c>
      <c r="D41" s="7">
        <v>961166</v>
      </c>
      <c r="E41" s="7">
        <v>80</v>
      </c>
      <c r="F41" s="7">
        <v>945135</v>
      </c>
      <c r="G41" s="7">
        <v>40</v>
      </c>
      <c r="H41" s="7">
        <v>255296</v>
      </c>
      <c r="I41" s="7">
        <v>138</v>
      </c>
      <c r="J41" s="7">
        <v>909047</v>
      </c>
      <c r="K41" s="7">
        <v>51</v>
      </c>
      <c r="L41" s="7">
        <v>182410</v>
      </c>
      <c r="M41" s="7">
        <v>89</v>
      </c>
    </row>
    <row r="42" spans="1:13" x14ac:dyDescent="0.3">
      <c r="A42" s="7" t="s">
        <v>160</v>
      </c>
      <c r="B42" s="7">
        <v>-548458</v>
      </c>
      <c r="C42" s="7">
        <v>-16</v>
      </c>
      <c r="D42" s="7">
        <v>958087</v>
      </c>
      <c r="E42" s="7">
        <v>79</v>
      </c>
      <c r="F42" s="7">
        <v>1004512</v>
      </c>
      <c r="G42" s="7">
        <v>42</v>
      </c>
      <c r="H42" s="7">
        <v>255602</v>
      </c>
      <c r="I42" s="7">
        <v>138</v>
      </c>
      <c r="J42" s="7">
        <v>899565</v>
      </c>
      <c r="K42" s="7">
        <v>51</v>
      </c>
      <c r="L42" s="7">
        <v>183540</v>
      </c>
      <c r="M42" s="7">
        <v>89</v>
      </c>
    </row>
    <row r="43" spans="1:13" x14ac:dyDescent="0.3">
      <c r="A43" s="7" t="s">
        <v>161</v>
      </c>
      <c r="B43" s="7">
        <v>-549317</v>
      </c>
      <c r="C43" s="7">
        <v>-16</v>
      </c>
      <c r="D43" s="7">
        <v>957665</v>
      </c>
      <c r="E43" s="7">
        <v>78</v>
      </c>
      <c r="F43" s="7">
        <v>1038971</v>
      </c>
      <c r="G43" s="7">
        <v>43</v>
      </c>
      <c r="H43" s="7">
        <v>261042</v>
      </c>
      <c r="I43" s="7">
        <v>140</v>
      </c>
      <c r="J43" s="7">
        <v>893452</v>
      </c>
      <c r="K43" s="7">
        <v>50</v>
      </c>
      <c r="L43" s="7">
        <v>185346</v>
      </c>
      <c r="M43" s="7">
        <v>89</v>
      </c>
    </row>
    <row r="44" spans="1:13" x14ac:dyDescent="0.3">
      <c r="A44" s="7" t="s">
        <v>162</v>
      </c>
      <c r="B44" s="7">
        <v>-569661</v>
      </c>
      <c r="C44" s="7">
        <v>-17</v>
      </c>
      <c r="D44" s="7">
        <v>961424</v>
      </c>
      <c r="E44" s="7">
        <v>78</v>
      </c>
      <c r="F44" s="7">
        <v>1062351</v>
      </c>
      <c r="G44" s="7">
        <v>44</v>
      </c>
      <c r="H44" s="7">
        <v>258444</v>
      </c>
      <c r="I44" s="7">
        <v>138</v>
      </c>
      <c r="J44" s="7">
        <v>941630</v>
      </c>
      <c r="K44" s="7">
        <v>53</v>
      </c>
      <c r="L44" s="7">
        <v>182110</v>
      </c>
      <c r="M44" s="7">
        <v>86</v>
      </c>
    </row>
    <row r="45" spans="1:13" x14ac:dyDescent="0.3">
      <c r="A45" s="7" t="s">
        <v>163</v>
      </c>
      <c r="B45" s="7">
        <v>-588942</v>
      </c>
      <c r="C45" s="7">
        <v>-17</v>
      </c>
      <c r="D45" s="7">
        <v>930400</v>
      </c>
      <c r="E45" s="7">
        <v>75</v>
      </c>
      <c r="F45" s="7">
        <v>1050803</v>
      </c>
      <c r="G45" s="7">
        <v>43</v>
      </c>
      <c r="H45" s="7">
        <v>258998</v>
      </c>
      <c r="I45" s="7">
        <v>138</v>
      </c>
      <c r="J45" s="7">
        <v>920976</v>
      </c>
      <c r="K45" s="7">
        <v>52</v>
      </c>
      <c r="L45" s="7">
        <v>179789</v>
      </c>
      <c r="M45" s="7">
        <v>84</v>
      </c>
    </row>
    <row r="46" spans="1:13" x14ac:dyDescent="0.3">
      <c r="A46" s="7" t="s">
        <v>164</v>
      </c>
      <c r="B46" s="7">
        <v>-522515</v>
      </c>
      <c r="C46" s="7">
        <v>-15</v>
      </c>
      <c r="D46" s="7">
        <v>915226</v>
      </c>
      <c r="E46" s="7">
        <v>74</v>
      </c>
      <c r="F46" s="7">
        <v>1035820</v>
      </c>
      <c r="G46" s="7">
        <v>43</v>
      </c>
      <c r="H46" s="7">
        <v>262980</v>
      </c>
      <c r="I46" s="7">
        <v>141</v>
      </c>
      <c r="J46" s="7">
        <v>916055</v>
      </c>
      <c r="K46" s="7">
        <v>52</v>
      </c>
      <c r="L46" s="7">
        <v>180874</v>
      </c>
      <c r="M46" s="7">
        <v>85</v>
      </c>
    </row>
    <row r="47" spans="1:13" x14ac:dyDescent="0.3">
      <c r="A47" s="7" t="s">
        <v>165</v>
      </c>
      <c r="B47" s="7">
        <v>-468388</v>
      </c>
      <c r="C47" s="7">
        <v>-14</v>
      </c>
      <c r="D47" s="7">
        <v>942692</v>
      </c>
      <c r="E47" s="7">
        <v>80</v>
      </c>
      <c r="F47" s="7">
        <v>1105413</v>
      </c>
      <c r="G47" s="7">
        <v>48</v>
      </c>
      <c r="H47" s="7">
        <v>263798</v>
      </c>
      <c r="I47" s="7">
        <v>148</v>
      </c>
      <c r="J47" s="7">
        <v>939194</v>
      </c>
      <c r="K47" s="7">
        <v>55</v>
      </c>
      <c r="L47" s="7">
        <v>181516</v>
      </c>
      <c r="M47" s="7">
        <v>88</v>
      </c>
    </row>
    <row r="49" spans="1:1" ht="28.8" x14ac:dyDescent="0.55000000000000004">
      <c r="A49" s="24" t="s">
        <v>168</v>
      </c>
    </row>
    <row r="50" spans="1:1" ht="23.4" x14ac:dyDescent="0.45">
      <c r="A50" s="22" t="s">
        <v>172</v>
      </c>
    </row>
    <row r="51" spans="1:1" ht="23.4" x14ac:dyDescent="0.45">
      <c r="A51" s="22" t="s">
        <v>173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indowProtection="1" tabSelected="1" topLeftCell="A75" zoomScale="70" zoomScaleNormal="70" workbookViewId="0">
      <selection activeCell="I103" sqref="I103"/>
    </sheetView>
  </sheetViews>
  <sheetFormatPr baseColWidth="10" defaultRowHeight="14.4" x14ac:dyDescent="0.3"/>
  <cols>
    <col min="1" max="16384" width="11.5546875" style="7"/>
  </cols>
  <sheetData>
    <row r="1" spans="1:13" x14ac:dyDescent="0.3">
      <c r="A1" s="7" t="s">
        <v>94</v>
      </c>
    </row>
    <row r="2" spans="1:13" x14ac:dyDescent="0.3"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7" t="s">
        <v>105</v>
      </c>
      <c r="M2" s="7" t="s">
        <v>106</v>
      </c>
    </row>
    <row r="3" spans="1:13" x14ac:dyDescent="0.3">
      <c r="B3" s="7" t="s">
        <v>107</v>
      </c>
      <c r="C3" s="7" t="s">
        <v>108</v>
      </c>
      <c r="D3" s="7" t="s">
        <v>109</v>
      </c>
      <c r="E3" s="7" t="s">
        <v>110</v>
      </c>
      <c r="F3" s="7" t="s">
        <v>111</v>
      </c>
      <c r="G3" s="7" t="s">
        <v>112</v>
      </c>
      <c r="H3" s="7" t="s">
        <v>113</v>
      </c>
      <c r="I3" s="7" t="s">
        <v>114</v>
      </c>
      <c r="J3" s="7" t="s">
        <v>115</v>
      </c>
      <c r="K3" s="7" t="s">
        <v>116</v>
      </c>
      <c r="L3" s="7" t="s">
        <v>117</v>
      </c>
      <c r="M3" s="7" t="s">
        <v>118</v>
      </c>
    </row>
    <row r="4" spans="1:13" x14ac:dyDescent="0.3">
      <c r="A4" s="7" t="s">
        <v>119</v>
      </c>
      <c r="B4" s="7" t="s">
        <v>120</v>
      </c>
      <c r="C4" s="7" t="s">
        <v>120</v>
      </c>
      <c r="D4" s="7" t="s">
        <v>120</v>
      </c>
      <c r="E4" s="7" t="s">
        <v>120</v>
      </c>
      <c r="F4" s="7" t="s">
        <v>120</v>
      </c>
      <c r="G4" s="7" t="s">
        <v>120</v>
      </c>
      <c r="H4" s="7" t="s">
        <v>120</v>
      </c>
      <c r="I4" s="7" t="s">
        <v>120</v>
      </c>
      <c r="J4" s="7" t="s">
        <v>120</v>
      </c>
      <c r="K4" s="7" t="s">
        <v>120</v>
      </c>
      <c r="L4" s="7" t="s">
        <v>120</v>
      </c>
      <c r="M4" s="7" t="s">
        <v>120</v>
      </c>
    </row>
    <row r="5" spans="1:13" x14ac:dyDescent="0.3">
      <c r="A5" s="7" t="s">
        <v>121</v>
      </c>
      <c r="B5" s="7" t="s">
        <v>122</v>
      </c>
      <c r="C5" s="7" t="s">
        <v>123</v>
      </c>
      <c r="D5" s="7" t="s">
        <v>122</v>
      </c>
      <c r="E5" s="7" t="s">
        <v>123</v>
      </c>
      <c r="F5" s="7" t="s">
        <v>122</v>
      </c>
      <c r="G5" s="7" t="s">
        <v>123</v>
      </c>
      <c r="H5" s="7" t="s">
        <v>122</v>
      </c>
      <c r="I5" s="7" t="s">
        <v>123</v>
      </c>
      <c r="J5" s="7" t="s">
        <v>122</v>
      </c>
      <c r="K5" s="7" t="s">
        <v>123</v>
      </c>
      <c r="L5" s="7" t="s">
        <v>122</v>
      </c>
      <c r="M5" s="7" t="s">
        <v>123</v>
      </c>
    </row>
    <row r="6" spans="1:13" x14ac:dyDescent="0.3">
      <c r="A6" s="7" t="s">
        <v>124</v>
      </c>
      <c r="B6" s="7">
        <v>54520</v>
      </c>
      <c r="C6" s="7">
        <v>2</v>
      </c>
      <c r="D6" s="7">
        <v>983211</v>
      </c>
      <c r="E6" s="7">
        <v>92</v>
      </c>
      <c r="F6" s="7">
        <v>531880</v>
      </c>
      <c r="G6" s="7">
        <v>27</v>
      </c>
      <c r="H6" s="7">
        <v>203709</v>
      </c>
      <c r="I6" s="7">
        <v>85</v>
      </c>
      <c r="J6" s="7">
        <v>691235</v>
      </c>
      <c r="K6" s="7">
        <v>44</v>
      </c>
      <c r="L6" s="7">
        <v>151476</v>
      </c>
      <c r="M6" s="7">
        <v>86</v>
      </c>
    </row>
    <row r="7" spans="1:13" x14ac:dyDescent="0.3">
      <c r="A7" s="7" t="s">
        <v>125</v>
      </c>
      <c r="B7" s="7">
        <v>90717</v>
      </c>
      <c r="C7" s="7">
        <v>4</v>
      </c>
      <c r="D7" s="7">
        <v>984992</v>
      </c>
      <c r="E7" s="7">
        <v>92</v>
      </c>
      <c r="F7" s="7">
        <v>551661</v>
      </c>
      <c r="G7" s="7">
        <v>28</v>
      </c>
      <c r="H7" s="7">
        <v>222600</v>
      </c>
      <c r="I7" s="7">
        <v>95</v>
      </c>
      <c r="J7" s="7">
        <v>711123</v>
      </c>
      <c r="K7" s="7">
        <v>45</v>
      </c>
      <c r="L7" s="7">
        <v>155211</v>
      </c>
      <c r="M7" s="7">
        <v>87</v>
      </c>
    </row>
    <row r="8" spans="1:13" x14ac:dyDescent="0.3">
      <c r="A8" s="7" t="s">
        <v>126</v>
      </c>
      <c r="B8" s="7">
        <v>118182</v>
      </c>
      <c r="C8" s="7">
        <v>5</v>
      </c>
      <c r="D8" s="7">
        <v>1005641</v>
      </c>
      <c r="E8" s="7">
        <v>94</v>
      </c>
      <c r="F8" s="7">
        <v>533252</v>
      </c>
      <c r="G8" s="7">
        <v>27</v>
      </c>
      <c r="H8" s="7">
        <v>236307</v>
      </c>
      <c r="I8" s="7">
        <v>102</v>
      </c>
      <c r="J8" s="7">
        <v>753959</v>
      </c>
      <c r="K8" s="7">
        <v>47</v>
      </c>
      <c r="L8" s="7">
        <v>149005</v>
      </c>
      <c r="M8" s="7">
        <v>83</v>
      </c>
    </row>
    <row r="9" spans="1:13" x14ac:dyDescent="0.3">
      <c r="A9" s="7" t="s">
        <v>127</v>
      </c>
      <c r="B9" s="7">
        <v>87219</v>
      </c>
      <c r="C9" s="7">
        <v>3</v>
      </c>
      <c r="D9" s="7">
        <v>985409</v>
      </c>
      <c r="E9" s="7">
        <v>92</v>
      </c>
      <c r="F9" s="7">
        <v>561298</v>
      </c>
      <c r="G9" s="7">
        <v>28</v>
      </c>
      <c r="H9" s="7">
        <v>227951</v>
      </c>
      <c r="I9" s="7">
        <v>101</v>
      </c>
      <c r="J9" s="7">
        <v>765486</v>
      </c>
      <c r="K9" s="7">
        <v>48</v>
      </c>
      <c r="L9" s="7">
        <v>149618</v>
      </c>
      <c r="M9" s="7">
        <v>83</v>
      </c>
    </row>
    <row r="10" spans="1:13" x14ac:dyDescent="0.3">
      <c r="A10" s="7" t="s">
        <v>128</v>
      </c>
      <c r="B10" s="7">
        <v>23503</v>
      </c>
      <c r="C10" s="7">
        <v>1</v>
      </c>
      <c r="D10" s="7">
        <v>983716</v>
      </c>
      <c r="E10" s="7">
        <v>92</v>
      </c>
      <c r="F10" s="7">
        <v>479870</v>
      </c>
      <c r="G10" s="7">
        <v>24</v>
      </c>
      <c r="H10" s="7">
        <v>237385</v>
      </c>
      <c r="I10" s="7">
        <v>108</v>
      </c>
      <c r="J10" s="7">
        <v>785365</v>
      </c>
      <c r="K10" s="7">
        <v>48</v>
      </c>
      <c r="L10" s="7">
        <v>154098</v>
      </c>
      <c r="M10" s="7">
        <v>86</v>
      </c>
    </row>
    <row r="11" spans="1:13" x14ac:dyDescent="0.3">
      <c r="A11" s="7" t="s">
        <v>129</v>
      </c>
      <c r="B11" s="7">
        <v>38374</v>
      </c>
      <c r="C11" s="7">
        <v>1</v>
      </c>
      <c r="D11" s="7">
        <v>1010222</v>
      </c>
      <c r="E11" s="7">
        <v>94</v>
      </c>
      <c r="F11" s="7">
        <v>528740</v>
      </c>
      <c r="G11" s="7">
        <v>26</v>
      </c>
      <c r="H11" s="7">
        <v>230519</v>
      </c>
      <c r="I11" s="7">
        <v>107</v>
      </c>
      <c r="J11" s="7">
        <v>803225</v>
      </c>
      <c r="K11" s="7">
        <v>49</v>
      </c>
      <c r="L11" s="7">
        <v>150838</v>
      </c>
      <c r="M11" s="7">
        <v>84</v>
      </c>
    </row>
    <row r="12" spans="1:13" x14ac:dyDescent="0.3">
      <c r="A12" s="7" t="s">
        <v>130</v>
      </c>
      <c r="B12" s="7">
        <v>182009</v>
      </c>
      <c r="C12" s="7">
        <v>7</v>
      </c>
      <c r="D12" s="7">
        <v>1029084</v>
      </c>
      <c r="E12" s="7">
        <v>96</v>
      </c>
      <c r="F12" s="7">
        <v>602734</v>
      </c>
      <c r="G12" s="7">
        <v>29</v>
      </c>
      <c r="H12" s="7">
        <v>233833</v>
      </c>
      <c r="I12" s="7">
        <v>110</v>
      </c>
      <c r="J12" s="7">
        <v>771035</v>
      </c>
      <c r="K12" s="7">
        <v>47</v>
      </c>
      <c r="L12" s="7">
        <v>155223</v>
      </c>
      <c r="M12" s="7">
        <v>87</v>
      </c>
    </row>
    <row r="13" spans="1:13" x14ac:dyDescent="0.3">
      <c r="A13" s="7" t="s">
        <v>131</v>
      </c>
      <c r="B13" s="7">
        <v>180787</v>
      </c>
      <c r="C13" s="7">
        <v>7</v>
      </c>
      <c r="D13" s="7">
        <v>1018832</v>
      </c>
      <c r="E13" s="7">
        <v>96</v>
      </c>
      <c r="F13" s="7">
        <v>583064</v>
      </c>
      <c r="G13" s="7">
        <v>28</v>
      </c>
      <c r="H13" s="7">
        <v>204603</v>
      </c>
      <c r="I13" s="7">
        <v>99</v>
      </c>
      <c r="J13" s="7">
        <v>751500</v>
      </c>
      <c r="K13" s="7">
        <v>46</v>
      </c>
      <c r="L13" s="7">
        <v>152252</v>
      </c>
      <c r="M13" s="7">
        <v>86</v>
      </c>
    </row>
    <row r="14" spans="1:13" x14ac:dyDescent="0.3">
      <c r="A14" s="7" t="s">
        <v>132</v>
      </c>
      <c r="B14" s="7">
        <v>152201</v>
      </c>
      <c r="C14" s="7">
        <v>6</v>
      </c>
      <c r="D14" s="7">
        <v>1014718</v>
      </c>
      <c r="E14" s="7">
        <v>96</v>
      </c>
      <c r="F14" s="7">
        <v>628370</v>
      </c>
      <c r="G14" s="7">
        <v>30</v>
      </c>
      <c r="H14" s="7">
        <v>226080</v>
      </c>
      <c r="I14" s="7">
        <v>111</v>
      </c>
      <c r="J14" s="7">
        <v>804781</v>
      </c>
      <c r="K14" s="7">
        <v>49</v>
      </c>
      <c r="L14" s="7">
        <v>160381</v>
      </c>
      <c r="M14" s="7">
        <v>92</v>
      </c>
    </row>
    <row r="15" spans="1:13" x14ac:dyDescent="0.3">
      <c r="A15" s="7" t="s">
        <v>133</v>
      </c>
      <c r="B15" s="7">
        <v>145133</v>
      </c>
      <c r="C15" s="7">
        <v>5</v>
      </c>
      <c r="D15" s="7">
        <v>1002415</v>
      </c>
      <c r="E15" s="7">
        <v>96</v>
      </c>
      <c r="F15" s="7">
        <v>645329</v>
      </c>
      <c r="G15" s="7">
        <v>31</v>
      </c>
      <c r="H15" s="7">
        <v>230827</v>
      </c>
      <c r="I15" s="7">
        <v>116</v>
      </c>
      <c r="J15" s="7">
        <v>791911</v>
      </c>
      <c r="K15" s="7">
        <v>48</v>
      </c>
      <c r="L15" s="7">
        <v>168693</v>
      </c>
      <c r="M15" s="7">
        <v>98</v>
      </c>
    </row>
    <row r="16" spans="1:13" x14ac:dyDescent="0.3">
      <c r="A16" s="7" t="s">
        <v>134</v>
      </c>
      <c r="B16" s="7">
        <v>122304</v>
      </c>
      <c r="C16" s="7">
        <v>4</v>
      </c>
      <c r="D16" s="7">
        <v>997513</v>
      </c>
      <c r="E16" s="7">
        <v>96</v>
      </c>
      <c r="F16" s="7">
        <v>687933</v>
      </c>
      <c r="G16" s="7">
        <v>33</v>
      </c>
      <c r="H16" s="7">
        <v>230529</v>
      </c>
      <c r="I16" s="7">
        <v>118</v>
      </c>
      <c r="J16" s="7">
        <v>822834</v>
      </c>
      <c r="K16" s="7">
        <v>50</v>
      </c>
      <c r="L16" s="7">
        <v>171476</v>
      </c>
      <c r="M16" s="7">
        <v>101</v>
      </c>
    </row>
    <row r="17" spans="1:13" x14ac:dyDescent="0.3">
      <c r="A17" s="7" t="s">
        <v>135</v>
      </c>
      <c r="B17" s="7">
        <v>84109</v>
      </c>
      <c r="C17" s="7">
        <v>3</v>
      </c>
      <c r="D17" s="7">
        <v>966689</v>
      </c>
      <c r="E17" s="7">
        <v>94</v>
      </c>
      <c r="F17" s="7">
        <v>705816</v>
      </c>
      <c r="G17" s="7">
        <v>34</v>
      </c>
      <c r="H17" s="7">
        <v>236332</v>
      </c>
      <c r="I17" s="7">
        <v>124</v>
      </c>
      <c r="J17" s="7">
        <v>852902</v>
      </c>
      <c r="K17" s="7">
        <v>53</v>
      </c>
      <c r="L17" s="7">
        <v>176065</v>
      </c>
      <c r="M17" s="7">
        <v>105</v>
      </c>
    </row>
    <row r="18" spans="1:13" x14ac:dyDescent="0.3">
      <c r="A18" s="7" t="s">
        <v>136</v>
      </c>
      <c r="B18" s="7">
        <v>90254</v>
      </c>
      <c r="C18" s="7">
        <v>3</v>
      </c>
      <c r="D18" s="7">
        <v>974889</v>
      </c>
      <c r="E18" s="7">
        <v>95</v>
      </c>
      <c r="F18" s="7">
        <v>703832</v>
      </c>
      <c r="G18" s="7">
        <v>34</v>
      </c>
      <c r="H18" s="7">
        <v>239740</v>
      </c>
      <c r="I18" s="7">
        <v>127</v>
      </c>
      <c r="J18" s="7">
        <v>877673</v>
      </c>
      <c r="K18" s="7">
        <v>54</v>
      </c>
      <c r="L18" s="7">
        <v>176487</v>
      </c>
      <c r="M18" s="7">
        <v>105</v>
      </c>
    </row>
    <row r="19" spans="1:13" x14ac:dyDescent="0.3">
      <c r="A19" s="7" t="s">
        <v>137</v>
      </c>
      <c r="B19" s="7">
        <v>29337</v>
      </c>
      <c r="C19" s="7">
        <v>1</v>
      </c>
      <c r="D19" s="7">
        <v>963721</v>
      </c>
      <c r="E19" s="7">
        <v>94</v>
      </c>
      <c r="F19" s="7">
        <v>698236</v>
      </c>
      <c r="G19" s="7">
        <v>33</v>
      </c>
      <c r="H19" s="7">
        <v>241159</v>
      </c>
      <c r="I19" s="7">
        <v>130</v>
      </c>
      <c r="J19" s="7">
        <v>896165</v>
      </c>
      <c r="K19" s="7">
        <v>56</v>
      </c>
      <c r="L19" s="7">
        <v>178803</v>
      </c>
      <c r="M19" s="7">
        <v>106</v>
      </c>
    </row>
    <row r="20" spans="1:13" x14ac:dyDescent="0.3">
      <c r="A20" s="7" t="s">
        <v>138</v>
      </c>
      <c r="B20" s="7">
        <v>-16909</v>
      </c>
      <c r="C20" s="7">
        <v>-1</v>
      </c>
      <c r="D20" s="7">
        <v>956097</v>
      </c>
      <c r="E20" s="7">
        <v>94</v>
      </c>
      <c r="F20" s="7">
        <v>726818</v>
      </c>
      <c r="G20" s="7">
        <v>34</v>
      </c>
      <c r="H20" s="7">
        <v>238872</v>
      </c>
      <c r="I20" s="7">
        <v>130</v>
      </c>
      <c r="J20" s="7">
        <v>906127</v>
      </c>
      <c r="K20" s="7">
        <v>56</v>
      </c>
      <c r="L20" s="7">
        <v>174220</v>
      </c>
      <c r="M20" s="7">
        <v>103</v>
      </c>
    </row>
    <row r="21" spans="1:13" x14ac:dyDescent="0.3">
      <c r="A21" s="7" t="s">
        <v>139</v>
      </c>
      <c r="B21" s="7">
        <v>-109013</v>
      </c>
      <c r="C21" s="7">
        <v>-4</v>
      </c>
      <c r="D21" s="7">
        <v>946101</v>
      </c>
      <c r="E21" s="7">
        <v>93</v>
      </c>
      <c r="F21" s="7">
        <v>686618</v>
      </c>
      <c r="G21" s="7">
        <v>32</v>
      </c>
      <c r="H21" s="7">
        <v>239787</v>
      </c>
      <c r="I21" s="7">
        <v>133</v>
      </c>
      <c r="J21" s="7">
        <v>913483</v>
      </c>
      <c r="K21" s="7">
        <v>57</v>
      </c>
      <c r="L21" s="7">
        <v>176922</v>
      </c>
      <c r="M21" s="7">
        <v>104</v>
      </c>
    </row>
    <row r="22" spans="1:13" x14ac:dyDescent="0.3">
      <c r="A22" s="7" t="s">
        <v>140</v>
      </c>
      <c r="B22" s="7">
        <v>-116967</v>
      </c>
      <c r="C22" s="7">
        <v>-4</v>
      </c>
      <c r="D22" s="7">
        <v>971138</v>
      </c>
      <c r="E22" s="7">
        <v>95</v>
      </c>
      <c r="F22" s="7">
        <v>709964</v>
      </c>
      <c r="G22" s="7">
        <v>33</v>
      </c>
      <c r="H22" s="7">
        <v>238284</v>
      </c>
      <c r="I22" s="7">
        <v>133</v>
      </c>
      <c r="J22" s="7">
        <v>930718</v>
      </c>
      <c r="K22" s="7">
        <v>57</v>
      </c>
      <c r="L22" s="7">
        <v>183833</v>
      </c>
      <c r="M22" s="7">
        <v>108</v>
      </c>
    </row>
    <row r="23" spans="1:13" x14ac:dyDescent="0.3">
      <c r="A23" s="7" t="s">
        <v>141</v>
      </c>
      <c r="B23" s="7">
        <v>-133420</v>
      </c>
      <c r="C23" s="7">
        <v>-5</v>
      </c>
      <c r="D23" s="7">
        <v>970810</v>
      </c>
      <c r="E23" s="7">
        <v>95</v>
      </c>
      <c r="F23" s="7">
        <v>732597</v>
      </c>
      <c r="G23" s="7">
        <v>34</v>
      </c>
      <c r="H23" s="7">
        <v>234902</v>
      </c>
      <c r="I23" s="7">
        <v>132</v>
      </c>
      <c r="J23" s="7">
        <v>939032</v>
      </c>
      <c r="K23" s="7">
        <v>58</v>
      </c>
      <c r="L23" s="7">
        <v>183714</v>
      </c>
      <c r="M23" s="7">
        <v>107</v>
      </c>
    </row>
    <row r="24" spans="1:13" x14ac:dyDescent="0.3">
      <c r="A24" s="7" t="s">
        <v>142</v>
      </c>
      <c r="B24" s="7">
        <v>-166355</v>
      </c>
      <c r="C24" s="7">
        <v>-6</v>
      </c>
      <c r="D24" s="7">
        <v>986056</v>
      </c>
      <c r="E24" s="7">
        <v>96</v>
      </c>
      <c r="F24" s="7">
        <v>771930</v>
      </c>
      <c r="G24" s="7">
        <v>36</v>
      </c>
      <c r="H24" s="7">
        <v>232779</v>
      </c>
      <c r="I24" s="7">
        <v>131</v>
      </c>
      <c r="J24" s="7">
        <v>963377</v>
      </c>
      <c r="K24" s="7">
        <v>59</v>
      </c>
      <c r="L24" s="7">
        <v>180732</v>
      </c>
      <c r="M24" s="7">
        <v>104</v>
      </c>
    </row>
    <row r="25" spans="1:13" x14ac:dyDescent="0.3">
      <c r="A25" s="7" t="s">
        <v>143</v>
      </c>
      <c r="B25" s="7">
        <v>-187877</v>
      </c>
      <c r="C25" s="7">
        <v>-6</v>
      </c>
      <c r="D25" s="7">
        <v>988446</v>
      </c>
      <c r="E25" s="7">
        <v>96</v>
      </c>
      <c r="F25" s="7">
        <v>768775</v>
      </c>
      <c r="G25" s="7">
        <v>36</v>
      </c>
      <c r="H25" s="7">
        <v>236865</v>
      </c>
      <c r="I25" s="7">
        <v>133</v>
      </c>
      <c r="J25" s="7">
        <v>941804</v>
      </c>
      <c r="K25" s="7">
        <v>58</v>
      </c>
      <c r="L25" s="7">
        <v>186279</v>
      </c>
      <c r="M25" s="7">
        <v>108</v>
      </c>
    </row>
    <row r="26" spans="1:13" x14ac:dyDescent="0.3">
      <c r="A26" s="7" t="s">
        <v>144</v>
      </c>
      <c r="B26" s="7">
        <v>-174473</v>
      </c>
      <c r="C26" s="7">
        <v>-6</v>
      </c>
      <c r="D26" s="7">
        <v>1014307</v>
      </c>
      <c r="E26" s="7">
        <v>97</v>
      </c>
      <c r="F26" s="7">
        <v>832424</v>
      </c>
      <c r="G26" s="7">
        <v>39</v>
      </c>
      <c r="H26" s="7">
        <v>247141</v>
      </c>
      <c r="I26" s="7">
        <v>138</v>
      </c>
      <c r="J26" s="7">
        <v>1006186</v>
      </c>
      <c r="K26" s="7">
        <v>62</v>
      </c>
      <c r="L26" s="7">
        <v>190884</v>
      </c>
      <c r="M26" s="7">
        <v>109</v>
      </c>
    </row>
    <row r="27" spans="1:13" x14ac:dyDescent="0.3">
      <c r="A27" s="7" t="s">
        <v>145</v>
      </c>
      <c r="B27" s="7">
        <v>-239844</v>
      </c>
      <c r="C27" s="7">
        <v>-8</v>
      </c>
      <c r="D27" s="7">
        <v>996058</v>
      </c>
      <c r="E27" s="7">
        <v>95</v>
      </c>
      <c r="F27" s="7">
        <v>804508</v>
      </c>
      <c r="G27" s="7">
        <v>37</v>
      </c>
      <c r="H27" s="7">
        <v>252277</v>
      </c>
      <c r="I27" s="7">
        <v>141</v>
      </c>
      <c r="J27" s="7">
        <v>969968</v>
      </c>
      <c r="K27" s="7">
        <v>59</v>
      </c>
      <c r="L27" s="7">
        <v>188336</v>
      </c>
      <c r="M27" s="7">
        <v>107</v>
      </c>
    </row>
    <row r="28" spans="1:13" x14ac:dyDescent="0.3">
      <c r="A28" s="7" t="s">
        <v>146</v>
      </c>
      <c r="B28" s="7">
        <v>-267146</v>
      </c>
      <c r="C28" s="7">
        <v>-9</v>
      </c>
      <c r="D28" s="7">
        <v>1000634</v>
      </c>
      <c r="E28" s="7">
        <v>94</v>
      </c>
      <c r="F28" s="7">
        <v>789920</v>
      </c>
      <c r="G28" s="7">
        <v>36</v>
      </c>
      <c r="H28" s="7">
        <v>252979</v>
      </c>
      <c r="I28" s="7">
        <v>143</v>
      </c>
      <c r="J28" s="7">
        <v>984509</v>
      </c>
      <c r="K28" s="7">
        <v>60</v>
      </c>
      <c r="L28" s="7">
        <v>189298</v>
      </c>
      <c r="M28" s="7">
        <v>106</v>
      </c>
    </row>
    <row r="29" spans="1:13" x14ac:dyDescent="0.3">
      <c r="A29" s="7" t="s">
        <v>147</v>
      </c>
      <c r="B29" s="7">
        <v>-261112</v>
      </c>
      <c r="C29" s="7">
        <v>-9</v>
      </c>
      <c r="D29" s="7">
        <v>991469</v>
      </c>
      <c r="E29" s="7">
        <v>92</v>
      </c>
      <c r="F29" s="7">
        <v>775209</v>
      </c>
      <c r="G29" s="7">
        <v>35</v>
      </c>
      <c r="H29" s="7">
        <v>243004</v>
      </c>
      <c r="I29" s="7">
        <v>137</v>
      </c>
      <c r="J29" s="7">
        <v>968211</v>
      </c>
      <c r="K29" s="7">
        <v>58</v>
      </c>
      <c r="L29" s="7">
        <v>186568</v>
      </c>
      <c r="M29" s="7">
        <v>104</v>
      </c>
    </row>
    <row r="30" spans="1:13" x14ac:dyDescent="0.3">
      <c r="A30" s="7" t="s">
        <v>148</v>
      </c>
      <c r="B30" s="7">
        <v>-230127</v>
      </c>
      <c r="C30" s="7">
        <v>-8</v>
      </c>
      <c r="D30" s="7">
        <v>1011088</v>
      </c>
      <c r="E30" s="7">
        <v>93</v>
      </c>
      <c r="F30" s="7">
        <v>785169</v>
      </c>
      <c r="G30" s="7">
        <v>36</v>
      </c>
      <c r="H30" s="7">
        <v>244146</v>
      </c>
      <c r="I30" s="7">
        <v>138</v>
      </c>
      <c r="J30" s="7">
        <v>999341</v>
      </c>
      <c r="K30" s="7">
        <v>60</v>
      </c>
      <c r="L30" s="7">
        <v>184647</v>
      </c>
      <c r="M30" s="7">
        <v>102</v>
      </c>
    </row>
    <row r="31" spans="1:13" x14ac:dyDescent="0.3">
      <c r="A31" s="7" t="s">
        <v>149</v>
      </c>
      <c r="B31" s="7">
        <v>-259183</v>
      </c>
      <c r="C31" s="7">
        <v>-8</v>
      </c>
      <c r="D31" s="7">
        <v>1010201</v>
      </c>
      <c r="E31" s="7">
        <v>92</v>
      </c>
      <c r="F31" s="7">
        <v>799078</v>
      </c>
      <c r="G31" s="7">
        <v>36</v>
      </c>
      <c r="H31" s="7">
        <v>241422</v>
      </c>
      <c r="I31" s="7">
        <v>137</v>
      </c>
      <c r="J31" s="7">
        <v>985470</v>
      </c>
      <c r="K31" s="7">
        <v>59</v>
      </c>
      <c r="L31" s="7">
        <v>184733</v>
      </c>
      <c r="M31" s="7">
        <v>101</v>
      </c>
    </row>
    <row r="32" spans="1:13" x14ac:dyDescent="0.3">
      <c r="A32" s="7" t="s">
        <v>150</v>
      </c>
      <c r="B32" s="7">
        <v>-280264</v>
      </c>
      <c r="C32" s="7">
        <v>-9</v>
      </c>
      <c r="D32" s="7">
        <v>1007978</v>
      </c>
      <c r="E32" s="7">
        <v>91</v>
      </c>
      <c r="F32" s="7">
        <v>819503</v>
      </c>
      <c r="G32" s="7">
        <v>37</v>
      </c>
      <c r="H32" s="7">
        <v>238604</v>
      </c>
      <c r="I32" s="7">
        <v>135</v>
      </c>
      <c r="J32" s="7">
        <v>991412</v>
      </c>
      <c r="K32" s="7">
        <v>59</v>
      </c>
      <c r="L32" s="7">
        <v>181095</v>
      </c>
      <c r="M32" s="7">
        <v>98</v>
      </c>
    </row>
    <row r="33" spans="1:13" x14ac:dyDescent="0.3">
      <c r="A33" s="7" t="s">
        <v>151</v>
      </c>
      <c r="B33" s="7">
        <v>-331666</v>
      </c>
      <c r="C33" s="7">
        <v>-11</v>
      </c>
      <c r="D33" s="7">
        <v>982339</v>
      </c>
      <c r="E33" s="7">
        <v>88</v>
      </c>
      <c r="F33" s="7">
        <v>773719</v>
      </c>
      <c r="G33" s="7">
        <v>35</v>
      </c>
      <c r="H33" s="7">
        <v>238321</v>
      </c>
      <c r="I33" s="7">
        <v>135</v>
      </c>
      <c r="J33" s="7">
        <v>941196</v>
      </c>
      <c r="K33" s="7">
        <v>56</v>
      </c>
      <c r="L33" s="7">
        <v>179204</v>
      </c>
      <c r="M33" s="7">
        <v>96</v>
      </c>
    </row>
    <row r="34" spans="1:13" x14ac:dyDescent="0.3">
      <c r="A34" s="7" t="s">
        <v>152</v>
      </c>
      <c r="B34" s="7">
        <v>-354420</v>
      </c>
      <c r="C34" s="7">
        <v>-11</v>
      </c>
      <c r="D34" s="7">
        <v>994576</v>
      </c>
      <c r="E34" s="7">
        <v>88</v>
      </c>
      <c r="F34" s="7">
        <v>843392</v>
      </c>
      <c r="G34" s="7">
        <v>38</v>
      </c>
      <c r="H34" s="7">
        <v>242173</v>
      </c>
      <c r="I34" s="7">
        <v>137</v>
      </c>
      <c r="J34" s="7">
        <v>948350</v>
      </c>
      <c r="K34" s="7">
        <v>56</v>
      </c>
      <c r="L34" s="7">
        <v>177542</v>
      </c>
      <c r="M34" s="7">
        <v>94</v>
      </c>
    </row>
    <row r="35" spans="1:13" x14ac:dyDescent="0.3">
      <c r="A35" s="7" t="s">
        <v>153</v>
      </c>
      <c r="B35" s="7">
        <v>-400701</v>
      </c>
      <c r="C35" s="7">
        <v>-13</v>
      </c>
      <c r="D35" s="7">
        <v>1007308</v>
      </c>
      <c r="E35" s="7">
        <v>89</v>
      </c>
      <c r="F35" s="7">
        <v>855755</v>
      </c>
      <c r="G35" s="7">
        <v>38</v>
      </c>
      <c r="H35" s="7">
        <v>243310</v>
      </c>
      <c r="I35" s="7">
        <v>137</v>
      </c>
      <c r="J35" s="7">
        <v>953091</v>
      </c>
      <c r="K35" s="7">
        <v>56</v>
      </c>
      <c r="L35" s="7">
        <v>181789</v>
      </c>
      <c r="M35" s="7">
        <v>95</v>
      </c>
    </row>
    <row r="36" spans="1:13" x14ac:dyDescent="0.3">
      <c r="A36" s="7" t="s">
        <v>154</v>
      </c>
      <c r="B36" s="7">
        <v>-421461</v>
      </c>
      <c r="C36" s="7">
        <v>-13</v>
      </c>
      <c r="D36" s="7">
        <v>1001867</v>
      </c>
      <c r="E36" s="7">
        <v>87</v>
      </c>
      <c r="F36" s="7">
        <v>874761</v>
      </c>
      <c r="G36" s="7">
        <v>38</v>
      </c>
      <c r="H36" s="7">
        <v>239087</v>
      </c>
      <c r="I36" s="7">
        <v>133</v>
      </c>
      <c r="J36" s="7">
        <v>950842</v>
      </c>
      <c r="K36" s="7">
        <v>55</v>
      </c>
      <c r="L36" s="7">
        <v>181468</v>
      </c>
      <c r="M36" s="7">
        <v>94</v>
      </c>
    </row>
    <row r="37" spans="1:13" x14ac:dyDescent="0.3">
      <c r="A37" s="7" t="s">
        <v>155</v>
      </c>
      <c r="B37" s="7">
        <v>-437346</v>
      </c>
      <c r="C37" s="7">
        <v>-13</v>
      </c>
      <c r="D37" s="7">
        <v>995352</v>
      </c>
      <c r="E37" s="7">
        <v>86</v>
      </c>
      <c r="F37" s="7">
        <v>876813</v>
      </c>
      <c r="G37" s="7">
        <v>38</v>
      </c>
      <c r="H37" s="7">
        <v>243774</v>
      </c>
      <c r="I37" s="7">
        <v>135</v>
      </c>
      <c r="J37" s="7">
        <v>942078</v>
      </c>
      <c r="K37" s="7">
        <v>54</v>
      </c>
      <c r="L37" s="7">
        <v>182392</v>
      </c>
      <c r="M37" s="7">
        <v>93</v>
      </c>
    </row>
    <row r="38" spans="1:13" x14ac:dyDescent="0.3">
      <c r="A38" s="7" t="s">
        <v>156</v>
      </c>
      <c r="B38" s="7">
        <v>-457518</v>
      </c>
      <c r="C38" s="7">
        <v>-14</v>
      </c>
      <c r="D38" s="7">
        <v>1010453</v>
      </c>
      <c r="E38" s="7">
        <v>86</v>
      </c>
      <c r="F38" s="7">
        <v>909603</v>
      </c>
      <c r="G38" s="7">
        <v>39</v>
      </c>
      <c r="H38" s="7">
        <v>248071</v>
      </c>
      <c r="I38" s="7">
        <v>137</v>
      </c>
      <c r="J38" s="7">
        <v>973118</v>
      </c>
      <c r="K38" s="7">
        <v>56</v>
      </c>
      <c r="L38" s="7">
        <v>189211</v>
      </c>
      <c r="M38" s="7">
        <v>96</v>
      </c>
    </row>
    <row r="39" spans="1:13" x14ac:dyDescent="0.3">
      <c r="A39" s="7" t="s">
        <v>157</v>
      </c>
      <c r="B39" s="7">
        <v>-460282</v>
      </c>
      <c r="C39" s="7">
        <v>-14</v>
      </c>
      <c r="D39" s="7">
        <v>997629</v>
      </c>
      <c r="E39" s="7">
        <v>84</v>
      </c>
      <c r="F39" s="7">
        <v>935772</v>
      </c>
      <c r="G39" s="7">
        <v>40</v>
      </c>
      <c r="H39" s="7">
        <v>247542</v>
      </c>
      <c r="I39" s="7">
        <v>136</v>
      </c>
      <c r="J39" s="7">
        <v>924419</v>
      </c>
      <c r="K39" s="7">
        <v>53</v>
      </c>
      <c r="L39" s="7">
        <v>187443</v>
      </c>
      <c r="M39" s="7">
        <v>94</v>
      </c>
    </row>
    <row r="40" spans="1:13" x14ac:dyDescent="0.3">
      <c r="A40" s="7" t="s">
        <v>158</v>
      </c>
      <c r="B40" s="7">
        <v>-452882</v>
      </c>
      <c r="C40" s="7">
        <v>-14</v>
      </c>
      <c r="D40" s="7">
        <v>988635</v>
      </c>
      <c r="E40" s="7">
        <v>83</v>
      </c>
      <c r="F40" s="7">
        <v>981308</v>
      </c>
      <c r="G40" s="7">
        <v>42</v>
      </c>
      <c r="H40" s="7">
        <v>247224</v>
      </c>
      <c r="I40" s="7">
        <v>135</v>
      </c>
      <c r="J40" s="7">
        <v>914024</v>
      </c>
      <c r="K40" s="7">
        <v>52</v>
      </c>
      <c r="L40" s="7">
        <v>183795</v>
      </c>
      <c r="M40" s="7">
        <v>91</v>
      </c>
    </row>
    <row r="41" spans="1:13" x14ac:dyDescent="0.3">
      <c r="A41" s="7" t="s">
        <v>159</v>
      </c>
      <c r="B41" s="7">
        <v>-514381</v>
      </c>
      <c r="C41" s="7">
        <v>-15</v>
      </c>
      <c r="D41" s="7">
        <v>961166</v>
      </c>
      <c r="E41" s="7">
        <v>80</v>
      </c>
      <c r="F41" s="7">
        <v>945135</v>
      </c>
      <c r="G41" s="7">
        <v>40</v>
      </c>
      <c r="H41" s="7">
        <v>255296</v>
      </c>
      <c r="I41" s="7">
        <v>138</v>
      </c>
      <c r="J41" s="7">
        <v>909047</v>
      </c>
      <c r="K41" s="7">
        <v>51</v>
      </c>
      <c r="L41" s="7">
        <v>182410</v>
      </c>
      <c r="M41" s="7">
        <v>89</v>
      </c>
    </row>
    <row r="42" spans="1:13" x14ac:dyDescent="0.3">
      <c r="A42" s="7" t="s">
        <v>160</v>
      </c>
      <c r="B42" s="7">
        <v>-548458</v>
      </c>
      <c r="C42" s="7">
        <v>-16</v>
      </c>
      <c r="D42" s="7">
        <v>958087</v>
      </c>
      <c r="E42" s="7">
        <v>79</v>
      </c>
      <c r="F42" s="7">
        <v>1004512</v>
      </c>
      <c r="G42" s="7">
        <v>42</v>
      </c>
      <c r="H42" s="7">
        <v>255602</v>
      </c>
      <c r="I42" s="7">
        <v>138</v>
      </c>
      <c r="J42" s="7">
        <v>899565</v>
      </c>
      <c r="K42" s="7">
        <v>51</v>
      </c>
      <c r="L42" s="7">
        <v>183540</v>
      </c>
      <c r="M42" s="7">
        <v>89</v>
      </c>
    </row>
    <row r="43" spans="1:13" x14ac:dyDescent="0.3">
      <c r="A43" s="7" t="s">
        <v>161</v>
      </c>
      <c r="B43" s="7">
        <v>-549317</v>
      </c>
      <c r="C43" s="7">
        <v>-16</v>
      </c>
      <c r="D43" s="7">
        <v>957665</v>
      </c>
      <c r="E43" s="7">
        <v>78</v>
      </c>
      <c r="F43" s="7">
        <v>1038971</v>
      </c>
      <c r="G43" s="7">
        <v>43</v>
      </c>
      <c r="H43" s="7">
        <v>261042</v>
      </c>
      <c r="I43" s="7">
        <v>140</v>
      </c>
      <c r="J43" s="7">
        <v>893452</v>
      </c>
      <c r="K43" s="7">
        <v>50</v>
      </c>
      <c r="L43" s="7">
        <v>185346</v>
      </c>
      <c r="M43" s="7">
        <v>89</v>
      </c>
    </row>
    <row r="44" spans="1:13" x14ac:dyDescent="0.3">
      <c r="A44" s="7" t="s">
        <v>162</v>
      </c>
      <c r="B44" s="7">
        <v>-569661</v>
      </c>
      <c r="C44" s="7">
        <v>-17</v>
      </c>
      <c r="D44" s="7">
        <v>961424</v>
      </c>
      <c r="E44" s="7">
        <v>78</v>
      </c>
      <c r="F44" s="7">
        <v>1062351</v>
      </c>
      <c r="G44" s="7">
        <v>44</v>
      </c>
      <c r="H44" s="7">
        <v>258444</v>
      </c>
      <c r="I44" s="7">
        <v>138</v>
      </c>
      <c r="J44" s="7">
        <v>941630</v>
      </c>
      <c r="K44" s="7">
        <v>53</v>
      </c>
      <c r="L44" s="7">
        <v>182110</v>
      </c>
      <c r="M44" s="7">
        <v>86</v>
      </c>
    </row>
    <row r="45" spans="1:13" x14ac:dyDescent="0.3">
      <c r="A45" s="7" t="s">
        <v>163</v>
      </c>
      <c r="B45" s="7">
        <v>-588942</v>
      </c>
      <c r="C45" s="7">
        <v>-17</v>
      </c>
      <c r="D45" s="7">
        <v>930400</v>
      </c>
      <c r="E45" s="7">
        <v>75</v>
      </c>
      <c r="F45" s="7">
        <v>1050803</v>
      </c>
      <c r="G45" s="7">
        <v>43</v>
      </c>
      <c r="H45" s="7">
        <v>258998</v>
      </c>
      <c r="I45" s="7">
        <v>138</v>
      </c>
      <c r="J45" s="7">
        <v>920976</v>
      </c>
      <c r="K45" s="7">
        <v>52</v>
      </c>
      <c r="L45" s="7">
        <v>179789</v>
      </c>
      <c r="M45" s="7">
        <v>84</v>
      </c>
    </row>
    <row r="46" spans="1:13" x14ac:dyDescent="0.3">
      <c r="A46" s="7" t="s">
        <v>164</v>
      </c>
      <c r="B46" s="7">
        <v>-522515</v>
      </c>
      <c r="C46" s="7">
        <v>-15</v>
      </c>
      <c r="D46" s="7">
        <v>915226</v>
      </c>
      <c r="E46" s="7">
        <v>74</v>
      </c>
      <c r="F46" s="7">
        <v>1035820</v>
      </c>
      <c r="G46" s="7">
        <v>43</v>
      </c>
      <c r="H46" s="7">
        <v>262980</v>
      </c>
      <c r="I46" s="7">
        <v>141</v>
      </c>
      <c r="J46" s="7">
        <v>916055</v>
      </c>
      <c r="K46" s="7">
        <v>52</v>
      </c>
      <c r="L46" s="7">
        <v>180874</v>
      </c>
      <c r="M46" s="7">
        <v>85</v>
      </c>
    </row>
    <row r="47" spans="1:13" x14ac:dyDescent="0.3">
      <c r="A47" s="7" t="s">
        <v>165</v>
      </c>
      <c r="B47" s="7">
        <v>-468388</v>
      </c>
      <c r="C47" s="7">
        <v>-14</v>
      </c>
      <c r="D47" s="7">
        <v>942692</v>
      </c>
      <c r="E47" s="7">
        <v>80</v>
      </c>
      <c r="F47" s="7">
        <v>1105413</v>
      </c>
      <c r="G47" s="7">
        <v>48</v>
      </c>
      <c r="H47" s="7">
        <v>263798</v>
      </c>
      <c r="I47" s="7">
        <v>148</v>
      </c>
      <c r="J47" s="7">
        <v>939194</v>
      </c>
      <c r="K47" s="7">
        <v>55</v>
      </c>
      <c r="L47" s="7">
        <v>181516</v>
      </c>
      <c r="M47" s="7">
        <v>88</v>
      </c>
    </row>
    <row r="49" spans="1:8" ht="28.8" x14ac:dyDescent="0.55000000000000004">
      <c r="A49" s="24" t="s">
        <v>168</v>
      </c>
    </row>
    <row r="50" spans="1:8" x14ac:dyDescent="0.3">
      <c r="F50" s="7" t="s">
        <v>175</v>
      </c>
    </row>
    <row r="51" spans="1:8" x14ac:dyDescent="0.3">
      <c r="B51" s="7" t="s">
        <v>169</v>
      </c>
      <c r="C51" s="7" t="s">
        <v>170</v>
      </c>
      <c r="D51" s="7" t="s">
        <v>171</v>
      </c>
      <c r="F51" s="7" t="s">
        <v>169</v>
      </c>
      <c r="G51" s="7" t="s">
        <v>170</v>
      </c>
      <c r="H51" s="7" t="s">
        <v>171</v>
      </c>
    </row>
    <row r="52" spans="1:8" x14ac:dyDescent="0.3">
      <c r="A52" s="7" t="s">
        <v>148</v>
      </c>
      <c r="B52" s="7">
        <v>-230127</v>
      </c>
      <c r="C52" s="7">
        <v>999341</v>
      </c>
      <c r="D52" s="7">
        <v>1011088</v>
      </c>
    </row>
    <row r="53" spans="1:8" x14ac:dyDescent="0.3">
      <c r="A53" s="7" t="s">
        <v>149</v>
      </c>
      <c r="B53" s="7">
        <v>-259183</v>
      </c>
      <c r="C53" s="7">
        <v>985470</v>
      </c>
      <c r="D53" s="7">
        <v>1010201</v>
      </c>
      <c r="F53" s="25">
        <f>-(B53-B52)*100/B52</f>
        <v>-12.626071690848965</v>
      </c>
      <c r="G53" s="25">
        <f>(C53-C52)*100/C52</f>
        <v>-1.3880147016884126</v>
      </c>
      <c r="H53" s="25">
        <f>(D53-D52)*100/D52</f>
        <v>-8.772727992024433E-2</v>
      </c>
    </row>
    <row r="54" spans="1:8" x14ac:dyDescent="0.3">
      <c r="A54" s="7" t="s">
        <v>150</v>
      </c>
      <c r="B54" s="7">
        <v>-280264</v>
      </c>
      <c r="C54" s="7">
        <v>991412</v>
      </c>
      <c r="D54" s="7">
        <v>1007978</v>
      </c>
      <c r="F54" s="25">
        <f>-(B54-B53)*100/B53</f>
        <v>-8.1336353078712715</v>
      </c>
      <c r="G54" s="25">
        <f>(C54-C53)*100/C53</f>
        <v>0.60296102367398297</v>
      </c>
      <c r="H54" s="25">
        <f>(D54-D53)*100/D53</f>
        <v>-0.2200552167340955</v>
      </c>
    </row>
    <row r="55" spans="1:8" x14ac:dyDescent="0.3">
      <c r="A55" s="7" t="s">
        <v>151</v>
      </c>
      <c r="B55" s="7">
        <v>-331666</v>
      </c>
      <c r="C55" s="7">
        <v>941196</v>
      </c>
      <c r="D55" s="7">
        <v>982339</v>
      </c>
      <c r="F55" s="25">
        <f>-(B55-B54)*100/B54</f>
        <v>-18.340564610510089</v>
      </c>
      <c r="G55" s="25">
        <f>(C55-C54)*100/C54</f>
        <v>-5.0650990708202039</v>
      </c>
      <c r="H55" s="25">
        <f>(D55-D54)*100/D54</f>
        <v>-2.5436071025359679</v>
      </c>
    </row>
    <row r="56" spans="1:8" x14ac:dyDescent="0.3">
      <c r="A56" s="7" t="s">
        <v>152</v>
      </c>
      <c r="B56" s="7">
        <v>-354420</v>
      </c>
      <c r="C56" s="7">
        <v>948350</v>
      </c>
      <c r="D56" s="7">
        <v>994576</v>
      </c>
      <c r="F56" s="25">
        <f>-(B56-B55)*100/B55</f>
        <v>-6.8605163025453315</v>
      </c>
      <c r="G56" s="25">
        <f>(C56-C55)*100/C55</f>
        <v>0.76009672799289418</v>
      </c>
      <c r="H56" s="25">
        <f>(D56-D55)*100/D55</f>
        <v>1.2457003132319902</v>
      </c>
    </row>
    <row r="57" spans="1:8" x14ac:dyDescent="0.3">
      <c r="A57" s="7" t="s">
        <v>153</v>
      </c>
      <c r="B57" s="7">
        <v>-400701</v>
      </c>
      <c r="C57" s="7">
        <v>953091</v>
      </c>
      <c r="D57" s="7">
        <v>1007308</v>
      </c>
      <c r="F57" s="25">
        <f>-(B57-B56)*100/B56</f>
        <v>-13.058235991196884</v>
      </c>
      <c r="G57" s="25">
        <f>(C57-C56)*100/C56</f>
        <v>0.49992091527389676</v>
      </c>
      <c r="H57" s="25">
        <f>(D57-D56)*100/D56</f>
        <v>1.2801434983349689</v>
      </c>
    </row>
    <row r="58" spans="1:8" x14ac:dyDescent="0.3">
      <c r="A58" s="7" t="s">
        <v>154</v>
      </c>
      <c r="B58" s="7">
        <v>-421461</v>
      </c>
      <c r="C58" s="7">
        <v>950842</v>
      </c>
      <c r="D58" s="7">
        <v>1001867</v>
      </c>
      <c r="F58" s="25">
        <f>-(B58-B57)*100/B57</f>
        <v>-5.1809204369342723</v>
      </c>
      <c r="G58" s="25">
        <f>(C58-C57)*100/C57</f>
        <v>-0.23596907325743291</v>
      </c>
      <c r="H58" s="25">
        <f>(D58-D57)*100/D57</f>
        <v>-0.54015256505458109</v>
      </c>
    </row>
    <row r="59" spans="1:8" x14ac:dyDescent="0.3">
      <c r="A59" s="7" t="s">
        <v>155</v>
      </c>
      <c r="B59" s="7">
        <v>-437346</v>
      </c>
      <c r="C59" s="7">
        <v>942078</v>
      </c>
      <c r="D59" s="7">
        <v>995352</v>
      </c>
      <c r="F59" s="25">
        <f>-(B59-B58)*100/B58</f>
        <v>-3.7690320100792243</v>
      </c>
      <c r="G59" s="25">
        <f>(C59-C58)*100/C58</f>
        <v>-0.92170939020363007</v>
      </c>
      <c r="H59" s="25">
        <f>(D59-D58)*100/D58</f>
        <v>-0.65028591619446496</v>
      </c>
    </row>
    <row r="60" spans="1:8" x14ac:dyDescent="0.3">
      <c r="A60" s="7" t="s">
        <v>156</v>
      </c>
      <c r="B60" s="7">
        <v>-457518</v>
      </c>
      <c r="C60" s="7">
        <v>973118</v>
      </c>
      <c r="D60" s="7">
        <v>1010453</v>
      </c>
      <c r="F60" s="25">
        <f>-(B60-B59)*100/B59</f>
        <v>-4.6123664101192192</v>
      </c>
      <c r="G60" s="25">
        <f>(C60-C59)*100/C59</f>
        <v>3.2948439513501007</v>
      </c>
      <c r="H60" s="25">
        <f>(D60-D59)*100/D59</f>
        <v>1.5171517212001382</v>
      </c>
    </row>
    <row r="61" spans="1:8" x14ac:dyDescent="0.3">
      <c r="A61" s="7" t="s">
        <v>157</v>
      </c>
      <c r="B61" s="7">
        <v>-460282</v>
      </c>
      <c r="C61" s="7">
        <v>924419</v>
      </c>
      <c r="D61" s="7">
        <v>997629</v>
      </c>
      <c r="F61" s="25">
        <f>-(B61-B60)*100/B60</f>
        <v>-0.604129236445342</v>
      </c>
      <c r="G61" s="25">
        <f>(C61-C60)*100/C60</f>
        <v>-5.0044290620459186</v>
      </c>
      <c r="H61" s="25">
        <f>(D61-D60)*100/D60</f>
        <v>-1.2691337449638924</v>
      </c>
    </row>
    <row r="62" spans="1:8" x14ac:dyDescent="0.3">
      <c r="A62" s="7" t="s">
        <v>158</v>
      </c>
      <c r="B62" s="7">
        <v>-452882</v>
      </c>
      <c r="C62" s="7">
        <v>914024</v>
      </c>
      <c r="D62" s="7">
        <v>988635</v>
      </c>
      <c r="F62" s="25">
        <f>-(B62-B61)*100/B61</f>
        <v>1.6077100560091422</v>
      </c>
      <c r="G62" s="25">
        <f>(C62-C61)*100/C61</f>
        <v>-1.1244900851237372</v>
      </c>
      <c r="H62" s="25">
        <f>(D62-D61)*100/D61</f>
        <v>-0.90153754552042897</v>
      </c>
    </row>
    <row r="63" spans="1:8" x14ac:dyDescent="0.3">
      <c r="A63" s="7" t="s">
        <v>159</v>
      </c>
      <c r="B63" s="7">
        <v>-514381</v>
      </c>
      <c r="C63" s="7">
        <v>909047</v>
      </c>
      <c r="D63" s="7">
        <v>961166</v>
      </c>
      <c r="F63" s="25">
        <f>-(B63-B62)*100/B62</f>
        <v>-13.579475448350784</v>
      </c>
      <c r="G63" s="25">
        <f>(C63-C62)*100/C62</f>
        <v>-0.54451524248816219</v>
      </c>
      <c r="H63" s="25">
        <f>(D63-D62)*100/D62</f>
        <v>-2.7784773956010054</v>
      </c>
    </row>
    <row r="64" spans="1:8" x14ac:dyDescent="0.3">
      <c r="A64" s="7" t="s">
        <v>160</v>
      </c>
      <c r="B64" s="7">
        <v>-548458</v>
      </c>
      <c r="C64" s="7">
        <v>899565</v>
      </c>
      <c r="D64" s="7">
        <v>958087</v>
      </c>
      <c r="F64" s="25">
        <f>-(B64-B63)*100/B63</f>
        <v>-6.6248558947550551</v>
      </c>
      <c r="G64" s="25">
        <f>(C64-C63)*100/C63</f>
        <v>-1.0430703802993684</v>
      </c>
      <c r="H64" s="25">
        <f>(D64-D63)*100/D63</f>
        <v>-0.32034008693607557</v>
      </c>
    </row>
    <row r="65" spans="1:8" x14ac:dyDescent="0.3">
      <c r="A65" s="7" t="s">
        <v>161</v>
      </c>
      <c r="B65" s="7">
        <v>-549317</v>
      </c>
      <c r="C65" s="7">
        <v>893452</v>
      </c>
      <c r="D65" s="7">
        <v>957665</v>
      </c>
      <c r="F65" s="25">
        <f>-(B65-B64)*100/B64</f>
        <v>-0.15662092630611643</v>
      </c>
      <c r="G65" s="25">
        <f>(C65-C64)*100/C64</f>
        <v>-0.67955067171355044</v>
      </c>
      <c r="H65" s="25">
        <f>(D65-D64)*100/D64</f>
        <v>-4.4046104372567417E-2</v>
      </c>
    </row>
    <row r="66" spans="1:8" x14ac:dyDescent="0.3">
      <c r="A66" s="7" t="s">
        <v>162</v>
      </c>
      <c r="B66" s="7">
        <v>-569661</v>
      </c>
      <c r="C66" s="7">
        <v>941630</v>
      </c>
      <c r="D66" s="7">
        <v>961424</v>
      </c>
      <c r="F66" s="25">
        <f>-(B66-B65)*100/B65</f>
        <v>-3.703508174696942</v>
      </c>
      <c r="G66" s="25">
        <f>(C66-C65)*100/C65</f>
        <v>5.3923434051297665</v>
      </c>
      <c r="H66" s="25">
        <f>(D66-D65)*100/D65</f>
        <v>0.39251721635436193</v>
      </c>
    </row>
    <row r="67" spans="1:8" x14ac:dyDescent="0.3">
      <c r="A67" s="7" t="s">
        <v>163</v>
      </c>
      <c r="B67" s="7">
        <v>-588942</v>
      </c>
      <c r="C67" s="7">
        <v>920976</v>
      </c>
      <c r="D67" s="7">
        <v>930400</v>
      </c>
      <c r="F67" s="25">
        <f>-(B67-B66)*100/B66</f>
        <v>-3.384644551759731</v>
      </c>
      <c r="G67" s="25">
        <f>(C67-C66)*100/C66</f>
        <v>-2.1934305406582202</v>
      </c>
      <c r="H67" s="25">
        <f>(D67-D66)*100/D66</f>
        <v>-3.2268801278104147</v>
      </c>
    </row>
    <row r="68" spans="1:8" x14ac:dyDescent="0.3">
      <c r="A68" s="7" t="s">
        <v>164</v>
      </c>
      <c r="B68" s="7">
        <v>-522515</v>
      </c>
      <c r="C68" s="7">
        <v>916055</v>
      </c>
      <c r="D68" s="7">
        <v>915226</v>
      </c>
      <c r="F68" s="25">
        <f>-(B68-B67)*100/B67</f>
        <v>11.27903936211036</v>
      </c>
      <c r="G68" s="25">
        <f>(C68-C67)*100/C67</f>
        <v>-0.5343244557947221</v>
      </c>
      <c r="H68" s="25">
        <f>(D68-D67)*100/D67</f>
        <v>-1.6309114359415304</v>
      </c>
    </row>
    <row r="69" spans="1:8" x14ac:dyDescent="0.3">
      <c r="A69" s="7" t="s">
        <v>165</v>
      </c>
      <c r="B69" s="7">
        <v>-468388</v>
      </c>
      <c r="C69" s="7">
        <v>939194</v>
      </c>
      <c r="D69" s="7">
        <v>942692</v>
      </c>
      <c r="F69" s="25">
        <f>-(B69-B68)*100/B68</f>
        <v>10.358937064007732</v>
      </c>
      <c r="G69" s="25">
        <f>(C69-C68)*100/C68</f>
        <v>2.5259400363515292</v>
      </c>
      <c r="H69" s="25">
        <f>(D69-D68)*100/D68</f>
        <v>3.0010074014505705</v>
      </c>
    </row>
    <row r="71" spans="1:8" ht="23.4" x14ac:dyDescent="0.45">
      <c r="A71" s="22" t="s">
        <v>178</v>
      </c>
    </row>
    <row r="73" spans="1:8" x14ac:dyDescent="0.3">
      <c r="B73" s="7" t="s">
        <v>171</v>
      </c>
      <c r="C73" s="7" t="s">
        <v>177</v>
      </c>
      <c r="E73" s="7" t="s">
        <v>89</v>
      </c>
      <c r="F73" s="7" t="s">
        <v>177</v>
      </c>
    </row>
    <row r="74" spans="1:8" x14ac:dyDescent="0.3">
      <c r="A74" s="7" t="s">
        <v>124</v>
      </c>
      <c r="B74" s="7">
        <v>983211</v>
      </c>
      <c r="C74" s="7">
        <f>AVERAGE(B74:B115)</f>
        <v>985148.90476190473</v>
      </c>
      <c r="E74" s="7">
        <v>151476</v>
      </c>
      <c r="F74" s="7">
        <f>AVERAGE(E74:E115)</f>
        <v>175698</v>
      </c>
    </row>
    <row r="75" spans="1:8" x14ac:dyDescent="0.3">
      <c r="A75" s="7" t="s">
        <v>125</v>
      </c>
      <c r="B75" s="7">
        <v>984992</v>
      </c>
      <c r="C75" s="7">
        <f t="shared" ref="C75:C115" si="0">AVERAGE(B75:B116)</f>
        <v>985196.17073170736</v>
      </c>
      <c r="E75" s="7">
        <v>155211</v>
      </c>
      <c r="F75" s="7">
        <f t="shared" ref="F75:F115" si="1">AVERAGE(E75:E116)</f>
        <v>176288.78048780488</v>
      </c>
    </row>
    <row r="76" spans="1:8" x14ac:dyDescent="0.3">
      <c r="A76" s="7" t="s">
        <v>126</v>
      </c>
      <c r="B76" s="7">
        <v>1005641</v>
      </c>
      <c r="C76" s="7">
        <f t="shared" si="0"/>
        <v>985201.27500000002</v>
      </c>
      <c r="E76" s="7">
        <v>149005</v>
      </c>
      <c r="F76" s="7">
        <f t="shared" si="1"/>
        <v>176815.72500000001</v>
      </c>
    </row>
    <row r="77" spans="1:8" x14ac:dyDescent="0.3">
      <c r="A77" s="7" t="s">
        <v>127</v>
      </c>
      <c r="B77" s="7">
        <v>985409</v>
      </c>
      <c r="C77" s="7">
        <f t="shared" si="0"/>
        <v>984677.1794871795</v>
      </c>
      <c r="E77" s="7">
        <v>149618</v>
      </c>
      <c r="F77" s="7">
        <f t="shared" si="1"/>
        <v>177528.8205128205</v>
      </c>
    </row>
    <row r="78" spans="1:8" x14ac:dyDescent="0.3">
      <c r="A78" s="7" t="s">
        <v>128</v>
      </c>
      <c r="B78" s="7">
        <v>983716</v>
      </c>
      <c r="C78" s="7">
        <f t="shared" si="0"/>
        <v>984657.92105263157</v>
      </c>
      <c r="E78" s="7">
        <v>154098</v>
      </c>
      <c r="F78" s="7">
        <f t="shared" si="1"/>
        <v>178263.31578947368</v>
      </c>
    </row>
    <row r="79" spans="1:8" x14ac:dyDescent="0.3">
      <c r="A79" s="7" t="s">
        <v>129</v>
      </c>
      <c r="B79" s="7">
        <v>1010222</v>
      </c>
      <c r="C79" s="7">
        <f t="shared" si="0"/>
        <v>984683.37837837834</v>
      </c>
      <c r="E79" s="7">
        <v>150838</v>
      </c>
      <c r="F79" s="7">
        <f t="shared" si="1"/>
        <v>178916.43243243243</v>
      </c>
    </row>
    <row r="80" spans="1:8" x14ac:dyDescent="0.3">
      <c r="A80" s="7" t="s">
        <v>130</v>
      </c>
      <c r="B80" s="7">
        <v>1029084</v>
      </c>
      <c r="C80" s="7">
        <f t="shared" si="0"/>
        <v>983973.97222222225</v>
      </c>
      <c r="E80" s="7">
        <v>155223</v>
      </c>
      <c r="F80" s="7">
        <f t="shared" si="1"/>
        <v>179696.38888888888</v>
      </c>
    </row>
    <row r="81" spans="1:6" x14ac:dyDescent="0.3">
      <c r="A81" s="7" t="s">
        <v>131</v>
      </c>
      <c r="B81" s="7">
        <v>1018832</v>
      </c>
      <c r="C81" s="7">
        <f t="shared" si="0"/>
        <v>982685.11428571434</v>
      </c>
      <c r="E81" s="7">
        <v>152252</v>
      </c>
      <c r="F81" s="7">
        <f t="shared" si="1"/>
        <v>180395.62857142856</v>
      </c>
    </row>
    <row r="82" spans="1:6" x14ac:dyDescent="0.3">
      <c r="A82" s="7" t="s">
        <v>132</v>
      </c>
      <c r="B82" s="7">
        <v>1014718</v>
      </c>
      <c r="C82" s="7">
        <f t="shared" si="0"/>
        <v>981621.9705882353</v>
      </c>
      <c r="E82" s="7">
        <v>160381</v>
      </c>
      <c r="F82" s="7">
        <f t="shared" si="1"/>
        <v>181223.38235294117</v>
      </c>
    </row>
    <row r="83" spans="1:6" x14ac:dyDescent="0.3">
      <c r="A83" s="7" t="s">
        <v>133</v>
      </c>
      <c r="B83" s="7">
        <v>1002415</v>
      </c>
      <c r="C83" s="7">
        <f t="shared" si="0"/>
        <v>980619.06060606055</v>
      </c>
      <c r="E83" s="7">
        <v>168693</v>
      </c>
      <c r="F83" s="7">
        <f t="shared" si="1"/>
        <v>181854.9696969697</v>
      </c>
    </row>
    <row r="84" spans="1:6" x14ac:dyDescent="0.3">
      <c r="A84" s="7" t="s">
        <v>134</v>
      </c>
      <c r="B84" s="7">
        <v>997513</v>
      </c>
      <c r="C84" s="7">
        <f t="shared" si="0"/>
        <v>979937.9375</v>
      </c>
      <c r="E84" s="7">
        <v>171476</v>
      </c>
      <c r="F84" s="7">
        <f t="shared" si="1"/>
        <v>182266.28125</v>
      </c>
    </row>
    <row r="85" spans="1:6" x14ac:dyDescent="0.3">
      <c r="A85" s="7" t="s">
        <v>135</v>
      </c>
      <c r="B85" s="7">
        <v>966689</v>
      </c>
      <c r="C85" s="7">
        <f t="shared" si="0"/>
        <v>979371</v>
      </c>
      <c r="E85" s="7">
        <v>176065</v>
      </c>
      <c r="F85" s="7">
        <f t="shared" si="1"/>
        <v>182614.35483870967</v>
      </c>
    </row>
    <row r="86" spans="1:6" x14ac:dyDescent="0.3">
      <c r="A86" s="7" t="s">
        <v>136</v>
      </c>
      <c r="B86" s="7">
        <v>974889</v>
      </c>
      <c r="C86" s="7">
        <f t="shared" si="0"/>
        <v>979793.73333333328</v>
      </c>
      <c r="E86" s="7">
        <v>176487</v>
      </c>
      <c r="F86" s="7">
        <f t="shared" si="1"/>
        <v>182832.66666666666</v>
      </c>
    </row>
    <row r="87" spans="1:6" x14ac:dyDescent="0.3">
      <c r="A87" s="7" t="s">
        <v>137</v>
      </c>
      <c r="B87" s="7">
        <v>963721</v>
      </c>
      <c r="C87" s="7">
        <f t="shared" si="0"/>
        <v>979962.86206896557</v>
      </c>
      <c r="E87" s="7">
        <v>178803</v>
      </c>
      <c r="F87" s="7">
        <f t="shared" si="1"/>
        <v>183051.4827586207</v>
      </c>
    </row>
    <row r="88" spans="1:6" x14ac:dyDescent="0.3">
      <c r="A88" s="7" t="s">
        <v>138</v>
      </c>
      <c r="B88" s="7">
        <v>956097</v>
      </c>
      <c r="C88" s="7">
        <f t="shared" si="0"/>
        <v>980542.92857142852</v>
      </c>
      <c r="E88" s="7">
        <v>174220</v>
      </c>
      <c r="F88" s="7">
        <f t="shared" si="1"/>
        <v>183203.21428571429</v>
      </c>
    </row>
    <row r="89" spans="1:6" x14ac:dyDescent="0.3">
      <c r="A89" s="7" t="s">
        <v>139</v>
      </c>
      <c r="B89" s="7">
        <v>946101</v>
      </c>
      <c r="C89" s="7">
        <f t="shared" si="0"/>
        <v>981448.33333333337</v>
      </c>
      <c r="E89" s="7">
        <v>176922</v>
      </c>
      <c r="F89" s="7">
        <f t="shared" si="1"/>
        <v>183535.92592592593</v>
      </c>
    </row>
    <row r="90" spans="1:6" x14ac:dyDescent="0.3">
      <c r="A90" s="7" t="s">
        <v>140</v>
      </c>
      <c r="B90" s="7">
        <v>971138</v>
      </c>
      <c r="C90" s="7">
        <f t="shared" si="0"/>
        <v>982807.84615384613</v>
      </c>
      <c r="E90" s="7">
        <v>183833</v>
      </c>
      <c r="F90" s="7">
        <f t="shared" si="1"/>
        <v>183790.30769230769</v>
      </c>
    </row>
    <row r="91" spans="1:6" x14ac:dyDescent="0.3">
      <c r="A91" s="7" t="s">
        <v>141</v>
      </c>
      <c r="B91" s="7">
        <v>970810</v>
      </c>
      <c r="C91" s="7">
        <f t="shared" si="0"/>
        <v>983274.64</v>
      </c>
      <c r="E91" s="7">
        <v>183714</v>
      </c>
      <c r="F91" s="7">
        <f t="shared" si="1"/>
        <v>183788.6</v>
      </c>
    </row>
    <row r="92" spans="1:6" x14ac:dyDescent="0.3">
      <c r="A92" s="7" t="s">
        <v>142</v>
      </c>
      <c r="B92" s="7">
        <v>986056</v>
      </c>
      <c r="C92" s="7">
        <f t="shared" si="0"/>
        <v>983794</v>
      </c>
      <c r="E92" s="7">
        <v>180732</v>
      </c>
      <c r="F92" s="7">
        <f t="shared" si="1"/>
        <v>183791.70833333334</v>
      </c>
    </row>
    <row r="93" spans="1:6" x14ac:dyDescent="0.3">
      <c r="A93" s="7" t="s">
        <v>143</v>
      </c>
      <c r="B93" s="7">
        <v>988446</v>
      </c>
      <c r="C93" s="7">
        <f t="shared" si="0"/>
        <v>983695.65217391308</v>
      </c>
      <c r="E93" s="7">
        <v>186279</v>
      </c>
      <c r="F93" s="7">
        <f t="shared" si="1"/>
        <v>183924.73913043478</v>
      </c>
    </row>
    <row r="94" spans="1:6" x14ac:dyDescent="0.3">
      <c r="A94" s="7" t="s">
        <v>144</v>
      </c>
      <c r="B94" s="7">
        <v>1014307</v>
      </c>
      <c r="C94" s="7">
        <f t="shared" si="0"/>
        <v>983479.72727272729</v>
      </c>
      <c r="E94" s="7">
        <v>190884</v>
      </c>
      <c r="F94" s="7">
        <f t="shared" si="1"/>
        <v>183817.72727272726</v>
      </c>
    </row>
    <row r="95" spans="1:6" x14ac:dyDescent="0.3">
      <c r="A95" s="7" t="s">
        <v>145</v>
      </c>
      <c r="B95" s="7">
        <v>996058</v>
      </c>
      <c r="C95" s="7">
        <f t="shared" si="0"/>
        <v>982011.76190476189</v>
      </c>
      <c r="E95" s="7">
        <v>188336</v>
      </c>
      <c r="F95" s="7">
        <f t="shared" si="1"/>
        <v>183481.23809523811</v>
      </c>
    </row>
    <row r="96" spans="1:6" x14ac:dyDescent="0.3">
      <c r="A96" s="7" t="s">
        <v>146</v>
      </c>
      <c r="B96" s="7">
        <v>1000634</v>
      </c>
      <c r="C96" s="7">
        <f t="shared" si="0"/>
        <v>981309.45</v>
      </c>
      <c r="E96" s="7">
        <v>189298</v>
      </c>
      <c r="F96" s="7">
        <f t="shared" si="1"/>
        <v>183238.5</v>
      </c>
    </row>
    <row r="97" spans="1:6" x14ac:dyDescent="0.3">
      <c r="A97" s="7" t="s">
        <v>147</v>
      </c>
      <c r="B97" s="7">
        <v>991469</v>
      </c>
      <c r="C97" s="7">
        <f t="shared" si="0"/>
        <v>980292.36842105258</v>
      </c>
      <c r="E97" s="7">
        <v>186568</v>
      </c>
      <c r="F97" s="7">
        <f t="shared" si="1"/>
        <v>182919.57894736843</v>
      </c>
    </row>
    <row r="98" spans="1:6" x14ac:dyDescent="0.3">
      <c r="A98" s="7" t="s">
        <v>148</v>
      </c>
      <c r="B98" s="7">
        <v>1011088</v>
      </c>
      <c r="C98" s="7">
        <f t="shared" si="0"/>
        <v>979671.4444444445</v>
      </c>
      <c r="E98" s="7">
        <v>184647</v>
      </c>
      <c r="F98" s="7">
        <f t="shared" si="1"/>
        <v>182716.88888888888</v>
      </c>
    </row>
    <row r="99" spans="1:6" x14ac:dyDescent="0.3">
      <c r="A99" s="7" t="s">
        <v>149</v>
      </c>
      <c r="B99" s="7">
        <v>1010201</v>
      </c>
      <c r="C99" s="7">
        <f t="shared" si="0"/>
        <v>977823.4117647059</v>
      </c>
      <c r="E99" s="7">
        <v>184733</v>
      </c>
      <c r="F99" s="7">
        <f t="shared" si="1"/>
        <v>182603.35294117648</v>
      </c>
    </row>
    <row r="100" spans="1:6" x14ac:dyDescent="0.3">
      <c r="A100" s="7" t="s">
        <v>150</v>
      </c>
      <c r="B100" s="7">
        <v>1007978</v>
      </c>
      <c r="C100" s="7">
        <f t="shared" si="0"/>
        <v>975799.8125</v>
      </c>
      <c r="E100" s="7">
        <v>181095</v>
      </c>
      <c r="F100" s="7">
        <f t="shared" si="1"/>
        <v>182470.25</v>
      </c>
    </row>
    <row r="101" spans="1:6" x14ac:dyDescent="0.3">
      <c r="A101" s="7" t="s">
        <v>151</v>
      </c>
      <c r="B101" s="7">
        <v>982339</v>
      </c>
      <c r="C101" s="7">
        <f t="shared" si="0"/>
        <v>973654.6</v>
      </c>
      <c r="E101" s="7">
        <v>179204</v>
      </c>
      <c r="F101" s="7">
        <f t="shared" si="1"/>
        <v>182561.93333333332</v>
      </c>
    </row>
    <row r="102" spans="1:6" x14ac:dyDescent="0.3">
      <c r="A102" s="7" t="s">
        <v>152</v>
      </c>
      <c r="B102" s="7">
        <v>994576</v>
      </c>
      <c r="C102" s="7">
        <f t="shared" si="0"/>
        <v>973034.28571428568</v>
      </c>
      <c r="E102" s="7">
        <v>177542</v>
      </c>
      <c r="F102" s="7">
        <f t="shared" si="1"/>
        <v>182801.78571428571</v>
      </c>
    </row>
    <row r="103" spans="1:6" x14ac:dyDescent="0.3">
      <c r="A103" s="7" t="s">
        <v>153</v>
      </c>
      <c r="B103" s="7">
        <v>1007308</v>
      </c>
      <c r="C103" s="7">
        <f t="shared" si="0"/>
        <v>971377.23076923075</v>
      </c>
      <c r="E103" s="7">
        <v>181789</v>
      </c>
      <c r="F103" s="7">
        <f t="shared" si="1"/>
        <v>183206.38461538462</v>
      </c>
    </row>
    <row r="104" spans="1:6" x14ac:dyDescent="0.3">
      <c r="A104" s="7" t="s">
        <v>154</v>
      </c>
      <c r="B104" s="7">
        <v>1001867</v>
      </c>
      <c r="C104" s="7">
        <f t="shared" si="0"/>
        <v>968383</v>
      </c>
      <c r="E104" s="7">
        <v>181468</v>
      </c>
      <c r="F104" s="7">
        <f t="shared" si="1"/>
        <v>183324.5</v>
      </c>
    </row>
    <row r="105" spans="1:6" x14ac:dyDescent="0.3">
      <c r="A105" s="7" t="s">
        <v>155</v>
      </c>
      <c r="B105" s="7">
        <v>995352</v>
      </c>
      <c r="C105" s="7">
        <f t="shared" si="0"/>
        <v>965339</v>
      </c>
      <c r="E105" s="7">
        <v>182392</v>
      </c>
      <c r="F105" s="7">
        <f t="shared" si="1"/>
        <v>183493.27272727274</v>
      </c>
    </row>
    <row r="106" spans="1:6" x14ac:dyDescent="0.3">
      <c r="A106" s="7" t="s">
        <v>156</v>
      </c>
      <c r="B106" s="7">
        <v>1010453</v>
      </c>
      <c r="C106" s="7">
        <f t="shared" si="0"/>
        <v>962337.7</v>
      </c>
      <c r="E106" s="7">
        <v>189211</v>
      </c>
      <c r="F106" s="7">
        <f t="shared" si="1"/>
        <v>183603.4</v>
      </c>
    </row>
    <row r="107" spans="1:6" x14ac:dyDescent="0.3">
      <c r="A107" s="7" t="s">
        <v>157</v>
      </c>
      <c r="B107" s="7">
        <v>997629</v>
      </c>
      <c r="C107" s="7">
        <f t="shared" si="0"/>
        <v>956991.5555555555</v>
      </c>
      <c r="E107" s="7">
        <v>187443</v>
      </c>
      <c r="F107" s="7">
        <f t="shared" si="1"/>
        <v>182980.33333333334</v>
      </c>
    </row>
    <row r="108" spans="1:6" x14ac:dyDescent="0.3">
      <c r="A108" s="7" t="s">
        <v>158</v>
      </c>
      <c r="B108" s="7">
        <v>988635</v>
      </c>
      <c r="C108" s="7">
        <f t="shared" si="0"/>
        <v>951911.875</v>
      </c>
      <c r="E108" s="7">
        <v>183795</v>
      </c>
      <c r="F108" s="7">
        <f t="shared" si="1"/>
        <v>182422.5</v>
      </c>
    </row>
    <row r="109" spans="1:6" x14ac:dyDescent="0.3">
      <c r="A109" s="7" t="s">
        <v>159</v>
      </c>
      <c r="B109" s="7">
        <v>961166</v>
      </c>
      <c r="C109" s="7">
        <f t="shared" si="0"/>
        <v>946665.71428571432</v>
      </c>
      <c r="E109" s="7">
        <v>182410</v>
      </c>
      <c r="F109" s="7">
        <f t="shared" si="1"/>
        <v>182226.42857142858</v>
      </c>
    </row>
    <row r="110" spans="1:6" x14ac:dyDescent="0.3">
      <c r="A110" s="7" t="s">
        <v>160</v>
      </c>
      <c r="B110" s="7">
        <v>958087</v>
      </c>
      <c r="C110" s="7">
        <f t="shared" si="0"/>
        <v>944249</v>
      </c>
      <c r="E110" s="7">
        <v>183540</v>
      </c>
      <c r="F110" s="7">
        <f t="shared" si="1"/>
        <v>182195.83333333334</v>
      </c>
    </row>
    <row r="111" spans="1:6" x14ac:dyDescent="0.3">
      <c r="A111" s="7" t="s">
        <v>161</v>
      </c>
      <c r="B111" s="7">
        <v>957665</v>
      </c>
      <c r="C111" s="7">
        <f t="shared" si="0"/>
        <v>941481.4</v>
      </c>
      <c r="E111" s="7">
        <v>185346</v>
      </c>
      <c r="F111" s="7">
        <f t="shared" si="1"/>
        <v>181927</v>
      </c>
    </row>
    <row r="112" spans="1:6" x14ac:dyDescent="0.3">
      <c r="A112" s="7" t="s">
        <v>162</v>
      </c>
      <c r="B112" s="7">
        <v>961424</v>
      </c>
      <c r="C112" s="7">
        <f t="shared" si="0"/>
        <v>937435.5</v>
      </c>
      <c r="E112" s="7">
        <v>182110</v>
      </c>
      <c r="F112" s="7">
        <f t="shared" si="1"/>
        <v>181072.25</v>
      </c>
    </row>
    <row r="113" spans="1:6" x14ac:dyDescent="0.3">
      <c r="A113" s="7" t="s">
        <v>163</v>
      </c>
      <c r="B113" s="7">
        <v>930400</v>
      </c>
      <c r="C113" s="7">
        <f t="shared" si="0"/>
        <v>929439.33333333337</v>
      </c>
      <c r="E113" s="7">
        <v>179789</v>
      </c>
      <c r="F113" s="7">
        <f t="shared" si="1"/>
        <v>180726.33333333334</v>
      </c>
    </row>
    <row r="114" spans="1:6" x14ac:dyDescent="0.3">
      <c r="A114" s="7" t="s">
        <v>164</v>
      </c>
      <c r="B114" s="7">
        <v>915226</v>
      </c>
      <c r="C114" s="7">
        <f t="shared" si="0"/>
        <v>928959</v>
      </c>
      <c r="E114" s="7">
        <v>180874</v>
      </c>
      <c r="F114" s="7">
        <f t="shared" si="1"/>
        <v>181195</v>
      </c>
    </row>
    <row r="115" spans="1:6" x14ac:dyDescent="0.3">
      <c r="A115" s="7" t="s">
        <v>165</v>
      </c>
      <c r="B115" s="7">
        <v>942692</v>
      </c>
      <c r="C115" s="7">
        <f t="shared" si="0"/>
        <v>942692</v>
      </c>
      <c r="E115" s="7">
        <v>181516</v>
      </c>
      <c r="F115" s="7">
        <f t="shared" si="1"/>
        <v>181516</v>
      </c>
    </row>
    <row r="117" spans="1:6" ht="23.4" x14ac:dyDescent="0.45">
      <c r="A117" s="22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Puntuaciones Examen</vt:lpstr>
      <vt:lpstr>Puntuaciones Examen depuradas</vt:lpstr>
      <vt:lpstr>FMI datos</vt:lpstr>
      <vt:lpstr>FMI calculos</vt:lpstr>
      <vt:lpstr>OCDE-OECDimportaciones</vt:lpstr>
      <vt:lpstr>OCDE-OECDvalor</vt:lpstr>
      <vt:lpstr>EUROSTAT</vt:lpstr>
      <vt:lpstr>BCE</vt:lpstr>
      <vt:lpstr>BCE 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Usuario</cp:lastModifiedBy>
  <dcterms:created xsi:type="dcterms:W3CDTF">2018-09-22T10:28:20Z</dcterms:created>
  <dcterms:modified xsi:type="dcterms:W3CDTF">2020-12-21T19:21:27Z</dcterms:modified>
</cp:coreProperties>
</file>