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Обучающийся\Desktop\3 курс\34 группа\МДК 05\2023\01.06.23\"/>
    </mc:Choice>
  </mc:AlternateContent>
  <xr:revisionPtr revIDLastSave="0" documentId="13_ncr:1_{87D843CB-6170-4F8B-B624-94F9ECF5788A}" xr6:coauthVersionLast="47" xr6:coauthVersionMax="47" xr10:uidLastSave="{00000000-0000-0000-0000-000000000000}"/>
  <bookViews>
    <workbookView xWindow="-108" yWindow="-108" windowWidth="16608" windowHeight="8832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G3" i="3" s="1"/>
  <c r="I7" i="1"/>
  <c r="F4" i="3"/>
  <c r="F5" i="3"/>
  <c r="I8" i="1"/>
  <c r="J8" i="2"/>
  <c r="J7" i="2"/>
  <c r="J6" i="2"/>
  <c r="J5" i="2"/>
  <c r="J4" i="2"/>
  <c r="G5" i="2"/>
  <c r="G4" i="2"/>
  <c r="I3" i="1"/>
  <c r="I6" i="1"/>
  <c r="I4" i="1"/>
  <c r="I5" i="1"/>
  <c r="G4" i="1"/>
  <c r="G5" i="1"/>
  <c r="G3" i="1"/>
  <c r="I3" i="3" l="1"/>
  <c r="G5" i="3"/>
  <c r="I5" i="3" s="1"/>
  <c r="I4" i="3"/>
  <c r="G4" i="3"/>
  <c r="I6" i="3" l="1"/>
  <c r="I7" i="3" s="1"/>
  <c r="I8" i="3" s="1"/>
</calcChain>
</file>

<file path=xl/sharedStrings.xml><?xml version="1.0" encoding="utf-8"?>
<sst xmlns="http://schemas.openxmlformats.org/spreadsheetml/2006/main" count="44" uniqueCount="41">
  <si>
    <t>Наименование 
должности</t>
  </si>
  <si>
    <t>Кол-во 
едениц</t>
  </si>
  <si>
    <t>Месячный 
должностной 
оклад</t>
  </si>
  <si>
    <t>Кол-во месяцев 
работы, 
включая отпуск</t>
  </si>
  <si>
    <t>Коэффицент
рабочего времени</t>
  </si>
  <si>
    <t>Среднемесячные 
выплаты 
стимулирующего 
характера</t>
  </si>
  <si>
    <t>Выплаты 
компенсационного 
характера в год</t>
  </si>
  <si>
    <t>Итого фонд
оплаты труда
в год</t>
  </si>
  <si>
    <t>Директор</t>
  </si>
  <si>
    <t>Гл. Бухгалтер</t>
  </si>
  <si>
    <t>Бухгалтер</t>
  </si>
  <si>
    <t>Итого по должностным окладам</t>
  </si>
  <si>
    <t>Выплаты во внебюджетные фонды в совокупности (34%)</t>
  </si>
  <si>
    <t>Итого расходы на оплату труда по должностным окладам</t>
  </si>
  <si>
    <t>Наименование
Должности</t>
  </si>
  <si>
    <t>Кол-во 
единиц</t>
  </si>
  <si>
    <t>Часова
Ставка
(руб/ч 1
сотрудника)</t>
  </si>
  <si>
    <t>Годовой 
фонд 
рабочего времени (ч)</t>
  </si>
  <si>
    <t>Годовая
оплата
труда 1
сотрудника</t>
  </si>
  <si>
    <t>Оплата
отпускных</t>
  </si>
  <si>
    <t>Сумма выплат
компенсационного
характера</t>
  </si>
  <si>
    <t>Итого
фонд оплаты</t>
  </si>
  <si>
    <t>6=(4х5)</t>
  </si>
  <si>
    <t>9=(6х3+7+8)</t>
  </si>
  <si>
    <t>Администратор</t>
  </si>
  <si>
    <t>Уборщик
производства</t>
  </si>
  <si>
    <t>Итог по повременной форме оплаты труда</t>
  </si>
  <si>
    <t>Итого расходы на оплату труда сотрудников по повременной форме оплаты труда</t>
  </si>
  <si>
    <t>Разряд</t>
  </si>
  <si>
    <t>Кол-во
Единиц</t>
  </si>
  <si>
    <t>Ставка
оплаты труда
за единицу
произведенной
(проданной)
продукции</t>
  </si>
  <si>
    <t>Сумма выплат
по сдельной
оплате в год</t>
  </si>
  <si>
    <t>Оплата отпускных
8% от годовых
выплат</t>
  </si>
  <si>
    <t>Выплаты
компенсационного
характера
в год</t>
  </si>
  <si>
    <t>Итого фонд
оплаты
труда в год</t>
  </si>
  <si>
    <t>Повар 5-го 
разряда</t>
  </si>
  <si>
    <t>Повар 4-го 
разряда</t>
  </si>
  <si>
    <t>Официант
4-ого разряда</t>
  </si>
  <si>
    <t>Итого по сдельной оплате труда</t>
  </si>
  <si>
    <t>Итого раходы на оплату труда при сдельной форме оплаты труда</t>
  </si>
  <si>
    <t>План
объема про-
изводства
(реализации)
в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</si>
</sst>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\ &quot;₽&quot;"/>
    <numFmt numFmtId="165" formatCode="_-* #,##0.0\ &quot;₽&quot;_-;\-* #,##0.0\ &quot;₽&quot;_-;_-* &quot;-&quot;?\ &quot;₽&quot;_-;_-@_-"/>
    <numFmt numFmtId="166" formatCode="#,##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center" wrapText="1"/>
    </xf>
    <xf numFmtId="165" fontId="0" fillId="0" borderId="1" xfId="0" applyNumberFormat="1" applyBorder="1"/>
    <xf numFmtId="166" fontId="0" fillId="0" borderId="1" xfId="0" applyNumberFormat="1" applyBorder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"/>
  <sheetViews>
    <sheetView zoomScaleNormal="100" workbookViewId="0">
      <selection activeCell="B8" sqref="B8:H8"/>
    </sheetView>
  </sheetViews>
  <sheetFormatPr defaultRowHeight="14.4" x14ac:dyDescent="0.3"/>
  <cols>
    <col min="2" max="2" width="14.21875" bestFit="1" customWidth="1"/>
    <col min="3" max="3" width="7.44140625" bestFit="1" customWidth="1"/>
    <col min="4" max="4" width="12.77734375" bestFit="1" customWidth="1"/>
    <col min="5" max="5" width="14.88671875" bestFit="1" customWidth="1"/>
    <col min="6" max="6" width="11.77734375" customWidth="1"/>
    <col min="7" max="7" width="15.77734375" bestFit="1" customWidth="1"/>
    <col min="8" max="8" width="18.21875" customWidth="1"/>
    <col min="9" max="9" width="11.77734375" bestFit="1" customWidth="1"/>
  </cols>
  <sheetData>
    <row r="2" spans="2:9" ht="7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9" x14ac:dyDescent="0.3">
      <c r="B3" s="2" t="s">
        <v>8</v>
      </c>
      <c r="C3" s="2">
        <v>1</v>
      </c>
      <c r="D3" s="4">
        <v>30000</v>
      </c>
      <c r="E3" s="2">
        <v>12</v>
      </c>
      <c r="F3" s="2">
        <v>0.92</v>
      </c>
      <c r="G3" s="4">
        <f>D3*0.5</f>
        <v>15000</v>
      </c>
      <c r="H3" s="2">
        <v>0</v>
      </c>
      <c r="I3" s="4">
        <f>((D3+G3)*E3)+H3</f>
        <v>540000</v>
      </c>
    </row>
    <row r="4" spans="2:9" x14ac:dyDescent="0.3">
      <c r="B4" s="2" t="s">
        <v>9</v>
      </c>
      <c r="C4" s="2">
        <v>1</v>
      </c>
      <c r="D4" s="4">
        <v>20000</v>
      </c>
      <c r="E4" s="2">
        <v>12</v>
      </c>
      <c r="F4" s="2">
        <v>0.92</v>
      </c>
      <c r="G4" s="4">
        <f t="shared" ref="G4:G5" si="0">D4*0.5</f>
        <v>10000</v>
      </c>
      <c r="H4" s="2">
        <v>0</v>
      </c>
      <c r="I4" s="4">
        <f t="shared" ref="I4:I5" si="1">((D4+G4)*E4)+H4</f>
        <v>360000</v>
      </c>
    </row>
    <row r="5" spans="2:9" x14ac:dyDescent="0.3">
      <c r="B5" s="2" t="s">
        <v>10</v>
      </c>
      <c r="C5" s="2">
        <v>3</v>
      </c>
      <c r="D5" s="4">
        <v>15000</v>
      </c>
      <c r="E5" s="2">
        <v>12</v>
      </c>
      <c r="F5" s="2">
        <v>0.92</v>
      </c>
      <c r="G5" s="4">
        <f t="shared" si="0"/>
        <v>7500</v>
      </c>
      <c r="H5" s="4">
        <v>2000</v>
      </c>
      <c r="I5" s="4">
        <f t="shared" si="1"/>
        <v>272000</v>
      </c>
    </row>
    <row r="6" spans="2:9" x14ac:dyDescent="0.3">
      <c r="B6" s="8" t="s">
        <v>11</v>
      </c>
      <c r="C6" s="9"/>
      <c r="D6" s="9"/>
      <c r="E6" s="9"/>
      <c r="F6" s="9"/>
      <c r="G6" s="9"/>
      <c r="H6" s="10"/>
      <c r="I6" s="4">
        <f>SUM(I3:I5)</f>
        <v>1172000</v>
      </c>
    </row>
    <row r="7" spans="2:9" x14ac:dyDescent="0.3">
      <c r="B7" s="8" t="s">
        <v>12</v>
      </c>
      <c r="C7" s="9"/>
      <c r="D7" s="9"/>
      <c r="E7" s="9"/>
      <c r="F7" s="9"/>
      <c r="G7" s="9"/>
      <c r="H7" s="10"/>
      <c r="I7" s="7">
        <f>I6*0.34</f>
        <v>398480</v>
      </c>
    </row>
    <row r="8" spans="2:9" x14ac:dyDescent="0.3">
      <c r="B8" s="8" t="s">
        <v>13</v>
      </c>
      <c r="C8" s="9"/>
      <c r="D8" s="9"/>
      <c r="E8" s="9"/>
      <c r="F8" s="9"/>
      <c r="G8" s="9"/>
      <c r="H8" s="10"/>
      <c r="I8" s="4">
        <f>SUM(I6:I7)</f>
        <v>1570480</v>
      </c>
    </row>
  </sheetData>
  <mergeCells count="3">
    <mergeCell ref="B6:H6"/>
    <mergeCell ref="B7:H7"/>
    <mergeCell ref="B8:H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4392-D0F8-495D-971D-096D188591E4}">
  <dimension ref="B2:J8"/>
  <sheetViews>
    <sheetView workbookViewId="0">
      <selection activeCell="B8" sqref="B8:I8"/>
    </sheetView>
  </sheetViews>
  <sheetFormatPr defaultRowHeight="14.4" x14ac:dyDescent="0.3"/>
  <cols>
    <col min="2" max="3" width="15.21875" customWidth="1"/>
    <col min="4" max="4" width="14.109375" bestFit="1" customWidth="1"/>
    <col min="5" max="5" width="12.88671875" customWidth="1"/>
    <col min="6" max="6" width="12.6640625" customWidth="1"/>
    <col min="7" max="7" width="14" customWidth="1"/>
    <col min="8" max="8" width="10.77734375" customWidth="1"/>
    <col min="9" max="9" width="13.44140625" customWidth="1"/>
    <col min="10" max="10" width="13.21875" customWidth="1"/>
  </cols>
  <sheetData>
    <row r="2" spans="2:10" ht="57.6" x14ac:dyDescent="0.3">
      <c r="B2" s="5" t="s">
        <v>14</v>
      </c>
      <c r="C2" s="5" t="s">
        <v>28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</row>
    <row r="3" spans="2:10" x14ac:dyDescent="0.3">
      <c r="B3" s="3">
        <v>1</v>
      </c>
      <c r="C3" s="3">
        <v>2</v>
      </c>
      <c r="D3" s="3">
        <v>3</v>
      </c>
      <c r="E3" s="3">
        <v>4</v>
      </c>
      <c r="F3" s="3">
        <v>5</v>
      </c>
      <c r="G3" s="3" t="s">
        <v>22</v>
      </c>
      <c r="H3" s="3">
        <v>7</v>
      </c>
      <c r="I3" s="3">
        <v>8</v>
      </c>
      <c r="J3" s="3" t="s">
        <v>23</v>
      </c>
    </row>
    <row r="4" spans="2:10" x14ac:dyDescent="0.3">
      <c r="B4" s="2" t="s">
        <v>24</v>
      </c>
      <c r="C4" s="2">
        <v>4</v>
      </c>
      <c r="D4" s="2">
        <v>2</v>
      </c>
      <c r="E4" s="6">
        <v>200</v>
      </c>
      <c r="F4" s="2">
        <v>1840</v>
      </c>
      <c r="G4" s="6">
        <f>E4*F4</f>
        <v>368000</v>
      </c>
      <c r="H4" s="6">
        <v>65000</v>
      </c>
      <c r="I4" s="6">
        <v>3000</v>
      </c>
      <c r="J4" s="6">
        <f>(G4*D4+H4+I4)</f>
        <v>804000</v>
      </c>
    </row>
    <row r="5" spans="2:10" ht="28.8" x14ac:dyDescent="0.3">
      <c r="B5" s="1" t="s">
        <v>25</v>
      </c>
      <c r="C5" s="2">
        <v>2</v>
      </c>
      <c r="D5" s="2">
        <v>2</v>
      </c>
      <c r="E5" s="6">
        <v>90</v>
      </c>
      <c r="F5" s="2">
        <v>1840</v>
      </c>
      <c r="G5" s="6">
        <f>E5*F5</f>
        <v>165600</v>
      </c>
      <c r="H5" s="6">
        <v>27200</v>
      </c>
      <c r="I5" s="6">
        <v>3200</v>
      </c>
      <c r="J5" s="6">
        <f>(G5*D5+H5+I5)</f>
        <v>361600</v>
      </c>
    </row>
    <row r="6" spans="2:10" x14ac:dyDescent="0.3">
      <c r="B6" s="11" t="s">
        <v>26</v>
      </c>
      <c r="C6" s="11"/>
      <c r="D6" s="11"/>
      <c r="E6" s="11"/>
      <c r="F6" s="11"/>
      <c r="G6" s="11"/>
      <c r="H6" s="11"/>
      <c r="I6" s="11"/>
      <c r="J6" s="6">
        <f>SUM(J4:J5)</f>
        <v>1165600</v>
      </c>
    </row>
    <row r="7" spans="2:10" x14ac:dyDescent="0.3">
      <c r="B7" s="11" t="s">
        <v>12</v>
      </c>
      <c r="C7" s="11"/>
      <c r="D7" s="11"/>
      <c r="E7" s="11"/>
      <c r="F7" s="11"/>
      <c r="G7" s="11"/>
      <c r="H7" s="11"/>
      <c r="I7" s="11"/>
      <c r="J7" s="6">
        <f>J6*0.34</f>
        <v>396304</v>
      </c>
    </row>
    <row r="8" spans="2:10" x14ac:dyDescent="0.3">
      <c r="B8" s="11" t="s">
        <v>27</v>
      </c>
      <c r="C8" s="11"/>
      <c r="D8" s="11"/>
      <c r="E8" s="11"/>
      <c r="F8" s="11"/>
      <c r="G8" s="11"/>
      <c r="H8" s="11"/>
      <c r="I8" s="11"/>
      <c r="J8" s="6">
        <f>SUM(J6:J7)</f>
        <v>1561904</v>
      </c>
    </row>
  </sheetData>
  <mergeCells count="3">
    <mergeCell ref="B6:I6"/>
    <mergeCell ref="B7:I7"/>
    <mergeCell ref="B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6F1-B2DC-483D-A123-A5585C13FDBF}">
  <dimension ref="B2:I8"/>
  <sheetViews>
    <sheetView tabSelected="1" topLeftCell="A4" workbookViewId="0">
      <selection activeCell="K3" sqref="K3"/>
    </sheetView>
  </sheetViews>
  <sheetFormatPr defaultRowHeight="14.4" x14ac:dyDescent="0.3"/>
  <cols>
    <col min="2" max="2" width="14.109375" customWidth="1"/>
    <col min="3" max="3" width="10.5546875" customWidth="1"/>
    <col min="4" max="4" width="14.5546875" customWidth="1"/>
    <col min="5" max="5" width="17.88671875" customWidth="1"/>
    <col min="6" max="6" width="15" customWidth="1"/>
    <col min="7" max="7" width="17.88671875" customWidth="1"/>
    <col min="8" max="9" width="12.77734375" customWidth="1"/>
  </cols>
  <sheetData>
    <row r="2" spans="2:9" ht="94.2" customHeight="1" x14ac:dyDescent="0.3">
      <c r="B2" s="5" t="s">
        <v>0</v>
      </c>
      <c r="C2" s="5" t="s">
        <v>29</v>
      </c>
      <c r="D2" s="5" t="s">
        <v>40</v>
      </c>
      <c r="E2" s="5" t="s">
        <v>30</v>
      </c>
      <c r="F2" s="5" t="s">
        <v>31</v>
      </c>
      <c r="G2" s="5" t="s">
        <v>32</v>
      </c>
      <c r="H2" s="5" t="s">
        <v>33</v>
      </c>
      <c r="I2" s="5" t="s">
        <v>34</v>
      </c>
    </row>
    <row r="3" spans="2:9" ht="28.8" x14ac:dyDescent="0.3">
      <c r="B3" s="1" t="s">
        <v>35</v>
      </c>
      <c r="C3" s="2">
        <v>3</v>
      </c>
      <c r="D3" s="4">
        <v>13000000</v>
      </c>
      <c r="E3" s="4">
        <v>7</v>
      </c>
      <c r="F3" s="4">
        <f>(D3*E3/100)</f>
        <v>910000</v>
      </c>
      <c r="G3" s="4">
        <f>F3*8%</f>
        <v>72800</v>
      </c>
      <c r="H3" s="4">
        <v>4000</v>
      </c>
      <c r="I3" s="4">
        <f>F3+G3+H3</f>
        <v>986800</v>
      </c>
    </row>
    <row r="4" spans="2:9" ht="28.8" x14ac:dyDescent="0.3">
      <c r="B4" s="1" t="s">
        <v>36</v>
      </c>
      <c r="C4" s="2">
        <v>2</v>
      </c>
      <c r="D4" s="4">
        <v>7000000</v>
      </c>
      <c r="E4" s="4">
        <v>6.5</v>
      </c>
      <c r="F4" s="4">
        <f t="shared" ref="F4:F5" si="0">(D4*E4/100)</f>
        <v>455000</v>
      </c>
      <c r="G4" s="4">
        <f t="shared" ref="G4:G5" si="1">F4*8%</f>
        <v>36400</v>
      </c>
      <c r="H4" s="4">
        <v>3000</v>
      </c>
      <c r="I4" s="4">
        <f t="shared" ref="I4:I5" si="2">F4+G4+H4</f>
        <v>494400</v>
      </c>
    </row>
    <row r="5" spans="2:9" ht="28.8" x14ac:dyDescent="0.3">
      <c r="B5" s="1" t="s">
        <v>37</v>
      </c>
      <c r="C5" s="2">
        <v>5</v>
      </c>
      <c r="D5" s="4">
        <v>29000000</v>
      </c>
      <c r="E5" s="4">
        <v>5</v>
      </c>
      <c r="F5" s="4">
        <f t="shared" si="0"/>
        <v>1450000</v>
      </c>
      <c r="G5" s="4">
        <f t="shared" si="1"/>
        <v>116000</v>
      </c>
      <c r="H5" s="4">
        <v>12000</v>
      </c>
      <c r="I5" s="4">
        <f>F5+G5+H5</f>
        <v>1578000</v>
      </c>
    </row>
    <row r="6" spans="2:9" x14ac:dyDescent="0.3">
      <c r="B6" s="8" t="s">
        <v>38</v>
      </c>
      <c r="C6" s="9"/>
      <c r="D6" s="9"/>
      <c r="E6" s="9"/>
      <c r="F6" s="9"/>
      <c r="G6" s="9"/>
      <c r="H6" s="10"/>
      <c r="I6" s="4">
        <f>SUM(I3:I5)</f>
        <v>3059200</v>
      </c>
    </row>
    <row r="7" spans="2:9" x14ac:dyDescent="0.3">
      <c r="B7" s="8" t="s">
        <v>12</v>
      </c>
      <c r="C7" s="9"/>
      <c r="D7" s="9"/>
      <c r="E7" s="9"/>
      <c r="F7" s="9"/>
      <c r="G7" s="9"/>
      <c r="H7" s="10"/>
      <c r="I7" s="4">
        <f>I6*0.34</f>
        <v>1040128.0000000001</v>
      </c>
    </row>
    <row r="8" spans="2:9" x14ac:dyDescent="0.3">
      <c r="B8" s="8" t="s">
        <v>39</v>
      </c>
      <c r="C8" s="9"/>
      <c r="D8" s="9"/>
      <c r="E8" s="9"/>
      <c r="F8" s="9"/>
      <c r="G8" s="9"/>
      <c r="H8" s="10"/>
      <c r="I8" s="4">
        <f>SUM(I6:I7)</f>
        <v>4099328</v>
      </c>
    </row>
  </sheetData>
  <mergeCells count="3">
    <mergeCell ref="B6:H6"/>
    <mergeCell ref="B7:H7"/>
    <mergeCell ref="B8:H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Обучающийся</dc:creator>
  <cp:lastModifiedBy>Обучающийся</cp:lastModifiedBy>
  <dcterms:created xsi:type="dcterms:W3CDTF">2015-06-05T18:19:34Z</dcterms:created>
  <dcterms:modified xsi:type="dcterms:W3CDTF">2023-06-02T03:46:00Z</dcterms:modified>
</cp:coreProperties>
</file>