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a27e0abca55ce/Desktop/2022/HOPE/Working/0.1. Covid vaccine sub/data/"/>
    </mc:Choice>
  </mc:AlternateContent>
  <xr:revisionPtr revIDLastSave="12" documentId="13_ncr:1_{90951313-B426-5D45-8FDB-E9E545E83287}" xr6:coauthVersionLast="47" xr6:coauthVersionMax="47" xr10:uidLastSave="{EFAACD98-174A-4104-8B59-ACC5F0FFB9DB}"/>
  <bookViews>
    <workbookView xWindow="1820" yWindow="1820" windowWidth="28800" windowHeight="15900" xr2:uid="{4A668297-F772-4ADD-BCCD-C5F4756047E9}"/>
  </bookViews>
  <sheets>
    <sheet name="Sheet1" sheetId="1" r:id="rId1"/>
    <sheet name="Sheet2" sheetId="4" r:id="rId2"/>
    <sheet name="Sheet4" sheetId="5" r:id="rId3"/>
    <sheet name="Sheet3" sheetId="3" r:id="rId4"/>
  </sheets>
  <externalReferences>
    <externalReference r:id="rId5"/>
  </externalReferences>
  <definedNames>
    <definedName name="_xlnm._FilterDatabase" localSheetId="0" hidden="1">Sheet1!$A$1:$DH$955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3" i="1" l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48" i="1"/>
  <c r="DD549" i="1"/>
  <c r="DD550" i="1"/>
  <c r="DD551" i="1"/>
  <c r="DD552" i="1"/>
  <c r="DD553" i="1"/>
  <c r="DD554" i="1"/>
  <c r="DD555" i="1"/>
  <c r="DD556" i="1"/>
  <c r="DD557" i="1"/>
  <c r="DD558" i="1"/>
  <c r="DD559" i="1"/>
  <c r="DD560" i="1"/>
  <c r="DD561" i="1"/>
  <c r="DD562" i="1"/>
  <c r="DD563" i="1"/>
  <c r="DD564" i="1"/>
  <c r="DD565" i="1"/>
  <c r="DD566" i="1"/>
  <c r="DD567" i="1"/>
  <c r="DD568" i="1"/>
  <c r="DD569" i="1"/>
  <c r="DD570" i="1"/>
  <c r="DD571" i="1"/>
  <c r="DD572" i="1"/>
  <c r="DD573" i="1"/>
  <c r="DD574" i="1"/>
  <c r="DD575" i="1"/>
  <c r="DD576" i="1"/>
  <c r="DD577" i="1"/>
  <c r="DD578" i="1"/>
  <c r="DD579" i="1"/>
  <c r="DD580" i="1"/>
  <c r="DD581" i="1"/>
  <c r="DD582" i="1"/>
  <c r="DD583" i="1"/>
  <c r="DD584" i="1"/>
  <c r="DD585" i="1"/>
  <c r="DD586" i="1"/>
  <c r="DD587" i="1"/>
  <c r="DD588" i="1"/>
  <c r="DD589" i="1"/>
  <c r="DD590" i="1"/>
  <c r="DD591" i="1"/>
  <c r="DD592" i="1"/>
  <c r="DD593" i="1"/>
  <c r="DD594" i="1"/>
  <c r="DD595" i="1"/>
  <c r="DD596" i="1"/>
  <c r="DD597" i="1"/>
  <c r="DD598" i="1"/>
  <c r="DD599" i="1"/>
  <c r="DD600" i="1"/>
  <c r="DD601" i="1"/>
  <c r="DD602" i="1"/>
  <c r="DD603" i="1"/>
  <c r="DD604" i="1"/>
  <c r="DD605" i="1"/>
  <c r="DD606" i="1"/>
  <c r="DD607" i="1"/>
  <c r="DD608" i="1"/>
  <c r="DD609" i="1"/>
  <c r="DD610" i="1"/>
  <c r="DD611" i="1"/>
  <c r="DD612" i="1"/>
  <c r="DD613" i="1"/>
  <c r="DD614" i="1"/>
  <c r="DD615" i="1"/>
  <c r="DD616" i="1"/>
  <c r="DD617" i="1"/>
  <c r="DD618" i="1"/>
  <c r="DD619" i="1"/>
  <c r="DD620" i="1"/>
  <c r="DD621" i="1"/>
  <c r="DD622" i="1"/>
  <c r="DD623" i="1"/>
  <c r="DD624" i="1"/>
  <c r="DD625" i="1"/>
  <c r="DD626" i="1"/>
  <c r="DD627" i="1"/>
  <c r="DD628" i="1"/>
  <c r="DD629" i="1"/>
  <c r="DD630" i="1"/>
  <c r="DD631" i="1"/>
  <c r="DD632" i="1"/>
  <c r="DD633" i="1"/>
  <c r="DD634" i="1"/>
  <c r="DD635" i="1"/>
  <c r="DD636" i="1"/>
  <c r="DD637" i="1"/>
  <c r="DD638" i="1"/>
  <c r="DD639" i="1"/>
  <c r="DD640" i="1"/>
  <c r="DD641" i="1"/>
  <c r="DD642" i="1"/>
  <c r="DD643" i="1"/>
  <c r="DD644" i="1"/>
  <c r="DD645" i="1"/>
  <c r="DD646" i="1"/>
  <c r="DD647" i="1"/>
  <c r="DD648" i="1"/>
  <c r="DD649" i="1"/>
  <c r="DD650" i="1"/>
  <c r="DD651" i="1"/>
  <c r="DD652" i="1"/>
  <c r="DD653" i="1"/>
  <c r="DD654" i="1"/>
  <c r="DD655" i="1"/>
  <c r="DD656" i="1"/>
  <c r="DD657" i="1"/>
  <c r="DD658" i="1"/>
  <c r="DD659" i="1"/>
  <c r="DD660" i="1"/>
  <c r="DD661" i="1"/>
  <c r="DD662" i="1"/>
  <c r="DD663" i="1"/>
  <c r="DD664" i="1"/>
  <c r="DD665" i="1"/>
  <c r="DD666" i="1"/>
  <c r="DD667" i="1"/>
  <c r="DD668" i="1"/>
  <c r="DD669" i="1"/>
  <c r="DD670" i="1"/>
  <c r="DD671" i="1"/>
  <c r="DD672" i="1"/>
  <c r="DD673" i="1"/>
  <c r="DD674" i="1"/>
  <c r="DD675" i="1"/>
  <c r="DD676" i="1"/>
  <c r="DD677" i="1"/>
  <c r="DD678" i="1"/>
  <c r="DD679" i="1"/>
  <c r="DD680" i="1"/>
  <c r="DD681" i="1"/>
  <c r="DD682" i="1"/>
  <c r="DD683" i="1"/>
  <c r="DD684" i="1"/>
  <c r="DD685" i="1"/>
  <c r="DD686" i="1"/>
  <c r="DD687" i="1"/>
  <c r="DD688" i="1"/>
  <c r="DD689" i="1"/>
  <c r="DD690" i="1"/>
  <c r="DD691" i="1"/>
  <c r="DD692" i="1"/>
  <c r="DD693" i="1"/>
  <c r="DD694" i="1"/>
  <c r="DD695" i="1"/>
  <c r="DD696" i="1"/>
  <c r="DD697" i="1"/>
  <c r="DD698" i="1"/>
  <c r="DD699" i="1"/>
  <c r="DD700" i="1"/>
  <c r="DD701" i="1"/>
  <c r="DD702" i="1"/>
  <c r="DD703" i="1"/>
  <c r="DD704" i="1"/>
  <c r="DD705" i="1"/>
  <c r="DD706" i="1"/>
  <c r="DD707" i="1"/>
  <c r="DD708" i="1"/>
  <c r="DD709" i="1"/>
  <c r="DD710" i="1"/>
  <c r="DD711" i="1"/>
  <c r="DD712" i="1"/>
  <c r="DD713" i="1"/>
  <c r="DD714" i="1"/>
  <c r="DD715" i="1"/>
  <c r="DD716" i="1"/>
  <c r="DD717" i="1"/>
  <c r="DD718" i="1"/>
  <c r="DD719" i="1"/>
  <c r="DD720" i="1"/>
  <c r="DD721" i="1"/>
  <c r="DD722" i="1"/>
  <c r="DD723" i="1"/>
  <c r="DD724" i="1"/>
  <c r="DD725" i="1"/>
  <c r="DD726" i="1"/>
  <c r="DD727" i="1"/>
  <c r="DD728" i="1"/>
  <c r="DD729" i="1"/>
  <c r="DD730" i="1"/>
  <c r="DD731" i="1"/>
  <c r="DD732" i="1"/>
  <c r="DD733" i="1"/>
  <c r="DD734" i="1"/>
  <c r="DD735" i="1"/>
  <c r="DD736" i="1"/>
  <c r="DD737" i="1"/>
  <c r="DD738" i="1"/>
  <c r="DD739" i="1"/>
  <c r="DD740" i="1"/>
  <c r="DD741" i="1"/>
  <c r="DD742" i="1"/>
  <c r="DD743" i="1"/>
  <c r="DD744" i="1"/>
  <c r="DD745" i="1"/>
  <c r="DD746" i="1"/>
  <c r="DD747" i="1"/>
  <c r="DD748" i="1"/>
  <c r="DD749" i="1"/>
  <c r="DD750" i="1"/>
  <c r="DD751" i="1"/>
  <c r="DD752" i="1"/>
  <c r="DD753" i="1"/>
  <c r="DD754" i="1"/>
  <c r="DD755" i="1"/>
  <c r="DD756" i="1"/>
  <c r="DD757" i="1"/>
  <c r="DD758" i="1"/>
  <c r="DD759" i="1"/>
  <c r="DD760" i="1"/>
  <c r="DD761" i="1"/>
  <c r="DD762" i="1"/>
  <c r="DD763" i="1"/>
  <c r="DD764" i="1"/>
  <c r="DD765" i="1"/>
  <c r="DD766" i="1"/>
  <c r="DD767" i="1"/>
  <c r="DD768" i="1"/>
  <c r="DD769" i="1"/>
  <c r="DD770" i="1"/>
  <c r="DD771" i="1"/>
  <c r="DD772" i="1"/>
  <c r="DD773" i="1"/>
  <c r="DD774" i="1"/>
  <c r="DD775" i="1"/>
  <c r="DD776" i="1"/>
  <c r="DD777" i="1"/>
  <c r="DD778" i="1"/>
  <c r="DD779" i="1"/>
  <c r="DD780" i="1"/>
  <c r="DD781" i="1"/>
  <c r="DD782" i="1"/>
  <c r="DD783" i="1"/>
  <c r="DD784" i="1"/>
  <c r="DD785" i="1"/>
  <c r="DD786" i="1"/>
  <c r="DD787" i="1"/>
  <c r="DD788" i="1"/>
  <c r="DD789" i="1"/>
  <c r="DD790" i="1"/>
  <c r="DD791" i="1"/>
  <c r="DD792" i="1"/>
  <c r="DD793" i="1"/>
  <c r="DD794" i="1"/>
  <c r="DD795" i="1"/>
  <c r="DD796" i="1"/>
  <c r="DD797" i="1"/>
  <c r="DD798" i="1"/>
  <c r="DD799" i="1"/>
  <c r="DD800" i="1"/>
  <c r="DD801" i="1"/>
  <c r="DD802" i="1"/>
  <c r="DD803" i="1"/>
  <c r="DD804" i="1"/>
  <c r="DD805" i="1"/>
  <c r="DD806" i="1"/>
  <c r="DD807" i="1"/>
  <c r="DD808" i="1"/>
  <c r="DD809" i="1"/>
  <c r="DD810" i="1"/>
  <c r="DD811" i="1"/>
  <c r="DD812" i="1"/>
  <c r="DD813" i="1"/>
  <c r="DD814" i="1"/>
  <c r="DD815" i="1"/>
  <c r="DD816" i="1"/>
  <c r="DD817" i="1"/>
  <c r="DD818" i="1"/>
  <c r="DD819" i="1"/>
  <c r="DD820" i="1"/>
  <c r="DD821" i="1"/>
  <c r="DD822" i="1"/>
  <c r="DD823" i="1"/>
  <c r="DD824" i="1"/>
  <c r="DD825" i="1"/>
  <c r="DD826" i="1"/>
  <c r="DD827" i="1"/>
  <c r="DD828" i="1"/>
  <c r="DD829" i="1"/>
  <c r="DD830" i="1"/>
  <c r="DD831" i="1"/>
  <c r="DD832" i="1"/>
  <c r="DD833" i="1"/>
  <c r="DD834" i="1"/>
  <c r="DD835" i="1"/>
  <c r="DD836" i="1"/>
  <c r="DD837" i="1"/>
  <c r="DD838" i="1"/>
  <c r="DD839" i="1"/>
  <c r="DD840" i="1"/>
  <c r="DD841" i="1"/>
  <c r="DD842" i="1"/>
  <c r="DD843" i="1"/>
  <c r="DD844" i="1"/>
  <c r="DD845" i="1"/>
  <c r="DD846" i="1"/>
  <c r="DD847" i="1"/>
  <c r="DD848" i="1"/>
  <c r="DD849" i="1"/>
  <c r="DD850" i="1"/>
  <c r="DD851" i="1"/>
  <c r="DD852" i="1"/>
  <c r="DD853" i="1"/>
  <c r="DD854" i="1"/>
  <c r="DD855" i="1"/>
  <c r="DD856" i="1"/>
  <c r="DD857" i="1"/>
  <c r="DD858" i="1"/>
  <c r="DD859" i="1"/>
  <c r="DD860" i="1"/>
  <c r="DD861" i="1"/>
  <c r="DD862" i="1"/>
  <c r="DD863" i="1"/>
  <c r="DD864" i="1"/>
  <c r="DD865" i="1"/>
  <c r="DD866" i="1"/>
  <c r="DD867" i="1"/>
  <c r="DD868" i="1"/>
  <c r="DD869" i="1"/>
  <c r="DD870" i="1"/>
  <c r="DD871" i="1"/>
  <c r="DD872" i="1"/>
  <c r="DD873" i="1"/>
  <c r="DD874" i="1"/>
  <c r="DD875" i="1"/>
  <c r="DD876" i="1"/>
  <c r="DD877" i="1"/>
  <c r="DD878" i="1"/>
  <c r="DD879" i="1"/>
  <c r="DD880" i="1"/>
  <c r="DD881" i="1"/>
  <c r="DD882" i="1"/>
  <c r="DD883" i="1"/>
  <c r="DD884" i="1"/>
  <c r="DD885" i="1"/>
  <c r="DD886" i="1"/>
  <c r="DD887" i="1"/>
  <c r="DD888" i="1"/>
  <c r="DD889" i="1"/>
  <c r="DD890" i="1"/>
  <c r="DD891" i="1"/>
  <c r="DD892" i="1"/>
  <c r="DD893" i="1"/>
  <c r="DD894" i="1"/>
  <c r="DD895" i="1"/>
  <c r="DD896" i="1"/>
  <c r="DD897" i="1"/>
  <c r="DD898" i="1"/>
  <c r="DD899" i="1"/>
  <c r="DD900" i="1"/>
  <c r="DD901" i="1"/>
  <c r="DD902" i="1"/>
  <c r="DD903" i="1"/>
  <c r="DD904" i="1"/>
  <c r="DD905" i="1"/>
  <c r="DD906" i="1"/>
  <c r="DD907" i="1"/>
  <c r="DD908" i="1"/>
  <c r="DD909" i="1"/>
  <c r="DD910" i="1"/>
  <c r="DD911" i="1"/>
  <c r="DD912" i="1"/>
  <c r="DD913" i="1"/>
  <c r="DD914" i="1"/>
  <c r="DD915" i="1"/>
  <c r="DD916" i="1"/>
  <c r="DD917" i="1"/>
  <c r="DD918" i="1"/>
  <c r="DD919" i="1"/>
  <c r="DD920" i="1"/>
  <c r="DD921" i="1"/>
  <c r="DD922" i="1"/>
  <c r="DD923" i="1"/>
  <c r="DD924" i="1"/>
  <c r="DD925" i="1"/>
  <c r="DD926" i="1"/>
  <c r="DD927" i="1"/>
  <c r="DD928" i="1"/>
  <c r="DD929" i="1"/>
  <c r="DD930" i="1"/>
  <c r="DD931" i="1"/>
  <c r="DD932" i="1"/>
  <c r="DD933" i="1"/>
  <c r="DD934" i="1"/>
  <c r="DD935" i="1"/>
  <c r="DD936" i="1"/>
  <c r="DD937" i="1"/>
  <c r="DD938" i="1"/>
  <c r="DD939" i="1"/>
  <c r="DD940" i="1"/>
  <c r="DD941" i="1"/>
  <c r="DD942" i="1"/>
  <c r="DD943" i="1"/>
  <c r="DD944" i="1"/>
  <c r="DD945" i="1"/>
  <c r="DD946" i="1"/>
  <c r="DD947" i="1"/>
  <c r="DD948" i="1"/>
  <c r="DD949" i="1"/>
  <c r="DD950" i="1"/>
  <c r="DD951" i="1"/>
  <c r="DD952" i="1"/>
  <c r="DD953" i="1"/>
  <c r="DD954" i="1"/>
  <c r="DD955" i="1"/>
  <c r="DD2" i="1"/>
  <c r="Y2" i="1"/>
  <c r="AD2" i="1" s="1"/>
  <c r="Q2" i="1"/>
  <c r="CF955" i="1"/>
  <c r="CF953" i="1"/>
  <c r="CF952" i="1"/>
  <c r="CF950" i="1"/>
  <c r="CF949" i="1"/>
  <c r="CF947" i="1"/>
  <c r="CF946" i="1"/>
  <c r="CF943" i="1"/>
  <c r="CF942" i="1"/>
  <c r="CF941" i="1"/>
  <c r="CF940" i="1"/>
  <c r="CF939" i="1"/>
  <c r="CF938" i="1"/>
  <c r="CF937" i="1"/>
  <c r="CF935" i="1"/>
  <c r="CF934" i="1"/>
  <c r="CF933" i="1"/>
  <c r="CF932" i="1"/>
  <c r="CF931" i="1"/>
  <c r="CF930" i="1"/>
  <c r="CF928" i="1"/>
  <c r="CF925" i="1"/>
  <c r="CF923" i="1"/>
  <c r="CF922" i="1"/>
  <c r="CF921" i="1"/>
  <c r="CF920" i="1"/>
  <c r="CF918" i="1"/>
  <c r="CF915" i="1"/>
  <c r="CF913" i="1"/>
  <c r="CF912" i="1"/>
  <c r="CF911" i="1"/>
  <c r="CF907" i="1"/>
  <c r="CF906" i="1"/>
  <c r="CF905" i="1"/>
  <c r="CF902" i="1"/>
  <c r="CF901" i="1"/>
  <c r="CF900" i="1"/>
  <c r="CF899" i="1"/>
  <c r="CF897" i="1"/>
  <c r="CF895" i="1"/>
  <c r="CF894" i="1"/>
  <c r="CF893" i="1"/>
  <c r="CF891" i="1"/>
  <c r="CF890" i="1"/>
  <c r="CF889" i="1"/>
  <c r="CF886" i="1"/>
  <c r="CF884" i="1"/>
  <c r="CF883" i="1"/>
  <c r="CF882" i="1"/>
  <c r="CF881" i="1"/>
  <c r="CF880" i="1"/>
  <c r="CF878" i="1"/>
  <c r="CF877" i="1"/>
  <c r="CF876" i="1"/>
  <c r="CF874" i="1"/>
  <c r="CF873" i="1"/>
  <c r="CF872" i="1"/>
  <c r="CF871" i="1"/>
  <c r="CF870" i="1"/>
  <c r="CF869" i="1"/>
  <c r="CF868" i="1"/>
  <c r="CF867" i="1"/>
  <c r="CF866" i="1"/>
  <c r="CF861" i="1"/>
  <c r="CF859" i="1"/>
  <c r="CF858" i="1"/>
  <c r="CF857" i="1"/>
  <c r="CF856" i="1"/>
  <c r="CF855" i="1"/>
  <c r="CF854" i="1"/>
  <c r="CF853" i="1"/>
  <c r="CF852" i="1"/>
  <c r="CF851" i="1"/>
  <c r="CF850" i="1"/>
  <c r="CF848" i="1"/>
  <c r="CF847" i="1"/>
  <c r="CF845" i="1"/>
  <c r="CF843" i="1"/>
  <c r="CF842" i="1"/>
  <c r="CF841" i="1"/>
  <c r="CF840" i="1"/>
  <c r="CF839" i="1"/>
  <c r="CF838" i="1"/>
  <c r="CF837" i="1"/>
  <c r="CF830" i="1"/>
  <c r="CF829" i="1"/>
  <c r="CF828" i="1"/>
  <c r="CF826" i="1"/>
  <c r="CF825" i="1"/>
  <c r="CF824" i="1"/>
  <c r="CF823" i="1"/>
  <c r="CF822" i="1"/>
  <c r="CF821" i="1"/>
  <c r="CF818" i="1"/>
  <c r="CF817" i="1"/>
  <c r="CF815" i="1"/>
  <c r="CF814" i="1"/>
  <c r="CF813" i="1"/>
  <c r="CF808" i="1"/>
  <c r="CF806" i="1"/>
  <c r="CF805" i="1"/>
  <c r="CF804" i="1"/>
  <c r="CF803" i="1"/>
  <c r="CF801" i="1"/>
  <c r="CF800" i="1"/>
  <c r="CF797" i="1"/>
  <c r="CF796" i="1"/>
  <c r="CF795" i="1"/>
  <c r="CF794" i="1"/>
  <c r="CF793" i="1"/>
  <c r="CF792" i="1"/>
  <c r="CF791" i="1"/>
  <c r="CF790" i="1"/>
  <c r="CF789" i="1"/>
  <c r="CF787" i="1"/>
  <c r="CF786" i="1"/>
  <c r="CF784" i="1"/>
  <c r="CF783" i="1"/>
  <c r="CF782" i="1"/>
  <c r="CF781" i="1"/>
  <c r="CF780" i="1"/>
  <c r="CF779" i="1"/>
  <c r="CF775" i="1"/>
  <c r="CF774" i="1"/>
  <c r="CF773" i="1"/>
  <c r="CF772" i="1"/>
  <c r="CF769" i="1"/>
  <c r="CF768" i="1"/>
  <c r="CF767" i="1"/>
  <c r="CF765" i="1"/>
  <c r="CF764" i="1"/>
  <c r="CF763" i="1"/>
  <c r="CF762" i="1"/>
  <c r="CF761" i="1"/>
  <c r="CF760" i="1"/>
  <c r="CF759" i="1"/>
  <c r="CF758" i="1"/>
  <c r="CF757" i="1"/>
  <c r="CF756" i="1"/>
  <c r="CF754" i="1"/>
  <c r="CF752" i="1"/>
  <c r="CF751" i="1"/>
  <c r="CF750" i="1"/>
  <c r="CF748" i="1"/>
  <c r="CF747" i="1"/>
  <c r="CF745" i="1"/>
  <c r="CF744" i="1"/>
  <c r="CF743" i="1"/>
  <c r="CF742" i="1"/>
  <c r="CF741" i="1"/>
  <c r="CF740" i="1"/>
  <c r="CF739" i="1"/>
  <c r="CF738" i="1"/>
  <c r="CF736" i="1"/>
  <c r="CF734" i="1"/>
  <c r="CF733" i="1"/>
  <c r="CF732" i="1"/>
  <c r="CF730" i="1"/>
  <c r="CF728" i="1"/>
  <c r="CF726" i="1"/>
  <c r="CF725" i="1"/>
  <c r="CF724" i="1"/>
  <c r="CF723" i="1"/>
  <c r="CF722" i="1"/>
  <c r="CF721" i="1"/>
  <c r="CF720" i="1"/>
  <c r="CF718" i="1"/>
  <c r="CF717" i="1"/>
  <c r="CF716" i="1"/>
  <c r="CF715" i="1"/>
  <c r="CF712" i="1"/>
  <c r="CF711" i="1"/>
  <c r="CF710" i="1"/>
  <c r="CF709" i="1"/>
  <c r="CF707" i="1"/>
  <c r="CF705" i="1"/>
  <c r="CF702" i="1"/>
  <c r="CF701" i="1"/>
  <c r="CF700" i="1"/>
  <c r="CF699" i="1"/>
  <c r="CF698" i="1"/>
  <c r="CF697" i="1"/>
  <c r="CF696" i="1"/>
  <c r="CF695" i="1"/>
  <c r="CF694" i="1"/>
  <c r="CF693" i="1"/>
  <c r="CF692" i="1"/>
  <c r="CF691" i="1"/>
  <c r="CF690" i="1"/>
  <c r="CF689" i="1"/>
  <c r="CF688" i="1"/>
  <c r="CF687" i="1"/>
  <c r="CF685" i="1"/>
  <c r="CF684" i="1"/>
  <c r="CF682" i="1"/>
  <c r="CF681" i="1"/>
  <c r="CF679" i="1"/>
  <c r="CF678" i="1"/>
  <c r="CF677" i="1"/>
  <c r="CF674" i="1"/>
  <c r="CF673" i="1"/>
  <c r="CF672" i="1"/>
  <c r="CF670" i="1"/>
  <c r="CF669" i="1"/>
  <c r="CF668" i="1"/>
  <c r="CF667" i="1"/>
  <c r="CF666" i="1"/>
  <c r="CF665" i="1"/>
  <c r="CF664" i="1"/>
  <c r="CF663" i="1"/>
  <c r="CF660" i="1"/>
  <c r="CF658" i="1"/>
  <c r="CF656" i="1"/>
  <c r="CF655" i="1"/>
  <c r="CF654" i="1"/>
  <c r="CF653" i="1"/>
  <c r="CF652" i="1"/>
  <c r="CF651" i="1"/>
  <c r="CF650" i="1"/>
  <c r="CF649" i="1"/>
  <c r="CF647" i="1"/>
  <c r="CF646" i="1"/>
  <c r="CF645" i="1"/>
  <c r="CF643" i="1"/>
  <c r="CF642" i="1"/>
  <c r="CF641" i="1"/>
  <c r="CF640" i="1"/>
  <c r="CF636" i="1"/>
  <c r="CF635" i="1"/>
  <c r="CF633" i="1"/>
  <c r="CF632" i="1"/>
  <c r="CF631" i="1"/>
  <c r="CF630" i="1"/>
  <c r="CF629" i="1"/>
  <c r="CF628" i="1"/>
  <c r="CF626" i="1"/>
  <c r="CF621" i="1"/>
  <c r="CF620" i="1"/>
  <c r="CF619" i="1"/>
  <c r="CF616" i="1"/>
  <c r="CF613" i="1"/>
  <c r="CF611" i="1"/>
  <c r="CF610" i="1"/>
  <c r="CF609" i="1"/>
  <c r="CF608" i="1"/>
  <c r="CF607" i="1"/>
  <c r="CF606" i="1"/>
  <c r="CF605" i="1"/>
  <c r="CF604" i="1"/>
  <c r="CF603" i="1"/>
  <c r="CF602" i="1"/>
  <c r="CF601" i="1"/>
  <c r="CF600" i="1"/>
  <c r="CF599" i="1"/>
  <c r="CF596" i="1"/>
  <c r="CF595" i="1"/>
  <c r="CF594" i="1"/>
  <c r="CF593" i="1"/>
  <c r="CF587" i="1"/>
  <c r="CF586" i="1"/>
  <c r="CF583" i="1"/>
  <c r="CF582" i="1"/>
  <c r="CF580" i="1"/>
  <c r="CF579" i="1"/>
  <c r="CF578" i="1"/>
  <c r="CF576" i="1"/>
  <c r="CF575" i="1"/>
  <c r="CF574" i="1"/>
  <c r="CF573" i="1"/>
  <c r="CF569" i="1"/>
  <c r="CF568" i="1"/>
  <c r="CF567" i="1"/>
  <c r="CF565" i="1"/>
  <c r="CF564" i="1"/>
  <c r="CF561" i="1"/>
  <c r="CF560" i="1"/>
  <c r="CF558" i="1"/>
  <c r="CF556" i="1"/>
  <c r="CF555" i="1"/>
  <c r="CF554" i="1"/>
  <c r="CF553" i="1"/>
  <c r="CF552" i="1"/>
  <c r="CF550" i="1"/>
  <c r="CF549" i="1"/>
  <c r="CF548" i="1"/>
  <c r="CF547" i="1"/>
  <c r="CF545" i="1"/>
  <c r="CF544" i="1"/>
  <c r="CF543" i="1"/>
  <c r="CF542" i="1"/>
  <c r="CF541" i="1"/>
  <c r="CF539" i="1"/>
  <c r="CF538" i="1"/>
  <c r="CF537" i="1"/>
  <c r="CF536" i="1"/>
  <c r="CF535" i="1"/>
  <c r="CF534" i="1"/>
  <c r="CF533" i="1"/>
  <c r="CF532" i="1"/>
  <c r="CF531" i="1"/>
  <c r="CF530" i="1"/>
  <c r="CF529" i="1"/>
  <c r="CF528" i="1"/>
  <c r="CF527" i="1"/>
  <c r="CF526" i="1"/>
  <c r="CF525" i="1"/>
  <c r="CF523" i="1"/>
  <c r="CF522" i="1"/>
  <c r="CF521" i="1"/>
  <c r="CF520" i="1"/>
  <c r="CF518" i="1"/>
  <c r="CF516" i="1"/>
  <c r="CF515" i="1"/>
  <c r="CF514" i="1"/>
  <c r="CF513" i="1"/>
  <c r="CF512" i="1"/>
  <c r="CF511" i="1"/>
  <c r="CF508" i="1"/>
  <c r="CF507" i="1"/>
  <c r="CF504" i="1"/>
  <c r="CF503" i="1"/>
  <c r="CF502" i="1"/>
  <c r="CF501" i="1"/>
  <c r="CF500" i="1"/>
  <c r="CF499" i="1"/>
  <c r="CF497" i="1"/>
  <c r="CF496" i="1"/>
  <c r="CF495" i="1"/>
  <c r="CF494" i="1"/>
  <c r="CF491" i="1"/>
  <c r="CF489" i="1"/>
  <c r="CF487" i="1"/>
  <c r="CF486" i="1"/>
  <c r="CF485" i="1"/>
  <c r="CF484" i="1"/>
  <c r="CF483" i="1"/>
  <c r="CF482" i="1"/>
  <c r="CF481" i="1"/>
  <c r="CF480" i="1"/>
  <c r="CF479" i="1"/>
  <c r="CF478" i="1"/>
  <c r="CF477" i="1"/>
  <c r="CF475" i="1"/>
  <c r="CF472" i="1"/>
  <c r="CF471" i="1"/>
  <c r="CF470" i="1"/>
  <c r="CF469" i="1"/>
  <c r="CF468" i="1"/>
  <c r="CF465" i="1"/>
  <c r="CF464" i="1"/>
  <c r="CF463" i="1"/>
  <c r="CF462" i="1"/>
  <c r="CF461" i="1"/>
  <c r="CF460" i="1"/>
  <c r="CF459" i="1"/>
  <c r="CF458" i="1"/>
  <c r="CF457" i="1"/>
  <c r="CF455" i="1"/>
  <c r="CF454" i="1"/>
  <c r="CF451" i="1"/>
  <c r="CF450" i="1"/>
  <c r="CF445" i="1"/>
  <c r="CF443" i="1"/>
  <c r="CF439" i="1"/>
  <c r="CF438" i="1"/>
  <c r="CF437" i="1"/>
  <c r="CF436" i="1"/>
  <c r="CF435" i="1"/>
  <c r="CF434" i="1"/>
  <c r="CF433" i="1"/>
  <c r="CF432" i="1"/>
  <c r="CF430" i="1"/>
  <c r="CF428" i="1"/>
  <c r="CF427" i="1"/>
  <c r="CF426" i="1"/>
  <c r="CF425" i="1"/>
  <c r="CF424" i="1"/>
  <c r="CF421" i="1"/>
  <c r="CF420" i="1"/>
  <c r="CF419" i="1"/>
  <c r="CF418" i="1"/>
  <c r="CF417" i="1"/>
  <c r="CF415" i="1"/>
  <c r="CF414" i="1"/>
  <c r="CF413" i="1"/>
  <c r="CF411" i="1"/>
  <c r="CF410" i="1"/>
  <c r="CF409" i="1"/>
  <c r="CF408" i="1"/>
  <c r="CF405" i="1"/>
  <c r="CF404" i="1"/>
  <c r="CF403" i="1"/>
  <c r="CF402" i="1"/>
  <c r="CF401" i="1"/>
  <c r="CF400" i="1"/>
  <c r="CF399" i="1"/>
  <c r="CF398" i="1"/>
  <c r="CF397" i="1"/>
  <c r="CF396" i="1"/>
  <c r="CF395" i="1"/>
  <c r="CF394" i="1"/>
  <c r="CF391" i="1"/>
  <c r="CF389" i="1"/>
  <c r="CF388" i="1"/>
  <c r="CF387" i="1"/>
  <c r="CF386" i="1"/>
  <c r="CF385" i="1"/>
  <c r="CF383" i="1"/>
  <c r="CF382" i="1"/>
  <c r="CF380" i="1"/>
  <c r="CF379" i="1"/>
  <c r="CF378" i="1"/>
  <c r="CF377" i="1"/>
  <c r="CF376" i="1"/>
  <c r="CF375" i="1"/>
  <c r="CF373" i="1"/>
  <c r="CF371" i="1"/>
  <c r="CF370" i="1"/>
  <c r="CF369" i="1"/>
  <c r="CF368" i="1"/>
  <c r="CF367" i="1"/>
  <c r="CF365" i="1"/>
  <c r="CF363" i="1"/>
  <c r="CF362" i="1"/>
  <c r="CF361" i="1"/>
  <c r="CF359" i="1"/>
  <c r="CF358" i="1"/>
  <c r="CF357" i="1"/>
  <c r="CF356" i="1"/>
  <c r="CF353" i="1"/>
  <c r="CF352" i="1"/>
  <c r="CF351" i="1"/>
  <c r="CF350" i="1"/>
  <c r="CF348" i="1"/>
  <c r="CF345" i="1"/>
  <c r="CF344" i="1"/>
  <c r="CF342" i="1"/>
  <c r="CF340" i="1"/>
  <c r="CF339" i="1"/>
  <c r="CF338" i="1"/>
  <c r="CF337" i="1"/>
  <c r="CF336" i="1"/>
  <c r="CF334" i="1"/>
  <c r="CF333" i="1"/>
  <c r="CF332" i="1"/>
  <c r="CF331" i="1"/>
  <c r="CF330" i="1"/>
  <c r="CF329" i="1"/>
  <c r="CF328" i="1"/>
  <c r="CF326" i="1"/>
  <c r="CF324" i="1"/>
  <c r="CF322" i="1"/>
  <c r="CF320" i="1"/>
  <c r="CF319" i="1"/>
  <c r="CF318" i="1"/>
  <c r="CF317" i="1"/>
  <c r="CF316" i="1"/>
  <c r="CF315" i="1"/>
  <c r="CF314" i="1"/>
  <c r="CF313" i="1"/>
  <c r="CF311" i="1"/>
  <c r="CF310" i="1"/>
  <c r="CF309" i="1"/>
  <c r="CF307" i="1"/>
  <c r="CF305" i="1"/>
  <c r="CF304" i="1"/>
  <c r="CF303" i="1"/>
  <c r="CF302" i="1"/>
  <c r="CF301" i="1"/>
  <c r="CF299" i="1"/>
  <c r="CF298" i="1"/>
  <c r="CF297" i="1"/>
  <c r="CF295" i="1"/>
  <c r="CF294" i="1"/>
  <c r="CF293" i="1"/>
  <c r="CF292" i="1"/>
  <c r="CF291" i="1"/>
  <c r="CF290" i="1"/>
  <c r="CF288" i="1"/>
  <c r="CF287" i="1"/>
  <c r="CF286" i="1"/>
  <c r="CF285" i="1"/>
  <c r="CF284" i="1"/>
  <c r="CF283" i="1"/>
  <c r="CF282" i="1"/>
  <c r="CF280" i="1"/>
  <c r="CF276" i="1"/>
  <c r="CF275" i="1"/>
  <c r="CF274" i="1"/>
  <c r="CF273" i="1"/>
  <c r="CF272" i="1"/>
  <c r="CF271" i="1"/>
  <c r="CF268" i="1"/>
  <c r="CF267" i="1"/>
  <c r="CF266" i="1"/>
  <c r="CF265" i="1"/>
  <c r="CF264" i="1"/>
  <c r="CF262" i="1"/>
  <c r="CF260" i="1"/>
  <c r="CF257" i="1"/>
  <c r="CF256" i="1"/>
  <c r="CF255" i="1"/>
  <c r="CF254" i="1"/>
  <c r="CF252" i="1"/>
  <c r="CF251" i="1"/>
  <c r="CF250" i="1"/>
  <c r="CF249" i="1"/>
  <c r="CF248" i="1"/>
  <c r="CF246" i="1"/>
  <c r="CF244" i="1"/>
  <c r="CF243" i="1"/>
  <c r="CF242" i="1"/>
  <c r="CF240" i="1"/>
  <c r="CF238" i="1"/>
  <c r="CF237" i="1"/>
  <c r="CF235" i="1"/>
  <c r="CF234" i="1"/>
  <c r="CF233" i="1"/>
  <c r="CF232" i="1"/>
  <c r="CF230" i="1"/>
  <c r="CF228" i="1"/>
  <c r="CF227" i="1"/>
  <c r="CF226" i="1"/>
  <c r="CF225" i="1"/>
  <c r="CF224" i="1"/>
  <c r="CF223" i="1"/>
  <c r="CF221" i="1"/>
  <c r="CF220" i="1"/>
  <c r="CF219" i="1"/>
  <c r="CF218" i="1"/>
  <c r="CF217" i="1"/>
  <c r="CF216" i="1"/>
  <c r="CF215" i="1"/>
  <c r="CF214" i="1"/>
  <c r="CF213" i="1"/>
  <c r="CF211" i="1"/>
  <c r="CF210" i="1"/>
  <c r="CF209" i="1"/>
  <c r="CF206" i="1"/>
  <c r="CF205" i="1"/>
  <c r="CF204" i="1"/>
  <c r="CF203" i="1"/>
  <c r="CF202" i="1"/>
  <c r="CF201" i="1"/>
  <c r="CF200" i="1"/>
  <c r="CF199" i="1"/>
  <c r="CF198" i="1"/>
  <c r="CF197" i="1"/>
  <c r="CF194" i="1"/>
  <c r="CF193" i="1"/>
  <c r="CF191" i="1"/>
  <c r="CF190" i="1"/>
  <c r="CF189" i="1"/>
  <c r="CF188" i="1"/>
  <c r="CF186" i="1"/>
  <c r="CF185" i="1"/>
  <c r="CF184" i="1"/>
  <c r="CF182" i="1"/>
  <c r="CF180" i="1"/>
  <c r="CF178" i="1"/>
  <c r="CF177" i="1"/>
  <c r="CF176" i="1"/>
  <c r="CF170" i="1"/>
  <c r="CF169" i="1"/>
  <c r="CF168" i="1"/>
  <c r="CF167" i="1"/>
  <c r="CF166" i="1"/>
  <c r="CF162" i="1"/>
  <c r="CF161" i="1"/>
  <c r="CF160" i="1"/>
  <c r="CF158" i="1"/>
  <c r="CF157" i="1"/>
  <c r="CF155" i="1"/>
  <c r="CF154" i="1"/>
  <c r="CF152" i="1"/>
  <c r="CF151" i="1"/>
  <c r="CF150" i="1"/>
  <c r="CF149" i="1"/>
  <c r="CF148" i="1"/>
  <c r="CF146" i="1"/>
  <c r="CF145" i="1"/>
  <c r="CF143" i="1"/>
  <c r="CF142" i="1"/>
  <c r="CF141" i="1"/>
  <c r="CF139" i="1"/>
  <c r="CF135" i="1"/>
  <c r="CF133" i="1"/>
  <c r="CF132" i="1"/>
  <c r="CF131" i="1"/>
  <c r="CF130" i="1"/>
  <c r="CF129" i="1"/>
  <c r="CF128" i="1"/>
  <c r="CF127" i="1"/>
  <c r="CF125" i="1"/>
  <c r="CF124" i="1"/>
  <c r="CF123" i="1"/>
  <c r="CF122" i="1"/>
  <c r="CF121" i="1"/>
  <c r="CF120" i="1"/>
  <c r="CF119" i="1"/>
  <c r="CF118" i="1"/>
  <c r="CF117" i="1"/>
  <c r="CF116" i="1"/>
  <c r="CF112" i="1"/>
  <c r="CF110" i="1"/>
  <c r="CF109" i="1"/>
  <c r="CF108" i="1"/>
  <c r="CF107" i="1"/>
  <c r="CF106" i="1"/>
  <c r="CF105" i="1"/>
  <c r="CF104" i="1"/>
  <c r="CF101" i="1"/>
  <c r="CF100" i="1"/>
  <c r="CF99" i="1"/>
  <c r="CF97" i="1"/>
  <c r="CF95" i="1"/>
  <c r="CF94" i="1"/>
  <c r="CF93" i="1"/>
  <c r="CF92" i="1"/>
  <c r="CF91" i="1"/>
  <c r="CF89" i="1"/>
  <c r="CF88" i="1"/>
  <c r="CF86" i="1"/>
  <c r="CF84" i="1"/>
  <c r="CF83" i="1"/>
  <c r="CF82" i="1"/>
  <c r="CF81" i="1"/>
  <c r="CF80" i="1"/>
  <c r="CF77" i="1"/>
  <c r="CF73" i="1"/>
  <c r="CF72" i="1"/>
  <c r="CF71" i="1"/>
  <c r="CF70" i="1"/>
  <c r="CF68" i="1"/>
  <c r="CF66" i="1"/>
  <c r="CF65" i="1"/>
  <c r="CF64" i="1"/>
  <c r="CF63" i="1"/>
  <c r="CF62" i="1"/>
  <c r="CF61" i="1"/>
  <c r="CF60" i="1"/>
  <c r="CF59" i="1"/>
  <c r="CF57" i="1"/>
  <c r="CF56" i="1"/>
  <c r="CF53" i="1"/>
  <c r="CF52" i="1"/>
  <c r="CF51" i="1"/>
  <c r="CF50" i="1"/>
  <c r="CF47" i="1"/>
  <c r="CF45" i="1"/>
  <c r="CF44" i="1"/>
  <c r="CF43" i="1"/>
  <c r="CF42" i="1"/>
  <c r="CF40" i="1"/>
  <c r="CF38" i="1"/>
  <c r="CF37" i="1"/>
  <c r="CF35" i="1"/>
  <c r="CF34" i="1"/>
  <c r="CF31" i="1"/>
  <c r="CF30" i="1"/>
  <c r="CF26" i="1"/>
  <c r="CF25" i="1"/>
  <c r="CF23" i="1"/>
  <c r="CF22" i="1"/>
  <c r="CF21" i="1"/>
  <c r="CF19" i="1"/>
  <c r="CF15" i="1"/>
  <c r="CF13" i="1"/>
  <c r="CF12" i="1"/>
  <c r="CF11" i="1"/>
  <c r="CF10" i="1"/>
  <c r="CF9" i="1"/>
  <c r="CF8" i="1"/>
  <c r="CF7" i="1"/>
  <c r="CF6" i="1"/>
  <c r="CF5" i="1"/>
  <c r="CF4" i="1"/>
  <c r="CF3" i="1"/>
  <c r="CF2" i="1"/>
  <c r="BZ955" i="1"/>
  <c r="BZ953" i="1"/>
  <c r="BZ952" i="1"/>
  <c r="BZ950" i="1"/>
  <c r="BZ949" i="1"/>
  <c r="BZ947" i="1"/>
  <c r="BZ946" i="1"/>
  <c r="BZ943" i="1"/>
  <c r="BZ942" i="1"/>
  <c r="BZ941" i="1"/>
  <c r="BZ940" i="1"/>
  <c r="BZ939" i="1"/>
  <c r="BZ938" i="1"/>
  <c r="BZ937" i="1"/>
  <c r="BZ935" i="1"/>
  <c r="BZ934" i="1"/>
  <c r="BZ933" i="1"/>
  <c r="BZ932" i="1"/>
  <c r="BZ931" i="1"/>
  <c r="BZ930" i="1"/>
  <c r="BZ928" i="1"/>
  <c r="BZ923" i="1"/>
  <c r="BZ922" i="1"/>
  <c r="BZ920" i="1"/>
  <c r="BZ918" i="1"/>
  <c r="BZ915" i="1"/>
  <c r="BZ913" i="1"/>
  <c r="BZ912" i="1"/>
  <c r="BZ911" i="1"/>
  <c r="BZ907" i="1"/>
  <c r="BZ906" i="1"/>
  <c r="BZ905" i="1"/>
  <c r="BZ902" i="1"/>
  <c r="BZ901" i="1"/>
  <c r="BZ900" i="1"/>
  <c r="BZ897" i="1"/>
  <c r="BZ895" i="1"/>
  <c r="BZ894" i="1"/>
  <c r="BZ893" i="1"/>
  <c r="BZ891" i="1"/>
  <c r="BZ890" i="1"/>
  <c r="BZ889" i="1"/>
  <c r="BZ886" i="1"/>
  <c r="BZ884" i="1"/>
  <c r="BZ883" i="1"/>
  <c r="BZ882" i="1"/>
  <c r="BZ881" i="1"/>
  <c r="BZ880" i="1"/>
  <c r="BZ878" i="1"/>
  <c r="BZ877" i="1"/>
  <c r="BZ876" i="1"/>
  <c r="BZ874" i="1"/>
  <c r="BZ873" i="1"/>
  <c r="BZ872" i="1"/>
  <c r="BZ871" i="1"/>
  <c r="BZ870" i="1"/>
  <c r="BZ869" i="1"/>
  <c r="BZ868" i="1"/>
  <c r="BZ867" i="1"/>
  <c r="BZ866" i="1"/>
  <c r="BZ861" i="1"/>
  <c r="BZ859" i="1"/>
  <c r="BZ858" i="1"/>
  <c r="BZ857" i="1"/>
  <c r="BZ856" i="1"/>
  <c r="BZ855" i="1"/>
  <c r="BZ854" i="1"/>
  <c r="BZ852" i="1"/>
  <c r="BZ851" i="1"/>
  <c r="BZ850" i="1"/>
  <c r="BZ848" i="1"/>
  <c r="BZ847" i="1"/>
  <c r="BZ845" i="1"/>
  <c r="BZ843" i="1"/>
  <c r="BZ842" i="1"/>
  <c r="BZ841" i="1"/>
  <c r="BZ840" i="1"/>
  <c r="BZ839" i="1"/>
  <c r="BZ838" i="1"/>
  <c r="BZ837" i="1"/>
  <c r="BZ830" i="1"/>
  <c r="BZ829" i="1"/>
  <c r="BZ828" i="1"/>
  <c r="BZ826" i="1"/>
  <c r="BZ825" i="1"/>
  <c r="BZ824" i="1"/>
  <c r="BZ823" i="1"/>
  <c r="BZ822" i="1"/>
  <c r="BZ821" i="1"/>
  <c r="BZ818" i="1"/>
  <c r="BZ817" i="1"/>
  <c r="BZ815" i="1"/>
  <c r="BZ814" i="1"/>
  <c r="BZ813" i="1"/>
  <c r="BZ808" i="1"/>
  <c r="BZ806" i="1"/>
  <c r="BZ805" i="1"/>
  <c r="BZ804" i="1"/>
  <c r="BZ803" i="1"/>
  <c r="BZ801" i="1"/>
  <c r="BZ800" i="1"/>
  <c r="BZ797" i="1"/>
  <c r="BZ796" i="1"/>
  <c r="BZ795" i="1"/>
  <c r="BZ794" i="1"/>
  <c r="BZ793" i="1"/>
  <c r="BZ792" i="1"/>
  <c r="BZ791" i="1"/>
  <c r="BZ790" i="1"/>
  <c r="BZ789" i="1"/>
  <c r="BZ787" i="1"/>
  <c r="BZ786" i="1"/>
  <c r="BZ784" i="1"/>
  <c r="BZ783" i="1"/>
  <c r="BZ782" i="1"/>
  <c r="BZ781" i="1"/>
  <c r="BZ780" i="1"/>
  <c r="BZ779" i="1"/>
  <c r="BZ775" i="1"/>
  <c r="BZ774" i="1"/>
  <c r="BZ773" i="1"/>
  <c r="BZ772" i="1"/>
  <c r="BZ769" i="1"/>
  <c r="BZ768" i="1"/>
  <c r="BZ767" i="1"/>
  <c r="BZ765" i="1"/>
  <c r="BZ764" i="1"/>
  <c r="BZ763" i="1"/>
  <c r="BZ762" i="1"/>
  <c r="BZ761" i="1"/>
  <c r="BZ760" i="1"/>
  <c r="BZ759" i="1"/>
  <c r="BZ758" i="1"/>
  <c r="BZ757" i="1"/>
  <c r="BZ756" i="1"/>
  <c r="BZ754" i="1"/>
  <c r="BZ752" i="1"/>
  <c r="BZ750" i="1"/>
  <c r="BZ748" i="1"/>
  <c r="BZ747" i="1"/>
  <c r="BZ745" i="1"/>
  <c r="BZ744" i="1"/>
  <c r="BZ743" i="1"/>
  <c r="BZ742" i="1"/>
  <c r="BZ741" i="1"/>
  <c r="BZ740" i="1"/>
  <c r="BZ739" i="1"/>
  <c r="BZ738" i="1"/>
  <c r="BZ736" i="1"/>
  <c r="BZ734" i="1"/>
  <c r="BZ733" i="1"/>
  <c r="BZ732" i="1"/>
  <c r="BZ730" i="1"/>
  <c r="BZ728" i="1"/>
  <c r="BZ726" i="1"/>
  <c r="BZ725" i="1"/>
  <c r="BZ724" i="1"/>
  <c r="BZ723" i="1"/>
  <c r="BZ722" i="1"/>
  <c r="BZ721" i="1"/>
  <c r="BZ720" i="1"/>
  <c r="BZ718" i="1"/>
  <c r="BZ717" i="1"/>
  <c r="BZ716" i="1"/>
  <c r="BZ715" i="1"/>
  <c r="BZ712" i="1"/>
  <c r="BZ711" i="1"/>
  <c r="BZ710" i="1"/>
  <c r="BZ709" i="1"/>
  <c r="BZ707" i="1"/>
  <c r="BZ705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5" i="1"/>
  <c r="BZ684" i="1"/>
  <c r="BZ682" i="1"/>
  <c r="BZ681" i="1"/>
  <c r="BZ679" i="1"/>
  <c r="BZ678" i="1"/>
  <c r="BZ677" i="1"/>
  <c r="BZ674" i="1"/>
  <c r="BZ673" i="1"/>
  <c r="BZ670" i="1"/>
  <c r="BZ669" i="1"/>
  <c r="BZ668" i="1"/>
  <c r="BZ667" i="1"/>
  <c r="BZ666" i="1"/>
  <c r="BZ665" i="1"/>
  <c r="BZ664" i="1"/>
  <c r="BZ663" i="1"/>
  <c r="BZ660" i="1"/>
  <c r="BZ658" i="1"/>
  <c r="BZ656" i="1"/>
  <c r="BZ655" i="1"/>
  <c r="BZ654" i="1"/>
  <c r="BZ653" i="1"/>
  <c r="BZ652" i="1"/>
  <c r="BZ651" i="1"/>
  <c r="BZ650" i="1"/>
  <c r="BZ649" i="1"/>
  <c r="BZ647" i="1"/>
  <c r="BZ646" i="1"/>
  <c r="BZ645" i="1"/>
  <c r="BZ643" i="1"/>
  <c r="BZ642" i="1"/>
  <c r="BZ641" i="1"/>
  <c r="BZ640" i="1"/>
  <c r="BZ636" i="1"/>
  <c r="BZ635" i="1"/>
  <c r="BZ633" i="1"/>
  <c r="BZ632" i="1"/>
  <c r="BZ631" i="1"/>
  <c r="BZ630" i="1"/>
  <c r="BZ629" i="1"/>
  <c r="BZ628" i="1"/>
  <c r="BZ626" i="1"/>
  <c r="BZ621" i="1"/>
  <c r="BZ620" i="1"/>
  <c r="BZ619" i="1"/>
  <c r="BZ616" i="1"/>
  <c r="BZ613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5" i="1"/>
  <c r="BZ594" i="1"/>
  <c r="BZ593" i="1"/>
  <c r="BZ587" i="1"/>
  <c r="BZ583" i="1"/>
  <c r="BZ582" i="1"/>
  <c r="BZ580" i="1"/>
  <c r="BZ579" i="1"/>
  <c r="BZ578" i="1"/>
  <c r="BZ576" i="1"/>
  <c r="BZ575" i="1"/>
  <c r="BZ574" i="1"/>
  <c r="BZ573" i="1"/>
  <c r="BZ569" i="1"/>
  <c r="BZ568" i="1"/>
  <c r="BZ567" i="1"/>
  <c r="BZ565" i="1"/>
  <c r="BZ564" i="1"/>
  <c r="BZ561" i="1"/>
  <c r="BZ560" i="1"/>
  <c r="BZ558" i="1"/>
  <c r="BZ556" i="1"/>
  <c r="BZ554" i="1"/>
  <c r="BZ553" i="1"/>
  <c r="BZ552" i="1"/>
  <c r="BZ550" i="1"/>
  <c r="BZ549" i="1"/>
  <c r="BZ548" i="1"/>
  <c r="BZ547" i="1"/>
  <c r="BZ545" i="1"/>
  <c r="BZ544" i="1"/>
  <c r="BZ543" i="1"/>
  <c r="BZ542" i="1"/>
  <c r="BZ541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3" i="1"/>
  <c r="BZ522" i="1"/>
  <c r="BZ521" i="1"/>
  <c r="BZ520" i="1"/>
  <c r="BZ518" i="1"/>
  <c r="BZ516" i="1"/>
  <c r="BZ515" i="1"/>
  <c r="BZ514" i="1"/>
  <c r="BZ513" i="1"/>
  <c r="BZ512" i="1"/>
  <c r="BZ511" i="1"/>
  <c r="BZ508" i="1"/>
  <c r="BZ507" i="1"/>
  <c r="BZ504" i="1"/>
  <c r="BZ503" i="1"/>
  <c r="BZ502" i="1"/>
  <c r="BZ501" i="1"/>
  <c r="BZ500" i="1"/>
  <c r="BZ499" i="1"/>
  <c r="BZ497" i="1"/>
  <c r="BZ496" i="1"/>
  <c r="BZ495" i="1"/>
  <c r="BZ494" i="1"/>
  <c r="BZ491" i="1"/>
  <c r="BZ489" i="1"/>
  <c r="BZ487" i="1"/>
  <c r="BZ486" i="1"/>
  <c r="BZ485" i="1"/>
  <c r="BZ484" i="1"/>
  <c r="BZ483" i="1"/>
  <c r="BZ482" i="1"/>
  <c r="BZ481" i="1"/>
  <c r="BZ479" i="1"/>
  <c r="BZ478" i="1"/>
  <c r="BZ477" i="1"/>
  <c r="BZ472" i="1"/>
  <c r="BZ471" i="1"/>
  <c r="BZ468" i="1"/>
  <c r="BZ465" i="1"/>
  <c r="BZ464" i="1"/>
  <c r="BZ463" i="1"/>
  <c r="BZ462" i="1"/>
  <c r="BZ461" i="1"/>
  <c r="BZ460" i="1"/>
  <c r="BZ459" i="1"/>
  <c r="BZ457" i="1"/>
  <c r="BZ455" i="1"/>
  <c r="BZ454" i="1"/>
  <c r="BZ451" i="1"/>
  <c r="BZ450" i="1"/>
  <c r="BZ445" i="1"/>
  <c r="BZ443" i="1"/>
  <c r="BZ439" i="1"/>
  <c r="BZ438" i="1"/>
  <c r="BZ437" i="1"/>
  <c r="BZ436" i="1"/>
  <c r="BZ435" i="1"/>
  <c r="BZ434" i="1"/>
  <c r="BZ433" i="1"/>
  <c r="BZ432" i="1"/>
  <c r="BZ430" i="1"/>
  <c r="BZ428" i="1"/>
  <c r="BZ427" i="1"/>
  <c r="BZ426" i="1"/>
  <c r="BZ425" i="1"/>
  <c r="BZ424" i="1"/>
  <c r="BZ421" i="1"/>
  <c r="BZ420" i="1"/>
  <c r="BZ419" i="1"/>
  <c r="BZ418" i="1"/>
  <c r="BZ417" i="1"/>
  <c r="BZ415" i="1"/>
  <c r="BZ414" i="1"/>
  <c r="BZ413" i="1"/>
  <c r="BZ411" i="1"/>
  <c r="BZ410" i="1"/>
  <c r="BZ409" i="1"/>
  <c r="BZ408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1" i="1"/>
  <c r="BZ389" i="1"/>
  <c r="BZ388" i="1"/>
  <c r="BZ386" i="1"/>
  <c r="BZ383" i="1"/>
  <c r="BZ382" i="1"/>
  <c r="BZ380" i="1"/>
  <c r="BZ379" i="1"/>
  <c r="BZ378" i="1"/>
  <c r="BZ377" i="1"/>
  <c r="BZ376" i="1"/>
  <c r="BZ375" i="1"/>
  <c r="BZ373" i="1"/>
  <c r="BZ371" i="1"/>
  <c r="BZ370" i="1"/>
  <c r="BZ369" i="1"/>
  <c r="BZ368" i="1"/>
  <c r="BZ367" i="1"/>
  <c r="BZ365" i="1"/>
  <c r="BZ363" i="1"/>
  <c r="BZ362" i="1"/>
  <c r="BZ361" i="1"/>
  <c r="BZ359" i="1"/>
  <c r="BZ358" i="1"/>
  <c r="BZ357" i="1"/>
  <c r="BZ356" i="1"/>
  <c r="BZ353" i="1"/>
  <c r="BZ352" i="1"/>
  <c r="BZ351" i="1"/>
  <c r="BZ348" i="1"/>
  <c r="BZ345" i="1"/>
  <c r="BZ344" i="1"/>
  <c r="BZ342" i="1"/>
  <c r="BZ340" i="1"/>
  <c r="BZ339" i="1"/>
  <c r="BZ338" i="1"/>
  <c r="BZ337" i="1"/>
  <c r="BZ336" i="1"/>
  <c r="BZ334" i="1"/>
  <c r="BZ333" i="1"/>
  <c r="BZ332" i="1"/>
  <c r="BZ331" i="1"/>
  <c r="BZ330" i="1"/>
  <c r="BZ329" i="1"/>
  <c r="BZ328" i="1"/>
  <c r="BZ324" i="1"/>
  <c r="BZ322" i="1"/>
  <c r="BZ318" i="1"/>
  <c r="BZ317" i="1"/>
  <c r="BZ316" i="1"/>
  <c r="BZ315" i="1"/>
  <c r="BZ314" i="1"/>
  <c r="BZ313" i="1"/>
  <c r="BZ311" i="1"/>
  <c r="BZ310" i="1"/>
  <c r="BZ309" i="1"/>
  <c r="BZ307" i="1"/>
  <c r="BZ305" i="1"/>
  <c r="BZ304" i="1"/>
  <c r="BZ303" i="1"/>
  <c r="BZ302" i="1"/>
  <c r="BZ301" i="1"/>
  <c r="BZ299" i="1"/>
  <c r="BZ298" i="1"/>
  <c r="BZ297" i="1"/>
  <c r="BZ295" i="1"/>
  <c r="BZ294" i="1"/>
  <c r="BZ293" i="1"/>
  <c r="BZ292" i="1"/>
  <c r="BZ291" i="1"/>
  <c r="BZ290" i="1"/>
  <c r="BZ288" i="1"/>
  <c r="BZ287" i="1"/>
  <c r="BZ286" i="1"/>
  <c r="BZ285" i="1"/>
  <c r="BZ284" i="1"/>
  <c r="BZ283" i="1"/>
  <c r="BZ282" i="1"/>
  <c r="BZ280" i="1"/>
  <c r="BZ276" i="1"/>
  <c r="BZ275" i="1"/>
  <c r="BZ274" i="1"/>
  <c r="BZ273" i="1"/>
  <c r="BZ272" i="1"/>
  <c r="BZ271" i="1"/>
  <c r="BZ268" i="1"/>
  <c r="BZ267" i="1"/>
  <c r="BZ266" i="1"/>
  <c r="BZ265" i="1"/>
  <c r="BZ264" i="1"/>
  <c r="BZ262" i="1"/>
  <c r="BZ260" i="1"/>
  <c r="BZ257" i="1"/>
  <c r="BZ255" i="1"/>
  <c r="BZ254" i="1"/>
  <c r="BZ252" i="1"/>
  <c r="BZ251" i="1"/>
  <c r="BZ250" i="1"/>
  <c r="BZ249" i="1"/>
  <c r="BZ248" i="1"/>
  <c r="BZ246" i="1"/>
  <c r="BZ244" i="1"/>
  <c r="BZ243" i="1"/>
  <c r="BZ242" i="1"/>
  <c r="BZ240" i="1"/>
  <c r="BZ238" i="1"/>
  <c r="BZ237" i="1"/>
  <c r="BZ235" i="1"/>
  <c r="BZ234" i="1"/>
  <c r="BZ233" i="1"/>
  <c r="BZ232" i="1"/>
  <c r="BZ230" i="1"/>
  <c r="BZ228" i="1"/>
  <c r="BZ227" i="1"/>
  <c r="BZ226" i="1"/>
  <c r="BZ225" i="1"/>
  <c r="BZ224" i="1"/>
  <c r="BZ223" i="1"/>
  <c r="BZ221" i="1"/>
  <c r="BZ220" i="1"/>
  <c r="BZ218" i="1"/>
  <c r="BZ217" i="1"/>
  <c r="BZ216" i="1"/>
  <c r="BZ215" i="1"/>
  <c r="BZ214" i="1"/>
  <c r="BZ213" i="1"/>
  <c r="BZ211" i="1"/>
  <c r="BZ210" i="1"/>
  <c r="BZ209" i="1"/>
  <c r="BZ206" i="1"/>
  <c r="BZ205" i="1"/>
  <c r="BZ204" i="1"/>
  <c r="BZ203" i="1"/>
  <c r="BZ202" i="1"/>
  <c r="BZ201" i="1"/>
  <c r="BZ200" i="1"/>
  <c r="BZ199" i="1"/>
  <c r="BZ198" i="1"/>
  <c r="BZ197" i="1"/>
  <c r="BZ194" i="1"/>
  <c r="BZ193" i="1"/>
  <c r="BZ191" i="1"/>
  <c r="BZ190" i="1"/>
  <c r="BZ189" i="1"/>
  <c r="BZ188" i="1"/>
  <c r="BZ186" i="1"/>
  <c r="BZ185" i="1"/>
  <c r="BZ184" i="1"/>
  <c r="BZ182" i="1"/>
  <c r="BZ180" i="1"/>
  <c r="BZ178" i="1"/>
  <c r="BZ177" i="1"/>
  <c r="BZ176" i="1"/>
  <c r="BZ170" i="1"/>
  <c r="BZ169" i="1"/>
  <c r="BZ168" i="1"/>
  <c r="BZ167" i="1"/>
  <c r="BZ166" i="1"/>
  <c r="BZ162" i="1"/>
  <c r="BZ161" i="1"/>
  <c r="BZ160" i="1"/>
  <c r="BZ158" i="1"/>
  <c r="BZ157" i="1"/>
  <c r="BZ154" i="1"/>
  <c r="BZ152" i="1"/>
  <c r="BZ151" i="1"/>
  <c r="BZ150" i="1"/>
  <c r="BZ149" i="1"/>
  <c r="BZ148" i="1"/>
  <c r="BZ146" i="1"/>
  <c r="BZ145" i="1"/>
  <c r="BZ143" i="1"/>
  <c r="BZ142" i="1"/>
  <c r="BZ141" i="1"/>
  <c r="BZ135" i="1"/>
  <c r="BZ132" i="1"/>
  <c r="BZ131" i="1"/>
  <c r="BZ130" i="1"/>
  <c r="BZ129" i="1"/>
  <c r="BZ128" i="1"/>
  <c r="BZ127" i="1"/>
  <c r="BZ125" i="1"/>
  <c r="BZ124" i="1"/>
  <c r="BZ123" i="1"/>
  <c r="BZ121" i="1"/>
  <c r="BZ120" i="1"/>
  <c r="BZ119" i="1"/>
  <c r="BZ118" i="1"/>
  <c r="BZ117" i="1"/>
  <c r="BZ116" i="1"/>
  <c r="BZ112" i="1"/>
  <c r="BZ110" i="1"/>
  <c r="BZ109" i="1"/>
  <c r="BZ108" i="1"/>
  <c r="BZ107" i="1"/>
  <c r="BZ106" i="1"/>
  <c r="BZ105" i="1"/>
  <c r="BZ104" i="1"/>
  <c r="BZ101" i="1"/>
  <c r="BZ100" i="1"/>
  <c r="BZ99" i="1"/>
  <c r="BZ97" i="1"/>
  <c r="BZ95" i="1"/>
  <c r="BZ94" i="1"/>
  <c r="BZ93" i="1"/>
  <c r="BZ92" i="1"/>
  <c r="BZ91" i="1"/>
  <c r="BZ89" i="1"/>
  <c r="BZ88" i="1"/>
  <c r="BZ86" i="1"/>
  <c r="BZ84" i="1"/>
  <c r="BZ83" i="1"/>
  <c r="BZ82" i="1"/>
  <c r="BZ81" i="1"/>
  <c r="BZ80" i="1"/>
  <c r="BZ77" i="1"/>
  <c r="BZ73" i="1"/>
  <c r="BZ72" i="1"/>
  <c r="BZ71" i="1"/>
  <c r="BZ68" i="1"/>
  <c r="BZ66" i="1"/>
  <c r="BZ65" i="1"/>
  <c r="BZ64" i="1"/>
  <c r="BZ63" i="1"/>
  <c r="BZ62" i="1"/>
  <c r="BZ61" i="1"/>
  <c r="BZ60" i="1"/>
  <c r="BZ59" i="1"/>
  <c r="BZ57" i="1"/>
  <c r="BZ56" i="1"/>
  <c r="BZ53" i="1"/>
  <c r="BZ52" i="1"/>
  <c r="BZ51" i="1"/>
  <c r="BZ50" i="1"/>
  <c r="BZ47" i="1"/>
  <c r="BZ44" i="1"/>
  <c r="BZ43" i="1"/>
  <c r="BZ42" i="1"/>
  <c r="BZ40" i="1"/>
  <c r="BZ38" i="1"/>
  <c r="BZ37" i="1"/>
  <c r="BZ35" i="1"/>
  <c r="BZ34" i="1"/>
  <c r="BZ31" i="1"/>
  <c r="BZ30" i="1"/>
  <c r="BZ26" i="1"/>
  <c r="BZ25" i="1"/>
  <c r="BZ23" i="1"/>
  <c r="BZ22" i="1"/>
  <c r="BZ21" i="1"/>
  <c r="BZ19" i="1"/>
  <c r="BZ15" i="1"/>
  <c r="BZ13" i="1"/>
  <c r="BZ12" i="1"/>
  <c r="BZ11" i="1"/>
  <c r="BZ10" i="1"/>
  <c r="BZ9" i="1"/>
  <c r="BZ8" i="1"/>
  <c r="BZ7" i="1"/>
  <c r="BZ6" i="1"/>
  <c r="BZ4" i="1"/>
  <c r="BZ3" i="1"/>
  <c r="BZ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2" i="1"/>
  <c r="AZ3" i="1"/>
  <c r="AZ4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4" i="1"/>
  <c r="AZ35" i="1"/>
  <c r="AZ36" i="1"/>
  <c r="AZ37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60" i="1"/>
  <c r="AZ61" i="1"/>
  <c r="AZ62" i="1"/>
  <c r="AZ63" i="1"/>
  <c r="AZ64" i="1"/>
  <c r="AZ65" i="1"/>
  <c r="AZ66" i="1"/>
  <c r="AZ67" i="1"/>
  <c r="AZ68" i="1"/>
  <c r="AZ69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7" i="1"/>
  <c r="AZ118" i="1"/>
  <c r="AZ119" i="1"/>
  <c r="AZ120" i="1"/>
  <c r="AZ121" i="1"/>
  <c r="AZ123" i="1"/>
  <c r="AZ124" i="1"/>
  <c r="AZ125" i="1"/>
  <c r="AZ126" i="1"/>
  <c r="AZ127" i="1"/>
  <c r="AZ128" i="1"/>
  <c r="AZ129" i="1"/>
  <c r="AZ130" i="1"/>
  <c r="AZ131" i="1"/>
  <c r="AZ132" i="1"/>
  <c r="AZ134" i="1"/>
  <c r="AZ135" i="1"/>
  <c r="AZ136" i="1"/>
  <c r="AZ137" i="1"/>
  <c r="AZ138" i="1"/>
  <c r="AZ141" i="1"/>
  <c r="AZ142" i="1"/>
  <c r="AZ143" i="1"/>
  <c r="AZ144" i="1"/>
  <c r="AZ146" i="1"/>
  <c r="AZ147" i="1"/>
  <c r="AZ148" i="1"/>
  <c r="AZ150" i="1"/>
  <c r="AZ151" i="1"/>
  <c r="AZ152" i="1"/>
  <c r="AZ153" i="1"/>
  <c r="AZ154" i="1"/>
  <c r="AZ155" i="1"/>
  <c r="AZ156" i="1"/>
  <c r="AZ157" i="1"/>
  <c r="AZ158" i="1"/>
  <c r="AZ159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5" i="1"/>
  <c r="AZ216" i="1"/>
  <c r="AZ217" i="1"/>
  <c r="AZ218" i="1"/>
  <c r="AZ219" i="1"/>
  <c r="AZ220" i="1"/>
  <c r="AZ221" i="1"/>
  <c r="AZ222" i="1"/>
  <c r="AZ223" i="1"/>
  <c r="AZ224" i="1"/>
  <c r="AZ225" i="1"/>
  <c r="AZ227" i="1"/>
  <c r="AZ228" i="1"/>
  <c r="AZ230" i="1"/>
  <c r="AZ231" i="1"/>
  <c r="AZ232" i="1"/>
  <c r="AZ233" i="1"/>
  <c r="AZ234" i="1"/>
  <c r="AZ235" i="1"/>
  <c r="AZ236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6" i="1"/>
  <c r="AZ307" i="1"/>
  <c r="AZ308" i="1"/>
  <c r="AZ309" i="1"/>
  <c r="AZ310" i="1"/>
  <c r="AZ312" i="1"/>
  <c r="AZ314" i="1"/>
  <c r="AZ315" i="1"/>
  <c r="AZ316" i="1"/>
  <c r="AZ317" i="1"/>
  <c r="AZ318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7" i="1"/>
  <c r="AZ338" i="1"/>
  <c r="AZ339" i="1"/>
  <c r="AZ340" i="1"/>
  <c r="AZ341" i="1"/>
  <c r="AZ342" i="1"/>
  <c r="AZ343" i="1"/>
  <c r="AZ344" i="1"/>
  <c r="AZ345" i="1"/>
  <c r="AZ346" i="1"/>
  <c r="AZ348" i="1"/>
  <c r="AZ349" i="1"/>
  <c r="AZ351" i="1"/>
  <c r="AZ352" i="1"/>
  <c r="AZ353" i="1"/>
  <c r="AZ354" i="1"/>
  <c r="AZ355" i="1"/>
  <c r="AZ356" i="1"/>
  <c r="AZ357" i="1"/>
  <c r="AZ358" i="1"/>
  <c r="AZ359" i="1"/>
  <c r="AZ361" i="1"/>
  <c r="AZ362" i="1"/>
  <c r="AZ363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6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4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9" i="1"/>
  <c r="AZ460" i="1"/>
  <c r="AZ461" i="1"/>
  <c r="AZ462" i="1"/>
  <c r="AZ463" i="1"/>
  <c r="AZ464" i="1"/>
  <c r="AZ465" i="1"/>
  <c r="AZ467" i="1"/>
  <c r="AZ468" i="1"/>
  <c r="AZ471" i="1"/>
  <c r="AZ472" i="1"/>
  <c r="AZ474" i="1"/>
  <c r="AZ476" i="1"/>
  <c r="AZ477" i="1"/>
  <c r="AZ478" i="1"/>
  <c r="AZ479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7" i="1"/>
  <c r="AZ588" i="1"/>
  <c r="AZ589" i="1"/>
  <c r="AZ590" i="1"/>
  <c r="AZ591" i="1"/>
  <c r="AZ593" i="1"/>
  <c r="AZ594" i="1"/>
  <c r="AZ595" i="1"/>
  <c r="AZ596" i="1"/>
  <c r="AZ597" i="1"/>
  <c r="AZ598" i="1"/>
  <c r="AZ599" i="1"/>
  <c r="AZ600" i="1"/>
  <c r="AZ601" i="1"/>
  <c r="AZ602" i="1"/>
  <c r="AZ603" i="1"/>
  <c r="AZ605" i="1"/>
  <c r="AZ606" i="1"/>
  <c r="AZ607" i="1"/>
  <c r="AZ608" i="1"/>
  <c r="AZ609" i="1"/>
  <c r="AZ611" i="1"/>
  <c r="AZ612" i="1"/>
  <c r="AZ613" i="1"/>
  <c r="AZ614" i="1"/>
  <c r="AZ615" i="1"/>
  <c r="AZ616" i="1"/>
  <c r="AZ617" i="1"/>
  <c r="AZ618" i="1"/>
  <c r="AZ619" i="1"/>
  <c r="AZ620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40" i="1"/>
  <c r="AZ641" i="1"/>
  <c r="AZ642" i="1"/>
  <c r="AZ644" i="1"/>
  <c r="AZ645" i="1"/>
  <c r="AZ646" i="1"/>
  <c r="AZ647" i="1"/>
  <c r="AZ648" i="1"/>
  <c r="AZ649" i="1"/>
  <c r="AZ650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70" i="1"/>
  <c r="AZ671" i="1"/>
  <c r="AZ673" i="1"/>
  <c r="AZ674" i="1"/>
  <c r="AZ675" i="1"/>
  <c r="AZ676" i="1"/>
  <c r="AZ677" i="1"/>
  <c r="AZ678" i="1"/>
  <c r="AZ679" i="1"/>
  <c r="AZ680" i="1"/>
  <c r="AZ681" i="1"/>
  <c r="AZ682" i="1"/>
  <c r="AZ683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7" i="1"/>
  <c r="AZ748" i="1"/>
  <c r="AZ749" i="1"/>
  <c r="AZ750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3" i="1"/>
  <c r="AZ794" i="1"/>
  <c r="AZ795" i="1"/>
  <c r="AZ796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3" i="1"/>
  <c r="AZ844" i="1"/>
  <c r="AZ845" i="1"/>
  <c r="AZ846" i="1"/>
  <c r="AZ847" i="1"/>
  <c r="AZ848" i="1"/>
  <c r="AZ850" i="1"/>
  <c r="AZ851" i="1"/>
  <c r="AZ852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7" i="1"/>
  <c r="AZ868" i="1"/>
  <c r="AZ869" i="1"/>
  <c r="AZ871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900" i="1"/>
  <c r="AZ901" i="1"/>
  <c r="AZ902" i="1"/>
  <c r="AZ903" i="1"/>
  <c r="AZ904" i="1"/>
  <c r="AZ905" i="1"/>
  <c r="AZ907" i="1"/>
  <c r="AZ908" i="1"/>
  <c r="AZ910" i="1"/>
  <c r="AZ911" i="1"/>
  <c r="AZ912" i="1"/>
  <c r="AZ913" i="1"/>
  <c r="AZ914" i="1"/>
  <c r="AZ915" i="1"/>
  <c r="AZ916" i="1"/>
  <c r="AZ917" i="1"/>
  <c r="AZ918" i="1"/>
  <c r="AZ920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5" i="1"/>
  <c r="AZ2" i="1"/>
  <c r="S4" i="1"/>
  <c r="T4" i="1"/>
  <c r="U4" i="1"/>
  <c r="V4" i="1"/>
  <c r="W4" i="1"/>
  <c r="X4" i="1"/>
  <c r="Y4" i="1"/>
  <c r="AD4" i="1" s="1"/>
  <c r="Z4" i="1"/>
  <c r="AA4" i="1"/>
  <c r="AB4" i="1"/>
  <c r="S95" i="1"/>
  <c r="T95" i="1"/>
  <c r="U95" i="1"/>
  <c r="V95" i="1"/>
  <c r="W95" i="1"/>
  <c r="X95" i="1"/>
  <c r="Y95" i="1"/>
  <c r="AD95" i="1" s="1"/>
  <c r="Z95" i="1"/>
  <c r="AA95" i="1"/>
  <c r="AB95" i="1"/>
  <c r="S104" i="1"/>
  <c r="T104" i="1"/>
  <c r="U104" i="1"/>
  <c r="V104" i="1"/>
  <c r="W104" i="1"/>
  <c r="X104" i="1"/>
  <c r="Y104" i="1"/>
  <c r="AD104" i="1" s="1"/>
  <c r="Z104" i="1"/>
  <c r="AA104" i="1"/>
  <c r="AB104" i="1"/>
  <c r="S782" i="1"/>
  <c r="T782" i="1"/>
  <c r="U782" i="1"/>
  <c r="V782" i="1"/>
  <c r="W782" i="1"/>
  <c r="X782" i="1"/>
  <c r="Y782" i="1"/>
  <c r="AD782" i="1" s="1"/>
  <c r="Z782" i="1"/>
  <c r="AA782" i="1"/>
  <c r="AB782" i="1"/>
  <c r="S431" i="1"/>
  <c r="T431" i="1"/>
  <c r="U431" i="1"/>
  <c r="V431" i="1"/>
  <c r="W431" i="1"/>
  <c r="X431" i="1"/>
  <c r="Y431" i="1"/>
  <c r="AD431" i="1" s="1"/>
  <c r="Z431" i="1"/>
  <c r="AA431" i="1"/>
  <c r="AB431" i="1"/>
  <c r="S770" i="1"/>
  <c r="T770" i="1"/>
  <c r="U770" i="1"/>
  <c r="V770" i="1"/>
  <c r="W770" i="1"/>
  <c r="X770" i="1"/>
  <c r="Y770" i="1"/>
  <c r="AD770" i="1" s="1"/>
  <c r="Z770" i="1"/>
  <c r="AA770" i="1"/>
  <c r="AB770" i="1"/>
  <c r="S771" i="1"/>
  <c r="T771" i="1"/>
  <c r="U771" i="1"/>
  <c r="V771" i="1"/>
  <c r="W771" i="1"/>
  <c r="X771" i="1"/>
  <c r="Y771" i="1"/>
  <c r="AD771" i="1" s="1"/>
  <c r="Z771" i="1"/>
  <c r="AA771" i="1"/>
  <c r="AB771" i="1"/>
  <c r="S916" i="1"/>
  <c r="T916" i="1"/>
  <c r="U916" i="1"/>
  <c r="V916" i="1"/>
  <c r="W916" i="1"/>
  <c r="X916" i="1"/>
  <c r="Y916" i="1"/>
  <c r="AD916" i="1" s="1"/>
  <c r="Z916" i="1"/>
  <c r="AA916" i="1"/>
  <c r="AB916" i="1"/>
  <c r="S109" i="1"/>
  <c r="T109" i="1"/>
  <c r="U109" i="1"/>
  <c r="V109" i="1"/>
  <c r="W109" i="1"/>
  <c r="X109" i="1"/>
  <c r="Y109" i="1"/>
  <c r="AD109" i="1" s="1"/>
  <c r="Z109" i="1"/>
  <c r="AA109" i="1"/>
  <c r="AB109" i="1"/>
  <c r="S520" i="1"/>
  <c r="T520" i="1"/>
  <c r="U520" i="1"/>
  <c r="V520" i="1"/>
  <c r="W520" i="1"/>
  <c r="X520" i="1"/>
  <c r="Y520" i="1"/>
  <c r="AD520" i="1" s="1"/>
  <c r="Z520" i="1"/>
  <c r="AA520" i="1"/>
  <c r="AB520" i="1"/>
  <c r="S217" i="1"/>
  <c r="T217" i="1"/>
  <c r="U217" i="1"/>
  <c r="V217" i="1"/>
  <c r="W217" i="1"/>
  <c r="X217" i="1"/>
  <c r="Y217" i="1"/>
  <c r="AD217" i="1" s="1"/>
  <c r="Z217" i="1"/>
  <c r="AA217" i="1"/>
  <c r="AB217" i="1"/>
  <c r="S934" i="1"/>
  <c r="T934" i="1"/>
  <c r="U934" i="1"/>
  <c r="V934" i="1"/>
  <c r="W934" i="1"/>
  <c r="X934" i="1"/>
  <c r="Y934" i="1"/>
  <c r="AD934" i="1" s="1"/>
  <c r="Z934" i="1"/>
  <c r="AA934" i="1"/>
  <c r="AB934" i="1"/>
  <c r="S16" i="1"/>
  <c r="T16" i="1"/>
  <c r="U16" i="1"/>
  <c r="V16" i="1"/>
  <c r="W16" i="1"/>
  <c r="X16" i="1"/>
  <c r="Y16" i="1"/>
  <c r="AD16" i="1" s="1"/>
  <c r="Z16" i="1"/>
  <c r="AA16" i="1"/>
  <c r="AB16" i="1"/>
  <c r="S766" i="1"/>
  <c r="T766" i="1"/>
  <c r="U766" i="1"/>
  <c r="V766" i="1"/>
  <c r="W766" i="1"/>
  <c r="X766" i="1"/>
  <c r="Y766" i="1"/>
  <c r="AD766" i="1" s="1"/>
  <c r="Z766" i="1"/>
  <c r="AA766" i="1"/>
  <c r="AB766" i="1"/>
  <c r="S943" i="1"/>
  <c r="T943" i="1"/>
  <c r="U943" i="1"/>
  <c r="V943" i="1"/>
  <c r="W943" i="1"/>
  <c r="X943" i="1"/>
  <c r="Y943" i="1"/>
  <c r="AD943" i="1" s="1"/>
  <c r="Z943" i="1"/>
  <c r="AA943" i="1"/>
  <c r="AB943" i="1"/>
  <c r="S257" i="1"/>
  <c r="T257" i="1"/>
  <c r="U257" i="1"/>
  <c r="V257" i="1"/>
  <c r="W257" i="1"/>
  <c r="X257" i="1"/>
  <c r="Y257" i="1"/>
  <c r="AD257" i="1" s="1"/>
  <c r="Z257" i="1"/>
  <c r="AA257" i="1"/>
  <c r="AB257" i="1"/>
  <c r="S871" i="1"/>
  <c r="T871" i="1"/>
  <c r="U871" i="1"/>
  <c r="V871" i="1"/>
  <c r="W871" i="1"/>
  <c r="X871" i="1"/>
  <c r="Y871" i="1"/>
  <c r="AD871" i="1" s="1"/>
  <c r="Z871" i="1"/>
  <c r="AA871" i="1"/>
  <c r="AB871" i="1"/>
  <c r="S122" i="1"/>
  <c r="T122" i="1"/>
  <c r="U122" i="1"/>
  <c r="V122" i="1"/>
  <c r="W122" i="1"/>
  <c r="X122" i="1"/>
  <c r="Y122" i="1"/>
  <c r="AD122" i="1" s="1"/>
  <c r="Z122" i="1"/>
  <c r="AA122" i="1"/>
  <c r="AB122" i="1"/>
  <c r="S651" i="1"/>
  <c r="T651" i="1"/>
  <c r="U651" i="1"/>
  <c r="V651" i="1"/>
  <c r="W651" i="1"/>
  <c r="X651" i="1"/>
  <c r="Y651" i="1"/>
  <c r="AD651" i="1" s="1"/>
  <c r="Z651" i="1"/>
  <c r="AA651" i="1"/>
  <c r="AB651" i="1"/>
  <c r="S317" i="1"/>
  <c r="T317" i="1"/>
  <c r="U317" i="1"/>
  <c r="V317" i="1"/>
  <c r="W317" i="1"/>
  <c r="X317" i="1"/>
  <c r="Y317" i="1"/>
  <c r="AD317" i="1" s="1"/>
  <c r="Z317" i="1"/>
  <c r="AA317" i="1"/>
  <c r="AB317" i="1"/>
  <c r="S597" i="1"/>
  <c r="T597" i="1"/>
  <c r="U597" i="1"/>
  <c r="V597" i="1"/>
  <c r="W597" i="1"/>
  <c r="X597" i="1"/>
  <c r="Y597" i="1"/>
  <c r="AD597" i="1" s="1"/>
  <c r="Z597" i="1"/>
  <c r="AA597" i="1"/>
  <c r="AB597" i="1"/>
  <c r="S894" i="1"/>
  <c r="T894" i="1"/>
  <c r="U894" i="1"/>
  <c r="V894" i="1"/>
  <c r="W894" i="1"/>
  <c r="X894" i="1"/>
  <c r="Y894" i="1"/>
  <c r="AD894" i="1" s="1"/>
  <c r="Z894" i="1"/>
  <c r="AA894" i="1"/>
  <c r="AB894" i="1"/>
  <c r="S425" i="1"/>
  <c r="T425" i="1"/>
  <c r="U425" i="1"/>
  <c r="V425" i="1"/>
  <c r="W425" i="1"/>
  <c r="X425" i="1"/>
  <c r="Y425" i="1"/>
  <c r="AD425" i="1" s="1"/>
  <c r="Z425" i="1"/>
  <c r="AA425" i="1"/>
  <c r="AB425" i="1"/>
  <c r="S598" i="1"/>
  <c r="T598" i="1"/>
  <c r="U598" i="1"/>
  <c r="V598" i="1"/>
  <c r="W598" i="1"/>
  <c r="X598" i="1"/>
  <c r="Y598" i="1"/>
  <c r="AD598" i="1" s="1"/>
  <c r="Z598" i="1"/>
  <c r="AA598" i="1"/>
  <c r="AB598" i="1"/>
  <c r="S713" i="1"/>
  <c r="T713" i="1"/>
  <c r="U713" i="1"/>
  <c r="V713" i="1"/>
  <c r="W713" i="1"/>
  <c r="X713" i="1"/>
  <c r="Y713" i="1"/>
  <c r="AD713" i="1" s="1"/>
  <c r="Z713" i="1"/>
  <c r="AA713" i="1"/>
  <c r="AB713" i="1"/>
  <c r="S714" i="1"/>
  <c r="T714" i="1"/>
  <c r="U714" i="1"/>
  <c r="V714" i="1"/>
  <c r="W714" i="1"/>
  <c r="X714" i="1"/>
  <c r="Y714" i="1"/>
  <c r="AD714" i="1" s="1"/>
  <c r="Z714" i="1"/>
  <c r="AA714" i="1"/>
  <c r="AB714" i="1"/>
  <c r="S927" i="1"/>
  <c r="T927" i="1"/>
  <c r="U927" i="1"/>
  <c r="V927" i="1"/>
  <c r="W927" i="1"/>
  <c r="X927" i="1"/>
  <c r="Y927" i="1"/>
  <c r="AD927" i="1" s="1"/>
  <c r="Z927" i="1"/>
  <c r="AA927" i="1"/>
  <c r="AB927" i="1"/>
  <c r="S879" i="1"/>
  <c r="T879" i="1"/>
  <c r="U879" i="1"/>
  <c r="V879" i="1"/>
  <c r="W879" i="1"/>
  <c r="X879" i="1"/>
  <c r="Y879" i="1"/>
  <c r="AD879" i="1" s="1"/>
  <c r="Z879" i="1"/>
  <c r="AA879" i="1"/>
  <c r="AB879" i="1"/>
  <c r="S824" i="1"/>
  <c r="T824" i="1"/>
  <c r="U824" i="1"/>
  <c r="V824" i="1"/>
  <c r="W824" i="1"/>
  <c r="X824" i="1"/>
  <c r="Y824" i="1"/>
  <c r="AD824" i="1" s="1"/>
  <c r="Z824" i="1"/>
  <c r="AA824" i="1"/>
  <c r="AB824" i="1"/>
  <c r="S189" i="1"/>
  <c r="T189" i="1"/>
  <c r="U189" i="1"/>
  <c r="V189" i="1"/>
  <c r="W189" i="1"/>
  <c r="X189" i="1"/>
  <c r="Y189" i="1"/>
  <c r="AD189" i="1" s="1"/>
  <c r="Z189" i="1"/>
  <c r="AA189" i="1"/>
  <c r="AB189" i="1"/>
  <c r="S422" i="1"/>
  <c r="T422" i="1"/>
  <c r="U422" i="1"/>
  <c r="V422" i="1"/>
  <c r="W422" i="1"/>
  <c r="X422" i="1"/>
  <c r="Y422" i="1"/>
  <c r="AD422" i="1" s="1"/>
  <c r="Z422" i="1"/>
  <c r="AA422" i="1"/>
  <c r="AB422" i="1"/>
  <c r="S955" i="1"/>
  <c r="T955" i="1"/>
  <c r="U955" i="1"/>
  <c r="V955" i="1"/>
  <c r="W955" i="1"/>
  <c r="X955" i="1"/>
  <c r="Y955" i="1"/>
  <c r="AD955" i="1" s="1"/>
  <c r="Z955" i="1"/>
  <c r="AA955" i="1"/>
  <c r="AB955" i="1"/>
  <c r="S711" i="1"/>
  <c r="T711" i="1"/>
  <c r="U711" i="1"/>
  <c r="V711" i="1"/>
  <c r="W711" i="1"/>
  <c r="X711" i="1"/>
  <c r="Y711" i="1"/>
  <c r="AD711" i="1" s="1"/>
  <c r="Z711" i="1"/>
  <c r="AA711" i="1"/>
  <c r="AB711" i="1"/>
  <c r="S66" i="1"/>
  <c r="T66" i="1"/>
  <c r="U66" i="1"/>
  <c r="V66" i="1"/>
  <c r="W66" i="1"/>
  <c r="X66" i="1"/>
  <c r="Y66" i="1"/>
  <c r="AD66" i="1" s="1"/>
  <c r="Z66" i="1"/>
  <c r="AA66" i="1"/>
  <c r="AB66" i="1"/>
  <c r="S286" i="1"/>
  <c r="T286" i="1"/>
  <c r="U286" i="1"/>
  <c r="V286" i="1"/>
  <c r="W286" i="1"/>
  <c r="X286" i="1"/>
  <c r="Y286" i="1"/>
  <c r="AD286" i="1" s="1"/>
  <c r="Z286" i="1"/>
  <c r="AA286" i="1"/>
  <c r="AB286" i="1"/>
  <c r="S202" i="1"/>
  <c r="T202" i="1"/>
  <c r="U202" i="1"/>
  <c r="V202" i="1"/>
  <c r="W202" i="1"/>
  <c r="X202" i="1"/>
  <c r="Y202" i="1"/>
  <c r="AD202" i="1" s="1"/>
  <c r="Z202" i="1"/>
  <c r="AA202" i="1"/>
  <c r="AB202" i="1"/>
  <c r="S6" i="1"/>
  <c r="T6" i="1"/>
  <c r="U6" i="1"/>
  <c r="V6" i="1"/>
  <c r="W6" i="1"/>
  <c r="X6" i="1"/>
  <c r="Y6" i="1"/>
  <c r="AD6" i="1" s="1"/>
  <c r="Z6" i="1"/>
  <c r="AA6" i="1"/>
  <c r="AB6" i="1"/>
  <c r="S28" i="1"/>
  <c r="T28" i="1"/>
  <c r="U28" i="1"/>
  <c r="V28" i="1"/>
  <c r="W28" i="1"/>
  <c r="X28" i="1"/>
  <c r="Y28" i="1"/>
  <c r="AD28" i="1" s="1"/>
  <c r="Z28" i="1"/>
  <c r="AA28" i="1"/>
  <c r="AB28" i="1"/>
  <c r="S712" i="1"/>
  <c r="T712" i="1"/>
  <c r="U712" i="1"/>
  <c r="V712" i="1"/>
  <c r="W712" i="1"/>
  <c r="X712" i="1"/>
  <c r="Y712" i="1"/>
  <c r="AD712" i="1" s="1"/>
  <c r="Z712" i="1"/>
  <c r="AA712" i="1"/>
  <c r="AB712" i="1"/>
  <c r="S423" i="1"/>
  <c r="T423" i="1"/>
  <c r="U423" i="1"/>
  <c r="V423" i="1"/>
  <c r="W423" i="1"/>
  <c r="X423" i="1"/>
  <c r="Y423" i="1"/>
  <c r="AD423" i="1" s="1"/>
  <c r="Z423" i="1"/>
  <c r="AA423" i="1"/>
  <c r="AB423" i="1"/>
  <c r="S595" i="1"/>
  <c r="T595" i="1"/>
  <c r="U595" i="1"/>
  <c r="V595" i="1"/>
  <c r="W595" i="1"/>
  <c r="X595" i="1"/>
  <c r="Y595" i="1"/>
  <c r="AD595" i="1" s="1"/>
  <c r="Z595" i="1"/>
  <c r="AA595" i="1"/>
  <c r="AB595" i="1"/>
  <c r="S424" i="1"/>
  <c r="T424" i="1"/>
  <c r="U424" i="1"/>
  <c r="V424" i="1"/>
  <c r="W424" i="1"/>
  <c r="X424" i="1"/>
  <c r="Y424" i="1"/>
  <c r="AD424" i="1" s="1"/>
  <c r="Z424" i="1"/>
  <c r="AA424" i="1"/>
  <c r="AB424" i="1"/>
  <c r="S656" i="1"/>
  <c r="T656" i="1"/>
  <c r="U656" i="1"/>
  <c r="V656" i="1"/>
  <c r="W656" i="1"/>
  <c r="X656" i="1"/>
  <c r="Y656" i="1"/>
  <c r="AD656" i="1" s="1"/>
  <c r="Z656" i="1"/>
  <c r="AA656" i="1"/>
  <c r="AB656" i="1"/>
  <c r="S773" i="1"/>
  <c r="T773" i="1"/>
  <c r="U773" i="1"/>
  <c r="V773" i="1"/>
  <c r="W773" i="1"/>
  <c r="X773" i="1"/>
  <c r="Y773" i="1"/>
  <c r="AD773" i="1" s="1"/>
  <c r="Z773" i="1"/>
  <c r="AA773" i="1"/>
  <c r="AB773" i="1"/>
  <c r="S869" i="1"/>
  <c r="T869" i="1"/>
  <c r="U869" i="1"/>
  <c r="V869" i="1"/>
  <c r="W869" i="1"/>
  <c r="X869" i="1"/>
  <c r="Y869" i="1"/>
  <c r="AD869" i="1" s="1"/>
  <c r="Z869" i="1"/>
  <c r="AA869" i="1"/>
  <c r="AB869" i="1"/>
  <c r="S778" i="1"/>
  <c r="T778" i="1"/>
  <c r="U778" i="1"/>
  <c r="V778" i="1"/>
  <c r="W778" i="1"/>
  <c r="X778" i="1"/>
  <c r="Y778" i="1"/>
  <c r="AD778" i="1" s="1"/>
  <c r="Z778" i="1"/>
  <c r="AA778" i="1"/>
  <c r="AB778" i="1"/>
  <c r="S388" i="1"/>
  <c r="T388" i="1"/>
  <c r="U388" i="1"/>
  <c r="V388" i="1"/>
  <c r="W388" i="1"/>
  <c r="X388" i="1"/>
  <c r="Y388" i="1"/>
  <c r="AD388" i="1" s="1"/>
  <c r="Z388" i="1"/>
  <c r="AA388" i="1"/>
  <c r="AB388" i="1"/>
  <c r="S940" i="1"/>
  <c r="T940" i="1"/>
  <c r="U940" i="1"/>
  <c r="V940" i="1"/>
  <c r="W940" i="1"/>
  <c r="X940" i="1"/>
  <c r="Y940" i="1"/>
  <c r="AD940" i="1" s="1"/>
  <c r="Z940" i="1"/>
  <c r="AA940" i="1"/>
  <c r="AB940" i="1"/>
  <c r="S945" i="1"/>
  <c r="T945" i="1"/>
  <c r="U945" i="1"/>
  <c r="V945" i="1"/>
  <c r="W945" i="1"/>
  <c r="X945" i="1"/>
  <c r="Y945" i="1"/>
  <c r="AD945" i="1" s="1"/>
  <c r="Z945" i="1"/>
  <c r="AA945" i="1"/>
  <c r="AB945" i="1"/>
  <c r="S32" i="1"/>
  <c r="T32" i="1"/>
  <c r="U32" i="1"/>
  <c r="V32" i="1"/>
  <c r="W32" i="1"/>
  <c r="X32" i="1"/>
  <c r="Y32" i="1"/>
  <c r="AD32" i="1" s="1"/>
  <c r="Z32" i="1"/>
  <c r="AA32" i="1"/>
  <c r="AB32" i="1"/>
  <c r="S715" i="1"/>
  <c r="T715" i="1"/>
  <c r="U715" i="1"/>
  <c r="V715" i="1"/>
  <c r="W715" i="1"/>
  <c r="X715" i="1"/>
  <c r="Y715" i="1"/>
  <c r="AD715" i="1" s="1"/>
  <c r="Z715" i="1"/>
  <c r="AA715" i="1"/>
  <c r="AB715" i="1"/>
  <c r="S774" i="1"/>
  <c r="T774" i="1"/>
  <c r="U774" i="1"/>
  <c r="V774" i="1"/>
  <c r="W774" i="1"/>
  <c r="X774" i="1"/>
  <c r="Y774" i="1"/>
  <c r="AD774" i="1" s="1"/>
  <c r="Z774" i="1"/>
  <c r="AA774" i="1"/>
  <c r="AB774" i="1"/>
  <c r="S928" i="1"/>
  <c r="T928" i="1"/>
  <c r="U928" i="1"/>
  <c r="V928" i="1"/>
  <c r="W928" i="1"/>
  <c r="X928" i="1"/>
  <c r="Y928" i="1"/>
  <c r="AD928" i="1" s="1"/>
  <c r="Z928" i="1"/>
  <c r="AA928" i="1"/>
  <c r="AB928" i="1"/>
  <c r="S775" i="1"/>
  <c r="T775" i="1"/>
  <c r="U775" i="1"/>
  <c r="V775" i="1"/>
  <c r="W775" i="1"/>
  <c r="X775" i="1"/>
  <c r="Y775" i="1"/>
  <c r="AD775" i="1" s="1"/>
  <c r="Z775" i="1"/>
  <c r="AA775" i="1"/>
  <c r="AB775" i="1"/>
  <c r="S522" i="1"/>
  <c r="T522" i="1"/>
  <c r="U522" i="1"/>
  <c r="V522" i="1"/>
  <c r="W522" i="1"/>
  <c r="X522" i="1"/>
  <c r="Y522" i="1"/>
  <c r="AD522" i="1" s="1"/>
  <c r="Z522" i="1"/>
  <c r="AA522" i="1"/>
  <c r="AB522" i="1"/>
  <c r="S954" i="1"/>
  <c r="T954" i="1"/>
  <c r="U954" i="1"/>
  <c r="V954" i="1"/>
  <c r="W954" i="1"/>
  <c r="X954" i="1"/>
  <c r="Y954" i="1"/>
  <c r="AD954" i="1" s="1"/>
  <c r="Z954" i="1"/>
  <c r="AA954" i="1"/>
  <c r="AB954" i="1"/>
  <c r="S192" i="1"/>
  <c r="T192" i="1"/>
  <c r="U192" i="1"/>
  <c r="V192" i="1"/>
  <c r="W192" i="1"/>
  <c r="X192" i="1"/>
  <c r="Y192" i="1"/>
  <c r="AD192" i="1" s="1"/>
  <c r="Z192" i="1"/>
  <c r="AA192" i="1"/>
  <c r="AB192" i="1"/>
  <c r="S318" i="1"/>
  <c r="T318" i="1"/>
  <c r="U318" i="1"/>
  <c r="V318" i="1"/>
  <c r="W318" i="1"/>
  <c r="X318" i="1"/>
  <c r="Y318" i="1"/>
  <c r="AD318" i="1" s="1"/>
  <c r="Z318" i="1"/>
  <c r="AA318" i="1"/>
  <c r="AB318" i="1"/>
  <c r="S941" i="1"/>
  <c r="T941" i="1"/>
  <c r="U941" i="1"/>
  <c r="V941" i="1"/>
  <c r="W941" i="1"/>
  <c r="X941" i="1"/>
  <c r="Y941" i="1"/>
  <c r="AD941" i="1" s="1"/>
  <c r="Z941" i="1"/>
  <c r="AA941" i="1"/>
  <c r="AB941" i="1"/>
  <c r="S389" i="1"/>
  <c r="T389" i="1"/>
  <c r="U389" i="1"/>
  <c r="V389" i="1"/>
  <c r="W389" i="1"/>
  <c r="X389" i="1"/>
  <c r="Y389" i="1"/>
  <c r="AD389" i="1" s="1"/>
  <c r="Z389" i="1"/>
  <c r="AA389" i="1"/>
  <c r="AB389" i="1"/>
  <c r="S823" i="1"/>
  <c r="T823" i="1"/>
  <c r="U823" i="1"/>
  <c r="V823" i="1"/>
  <c r="W823" i="1"/>
  <c r="X823" i="1"/>
  <c r="Y823" i="1"/>
  <c r="AD823" i="1" s="1"/>
  <c r="Z823" i="1"/>
  <c r="AA823" i="1"/>
  <c r="AB823" i="1"/>
  <c r="S289" i="1"/>
  <c r="T289" i="1"/>
  <c r="U289" i="1"/>
  <c r="V289" i="1"/>
  <c r="W289" i="1"/>
  <c r="X289" i="1"/>
  <c r="Y289" i="1"/>
  <c r="AD289" i="1" s="1"/>
  <c r="Z289" i="1"/>
  <c r="AA289" i="1"/>
  <c r="AB289" i="1"/>
  <c r="S71" i="1"/>
  <c r="T71" i="1"/>
  <c r="U71" i="1"/>
  <c r="V71" i="1"/>
  <c r="W71" i="1"/>
  <c r="X71" i="1"/>
  <c r="Y71" i="1"/>
  <c r="AD71" i="1" s="1"/>
  <c r="Z71" i="1"/>
  <c r="AA71" i="1"/>
  <c r="AB71" i="1"/>
  <c r="S523" i="1"/>
  <c r="T523" i="1"/>
  <c r="U523" i="1"/>
  <c r="V523" i="1"/>
  <c r="W523" i="1"/>
  <c r="X523" i="1"/>
  <c r="Y523" i="1"/>
  <c r="AD523" i="1" s="1"/>
  <c r="Z523" i="1"/>
  <c r="AA523" i="1"/>
  <c r="AB523" i="1"/>
  <c r="S290" i="1"/>
  <c r="T290" i="1"/>
  <c r="U290" i="1"/>
  <c r="V290" i="1"/>
  <c r="W290" i="1"/>
  <c r="X290" i="1"/>
  <c r="Y290" i="1"/>
  <c r="AD290" i="1" s="1"/>
  <c r="Z290" i="1"/>
  <c r="AA290" i="1"/>
  <c r="AB290" i="1"/>
  <c r="S291" i="1"/>
  <c r="T291" i="1"/>
  <c r="U291" i="1"/>
  <c r="V291" i="1"/>
  <c r="W291" i="1"/>
  <c r="X291" i="1"/>
  <c r="Y291" i="1"/>
  <c r="AD291" i="1" s="1"/>
  <c r="Z291" i="1"/>
  <c r="AA291" i="1"/>
  <c r="AB291" i="1"/>
  <c r="S193" i="1"/>
  <c r="T193" i="1"/>
  <c r="U193" i="1"/>
  <c r="V193" i="1"/>
  <c r="W193" i="1"/>
  <c r="X193" i="1"/>
  <c r="Y193" i="1"/>
  <c r="AD193" i="1" s="1"/>
  <c r="Z193" i="1"/>
  <c r="AA193" i="1"/>
  <c r="AB193" i="1"/>
  <c r="S905" i="1"/>
  <c r="T905" i="1"/>
  <c r="U905" i="1"/>
  <c r="V905" i="1"/>
  <c r="W905" i="1"/>
  <c r="X905" i="1"/>
  <c r="Y905" i="1"/>
  <c r="AD905" i="1" s="1"/>
  <c r="Z905" i="1"/>
  <c r="AA905" i="1"/>
  <c r="AB905" i="1"/>
  <c r="S133" i="1"/>
  <c r="T133" i="1"/>
  <c r="U133" i="1"/>
  <c r="V133" i="1"/>
  <c r="W133" i="1"/>
  <c r="X133" i="1"/>
  <c r="Y133" i="1"/>
  <c r="AD133" i="1" s="1"/>
  <c r="Z133" i="1"/>
  <c r="AA133" i="1"/>
  <c r="AB133" i="1"/>
  <c r="S874" i="1"/>
  <c r="T874" i="1"/>
  <c r="U874" i="1"/>
  <c r="V874" i="1"/>
  <c r="W874" i="1"/>
  <c r="X874" i="1"/>
  <c r="Y874" i="1"/>
  <c r="AD874" i="1" s="1"/>
  <c r="Z874" i="1"/>
  <c r="AA874" i="1"/>
  <c r="AB874" i="1"/>
  <c r="S433" i="1"/>
  <c r="T433" i="1"/>
  <c r="U433" i="1"/>
  <c r="V433" i="1"/>
  <c r="W433" i="1"/>
  <c r="X433" i="1"/>
  <c r="Y433" i="1"/>
  <c r="AD433" i="1" s="1"/>
  <c r="Z433" i="1"/>
  <c r="AA433" i="1"/>
  <c r="AB433" i="1"/>
  <c r="S292" i="1"/>
  <c r="T292" i="1"/>
  <c r="U292" i="1"/>
  <c r="V292" i="1"/>
  <c r="W292" i="1"/>
  <c r="X292" i="1"/>
  <c r="Y292" i="1"/>
  <c r="AD292" i="1" s="1"/>
  <c r="Z292" i="1"/>
  <c r="AA292" i="1"/>
  <c r="AB292" i="1"/>
  <c r="S155" i="1"/>
  <c r="T155" i="1"/>
  <c r="U155" i="1"/>
  <c r="V155" i="1"/>
  <c r="W155" i="1"/>
  <c r="X155" i="1"/>
  <c r="Y155" i="1"/>
  <c r="AD155" i="1" s="1"/>
  <c r="Z155" i="1"/>
  <c r="AA155" i="1"/>
  <c r="AB155" i="1"/>
  <c r="S77" i="1"/>
  <c r="T77" i="1"/>
  <c r="U77" i="1"/>
  <c r="V77" i="1"/>
  <c r="W77" i="1"/>
  <c r="X77" i="1"/>
  <c r="Y77" i="1"/>
  <c r="AD77" i="1" s="1"/>
  <c r="Z77" i="1"/>
  <c r="AA77" i="1"/>
  <c r="AB77" i="1"/>
  <c r="S657" i="1"/>
  <c r="T657" i="1"/>
  <c r="U657" i="1"/>
  <c r="V657" i="1"/>
  <c r="W657" i="1"/>
  <c r="X657" i="1"/>
  <c r="Y657" i="1"/>
  <c r="AD657" i="1" s="1"/>
  <c r="Z657" i="1"/>
  <c r="AA657" i="1"/>
  <c r="AB657" i="1"/>
  <c r="S302" i="1"/>
  <c r="T302" i="1"/>
  <c r="U302" i="1"/>
  <c r="V302" i="1"/>
  <c r="W302" i="1"/>
  <c r="X302" i="1"/>
  <c r="Y302" i="1"/>
  <c r="AD302" i="1" s="1"/>
  <c r="Z302" i="1"/>
  <c r="AA302" i="1"/>
  <c r="AB302" i="1"/>
  <c r="S870" i="1"/>
  <c r="T870" i="1"/>
  <c r="U870" i="1"/>
  <c r="V870" i="1"/>
  <c r="W870" i="1"/>
  <c r="X870" i="1"/>
  <c r="Y870" i="1"/>
  <c r="AD870" i="1" s="1"/>
  <c r="Z870" i="1"/>
  <c r="AA870" i="1"/>
  <c r="AB870" i="1"/>
  <c r="S194" i="1"/>
  <c r="T194" i="1"/>
  <c r="U194" i="1"/>
  <c r="V194" i="1"/>
  <c r="W194" i="1"/>
  <c r="X194" i="1"/>
  <c r="Y194" i="1"/>
  <c r="AD194" i="1" s="1"/>
  <c r="Z194" i="1"/>
  <c r="AA194" i="1"/>
  <c r="AB194" i="1"/>
  <c r="S434" i="1"/>
  <c r="T434" i="1"/>
  <c r="U434" i="1"/>
  <c r="V434" i="1"/>
  <c r="W434" i="1"/>
  <c r="X434" i="1"/>
  <c r="Y434" i="1"/>
  <c r="AD434" i="1" s="1"/>
  <c r="Z434" i="1"/>
  <c r="AA434" i="1"/>
  <c r="AB434" i="1"/>
  <c r="S658" i="1"/>
  <c r="T658" i="1"/>
  <c r="U658" i="1"/>
  <c r="V658" i="1"/>
  <c r="W658" i="1"/>
  <c r="X658" i="1"/>
  <c r="Y658" i="1"/>
  <c r="AD658" i="1" s="1"/>
  <c r="Z658" i="1"/>
  <c r="AA658" i="1"/>
  <c r="AB658" i="1"/>
  <c r="S319" i="1"/>
  <c r="T319" i="1"/>
  <c r="U319" i="1"/>
  <c r="V319" i="1"/>
  <c r="W319" i="1"/>
  <c r="X319" i="1"/>
  <c r="Y319" i="1"/>
  <c r="AD319" i="1" s="1"/>
  <c r="Z319" i="1"/>
  <c r="AA319" i="1"/>
  <c r="AB319" i="1"/>
  <c r="S659" i="1"/>
  <c r="T659" i="1"/>
  <c r="U659" i="1"/>
  <c r="V659" i="1"/>
  <c r="W659" i="1"/>
  <c r="X659" i="1"/>
  <c r="Y659" i="1"/>
  <c r="AD659" i="1" s="1"/>
  <c r="Z659" i="1"/>
  <c r="AA659" i="1"/>
  <c r="AB659" i="1"/>
  <c r="S660" i="1"/>
  <c r="T660" i="1"/>
  <c r="U660" i="1"/>
  <c r="V660" i="1"/>
  <c r="W660" i="1"/>
  <c r="X660" i="1"/>
  <c r="Y660" i="1"/>
  <c r="AD660" i="1" s="1"/>
  <c r="Z660" i="1"/>
  <c r="AA660" i="1"/>
  <c r="AB660" i="1"/>
  <c r="S294" i="1"/>
  <c r="T294" i="1"/>
  <c r="U294" i="1"/>
  <c r="V294" i="1"/>
  <c r="W294" i="1"/>
  <c r="X294" i="1"/>
  <c r="Y294" i="1"/>
  <c r="AD294" i="1" s="1"/>
  <c r="Z294" i="1"/>
  <c r="AA294" i="1"/>
  <c r="AB294" i="1"/>
  <c r="S295" i="1"/>
  <c r="T295" i="1"/>
  <c r="U295" i="1"/>
  <c r="V295" i="1"/>
  <c r="W295" i="1"/>
  <c r="X295" i="1"/>
  <c r="Y295" i="1"/>
  <c r="AD295" i="1" s="1"/>
  <c r="Z295" i="1"/>
  <c r="AA295" i="1"/>
  <c r="AB295" i="1"/>
  <c r="S661" i="1"/>
  <c r="T661" i="1"/>
  <c r="U661" i="1"/>
  <c r="V661" i="1"/>
  <c r="W661" i="1"/>
  <c r="X661" i="1"/>
  <c r="Y661" i="1"/>
  <c r="AD661" i="1" s="1"/>
  <c r="Z661" i="1"/>
  <c r="AA661" i="1"/>
  <c r="AB661" i="1"/>
  <c r="S74" i="1"/>
  <c r="T74" i="1"/>
  <c r="U74" i="1"/>
  <c r="V74" i="1"/>
  <c r="W74" i="1"/>
  <c r="X74" i="1"/>
  <c r="Y74" i="1"/>
  <c r="AD74" i="1" s="1"/>
  <c r="Z74" i="1"/>
  <c r="AA74" i="1"/>
  <c r="AB74" i="1"/>
  <c r="S390" i="1"/>
  <c r="T390" i="1"/>
  <c r="U390" i="1"/>
  <c r="V390" i="1"/>
  <c r="W390" i="1"/>
  <c r="X390" i="1"/>
  <c r="Y390" i="1"/>
  <c r="AD390" i="1" s="1"/>
  <c r="Z390" i="1"/>
  <c r="AA390" i="1"/>
  <c r="AB390" i="1"/>
  <c r="S662" i="1"/>
  <c r="T662" i="1"/>
  <c r="U662" i="1"/>
  <c r="V662" i="1"/>
  <c r="W662" i="1"/>
  <c r="X662" i="1"/>
  <c r="Y662" i="1"/>
  <c r="AD662" i="1" s="1"/>
  <c r="Z662" i="1"/>
  <c r="AA662" i="1"/>
  <c r="AB662" i="1"/>
  <c r="S942" i="1"/>
  <c r="T942" i="1"/>
  <c r="U942" i="1"/>
  <c r="V942" i="1"/>
  <c r="W942" i="1"/>
  <c r="X942" i="1"/>
  <c r="Y942" i="1"/>
  <c r="AD942" i="1" s="1"/>
  <c r="Z942" i="1"/>
  <c r="AA942" i="1"/>
  <c r="AB942" i="1"/>
  <c r="S21" i="1"/>
  <c r="T21" i="1"/>
  <c r="U21" i="1"/>
  <c r="V21" i="1"/>
  <c r="W21" i="1"/>
  <c r="X21" i="1"/>
  <c r="Y21" i="1"/>
  <c r="AD21" i="1" s="1"/>
  <c r="Z21" i="1"/>
  <c r="AA21" i="1"/>
  <c r="AB21" i="1"/>
  <c r="S40" i="1"/>
  <c r="T40" i="1"/>
  <c r="U40" i="1"/>
  <c r="V40" i="1"/>
  <c r="W40" i="1"/>
  <c r="X40" i="1"/>
  <c r="Y40" i="1"/>
  <c r="AD40" i="1" s="1"/>
  <c r="Z40" i="1"/>
  <c r="AA40" i="1"/>
  <c r="AB40" i="1"/>
  <c r="S776" i="1"/>
  <c r="T776" i="1"/>
  <c r="U776" i="1"/>
  <c r="V776" i="1"/>
  <c r="W776" i="1"/>
  <c r="X776" i="1"/>
  <c r="Y776" i="1"/>
  <c r="AD776" i="1" s="1"/>
  <c r="Z776" i="1"/>
  <c r="AA776" i="1"/>
  <c r="AB776" i="1"/>
  <c r="S75" i="1"/>
  <c r="T75" i="1"/>
  <c r="U75" i="1"/>
  <c r="V75" i="1"/>
  <c r="W75" i="1"/>
  <c r="X75" i="1"/>
  <c r="Y75" i="1"/>
  <c r="AD75" i="1" s="1"/>
  <c r="Z75" i="1"/>
  <c r="AA75" i="1"/>
  <c r="AB75" i="1"/>
  <c r="S391" i="1"/>
  <c r="T391" i="1"/>
  <c r="U391" i="1"/>
  <c r="V391" i="1"/>
  <c r="W391" i="1"/>
  <c r="X391" i="1"/>
  <c r="Y391" i="1"/>
  <c r="AD391" i="1" s="1"/>
  <c r="Z391" i="1"/>
  <c r="AA391" i="1"/>
  <c r="AB391" i="1"/>
  <c r="S883" i="1"/>
  <c r="T883" i="1"/>
  <c r="U883" i="1"/>
  <c r="V883" i="1"/>
  <c r="W883" i="1"/>
  <c r="X883" i="1"/>
  <c r="Y883" i="1"/>
  <c r="AD883" i="1" s="1"/>
  <c r="Z883" i="1"/>
  <c r="AA883" i="1"/>
  <c r="AB883" i="1"/>
  <c r="S296" i="1"/>
  <c r="T296" i="1"/>
  <c r="U296" i="1"/>
  <c r="V296" i="1"/>
  <c r="W296" i="1"/>
  <c r="X296" i="1"/>
  <c r="Y296" i="1"/>
  <c r="AD296" i="1" s="1"/>
  <c r="Z296" i="1"/>
  <c r="AA296" i="1"/>
  <c r="AB296" i="1"/>
  <c r="S78" i="1"/>
  <c r="T78" i="1"/>
  <c r="U78" i="1"/>
  <c r="V78" i="1"/>
  <c r="W78" i="1"/>
  <c r="X78" i="1"/>
  <c r="Y78" i="1"/>
  <c r="AD78" i="1" s="1"/>
  <c r="Z78" i="1"/>
  <c r="AA78" i="1"/>
  <c r="AB78" i="1"/>
  <c r="S524" i="1"/>
  <c r="T524" i="1"/>
  <c r="U524" i="1"/>
  <c r="V524" i="1"/>
  <c r="W524" i="1"/>
  <c r="X524" i="1"/>
  <c r="Y524" i="1"/>
  <c r="AD524" i="1" s="1"/>
  <c r="Z524" i="1"/>
  <c r="AA524" i="1"/>
  <c r="AB524" i="1"/>
  <c r="S297" i="1"/>
  <c r="T297" i="1"/>
  <c r="U297" i="1"/>
  <c r="V297" i="1"/>
  <c r="W297" i="1"/>
  <c r="X297" i="1"/>
  <c r="Y297" i="1"/>
  <c r="AD297" i="1" s="1"/>
  <c r="Z297" i="1"/>
  <c r="AA297" i="1"/>
  <c r="AB297" i="1"/>
  <c r="S72" i="1"/>
  <c r="T72" i="1"/>
  <c r="U72" i="1"/>
  <c r="V72" i="1"/>
  <c r="W72" i="1"/>
  <c r="X72" i="1"/>
  <c r="Y72" i="1"/>
  <c r="AD72" i="1" s="1"/>
  <c r="Z72" i="1"/>
  <c r="AA72" i="1"/>
  <c r="AB72" i="1"/>
  <c r="S929" i="1"/>
  <c r="T929" i="1"/>
  <c r="U929" i="1"/>
  <c r="V929" i="1"/>
  <c r="W929" i="1"/>
  <c r="X929" i="1"/>
  <c r="Y929" i="1"/>
  <c r="AD929" i="1" s="1"/>
  <c r="Z929" i="1"/>
  <c r="AA929" i="1"/>
  <c r="AB929" i="1"/>
  <c r="S195" i="1"/>
  <c r="T195" i="1"/>
  <c r="U195" i="1"/>
  <c r="V195" i="1"/>
  <c r="W195" i="1"/>
  <c r="X195" i="1"/>
  <c r="Y195" i="1"/>
  <c r="AD195" i="1" s="1"/>
  <c r="Z195" i="1"/>
  <c r="AA195" i="1"/>
  <c r="AB195" i="1"/>
  <c r="S435" i="1"/>
  <c r="T435" i="1"/>
  <c r="U435" i="1"/>
  <c r="V435" i="1"/>
  <c r="W435" i="1"/>
  <c r="X435" i="1"/>
  <c r="Y435" i="1"/>
  <c r="AD435" i="1" s="1"/>
  <c r="Z435" i="1"/>
  <c r="AA435" i="1"/>
  <c r="AB435" i="1"/>
  <c r="S203" i="1"/>
  <c r="T203" i="1"/>
  <c r="U203" i="1"/>
  <c r="V203" i="1"/>
  <c r="W203" i="1"/>
  <c r="X203" i="1"/>
  <c r="Y203" i="1"/>
  <c r="AD203" i="1" s="1"/>
  <c r="Z203" i="1"/>
  <c r="AA203" i="1"/>
  <c r="AB203" i="1"/>
  <c r="S950" i="1"/>
  <c r="T950" i="1"/>
  <c r="U950" i="1"/>
  <c r="V950" i="1"/>
  <c r="W950" i="1"/>
  <c r="X950" i="1"/>
  <c r="Y950" i="1"/>
  <c r="AD950" i="1" s="1"/>
  <c r="Z950" i="1"/>
  <c r="AA950" i="1"/>
  <c r="AB950" i="1"/>
  <c r="S79" i="1"/>
  <c r="T79" i="1"/>
  <c r="U79" i="1"/>
  <c r="V79" i="1"/>
  <c r="W79" i="1"/>
  <c r="X79" i="1"/>
  <c r="Y79" i="1"/>
  <c r="AD79" i="1" s="1"/>
  <c r="Z79" i="1"/>
  <c r="AA79" i="1"/>
  <c r="AB79" i="1"/>
  <c r="S596" i="1"/>
  <c r="T596" i="1"/>
  <c r="U596" i="1"/>
  <c r="V596" i="1"/>
  <c r="W596" i="1"/>
  <c r="X596" i="1"/>
  <c r="Y596" i="1"/>
  <c r="AD596" i="1" s="1"/>
  <c r="Z596" i="1"/>
  <c r="AA596" i="1"/>
  <c r="AB596" i="1"/>
  <c r="S298" i="1"/>
  <c r="T298" i="1"/>
  <c r="U298" i="1"/>
  <c r="V298" i="1"/>
  <c r="W298" i="1"/>
  <c r="X298" i="1"/>
  <c r="Y298" i="1"/>
  <c r="AD298" i="1" s="1"/>
  <c r="Z298" i="1"/>
  <c r="AA298" i="1"/>
  <c r="AB298" i="1"/>
  <c r="S33" i="1"/>
  <c r="T33" i="1"/>
  <c r="U33" i="1"/>
  <c r="V33" i="1"/>
  <c r="W33" i="1"/>
  <c r="X33" i="1"/>
  <c r="Y33" i="1"/>
  <c r="AD33" i="1" s="1"/>
  <c r="Z33" i="1"/>
  <c r="AA33" i="1"/>
  <c r="AB33" i="1"/>
  <c r="S80" i="1"/>
  <c r="T80" i="1"/>
  <c r="U80" i="1"/>
  <c r="V80" i="1"/>
  <c r="W80" i="1"/>
  <c r="X80" i="1"/>
  <c r="Y80" i="1"/>
  <c r="AD80" i="1" s="1"/>
  <c r="Z80" i="1"/>
  <c r="AA80" i="1"/>
  <c r="AB80" i="1"/>
  <c r="S34" i="1"/>
  <c r="T34" i="1"/>
  <c r="U34" i="1"/>
  <c r="V34" i="1"/>
  <c r="W34" i="1"/>
  <c r="X34" i="1"/>
  <c r="Y34" i="1"/>
  <c r="AD34" i="1" s="1"/>
  <c r="Z34" i="1"/>
  <c r="AA34" i="1"/>
  <c r="AB34" i="1"/>
  <c r="S196" i="1"/>
  <c r="T196" i="1"/>
  <c r="U196" i="1"/>
  <c r="V196" i="1"/>
  <c r="W196" i="1"/>
  <c r="X196" i="1"/>
  <c r="Y196" i="1"/>
  <c r="AD196" i="1" s="1"/>
  <c r="Z196" i="1"/>
  <c r="AA196" i="1"/>
  <c r="AB196" i="1"/>
  <c r="S35" i="1"/>
  <c r="T35" i="1"/>
  <c r="U35" i="1"/>
  <c r="V35" i="1"/>
  <c r="W35" i="1"/>
  <c r="X35" i="1"/>
  <c r="Y35" i="1"/>
  <c r="AD35" i="1" s="1"/>
  <c r="Z35" i="1"/>
  <c r="AA35" i="1"/>
  <c r="AB35" i="1"/>
  <c r="S663" i="1"/>
  <c r="T663" i="1"/>
  <c r="U663" i="1"/>
  <c r="V663" i="1"/>
  <c r="W663" i="1"/>
  <c r="X663" i="1"/>
  <c r="Y663" i="1"/>
  <c r="AD663" i="1" s="1"/>
  <c r="Z663" i="1"/>
  <c r="AA663" i="1"/>
  <c r="AB663" i="1"/>
  <c r="S930" i="1"/>
  <c r="T930" i="1"/>
  <c r="U930" i="1"/>
  <c r="V930" i="1"/>
  <c r="W930" i="1"/>
  <c r="X930" i="1"/>
  <c r="Y930" i="1"/>
  <c r="AD930" i="1" s="1"/>
  <c r="Z930" i="1"/>
  <c r="AA930" i="1"/>
  <c r="AB930" i="1"/>
  <c r="S81" i="1"/>
  <c r="T81" i="1"/>
  <c r="U81" i="1"/>
  <c r="V81" i="1"/>
  <c r="W81" i="1"/>
  <c r="X81" i="1"/>
  <c r="Y81" i="1"/>
  <c r="AD81" i="1" s="1"/>
  <c r="Z81" i="1"/>
  <c r="AA81" i="1"/>
  <c r="AB81" i="1"/>
  <c r="S777" i="1"/>
  <c r="T777" i="1"/>
  <c r="U777" i="1"/>
  <c r="V777" i="1"/>
  <c r="W777" i="1"/>
  <c r="X777" i="1"/>
  <c r="Y777" i="1"/>
  <c r="AD777" i="1" s="1"/>
  <c r="Z777" i="1"/>
  <c r="AA777" i="1"/>
  <c r="AB777" i="1"/>
  <c r="S361" i="1"/>
  <c r="T361" i="1"/>
  <c r="U361" i="1"/>
  <c r="V361" i="1"/>
  <c r="W361" i="1"/>
  <c r="X361" i="1"/>
  <c r="Y361" i="1"/>
  <c r="AD361" i="1" s="1"/>
  <c r="Z361" i="1"/>
  <c r="AA361" i="1"/>
  <c r="AB361" i="1"/>
  <c r="S884" i="1"/>
  <c r="T884" i="1"/>
  <c r="U884" i="1"/>
  <c r="V884" i="1"/>
  <c r="W884" i="1"/>
  <c r="X884" i="1"/>
  <c r="Y884" i="1"/>
  <c r="AD884" i="1" s="1"/>
  <c r="Z884" i="1"/>
  <c r="AA884" i="1"/>
  <c r="AB884" i="1"/>
  <c r="S825" i="1"/>
  <c r="T825" i="1"/>
  <c r="U825" i="1"/>
  <c r="V825" i="1"/>
  <c r="W825" i="1"/>
  <c r="X825" i="1"/>
  <c r="Y825" i="1"/>
  <c r="AD825" i="1" s="1"/>
  <c r="Z825" i="1"/>
  <c r="AA825" i="1"/>
  <c r="AB825" i="1"/>
  <c r="S427" i="1"/>
  <c r="T427" i="1"/>
  <c r="U427" i="1"/>
  <c r="V427" i="1"/>
  <c r="W427" i="1"/>
  <c r="X427" i="1"/>
  <c r="Y427" i="1"/>
  <c r="AD427" i="1" s="1"/>
  <c r="Z427" i="1"/>
  <c r="AA427" i="1"/>
  <c r="AB427" i="1"/>
  <c r="S161" i="1"/>
  <c r="T161" i="1"/>
  <c r="U161" i="1"/>
  <c r="V161" i="1"/>
  <c r="W161" i="1"/>
  <c r="X161" i="1"/>
  <c r="Y161" i="1"/>
  <c r="AD161" i="1" s="1"/>
  <c r="Z161" i="1"/>
  <c r="AA161" i="1"/>
  <c r="AB161" i="1"/>
  <c r="S716" i="1"/>
  <c r="T716" i="1"/>
  <c r="U716" i="1"/>
  <c r="V716" i="1"/>
  <c r="W716" i="1"/>
  <c r="X716" i="1"/>
  <c r="Y716" i="1"/>
  <c r="AD716" i="1" s="1"/>
  <c r="Z716" i="1"/>
  <c r="AA716" i="1"/>
  <c r="AB716" i="1"/>
  <c r="S717" i="1"/>
  <c r="T717" i="1"/>
  <c r="U717" i="1"/>
  <c r="V717" i="1"/>
  <c r="W717" i="1"/>
  <c r="X717" i="1"/>
  <c r="Y717" i="1"/>
  <c r="AD717" i="1" s="1"/>
  <c r="Z717" i="1"/>
  <c r="AA717" i="1"/>
  <c r="AB717" i="1"/>
  <c r="S718" i="1"/>
  <c r="T718" i="1"/>
  <c r="U718" i="1"/>
  <c r="V718" i="1"/>
  <c r="W718" i="1"/>
  <c r="X718" i="1"/>
  <c r="Y718" i="1"/>
  <c r="AD718" i="1" s="1"/>
  <c r="Z718" i="1"/>
  <c r="AA718" i="1"/>
  <c r="AB718" i="1"/>
  <c r="S258" i="1"/>
  <c r="T258" i="1"/>
  <c r="U258" i="1"/>
  <c r="V258" i="1"/>
  <c r="W258" i="1"/>
  <c r="X258" i="1"/>
  <c r="Y258" i="1"/>
  <c r="AD258" i="1" s="1"/>
  <c r="Z258" i="1"/>
  <c r="AA258" i="1"/>
  <c r="AB258" i="1"/>
  <c r="S843" i="1"/>
  <c r="T843" i="1"/>
  <c r="U843" i="1"/>
  <c r="V843" i="1"/>
  <c r="W843" i="1"/>
  <c r="X843" i="1"/>
  <c r="Y843" i="1"/>
  <c r="AD843" i="1" s="1"/>
  <c r="Z843" i="1"/>
  <c r="AA843" i="1"/>
  <c r="AB843" i="1"/>
  <c r="S826" i="1"/>
  <c r="T826" i="1"/>
  <c r="U826" i="1"/>
  <c r="V826" i="1"/>
  <c r="W826" i="1"/>
  <c r="X826" i="1"/>
  <c r="Y826" i="1"/>
  <c r="AD826" i="1" s="1"/>
  <c r="Z826" i="1"/>
  <c r="AA826" i="1"/>
  <c r="AB826" i="1"/>
  <c r="S547" i="1"/>
  <c r="T547" i="1"/>
  <c r="U547" i="1"/>
  <c r="V547" i="1"/>
  <c r="W547" i="1"/>
  <c r="X547" i="1"/>
  <c r="Y547" i="1"/>
  <c r="AD547" i="1" s="1"/>
  <c r="Z547" i="1"/>
  <c r="AA547" i="1"/>
  <c r="AB547" i="1"/>
  <c r="S485" i="1"/>
  <c r="T485" i="1"/>
  <c r="U485" i="1"/>
  <c r="V485" i="1"/>
  <c r="W485" i="1"/>
  <c r="X485" i="1"/>
  <c r="Y485" i="1"/>
  <c r="AD485" i="1" s="1"/>
  <c r="Z485" i="1"/>
  <c r="AA485" i="1"/>
  <c r="AB485" i="1"/>
  <c r="S719" i="1"/>
  <c r="T719" i="1"/>
  <c r="U719" i="1"/>
  <c r="V719" i="1"/>
  <c r="W719" i="1"/>
  <c r="X719" i="1"/>
  <c r="Y719" i="1"/>
  <c r="AD719" i="1" s="1"/>
  <c r="Z719" i="1"/>
  <c r="AA719" i="1"/>
  <c r="AB719" i="1"/>
  <c r="S486" i="1"/>
  <c r="T486" i="1"/>
  <c r="U486" i="1"/>
  <c r="V486" i="1"/>
  <c r="W486" i="1"/>
  <c r="X486" i="1"/>
  <c r="Y486" i="1"/>
  <c r="AD486" i="1" s="1"/>
  <c r="Z486" i="1"/>
  <c r="AA486" i="1"/>
  <c r="AB486" i="1"/>
  <c r="S362" i="1"/>
  <c r="T362" i="1"/>
  <c r="U362" i="1"/>
  <c r="V362" i="1"/>
  <c r="W362" i="1"/>
  <c r="X362" i="1"/>
  <c r="Y362" i="1"/>
  <c r="AD362" i="1" s="1"/>
  <c r="Z362" i="1"/>
  <c r="AA362" i="1"/>
  <c r="AB362" i="1"/>
  <c r="S720" i="1"/>
  <c r="T720" i="1"/>
  <c r="U720" i="1"/>
  <c r="V720" i="1"/>
  <c r="W720" i="1"/>
  <c r="X720" i="1"/>
  <c r="Y720" i="1"/>
  <c r="AD720" i="1" s="1"/>
  <c r="Z720" i="1"/>
  <c r="AA720" i="1"/>
  <c r="AB720" i="1"/>
  <c r="S259" i="1"/>
  <c r="T259" i="1"/>
  <c r="U259" i="1"/>
  <c r="V259" i="1"/>
  <c r="W259" i="1"/>
  <c r="X259" i="1"/>
  <c r="Y259" i="1"/>
  <c r="AD259" i="1" s="1"/>
  <c r="Z259" i="1"/>
  <c r="AA259" i="1"/>
  <c r="AB259" i="1"/>
  <c r="S363" i="1"/>
  <c r="T363" i="1"/>
  <c r="U363" i="1"/>
  <c r="V363" i="1"/>
  <c r="W363" i="1"/>
  <c r="X363" i="1"/>
  <c r="Y363" i="1"/>
  <c r="AD363" i="1" s="1"/>
  <c r="Z363" i="1"/>
  <c r="AA363" i="1"/>
  <c r="AB363" i="1"/>
  <c r="S721" i="1"/>
  <c r="T721" i="1"/>
  <c r="U721" i="1"/>
  <c r="V721" i="1"/>
  <c r="W721" i="1"/>
  <c r="X721" i="1"/>
  <c r="Y721" i="1"/>
  <c r="AD721" i="1" s="1"/>
  <c r="Z721" i="1"/>
  <c r="AA721" i="1"/>
  <c r="AB721" i="1"/>
  <c r="S599" i="1"/>
  <c r="T599" i="1"/>
  <c r="U599" i="1"/>
  <c r="V599" i="1"/>
  <c r="W599" i="1"/>
  <c r="X599" i="1"/>
  <c r="Y599" i="1"/>
  <c r="AD599" i="1" s="1"/>
  <c r="Z599" i="1"/>
  <c r="AA599" i="1"/>
  <c r="AB599" i="1"/>
  <c r="S881" i="1"/>
  <c r="T881" i="1"/>
  <c r="U881" i="1"/>
  <c r="V881" i="1"/>
  <c r="W881" i="1"/>
  <c r="X881" i="1"/>
  <c r="Y881" i="1"/>
  <c r="AD881" i="1" s="1"/>
  <c r="Z881" i="1"/>
  <c r="AA881" i="1"/>
  <c r="AB881" i="1"/>
  <c r="S162" i="1"/>
  <c r="T162" i="1"/>
  <c r="U162" i="1"/>
  <c r="V162" i="1"/>
  <c r="W162" i="1"/>
  <c r="X162" i="1"/>
  <c r="Y162" i="1"/>
  <c r="AD162" i="1" s="1"/>
  <c r="Z162" i="1"/>
  <c r="AA162" i="1"/>
  <c r="AB162" i="1"/>
  <c r="S163" i="1"/>
  <c r="T163" i="1"/>
  <c r="U163" i="1"/>
  <c r="V163" i="1"/>
  <c r="W163" i="1"/>
  <c r="X163" i="1"/>
  <c r="Y163" i="1"/>
  <c r="AD163" i="1" s="1"/>
  <c r="Z163" i="1"/>
  <c r="AA163" i="1"/>
  <c r="AB163" i="1"/>
  <c r="S364" i="1"/>
  <c r="T364" i="1"/>
  <c r="U364" i="1"/>
  <c r="V364" i="1"/>
  <c r="W364" i="1"/>
  <c r="X364" i="1"/>
  <c r="Y364" i="1"/>
  <c r="AD364" i="1" s="1"/>
  <c r="Z364" i="1"/>
  <c r="AA364" i="1"/>
  <c r="AB364" i="1"/>
  <c r="S487" i="1"/>
  <c r="T487" i="1"/>
  <c r="U487" i="1"/>
  <c r="V487" i="1"/>
  <c r="W487" i="1"/>
  <c r="X487" i="1"/>
  <c r="Y487" i="1"/>
  <c r="AD487" i="1" s="1"/>
  <c r="Z487" i="1"/>
  <c r="AA487" i="1"/>
  <c r="AB487" i="1"/>
  <c r="S601" i="1"/>
  <c r="T601" i="1"/>
  <c r="U601" i="1"/>
  <c r="V601" i="1"/>
  <c r="W601" i="1"/>
  <c r="X601" i="1"/>
  <c r="Y601" i="1"/>
  <c r="AD601" i="1" s="1"/>
  <c r="Z601" i="1"/>
  <c r="AA601" i="1"/>
  <c r="AB601" i="1"/>
  <c r="S555" i="1"/>
  <c r="T555" i="1"/>
  <c r="U555" i="1"/>
  <c r="V555" i="1"/>
  <c r="W555" i="1"/>
  <c r="X555" i="1"/>
  <c r="Y555" i="1"/>
  <c r="AD555" i="1" s="1"/>
  <c r="Z555" i="1"/>
  <c r="AA555" i="1"/>
  <c r="AB555" i="1"/>
  <c r="S779" i="1"/>
  <c r="T779" i="1"/>
  <c r="U779" i="1"/>
  <c r="V779" i="1"/>
  <c r="W779" i="1"/>
  <c r="X779" i="1"/>
  <c r="Y779" i="1"/>
  <c r="AD779" i="1" s="1"/>
  <c r="Z779" i="1"/>
  <c r="AA779" i="1"/>
  <c r="AB779" i="1"/>
  <c r="S723" i="1"/>
  <c r="T723" i="1"/>
  <c r="U723" i="1"/>
  <c r="V723" i="1"/>
  <c r="W723" i="1"/>
  <c r="X723" i="1"/>
  <c r="Y723" i="1"/>
  <c r="AD723" i="1" s="1"/>
  <c r="Z723" i="1"/>
  <c r="AA723" i="1"/>
  <c r="AB723" i="1"/>
  <c r="S602" i="1"/>
  <c r="T602" i="1"/>
  <c r="U602" i="1"/>
  <c r="V602" i="1"/>
  <c r="W602" i="1"/>
  <c r="X602" i="1"/>
  <c r="Y602" i="1"/>
  <c r="AD602" i="1" s="1"/>
  <c r="Z602" i="1"/>
  <c r="AA602" i="1"/>
  <c r="AB602" i="1"/>
  <c r="S556" i="1"/>
  <c r="T556" i="1"/>
  <c r="U556" i="1"/>
  <c r="V556" i="1"/>
  <c r="W556" i="1"/>
  <c r="X556" i="1"/>
  <c r="Y556" i="1"/>
  <c r="AD556" i="1" s="1"/>
  <c r="Z556" i="1"/>
  <c r="AA556" i="1"/>
  <c r="AB556" i="1"/>
  <c r="S103" i="1"/>
  <c r="T103" i="1"/>
  <c r="U103" i="1"/>
  <c r="V103" i="1"/>
  <c r="W103" i="1"/>
  <c r="X103" i="1"/>
  <c r="Y103" i="1"/>
  <c r="AD103" i="1" s="1"/>
  <c r="Z103" i="1"/>
  <c r="AA103" i="1"/>
  <c r="AB103" i="1"/>
  <c r="S175" i="1"/>
  <c r="T175" i="1"/>
  <c r="U175" i="1"/>
  <c r="V175" i="1"/>
  <c r="W175" i="1"/>
  <c r="X175" i="1"/>
  <c r="Y175" i="1"/>
  <c r="AD175" i="1" s="1"/>
  <c r="Z175" i="1"/>
  <c r="AA175" i="1"/>
  <c r="AB175" i="1"/>
  <c r="S724" i="1"/>
  <c r="T724" i="1"/>
  <c r="U724" i="1"/>
  <c r="V724" i="1"/>
  <c r="W724" i="1"/>
  <c r="X724" i="1"/>
  <c r="Y724" i="1"/>
  <c r="AD724" i="1" s="1"/>
  <c r="Z724" i="1"/>
  <c r="AA724" i="1"/>
  <c r="AB724" i="1"/>
  <c r="S725" i="1"/>
  <c r="T725" i="1"/>
  <c r="U725" i="1"/>
  <c r="V725" i="1"/>
  <c r="W725" i="1"/>
  <c r="X725" i="1"/>
  <c r="Y725" i="1"/>
  <c r="AD725" i="1" s="1"/>
  <c r="Z725" i="1"/>
  <c r="AA725" i="1"/>
  <c r="AB725" i="1"/>
  <c r="S726" i="1"/>
  <c r="T726" i="1"/>
  <c r="U726" i="1"/>
  <c r="V726" i="1"/>
  <c r="W726" i="1"/>
  <c r="X726" i="1"/>
  <c r="Y726" i="1"/>
  <c r="AD726" i="1" s="1"/>
  <c r="Z726" i="1"/>
  <c r="AA726" i="1"/>
  <c r="AB726" i="1"/>
  <c r="S885" i="1"/>
  <c r="T885" i="1"/>
  <c r="U885" i="1"/>
  <c r="V885" i="1"/>
  <c r="W885" i="1"/>
  <c r="X885" i="1"/>
  <c r="Y885" i="1"/>
  <c r="AD885" i="1" s="1"/>
  <c r="Z885" i="1"/>
  <c r="AA885" i="1"/>
  <c r="AB885" i="1"/>
  <c r="S488" i="1"/>
  <c r="T488" i="1"/>
  <c r="U488" i="1"/>
  <c r="V488" i="1"/>
  <c r="W488" i="1"/>
  <c r="X488" i="1"/>
  <c r="Y488" i="1"/>
  <c r="AD488" i="1" s="1"/>
  <c r="Z488" i="1"/>
  <c r="AA488" i="1"/>
  <c r="AB488" i="1"/>
  <c r="S197" i="1"/>
  <c r="T197" i="1"/>
  <c r="U197" i="1"/>
  <c r="V197" i="1"/>
  <c r="W197" i="1"/>
  <c r="X197" i="1"/>
  <c r="Y197" i="1"/>
  <c r="AD197" i="1" s="1"/>
  <c r="Z197" i="1"/>
  <c r="AA197" i="1"/>
  <c r="AB197" i="1"/>
  <c r="S827" i="1"/>
  <c r="T827" i="1"/>
  <c r="U827" i="1"/>
  <c r="V827" i="1"/>
  <c r="W827" i="1"/>
  <c r="X827" i="1"/>
  <c r="Y827" i="1"/>
  <c r="AD827" i="1" s="1"/>
  <c r="Z827" i="1"/>
  <c r="AA827" i="1"/>
  <c r="AB827" i="1"/>
  <c r="S886" i="1"/>
  <c r="T886" i="1"/>
  <c r="U886" i="1"/>
  <c r="V886" i="1"/>
  <c r="W886" i="1"/>
  <c r="X886" i="1"/>
  <c r="Y886" i="1"/>
  <c r="AD886" i="1" s="1"/>
  <c r="Z886" i="1"/>
  <c r="AA886" i="1"/>
  <c r="AB886" i="1"/>
  <c r="S365" i="1"/>
  <c r="T365" i="1"/>
  <c r="U365" i="1"/>
  <c r="V365" i="1"/>
  <c r="W365" i="1"/>
  <c r="X365" i="1"/>
  <c r="Y365" i="1"/>
  <c r="AD365" i="1" s="1"/>
  <c r="Z365" i="1"/>
  <c r="AA365" i="1"/>
  <c r="AB365" i="1"/>
  <c r="S887" i="1"/>
  <c r="T887" i="1"/>
  <c r="U887" i="1"/>
  <c r="V887" i="1"/>
  <c r="W887" i="1"/>
  <c r="X887" i="1"/>
  <c r="Y887" i="1"/>
  <c r="AD887" i="1" s="1"/>
  <c r="Z887" i="1"/>
  <c r="AA887" i="1"/>
  <c r="AB887" i="1"/>
  <c r="S489" i="1"/>
  <c r="T489" i="1"/>
  <c r="U489" i="1"/>
  <c r="V489" i="1"/>
  <c r="W489" i="1"/>
  <c r="X489" i="1"/>
  <c r="Y489" i="1"/>
  <c r="AD489" i="1" s="1"/>
  <c r="Z489" i="1"/>
  <c r="AA489" i="1"/>
  <c r="AB489" i="1"/>
  <c r="S490" i="1"/>
  <c r="T490" i="1"/>
  <c r="U490" i="1"/>
  <c r="V490" i="1"/>
  <c r="W490" i="1"/>
  <c r="X490" i="1"/>
  <c r="Y490" i="1"/>
  <c r="AD490" i="1" s="1"/>
  <c r="Z490" i="1"/>
  <c r="AA490" i="1"/>
  <c r="AB490" i="1"/>
  <c r="S491" i="1"/>
  <c r="T491" i="1"/>
  <c r="U491" i="1"/>
  <c r="V491" i="1"/>
  <c r="W491" i="1"/>
  <c r="X491" i="1"/>
  <c r="Y491" i="1"/>
  <c r="AD491" i="1" s="1"/>
  <c r="Z491" i="1"/>
  <c r="AA491" i="1"/>
  <c r="AB491" i="1"/>
  <c r="S492" i="1"/>
  <c r="T492" i="1"/>
  <c r="U492" i="1"/>
  <c r="V492" i="1"/>
  <c r="W492" i="1"/>
  <c r="X492" i="1"/>
  <c r="Y492" i="1"/>
  <c r="AD492" i="1" s="1"/>
  <c r="Z492" i="1"/>
  <c r="AA492" i="1"/>
  <c r="AB492" i="1"/>
  <c r="S493" i="1"/>
  <c r="T493" i="1"/>
  <c r="U493" i="1"/>
  <c r="V493" i="1"/>
  <c r="W493" i="1"/>
  <c r="X493" i="1"/>
  <c r="Y493" i="1"/>
  <c r="AD493" i="1" s="1"/>
  <c r="Z493" i="1"/>
  <c r="AA493" i="1"/>
  <c r="AB493" i="1"/>
  <c r="S366" i="1"/>
  <c r="T366" i="1"/>
  <c r="U366" i="1"/>
  <c r="V366" i="1"/>
  <c r="W366" i="1"/>
  <c r="X366" i="1"/>
  <c r="Y366" i="1"/>
  <c r="AD366" i="1" s="1"/>
  <c r="Z366" i="1"/>
  <c r="AA366" i="1"/>
  <c r="AB366" i="1"/>
  <c r="S951" i="1"/>
  <c r="T951" i="1"/>
  <c r="U951" i="1"/>
  <c r="V951" i="1"/>
  <c r="W951" i="1"/>
  <c r="X951" i="1"/>
  <c r="Y951" i="1"/>
  <c r="AD951" i="1" s="1"/>
  <c r="Z951" i="1"/>
  <c r="AA951" i="1"/>
  <c r="AB951" i="1"/>
  <c r="S164" i="1"/>
  <c r="T164" i="1"/>
  <c r="U164" i="1"/>
  <c r="V164" i="1"/>
  <c r="W164" i="1"/>
  <c r="X164" i="1"/>
  <c r="Y164" i="1"/>
  <c r="AD164" i="1" s="1"/>
  <c r="Z164" i="1"/>
  <c r="AA164" i="1"/>
  <c r="AB164" i="1"/>
  <c r="S494" i="1"/>
  <c r="T494" i="1"/>
  <c r="U494" i="1"/>
  <c r="V494" i="1"/>
  <c r="W494" i="1"/>
  <c r="X494" i="1"/>
  <c r="Y494" i="1"/>
  <c r="AD494" i="1" s="1"/>
  <c r="Z494" i="1"/>
  <c r="AA494" i="1"/>
  <c r="AB494" i="1"/>
  <c r="S760" i="1"/>
  <c r="T760" i="1"/>
  <c r="U760" i="1"/>
  <c r="V760" i="1"/>
  <c r="W760" i="1"/>
  <c r="X760" i="1"/>
  <c r="Y760" i="1"/>
  <c r="AD760" i="1" s="1"/>
  <c r="Z760" i="1"/>
  <c r="AA760" i="1"/>
  <c r="AB760" i="1"/>
  <c r="S26" i="1"/>
  <c r="T26" i="1"/>
  <c r="U26" i="1"/>
  <c r="V26" i="1"/>
  <c r="W26" i="1"/>
  <c r="X26" i="1"/>
  <c r="Y26" i="1"/>
  <c r="AD26" i="1" s="1"/>
  <c r="Z26" i="1"/>
  <c r="AA26" i="1"/>
  <c r="AB26" i="1"/>
  <c r="S260" i="1"/>
  <c r="T260" i="1"/>
  <c r="U260" i="1"/>
  <c r="V260" i="1"/>
  <c r="W260" i="1"/>
  <c r="X260" i="1"/>
  <c r="Y260" i="1"/>
  <c r="AD260" i="1" s="1"/>
  <c r="Z260" i="1"/>
  <c r="AA260" i="1"/>
  <c r="AB260" i="1"/>
  <c r="S828" i="1"/>
  <c r="T828" i="1"/>
  <c r="U828" i="1"/>
  <c r="V828" i="1"/>
  <c r="W828" i="1"/>
  <c r="X828" i="1"/>
  <c r="Y828" i="1"/>
  <c r="AD828" i="1" s="1"/>
  <c r="Z828" i="1"/>
  <c r="AA828" i="1"/>
  <c r="AB828" i="1"/>
  <c r="S65" i="1"/>
  <c r="T65" i="1"/>
  <c r="U65" i="1"/>
  <c r="V65" i="1"/>
  <c r="W65" i="1"/>
  <c r="X65" i="1"/>
  <c r="Y65" i="1"/>
  <c r="AD65" i="1" s="1"/>
  <c r="Z65" i="1"/>
  <c r="AA65" i="1"/>
  <c r="AB65" i="1"/>
  <c r="S367" i="1"/>
  <c r="T367" i="1"/>
  <c r="U367" i="1"/>
  <c r="V367" i="1"/>
  <c r="W367" i="1"/>
  <c r="X367" i="1"/>
  <c r="Y367" i="1"/>
  <c r="AD367" i="1" s="1"/>
  <c r="Z367" i="1"/>
  <c r="AA367" i="1"/>
  <c r="AB367" i="1"/>
  <c r="S105" i="1"/>
  <c r="T105" i="1"/>
  <c r="U105" i="1"/>
  <c r="V105" i="1"/>
  <c r="W105" i="1"/>
  <c r="X105" i="1"/>
  <c r="Y105" i="1"/>
  <c r="AD105" i="1" s="1"/>
  <c r="Z105" i="1"/>
  <c r="AA105" i="1"/>
  <c r="AB105" i="1"/>
  <c r="S604" i="1"/>
  <c r="T604" i="1"/>
  <c r="U604" i="1"/>
  <c r="V604" i="1"/>
  <c r="W604" i="1"/>
  <c r="X604" i="1"/>
  <c r="Y604" i="1"/>
  <c r="AD604" i="1" s="1"/>
  <c r="Z604" i="1"/>
  <c r="AA604" i="1"/>
  <c r="AB604" i="1"/>
  <c r="S200" i="1"/>
  <c r="T200" i="1"/>
  <c r="U200" i="1"/>
  <c r="V200" i="1"/>
  <c r="W200" i="1"/>
  <c r="X200" i="1"/>
  <c r="Y200" i="1"/>
  <c r="AD200" i="1" s="1"/>
  <c r="Z200" i="1"/>
  <c r="AA200" i="1"/>
  <c r="AB200" i="1"/>
  <c r="S261" i="1"/>
  <c r="T261" i="1"/>
  <c r="U261" i="1"/>
  <c r="V261" i="1"/>
  <c r="W261" i="1"/>
  <c r="X261" i="1"/>
  <c r="Y261" i="1"/>
  <c r="AD261" i="1" s="1"/>
  <c r="Z261" i="1"/>
  <c r="AA261" i="1"/>
  <c r="AB261" i="1"/>
  <c r="S495" i="1"/>
  <c r="T495" i="1"/>
  <c r="U495" i="1"/>
  <c r="V495" i="1"/>
  <c r="W495" i="1"/>
  <c r="X495" i="1"/>
  <c r="Y495" i="1"/>
  <c r="AD495" i="1" s="1"/>
  <c r="Z495" i="1"/>
  <c r="AA495" i="1"/>
  <c r="AB495" i="1"/>
  <c r="S262" i="1"/>
  <c r="T262" i="1"/>
  <c r="U262" i="1"/>
  <c r="V262" i="1"/>
  <c r="W262" i="1"/>
  <c r="X262" i="1"/>
  <c r="Y262" i="1"/>
  <c r="AD262" i="1" s="1"/>
  <c r="Z262" i="1"/>
  <c r="AA262" i="1"/>
  <c r="AB262" i="1"/>
  <c r="S201" i="1"/>
  <c r="T201" i="1"/>
  <c r="U201" i="1"/>
  <c r="V201" i="1"/>
  <c r="W201" i="1"/>
  <c r="X201" i="1"/>
  <c r="Y201" i="1"/>
  <c r="AD201" i="1" s="1"/>
  <c r="Z201" i="1"/>
  <c r="AA201" i="1"/>
  <c r="AB201" i="1"/>
  <c r="S829" i="1"/>
  <c r="T829" i="1"/>
  <c r="U829" i="1"/>
  <c r="V829" i="1"/>
  <c r="W829" i="1"/>
  <c r="X829" i="1"/>
  <c r="Y829" i="1"/>
  <c r="AD829" i="1" s="1"/>
  <c r="Z829" i="1"/>
  <c r="AA829" i="1"/>
  <c r="AB829" i="1"/>
  <c r="S605" i="1"/>
  <c r="T605" i="1"/>
  <c r="U605" i="1"/>
  <c r="V605" i="1"/>
  <c r="W605" i="1"/>
  <c r="X605" i="1"/>
  <c r="Y605" i="1"/>
  <c r="AD605" i="1" s="1"/>
  <c r="Z605" i="1"/>
  <c r="AA605" i="1"/>
  <c r="AB605" i="1"/>
  <c r="S430" i="1"/>
  <c r="T430" i="1"/>
  <c r="U430" i="1"/>
  <c r="V430" i="1"/>
  <c r="W430" i="1"/>
  <c r="X430" i="1"/>
  <c r="Y430" i="1"/>
  <c r="AD430" i="1" s="1"/>
  <c r="Z430" i="1"/>
  <c r="AA430" i="1"/>
  <c r="AB430" i="1"/>
  <c r="S727" i="1"/>
  <c r="T727" i="1"/>
  <c r="U727" i="1"/>
  <c r="V727" i="1"/>
  <c r="W727" i="1"/>
  <c r="X727" i="1"/>
  <c r="Y727" i="1"/>
  <c r="AD727" i="1" s="1"/>
  <c r="Z727" i="1"/>
  <c r="AA727" i="1"/>
  <c r="AB727" i="1"/>
  <c r="S106" i="1"/>
  <c r="T106" i="1"/>
  <c r="U106" i="1"/>
  <c r="V106" i="1"/>
  <c r="W106" i="1"/>
  <c r="X106" i="1"/>
  <c r="Y106" i="1"/>
  <c r="AD106" i="1" s="1"/>
  <c r="Z106" i="1"/>
  <c r="AA106" i="1"/>
  <c r="AB106" i="1"/>
  <c r="S125" i="1"/>
  <c r="T125" i="1"/>
  <c r="U125" i="1"/>
  <c r="V125" i="1"/>
  <c r="W125" i="1"/>
  <c r="X125" i="1"/>
  <c r="Y125" i="1"/>
  <c r="AD125" i="1" s="1"/>
  <c r="Z125" i="1"/>
  <c r="AA125" i="1"/>
  <c r="AB125" i="1"/>
  <c r="S10" i="1"/>
  <c r="T10" i="1"/>
  <c r="U10" i="1"/>
  <c r="V10" i="1"/>
  <c r="W10" i="1"/>
  <c r="X10" i="1"/>
  <c r="Y10" i="1"/>
  <c r="AD10" i="1" s="1"/>
  <c r="Z10" i="1"/>
  <c r="AA10" i="1"/>
  <c r="AB10" i="1"/>
  <c r="S496" i="1"/>
  <c r="T496" i="1"/>
  <c r="U496" i="1"/>
  <c r="V496" i="1"/>
  <c r="W496" i="1"/>
  <c r="X496" i="1"/>
  <c r="Y496" i="1"/>
  <c r="AD496" i="1" s="1"/>
  <c r="Z496" i="1"/>
  <c r="AA496" i="1"/>
  <c r="AB496" i="1"/>
  <c r="S204" i="1"/>
  <c r="T204" i="1"/>
  <c r="U204" i="1"/>
  <c r="V204" i="1"/>
  <c r="W204" i="1"/>
  <c r="X204" i="1"/>
  <c r="Y204" i="1"/>
  <c r="AD204" i="1" s="1"/>
  <c r="Z204" i="1"/>
  <c r="AA204" i="1"/>
  <c r="AB204" i="1"/>
  <c r="S52" i="1"/>
  <c r="T52" i="1"/>
  <c r="U52" i="1"/>
  <c r="V52" i="1"/>
  <c r="W52" i="1"/>
  <c r="X52" i="1"/>
  <c r="Y52" i="1"/>
  <c r="AD52" i="1" s="1"/>
  <c r="Z52" i="1"/>
  <c r="AA52" i="1"/>
  <c r="AB52" i="1"/>
  <c r="S428" i="1"/>
  <c r="T428" i="1"/>
  <c r="U428" i="1"/>
  <c r="V428" i="1"/>
  <c r="W428" i="1"/>
  <c r="X428" i="1"/>
  <c r="Y428" i="1"/>
  <c r="AD428" i="1" s="1"/>
  <c r="Z428" i="1"/>
  <c r="AA428" i="1"/>
  <c r="AB428" i="1"/>
  <c r="S264" i="1"/>
  <c r="T264" i="1"/>
  <c r="U264" i="1"/>
  <c r="V264" i="1"/>
  <c r="W264" i="1"/>
  <c r="X264" i="1"/>
  <c r="Y264" i="1"/>
  <c r="AD264" i="1" s="1"/>
  <c r="Z264" i="1"/>
  <c r="AA264" i="1"/>
  <c r="AB264" i="1"/>
  <c r="S888" i="1"/>
  <c r="T888" i="1"/>
  <c r="U888" i="1"/>
  <c r="V888" i="1"/>
  <c r="W888" i="1"/>
  <c r="X888" i="1"/>
  <c r="Y888" i="1"/>
  <c r="AD888" i="1" s="1"/>
  <c r="Z888" i="1"/>
  <c r="AA888" i="1"/>
  <c r="AB888" i="1"/>
  <c r="S830" i="1"/>
  <c r="T830" i="1"/>
  <c r="U830" i="1"/>
  <c r="V830" i="1"/>
  <c r="W830" i="1"/>
  <c r="X830" i="1"/>
  <c r="Y830" i="1"/>
  <c r="AD830" i="1" s="1"/>
  <c r="Z830" i="1"/>
  <c r="AA830" i="1"/>
  <c r="AB830" i="1"/>
  <c r="S368" i="1"/>
  <c r="T368" i="1"/>
  <c r="U368" i="1"/>
  <c r="V368" i="1"/>
  <c r="W368" i="1"/>
  <c r="X368" i="1"/>
  <c r="Y368" i="1"/>
  <c r="AD368" i="1" s="1"/>
  <c r="Z368" i="1"/>
  <c r="AA368" i="1"/>
  <c r="AB368" i="1"/>
  <c r="S728" i="1"/>
  <c r="T728" i="1"/>
  <c r="U728" i="1"/>
  <c r="V728" i="1"/>
  <c r="W728" i="1"/>
  <c r="X728" i="1"/>
  <c r="Y728" i="1"/>
  <c r="AD728" i="1" s="1"/>
  <c r="Z728" i="1"/>
  <c r="AA728" i="1"/>
  <c r="AB728" i="1"/>
  <c r="S906" i="1"/>
  <c r="T906" i="1"/>
  <c r="U906" i="1"/>
  <c r="V906" i="1"/>
  <c r="W906" i="1"/>
  <c r="X906" i="1"/>
  <c r="Y906" i="1"/>
  <c r="AD906" i="1" s="1"/>
  <c r="Z906" i="1"/>
  <c r="AA906" i="1"/>
  <c r="AB906" i="1"/>
  <c r="S606" i="1"/>
  <c r="T606" i="1"/>
  <c r="U606" i="1"/>
  <c r="V606" i="1"/>
  <c r="W606" i="1"/>
  <c r="X606" i="1"/>
  <c r="Y606" i="1"/>
  <c r="AD606" i="1" s="1"/>
  <c r="Z606" i="1"/>
  <c r="AA606" i="1"/>
  <c r="AB606" i="1"/>
  <c r="S554" i="1"/>
  <c r="T554" i="1"/>
  <c r="U554" i="1"/>
  <c r="V554" i="1"/>
  <c r="W554" i="1"/>
  <c r="X554" i="1"/>
  <c r="Y554" i="1"/>
  <c r="AD554" i="1" s="1"/>
  <c r="Z554" i="1"/>
  <c r="AA554" i="1"/>
  <c r="AB554" i="1"/>
  <c r="S497" i="1"/>
  <c r="T497" i="1"/>
  <c r="U497" i="1"/>
  <c r="V497" i="1"/>
  <c r="W497" i="1"/>
  <c r="X497" i="1"/>
  <c r="Y497" i="1"/>
  <c r="AD497" i="1" s="1"/>
  <c r="Z497" i="1"/>
  <c r="AA497" i="1"/>
  <c r="AB497" i="1"/>
  <c r="S369" i="1"/>
  <c r="T369" i="1"/>
  <c r="U369" i="1"/>
  <c r="V369" i="1"/>
  <c r="W369" i="1"/>
  <c r="X369" i="1"/>
  <c r="Y369" i="1"/>
  <c r="AD369" i="1" s="1"/>
  <c r="Z369" i="1"/>
  <c r="AA369" i="1"/>
  <c r="AB369" i="1"/>
  <c r="S831" i="1"/>
  <c r="T831" i="1"/>
  <c r="U831" i="1"/>
  <c r="V831" i="1"/>
  <c r="W831" i="1"/>
  <c r="X831" i="1"/>
  <c r="Y831" i="1"/>
  <c r="AD831" i="1" s="1"/>
  <c r="Z831" i="1"/>
  <c r="AA831" i="1"/>
  <c r="AB831" i="1"/>
  <c r="S53" i="1"/>
  <c r="T53" i="1"/>
  <c r="U53" i="1"/>
  <c r="V53" i="1"/>
  <c r="W53" i="1"/>
  <c r="X53" i="1"/>
  <c r="Y53" i="1"/>
  <c r="AD53" i="1" s="1"/>
  <c r="Z53" i="1"/>
  <c r="AA53" i="1"/>
  <c r="AB53" i="1"/>
  <c r="S370" i="1"/>
  <c r="T370" i="1"/>
  <c r="U370" i="1"/>
  <c r="V370" i="1"/>
  <c r="W370" i="1"/>
  <c r="X370" i="1"/>
  <c r="Y370" i="1"/>
  <c r="AD370" i="1" s="1"/>
  <c r="Z370" i="1"/>
  <c r="AA370" i="1"/>
  <c r="AB370" i="1"/>
  <c r="S557" i="1"/>
  <c r="T557" i="1"/>
  <c r="U557" i="1"/>
  <c r="V557" i="1"/>
  <c r="W557" i="1"/>
  <c r="X557" i="1"/>
  <c r="Y557" i="1"/>
  <c r="AD557" i="1" s="1"/>
  <c r="Z557" i="1"/>
  <c r="AA557" i="1"/>
  <c r="AB557" i="1"/>
  <c r="S265" i="1"/>
  <c r="T265" i="1"/>
  <c r="U265" i="1"/>
  <c r="V265" i="1"/>
  <c r="W265" i="1"/>
  <c r="X265" i="1"/>
  <c r="Y265" i="1"/>
  <c r="AD265" i="1" s="1"/>
  <c r="Z265" i="1"/>
  <c r="AA265" i="1"/>
  <c r="AB265" i="1"/>
  <c r="S889" i="1"/>
  <c r="T889" i="1"/>
  <c r="U889" i="1"/>
  <c r="V889" i="1"/>
  <c r="W889" i="1"/>
  <c r="X889" i="1"/>
  <c r="Y889" i="1"/>
  <c r="AD889" i="1" s="1"/>
  <c r="Z889" i="1"/>
  <c r="AA889" i="1"/>
  <c r="AB889" i="1"/>
  <c r="S165" i="1"/>
  <c r="T165" i="1"/>
  <c r="U165" i="1"/>
  <c r="V165" i="1"/>
  <c r="W165" i="1"/>
  <c r="X165" i="1"/>
  <c r="Y165" i="1"/>
  <c r="AD165" i="1" s="1"/>
  <c r="Z165" i="1"/>
  <c r="AA165" i="1"/>
  <c r="AB165" i="1"/>
  <c r="S498" i="1"/>
  <c r="T498" i="1"/>
  <c r="U498" i="1"/>
  <c r="V498" i="1"/>
  <c r="W498" i="1"/>
  <c r="X498" i="1"/>
  <c r="Y498" i="1"/>
  <c r="AD498" i="1" s="1"/>
  <c r="Z498" i="1"/>
  <c r="AA498" i="1"/>
  <c r="AB498" i="1"/>
  <c r="S607" i="1"/>
  <c r="T607" i="1"/>
  <c r="U607" i="1"/>
  <c r="V607" i="1"/>
  <c r="W607" i="1"/>
  <c r="X607" i="1"/>
  <c r="Y607" i="1"/>
  <c r="AD607" i="1" s="1"/>
  <c r="Z607" i="1"/>
  <c r="AA607" i="1"/>
  <c r="AB607" i="1"/>
  <c r="S576" i="1"/>
  <c r="T576" i="1"/>
  <c r="U576" i="1"/>
  <c r="V576" i="1"/>
  <c r="W576" i="1"/>
  <c r="X576" i="1"/>
  <c r="Y576" i="1"/>
  <c r="AD576" i="1" s="1"/>
  <c r="Z576" i="1"/>
  <c r="AA576" i="1"/>
  <c r="AB576" i="1"/>
  <c r="S650" i="1"/>
  <c r="T650" i="1"/>
  <c r="U650" i="1"/>
  <c r="V650" i="1"/>
  <c r="W650" i="1"/>
  <c r="X650" i="1"/>
  <c r="Y650" i="1"/>
  <c r="AD650" i="1" s="1"/>
  <c r="Z650" i="1"/>
  <c r="AA650" i="1"/>
  <c r="AB650" i="1"/>
  <c r="S166" i="1"/>
  <c r="T166" i="1"/>
  <c r="U166" i="1"/>
  <c r="V166" i="1"/>
  <c r="W166" i="1"/>
  <c r="X166" i="1"/>
  <c r="Y166" i="1"/>
  <c r="AD166" i="1" s="1"/>
  <c r="Z166" i="1"/>
  <c r="AA166" i="1"/>
  <c r="AB166" i="1"/>
  <c r="S11" i="1"/>
  <c r="T11" i="1"/>
  <c r="U11" i="1"/>
  <c r="V11" i="1"/>
  <c r="W11" i="1"/>
  <c r="X11" i="1"/>
  <c r="Y11" i="1"/>
  <c r="AD11" i="1" s="1"/>
  <c r="Z11" i="1"/>
  <c r="AA11" i="1"/>
  <c r="AB11" i="1"/>
  <c r="S729" i="1"/>
  <c r="T729" i="1"/>
  <c r="U729" i="1"/>
  <c r="V729" i="1"/>
  <c r="W729" i="1"/>
  <c r="X729" i="1"/>
  <c r="Y729" i="1"/>
  <c r="AD729" i="1" s="1"/>
  <c r="Z729" i="1"/>
  <c r="AA729" i="1"/>
  <c r="AB729" i="1"/>
  <c r="S531" i="1"/>
  <c r="T531" i="1"/>
  <c r="U531" i="1"/>
  <c r="V531" i="1"/>
  <c r="W531" i="1"/>
  <c r="X531" i="1"/>
  <c r="Y531" i="1"/>
  <c r="AD531" i="1" s="1"/>
  <c r="Z531" i="1"/>
  <c r="AA531" i="1"/>
  <c r="AB531" i="1"/>
  <c r="S499" i="1"/>
  <c r="T499" i="1"/>
  <c r="U499" i="1"/>
  <c r="V499" i="1"/>
  <c r="W499" i="1"/>
  <c r="X499" i="1"/>
  <c r="Y499" i="1"/>
  <c r="AD499" i="1" s="1"/>
  <c r="Z499" i="1"/>
  <c r="AA499" i="1"/>
  <c r="AB499" i="1"/>
  <c r="S952" i="1"/>
  <c r="T952" i="1"/>
  <c r="U952" i="1"/>
  <c r="V952" i="1"/>
  <c r="W952" i="1"/>
  <c r="X952" i="1"/>
  <c r="Y952" i="1"/>
  <c r="AD952" i="1" s="1"/>
  <c r="Z952" i="1"/>
  <c r="AA952" i="1"/>
  <c r="AB952" i="1"/>
  <c r="S668" i="1"/>
  <c r="T668" i="1"/>
  <c r="U668" i="1"/>
  <c r="V668" i="1"/>
  <c r="W668" i="1"/>
  <c r="X668" i="1"/>
  <c r="Y668" i="1"/>
  <c r="AD668" i="1" s="1"/>
  <c r="Z668" i="1"/>
  <c r="AA668" i="1"/>
  <c r="AB668" i="1"/>
  <c r="S913" i="1"/>
  <c r="T913" i="1"/>
  <c r="U913" i="1"/>
  <c r="V913" i="1"/>
  <c r="W913" i="1"/>
  <c r="X913" i="1"/>
  <c r="Y913" i="1"/>
  <c r="AD913" i="1" s="1"/>
  <c r="Z913" i="1"/>
  <c r="AA913" i="1"/>
  <c r="AB913" i="1"/>
  <c r="S167" i="1"/>
  <c r="T167" i="1"/>
  <c r="U167" i="1"/>
  <c r="V167" i="1"/>
  <c r="W167" i="1"/>
  <c r="X167" i="1"/>
  <c r="Y167" i="1"/>
  <c r="AD167" i="1" s="1"/>
  <c r="Z167" i="1"/>
  <c r="AA167" i="1"/>
  <c r="AB167" i="1"/>
  <c r="S832" i="1"/>
  <c r="T832" i="1"/>
  <c r="U832" i="1"/>
  <c r="V832" i="1"/>
  <c r="W832" i="1"/>
  <c r="X832" i="1"/>
  <c r="Y832" i="1"/>
  <c r="AD832" i="1" s="1"/>
  <c r="Z832" i="1"/>
  <c r="AA832" i="1"/>
  <c r="AB832" i="1"/>
  <c r="S218" i="1"/>
  <c r="T218" i="1"/>
  <c r="U218" i="1"/>
  <c r="V218" i="1"/>
  <c r="W218" i="1"/>
  <c r="X218" i="1"/>
  <c r="Y218" i="1"/>
  <c r="AD218" i="1" s="1"/>
  <c r="Z218" i="1"/>
  <c r="AA218" i="1"/>
  <c r="AB218" i="1"/>
  <c r="S371" i="1"/>
  <c r="T371" i="1"/>
  <c r="U371" i="1"/>
  <c r="V371" i="1"/>
  <c r="W371" i="1"/>
  <c r="X371" i="1"/>
  <c r="Y371" i="1"/>
  <c r="AD371" i="1" s="1"/>
  <c r="Z371" i="1"/>
  <c r="AA371" i="1"/>
  <c r="AB371" i="1"/>
  <c r="S744" i="1"/>
  <c r="T744" i="1"/>
  <c r="U744" i="1"/>
  <c r="V744" i="1"/>
  <c r="W744" i="1"/>
  <c r="X744" i="1"/>
  <c r="Y744" i="1"/>
  <c r="AD744" i="1" s="1"/>
  <c r="Z744" i="1"/>
  <c r="AA744" i="1"/>
  <c r="AB744" i="1"/>
  <c r="S267" i="1"/>
  <c r="T267" i="1"/>
  <c r="U267" i="1"/>
  <c r="V267" i="1"/>
  <c r="W267" i="1"/>
  <c r="X267" i="1"/>
  <c r="Y267" i="1"/>
  <c r="AD267" i="1" s="1"/>
  <c r="Z267" i="1"/>
  <c r="AA267" i="1"/>
  <c r="AB267" i="1"/>
  <c r="S608" i="1"/>
  <c r="T608" i="1"/>
  <c r="U608" i="1"/>
  <c r="V608" i="1"/>
  <c r="W608" i="1"/>
  <c r="X608" i="1"/>
  <c r="Y608" i="1"/>
  <c r="AD608" i="1" s="1"/>
  <c r="Z608" i="1"/>
  <c r="AA608" i="1"/>
  <c r="AB608" i="1"/>
  <c r="S890" i="1"/>
  <c r="T890" i="1"/>
  <c r="U890" i="1"/>
  <c r="V890" i="1"/>
  <c r="W890" i="1"/>
  <c r="X890" i="1"/>
  <c r="Y890" i="1"/>
  <c r="AD890" i="1" s="1"/>
  <c r="Z890" i="1"/>
  <c r="AA890" i="1"/>
  <c r="AB890" i="1"/>
  <c r="S525" i="1"/>
  <c r="T525" i="1"/>
  <c r="U525" i="1"/>
  <c r="V525" i="1"/>
  <c r="W525" i="1"/>
  <c r="X525" i="1"/>
  <c r="Y525" i="1"/>
  <c r="AD525" i="1" s="1"/>
  <c r="Z525" i="1"/>
  <c r="AA525" i="1"/>
  <c r="AB525" i="1"/>
  <c r="S609" i="1"/>
  <c r="T609" i="1"/>
  <c r="U609" i="1"/>
  <c r="V609" i="1"/>
  <c r="W609" i="1"/>
  <c r="X609" i="1"/>
  <c r="Y609" i="1"/>
  <c r="AD609" i="1" s="1"/>
  <c r="Z609" i="1"/>
  <c r="AA609" i="1"/>
  <c r="AB609" i="1"/>
  <c r="S107" i="1"/>
  <c r="T107" i="1"/>
  <c r="U107" i="1"/>
  <c r="V107" i="1"/>
  <c r="W107" i="1"/>
  <c r="X107" i="1"/>
  <c r="Y107" i="1"/>
  <c r="AD107" i="1" s="1"/>
  <c r="Z107" i="1"/>
  <c r="AA107" i="1"/>
  <c r="AB107" i="1"/>
  <c r="S108" i="1"/>
  <c r="T108" i="1"/>
  <c r="U108" i="1"/>
  <c r="V108" i="1"/>
  <c r="W108" i="1"/>
  <c r="X108" i="1"/>
  <c r="Y108" i="1"/>
  <c r="AD108" i="1" s="1"/>
  <c r="Z108" i="1"/>
  <c r="AA108" i="1"/>
  <c r="AB108" i="1"/>
  <c r="S110" i="1"/>
  <c r="T110" i="1"/>
  <c r="U110" i="1"/>
  <c r="V110" i="1"/>
  <c r="W110" i="1"/>
  <c r="X110" i="1"/>
  <c r="Y110" i="1"/>
  <c r="AD110" i="1" s="1"/>
  <c r="Z110" i="1"/>
  <c r="AA110" i="1"/>
  <c r="AB110" i="1"/>
  <c r="S610" i="1"/>
  <c r="T610" i="1"/>
  <c r="U610" i="1"/>
  <c r="V610" i="1"/>
  <c r="W610" i="1"/>
  <c r="X610" i="1"/>
  <c r="Y610" i="1"/>
  <c r="AD610" i="1" s="1"/>
  <c r="Z610" i="1"/>
  <c r="AA610" i="1"/>
  <c r="AB610" i="1"/>
  <c r="S891" i="1"/>
  <c r="T891" i="1"/>
  <c r="U891" i="1"/>
  <c r="V891" i="1"/>
  <c r="W891" i="1"/>
  <c r="X891" i="1"/>
  <c r="Y891" i="1"/>
  <c r="AD891" i="1" s="1"/>
  <c r="Z891" i="1"/>
  <c r="AA891" i="1"/>
  <c r="AB891" i="1"/>
  <c r="S54" i="1"/>
  <c r="T54" i="1"/>
  <c r="U54" i="1"/>
  <c r="V54" i="1"/>
  <c r="W54" i="1"/>
  <c r="X54" i="1"/>
  <c r="Y54" i="1"/>
  <c r="AD54" i="1" s="1"/>
  <c r="Z54" i="1"/>
  <c r="AA54" i="1"/>
  <c r="AB54" i="1"/>
  <c r="S500" i="1"/>
  <c r="T500" i="1"/>
  <c r="U500" i="1"/>
  <c r="V500" i="1"/>
  <c r="W500" i="1"/>
  <c r="X500" i="1"/>
  <c r="Y500" i="1"/>
  <c r="AD500" i="1" s="1"/>
  <c r="Z500" i="1"/>
  <c r="AA500" i="1"/>
  <c r="AB500" i="1"/>
  <c r="S268" i="1"/>
  <c r="T268" i="1"/>
  <c r="U268" i="1"/>
  <c r="V268" i="1"/>
  <c r="W268" i="1"/>
  <c r="X268" i="1"/>
  <c r="Y268" i="1"/>
  <c r="AD268" i="1" s="1"/>
  <c r="Z268" i="1"/>
  <c r="AA268" i="1"/>
  <c r="AB268" i="1"/>
  <c r="S833" i="1"/>
  <c r="T833" i="1"/>
  <c r="U833" i="1"/>
  <c r="V833" i="1"/>
  <c r="W833" i="1"/>
  <c r="X833" i="1"/>
  <c r="Y833" i="1"/>
  <c r="AD833" i="1" s="1"/>
  <c r="Z833" i="1"/>
  <c r="AA833" i="1"/>
  <c r="AB833" i="1"/>
  <c r="S13" i="1"/>
  <c r="T13" i="1"/>
  <c r="U13" i="1"/>
  <c r="V13" i="1"/>
  <c r="W13" i="1"/>
  <c r="X13" i="1"/>
  <c r="Y13" i="1"/>
  <c r="AD13" i="1" s="1"/>
  <c r="Z13" i="1"/>
  <c r="AA13" i="1"/>
  <c r="AB13" i="1"/>
  <c r="S631" i="1"/>
  <c r="T631" i="1"/>
  <c r="U631" i="1"/>
  <c r="V631" i="1"/>
  <c r="W631" i="1"/>
  <c r="X631" i="1"/>
  <c r="Y631" i="1"/>
  <c r="AD631" i="1" s="1"/>
  <c r="Z631" i="1"/>
  <c r="AA631" i="1"/>
  <c r="AB631" i="1"/>
  <c r="S730" i="1"/>
  <c r="T730" i="1"/>
  <c r="U730" i="1"/>
  <c r="V730" i="1"/>
  <c r="W730" i="1"/>
  <c r="X730" i="1"/>
  <c r="Y730" i="1"/>
  <c r="AD730" i="1" s="1"/>
  <c r="Z730" i="1"/>
  <c r="AA730" i="1"/>
  <c r="AB730" i="1"/>
  <c r="S62" i="1"/>
  <c r="T62" i="1"/>
  <c r="U62" i="1"/>
  <c r="V62" i="1"/>
  <c r="W62" i="1"/>
  <c r="X62" i="1"/>
  <c r="Y62" i="1"/>
  <c r="AD62" i="1" s="1"/>
  <c r="Z62" i="1"/>
  <c r="AA62" i="1"/>
  <c r="AB62" i="1"/>
  <c r="S230" i="1"/>
  <c r="T230" i="1"/>
  <c r="U230" i="1"/>
  <c r="V230" i="1"/>
  <c r="W230" i="1"/>
  <c r="X230" i="1"/>
  <c r="Y230" i="1"/>
  <c r="AD230" i="1" s="1"/>
  <c r="Z230" i="1"/>
  <c r="AA230" i="1"/>
  <c r="AB230" i="1"/>
  <c r="S914" i="1"/>
  <c r="T914" i="1"/>
  <c r="U914" i="1"/>
  <c r="V914" i="1"/>
  <c r="W914" i="1"/>
  <c r="X914" i="1"/>
  <c r="Y914" i="1"/>
  <c r="AD914" i="1" s="1"/>
  <c r="Z914" i="1"/>
  <c r="AA914" i="1"/>
  <c r="AB914" i="1"/>
  <c r="S168" i="1"/>
  <c r="T168" i="1"/>
  <c r="U168" i="1"/>
  <c r="V168" i="1"/>
  <c r="W168" i="1"/>
  <c r="X168" i="1"/>
  <c r="Y168" i="1"/>
  <c r="AD168" i="1" s="1"/>
  <c r="Z168" i="1"/>
  <c r="AA168" i="1"/>
  <c r="AB168" i="1"/>
  <c r="S731" i="1"/>
  <c r="T731" i="1"/>
  <c r="U731" i="1"/>
  <c r="V731" i="1"/>
  <c r="W731" i="1"/>
  <c r="X731" i="1"/>
  <c r="Y731" i="1"/>
  <c r="AD731" i="1" s="1"/>
  <c r="Z731" i="1"/>
  <c r="AA731" i="1"/>
  <c r="AB731" i="1"/>
  <c r="S915" i="1"/>
  <c r="T915" i="1"/>
  <c r="U915" i="1"/>
  <c r="V915" i="1"/>
  <c r="W915" i="1"/>
  <c r="X915" i="1"/>
  <c r="Y915" i="1"/>
  <c r="AD915" i="1" s="1"/>
  <c r="Z915" i="1"/>
  <c r="AA915" i="1"/>
  <c r="AB915" i="1"/>
  <c r="S732" i="1"/>
  <c r="T732" i="1"/>
  <c r="U732" i="1"/>
  <c r="V732" i="1"/>
  <c r="W732" i="1"/>
  <c r="X732" i="1"/>
  <c r="Y732" i="1"/>
  <c r="AD732" i="1" s="1"/>
  <c r="Z732" i="1"/>
  <c r="AA732" i="1"/>
  <c r="AB732" i="1"/>
  <c r="S842" i="1"/>
  <c r="T842" i="1"/>
  <c r="U842" i="1"/>
  <c r="V842" i="1"/>
  <c r="W842" i="1"/>
  <c r="X842" i="1"/>
  <c r="Y842" i="1"/>
  <c r="AD842" i="1" s="1"/>
  <c r="Z842" i="1"/>
  <c r="AA842" i="1"/>
  <c r="AB842" i="1"/>
  <c r="S521" i="1"/>
  <c r="T521" i="1"/>
  <c r="U521" i="1"/>
  <c r="V521" i="1"/>
  <c r="W521" i="1"/>
  <c r="X521" i="1"/>
  <c r="Y521" i="1"/>
  <c r="AD521" i="1" s="1"/>
  <c r="Z521" i="1"/>
  <c r="AA521" i="1"/>
  <c r="AB521" i="1"/>
  <c r="S111" i="1"/>
  <c r="T111" i="1"/>
  <c r="U111" i="1"/>
  <c r="V111" i="1"/>
  <c r="W111" i="1"/>
  <c r="X111" i="1"/>
  <c r="Y111" i="1"/>
  <c r="AD111" i="1" s="1"/>
  <c r="Z111" i="1"/>
  <c r="AA111" i="1"/>
  <c r="AB111" i="1"/>
  <c r="S169" i="1"/>
  <c r="T169" i="1"/>
  <c r="U169" i="1"/>
  <c r="V169" i="1"/>
  <c r="W169" i="1"/>
  <c r="X169" i="1"/>
  <c r="Y169" i="1"/>
  <c r="AD169" i="1" s="1"/>
  <c r="Z169" i="1"/>
  <c r="AA169" i="1"/>
  <c r="AB169" i="1"/>
  <c r="S611" i="1"/>
  <c r="T611" i="1"/>
  <c r="U611" i="1"/>
  <c r="V611" i="1"/>
  <c r="W611" i="1"/>
  <c r="X611" i="1"/>
  <c r="Y611" i="1"/>
  <c r="AD611" i="1" s="1"/>
  <c r="Z611" i="1"/>
  <c r="AA611" i="1"/>
  <c r="AB611" i="1"/>
  <c r="S320" i="1"/>
  <c r="T320" i="1"/>
  <c r="U320" i="1"/>
  <c r="V320" i="1"/>
  <c r="W320" i="1"/>
  <c r="X320" i="1"/>
  <c r="Y320" i="1"/>
  <c r="AD320" i="1" s="1"/>
  <c r="Z320" i="1"/>
  <c r="AA320" i="1"/>
  <c r="AB320" i="1"/>
  <c r="S251" i="1"/>
  <c r="T251" i="1"/>
  <c r="U251" i="1"/>
  <c r="V251" i="1"/>
  <c r="W251" i="1"/>
  <c r="X251" i="1"/>
  <c r="Y251" i="1"/>
  <c r="AD251" i="1" s="1"/>
  <c r="Z251" i="1"/>
  <c r="AA251" i="1"/>
  <c r="AB251" i="1"/>
  <c r="S612" i="1"/>
  <c r="T612" i="1"/>
  <c r="U612" i="1"/>
  <c r="V612" i="1"/>
  <c r="W612" i="1"/>
  <c r="X612" i="1"/>
  <c r="Y612" i="1"/>
  <c r="AD612" i="1" s="1"/>
  <c r="Z612" i="1"/>
  <c r="AA612" i="1"/>
  <c r="AB612" i="1"/>
  <c r="S834" i="1"/>
  <c r="T834" i="1"/>
  <c r="U834" i="1"/>
  <c r="V834" i="1"/>
  <c r="W834" i="1"/>
  <c r="X834" i="1"/>
  <c r="Y834" i="1"/>
  <c r="AD834" i="1" s="1"/>
  <c r="Z834" i="1"/>
  <c r="AA834" i="1"/>
  <c r="AB834" i="1"/>
  <c r="S263" i="1"/>
  <c r="T263" i="1"/>
  <c r="U263" i="1"/>
  <c r="V263" i="1"/>
  <c r="W263" i="1"/>
  <c r="X263" i="1"/>
  <c r="Y263" i="1"/>
  <c r="AD263" i="1" s="1"/>
  <c r="Z263" i="1"/>
  <c r="AA263" i="1"/>
  <c r="AB263" i="1"/>
  <c r="S55" i="1"/>
  <c r="T55" i="1"/>
  <c r="U55" i="1"/>
  <c r="V55" i="1"/>
  <c r="W55" i="1"/>
  <c r="X55" i="1"/>
  <c r="Y55" i="1"/>
  <c r="AD55" i="1" s="1"/>
  <c r="Z55" i="1"/>
  <c r="AA55" i="1"/>
  <c r="AB55" i="1"/>
  <c r="S112" i="1"/>
  <c r="T112" i="1"/>
  <c r="U112" i="1"/>
  <c r="V112" i="1"/>
  <c r="W112" i="1"/>
  <c r="X112" i="1"/>
  <c r="Y112" i="1"/>
  <c r="AD112" i="1" s="1"/>
  <c r="Z112" i="1"/>
  <c r="AA112" i="1"/>
  <c r="AB112" i="1"/>
  <c r="S170" i="1"/>
  <c r="T170" i="1"/>
  <c r="U170" i="1"/>
  <c r="V170" i="1"/>
  <c r="W170" i="1"/>
  <c r="X170" i="1"/>
  <c r="Y170" i="1"/>
  <c r="AD170" i="1" s="1"/>
  <c r="Z170" i="1"/>
  <c r="AA170" i="1"/>
  <c r="AB170" i="1"/>
  <c r="S892" i="1"/>
  <c r="T892" i="1"/>
  <c r="U892" i="1"/>
  <c r="V892" i="1"/>
  <c r="W892" i="1"/>
  <c r="X892" i="1"/>
  <c r="Y892" i="1"/>
  <c r="AD892" i="1" s="1"/>
  <c r="Z892" i="1"/>
  <c r="AA892" i="1"/>
  <c r="AB892" i="1"/>
  <c r="S269" i="1"/>
  <c r="T269" i="1"/>
  <c r="U269" i="1"/>
  <c r="V269" i="1"/>
  <c r="W269" i="1"/>
  <c r="X269" i="1"/>
  <c r="Y269" i="1"/>
  <c r="AD269" i="1" s="1"/>
  <c r="Z269" i="1"/>
  <c r="AA269" i="1"/>
  <c r="AB269" i="1"/>
  <c r="S436" i="1"/>
  <c r="T436" i="1"/>
  <c r="U436" i="1"/>
  <c r="V436" i="1"/>
  <c r="W436" i="1"/>
  <c r="X436" i="1"/>
  <c r="Y436" i="1"/>
  <c r="AD436" i="1" s="1"/>
  <c r="Z436" i="1"/>
  <c r="AA436" i="1"/>
  <c r="AB436" i="1"/>
  <c r="S171" i="1"/>
  <c r="T171" i="1"/>
  <c r="U171" i="1"/>
  <c r="V171" i="1"/>
  <c r="W171" i="1"/>
  <c r="X171" i="1"/>
  <c r="Y171" i="1"/>
  <c r="AD171" i="1" s="1"/>
  <c r="Z171" i="1"/>
  <c r="AA171" i="1"/>
  <c r="AB171" i="1"/>
  <c r="S113" i="1"/>
  <c r="T113" i="1"/>
  <c r="U113" i="1"/>
  <c r="V113" i="1"/>
  <c r="W113" i="1"/>
  <c r="X113" i="1"/>
  <c r="Y113" i="1"/>
  <c r="AD113" i="1" s="1"/>
  <c r="Z113" i="1"/>
  <c r="AA113" i="1"/>
  <c r="AB113" i="1"/>
  <c r="S613" i="1"/>
  <c r="T613" i="1"/>
  <c r="U613" i="1"/>
  <c r="V613" i="1"/>
  <c r="W613" i="1"/>
  <c r="X613" i="1"/>
  <c r="Y613" i="1"/>
  <c r="AD613" i="1" s="1"/>
  <c r="Z613" i="1"/>
  <c r="AA613" i="1"/>
  <c r="AB613" i="1"/>
  <c r="S733" i="1"/>
  <c r="T733" i="1"/>
  <c r="U733" i="1"/>
  <c r="V733" i="1"/>
  <c r="W733" i="1"/>
  <c r="X733" i="1"/>
  <c r="Y733" i="1"/>
  <c r="AD733" i="1" s="1"/>
  <c r="Z733" i="1"/>
  <c r="AA733" i="1"/>
  <c r="AB733" i="1"/>
  <c r="S56" i="1"/>
  <c r="T56" i="1"/>
  <c r="U56" i="1"/>
  <c r="V56" i="1"/>
  <c r="W56" i="1"/>
  <c r="X56" i="1"/>
  <c r="Y56" i="1"/>
  <c r="AD56" i="1" s="1"/>
  <c r="Z56" i="1"/>
  <c r="AA56" i="1"/>
  <c r="AB56" i="1"/>
  <c r="S501" i="1"/>
  <c r="T501" i="1"/>
  <c r="U501" i="1"/>
  <c r="V501" i="1"/>
  <c r="W501" i="1"/>
  <c r="X501" i="1"/>
  <c r="Y501" i="1"/>
  <c r="AD501" i="1" s="1"/>
  <c r="Z501" i="1"/>
  <c r="AA501" i="1"/>
  <c r="AB501" i="1"/>
  <c r="S372" i="1"/>
  <c r="T372" i="1"/>
  <c r="U372" i="1"/>
  <c r="V372" i="1"/>
  <c r="W372" i="1"/>
  <c r="X372" i="1"/>
  <c r="Y372" i="1"/>
  <c r="AD372" i="1" s="1"/>
  <c r="Z372" i="1"/>
  <c r="AA372" i="1"/>
  <c r="AB372" i="1"/>
  <c r="S270" i="1"/>
  <c r="T270" i="1"/>
  <c r="U270" i="1"/>
  <c r="V270" i="1"/>
  <c r="W270" i="1"/>
  <c r="X270" i="1"/>
  <c r="Y270" i="1"/>
  <c r="AD270" i="1" s="1"/>
  <c r="Z270" i="1"/>
  <c r="AA270" i="1"/>
  <c r="AB270" i="1"/>
  <c r="S600" i="1"/>
  <c r="T600" i="1"/>
  <c r="U600" i="1"/>
  <c r="V600" i="1"/>
  <c r="W600" i="1"/>
  <c r="X600" i="1"/>
  <c r="Y600" i="1"/>
  <c r="AD600" i="1" s="1"/>
  <c r="Z600" i="1"/>
  <c r="AA600" i="1"/>
  <c r="AB600" i="1"/>
  <c r="S664" i="1"/>
  <c r="T664" i="1"/>
  <c r="U664" i="1"/>
  <c r="V664" i="1"/>
  <c r="W664" i="1"/>
  <c r="X664" i="1"/>
  <c r="Y664" i="1"/>
  <c r="AD664" i="1" s="1"/>
  <c r="Z664" i="1"/>
  <c r="AA664" i="1"/>
  <c r="AB664" i="1"/>
  <c r="S373" i="1"/>
  <c r="T373" i="1"/>
  <c r="U373" i="1"/>
  <c r="V373" i="1"/>
  <c r="W373" i="1"/>
  <c r="X373" i="1"/>
  <c r="Y373" i="1"/>
  <c r="AD373" i="1" s="1"/>
  <c r="Z373" i="1"/>
  <c r="AA373" i="1"/>
  <c r="AB373" i="1"/>
  <c r="S835" i="1"/>
  <c r="T835" i="1"/>
  <c r="U835" i="1"/>
  <c r="V835" i="1"/>
  <c r="W835" i="1"/>
  <c r="X835" i="1"/>
  <c r="Y835" i="1"/>
  <c r="AD835" i="1" s="1"/>
  <c r="Z835" i="1"/>
  <c r="AA835" i="1"/>
  <c r="AB835" i="1"/>
  <c r="S603" i="1"/>
  <c r="T603" i="1"/>
  <c r="U603" i="1"/>
  <c r="V603" i="1"/>
  <c r="W603" i="1"/>
  <c r="X603" i="1"/>
  <c r="Y603" i="1"/>
  <c r="AD603" i="1" s="1"/>
  <c r="Z603" i="1"/>
  <c r="AA603" i="1"/>
  <c r="AB603" i="1"/>
  <c r="S502" i="1"/>
  <c r="T502" i="1"/>
  <c r="U502" i="1"/>
  <c r="V502" i="1"/>
  <c r="W502" i="1"/>
  <c r="X502" i="1"/>
  <c r="Y502" i="1"/>
  <c r="AD502" i="1" s="1"/>
  <c r="Z502" i="1"/>
  <c r="AA502" i="1"/>
  <c r="AB502" i="1"/>
  <c r="S624" i="1"/>
  <c r="T624" i="1"/>
  <c r="U624" i="1"/>
  <c r="V624" i="1"/>
  <c r="W624" i="1"/>
  <c r="X624" i="1"/>
  <c r="Y624" i="1"/>
  <c r="AD624" i="1" s="1"/>
  <c r="Z624" i="1"/>
  <c r="AA624" i="1"/>
  <c r="AB624" i="1"/>
  <c r="S172" i="1"/>
  <c r="T172" i="1"/>
  <c r="U172" i="1"/>
  <c r="V172" i="1"/>
  <c r="W172" i="1"/>
  <c r="X172" i="1"/>
  <c r="Y172" i="1"/>
  <c r="AD172" i="1" s="1"/>
  <c r="Z172" i="1"/>
  <c r="AA172" i="1"/>
  <c r="AB172" i="1"/>
  <c r="S271" i="1"/>
  <c r="T271" i="1"/>
  <c r="U271" i="1"/>
  <c r="V271" i="1"/>
  <c r="W271" i="1"/>
  <c r="X271" i="1"/>
  <c r="Y271" i="1"/>
  <c r="AD271" i="1" s="1"/>
  <c r="Z271" i="1"/>
  <c r="AA271" i="1"/>
  <c r="AB271" i="1"/>
  <c r="S745" i="1"/>
  <c r="T745" i="1"/>
  <c r="U745" i="1"/>
  <c r="V745" i="1"/>
  <c r="W745" i="1"/>
  <c r="X745" i="1"/>
  <c r="Y745" i="1"/>
  <c r="AD745" i="1" s="1"/>
  <c r="Z745" i="1"/>
  <c r="AA745" i="1"/>
  <c r="AB745" i="1"/>
  <c r="S321" i="1"/>
  <c r="T321" i="1"/>
  <c r="U321" i="1"/>
  <c r="V321" i="1"/>
  <c r="W321" i="1"/>
  <c r="X321" i="1"/>
  <c r="Y321" i="1"/>
  <c r="AD321" i="1" s="1"/>
  <c r="Z321" i="1"/>
  <c r="AA321" i="1"/>
  <c r="AB321" i="1"/>
  <c r="S558" i="1"/>
  <c r="T558" i="1"/>
  <c r="U558" i="1"/>
  <c r="V558" i="1"/>
  <c r="W558" i="1"/>
  <c r="X558" i="1"/>
  <c r="Y558" i="1"/>
  <c r="AD558" i="1" s="1"/>
  <c r="Z558" i="1"/>
  <c r="AA558" i="1"/>
  <c r="AB558" i="1"/>
  <c r="S627" i="1"/>
  <c r="T627" i="1"/>
  <c r="U627" i="1"/>
  <c r="V627" i="1"/>
  <c r="W627" i="1"/>
  <c r="X627" i="1"/>
  <c r="Y627" i="1"/>
  <c r="AD627" i="1" s="1"/>
  <c r="Z627" i="1"/>
  <c r="AA627" i="1"/>
  <c r="AB627" i="1"/>
  <c r="S734" i="1"/>
  <c r="T734" i="1"/>
  <c r="U734" i="1"/>
  <c r="V734" i="1"/>
  <c r="W734" i="1"/>
  <c r="X734" i="1"/>
  <c r="Y734" i="1"/>
  <c r="AD734" i="1" s="1"/>
  <c r="Z734" i="1"/>
  <c r="AA734" i="1"/>
  <c r="AB734" i="1"/>
  <c r="S272" i="1"/>
  <c r="T272" i="1"/>
  <c r="U272" i="1"/>
  <c r="V272" i="1"/>
  <c r="W272" i="1"/>
  <c r="X272" i="1"/>
  <c r="Y272" i="1"/>
  <c r="AD272" i="1" s="1"/>
  <c r="Z272" i="1"/>
  <c r="AA272" i="1"/>
  <c r="AB272" i="1"/>
  <c r="S735" i="1"/>
  <c r="T735" i="1"/>
  <c r="U735" i="1"/>
  <c r="V735" i="1"/>
  <c r="W735" i="1"/>
  <c r="X735" i="1"/>
  <c r="Y735" i="1"/>
  <c r="AD735" i="1" s="1"/>
  <c r="Z735" i="1"/>
  <c r="AA735" i="1"/>
  <c r="AB735" i="1"/>
  <c r="S273" i="1"/>
  <c r="T273" i="1"/>
  <c r="U273" i="1"/>
  <c r="V273" i="1"/>
  <c r="W273" i="1"/>
  <c r="X273" i="1"/>
  <c r="Y273" i="1"/>
  <c r="AD273" i="1" s="1"/>
  <c r="Z273" i="1"/>
  <c r="AA273" i="1"/>
  <c r="AB273" i="1"/>
  <c r="S114" i="1"/>
  <c r="T114" i="1"/>
  <c r="U114" i="1"/>
  <c r="V114" i="1"/>
  <c r="W114" i="1"/>
  <c r="X114" i="1"/>
  <c r="Y114" i="1"/>
  <c r="AD114" i="1" s="1"/>
  <c r="Z114" i="1"/>
  <c r="AA114" i="1"/>
  <c r="AB114" i="1"/>
  <c r="S503" i="1"/>
  <c r="T503" i="1"/>
  <c r="U503" i="1"/>
  <c r="V503" i="1"/>
  <c r="W503" i="1"/>
  <c r="X503" i="1"/>
  <c r="Y503" i="1"/>
  <c r="AD503" i="1" s="1"/>
  <c r="Z503" i="1"/>
  <c r="AA503" i="1"/>
  <c r="AB503" i="1"/>
  <c r="S893" i="1"/>
  <c r="T893" i="1"/>
  <c r="U893" i="1"/>
  <c r="V893" i="1"/>
  <c r="W893" i="1"/>
  <c r="X893" i="1"/>
  <c r="Y893" i="1"/>
  <c r="AD893" i="1" s="1"/>
  <c r="Z893" i="1"/>
  <c r="AA893" i="1"/>
  <c r="AB893" i="1"/>
  <c r="S614" i="1"/>
  <c r="T614" i="1"/>
  <c r="U614" i="1"/>
  <c r="V614" i="1"/>
  <c r="W614" i="1"/>
  <c r="X614" i="1"/>
  <c r="Y614" i="1"/>
  <c r="AD614" i="1" s="1"/>
  <c r="Z614" i="1"/>
  <c r="AA614" i="1"/>
  <c r="AB614" i="1"/>
  <c r="S374" i="1"/>
  <c r="T374" i="1"/>
  <c r="U374" i="1"/>
  <c r="V374" i="1"/>
  <c r="W374" i="1"/>
  <c r="X374" i="1"/>
  <c r="Y374" i="1"/>
  <c r="AD374" i="1" s="1"/>
  <c r="Z374" i="1"/>
  <c r="AA374" i="1"/>
  <c r="AB374" i="1"/>
  <c r="S173" i="1"/>
  <c r="T173" i="1"/>
  <c r="U173" i="1"/>
  <c r="V173" i="1"/>
  <c r="W173" i="1"/>
  <c r="X173" i="1"/>
  <c r="Y173" i="1"/>
  <c r="AD173" i="1" s="1"/>
  <c r="Z173" i="1"/>
  <c r="AA173" i="1"/>
  <c r="AB173" i="1"/>
  <c r="S57" i="1"/>
  <c r="T57" i="1"/>
  <c r="U57" i="1"/>
  <c r="V57" i="1"/>
  <c r="W57" i="1"/>
  <c r="X57" i="1"/>
  <c r="Y57" i="1"/>
  <c r="AD57" i="1" s="1"/>
  <c r="Z57" i="1"/>
  <c r="AA57" i="1"/>
  <c r="AB57" i="1"/>
  <c r="S58" i="1"/>
  <c r="T58" i="1"/>
  <c r="U58" i="1"/>
  <c r="V58" i="1"/>
  <c r="W58" i="1"/>
  <c r="X58" i="1"/>
  <c r="Y58" i="1"/>
  <c r="AD58" i="1" s="1"/>
  <c r="Z58" i="1"/>
  <c r="AA58" i="1"/>
  <c r="AB58" i="1"/>
  <c r="S375" i="1"/>
  <c r="T375" i="1"/>
  <c r="U375" i="1"/>
  <c r="V375" i="1"/>
  <c r="W375" i="1"/>
  <c r="X375" i="1"/>
  <c r="Y375" i="1"/>
  <c r="AD375" i="1" s="1"/>
  <c r="Z375" i="1"/>
  <c r="AA375" i="1"/>
  <c r="AB375" i="1"/>
  <c r="S504" i="1"/>
  <c r="T504" i="1"/>
  <c r="U504" i="1"/>
  <c r="V504" i="1"/>
  <c r="W504" i="1"/>
  <c r="X504" i="1"/>
  <c r="Y504" i="1"/>
  <c r="AD504" i="1" s="1"/>
  <c r="Z504" i="1"/>
  <c r="AA504" i="1"/>
  <c r="AB504" i="1"/>
  <c r="S376" i="1"/>
  <c r="T376" i="1"/>
  <c r="U376" i="1"/>
  <c r="V376" i="1"/>
  <c r="W376" i="1"/>
  <c r="X376" i="1"/>
  <c r="Y376" i="1"/>
  <c r="AD376" i="1" s="1"/>
  <c r="Z376" i="1"/>
  <c r="AA376" i="1"/>
  <c r="AB376" i="1"/>
  <c r="S836" i="1"/>
  <c r="T836" i="1"/>
  <c r="U836" i="1"/>
  <c r="V836" i="1"/>
  <c r="W836" i="1"/>
  <c r="X836" i="1"/>
  <c r="Y836" i="1"/>
  <c r="AD836" i="1" s="1"/>
  <c r="Z836" i="1"/>
  <c r="AA836" i="1"/>
  <c r="AB836" i="1"/>
  <c r="S59" i="1"/>
  <c r="T59" i="1"/>
  <c r="U59" i="1"/>
  <c r="V59" i="1"/>
  <c r="W59" i="1"/>
  <c r="X59" i="1"/>
  <c r="Y59" i="1"/>
  <c r="AD59" i="1" s="1"/>
  <c r="Z59" i="1"/>
  <c r="AA59" i="1"/>
  <c r="AB59" i="1"/>
  <c r="S615" i="1"/>
  <c r="T615" i="1"/>
  <c r="U615" i="1"/>
  <c r="V615" i="1"/>
  <c r="W615" i="1"/>
  <c r="X615" i="1"/>
  <c r="Y615" i="1"/>
  <c r="AD615" i="1" s="1"/>
  <c r="Z615" i="1"/>
  <c r="AA615" i="1"/>
  <c r="AB615" i="1"/>
  <c r="S14" i="1"/>
  <c r="T14" i="1"/>
  <c r="U14" i="1"/>
  <c r="V14" i="1"/>
  <c r="W14" i="1"/>
  <c r="X14" i="1"/>
  <c r="Y14" i="1"/>
  <c r="AD14" i="1" s="1"/>
  <c r="Z14" i="1"/>
  <c r="AA14" i="1"/>
  <c r="AB14" i="1"/>
  <c r="S174" i="1"/>
  <c r="T174" i="1"/>
  <c r="U174" i="1"/>
  <c r="V174" i="1"/>
  <c r="W174" i="1"/>
  <c r="X174" i="1"/>
  <c r="Y174" i="1"/>
  <c r="AD174" i="1" s="1"/>
  <c r="Z174" i="1"/>
  <c r="AA174" i="1"/>
  <c r="AB174" i="1"/>
  <c r="S115" i="1"/>
  <c r="T115" i="1"/>
  <c r="U115" i="1"/>
  <c r="V115" i="1"/>
  <c r="W115" i="1"/>
  <c r="X115" i="1"/>
  <c r="Y115" i="1"/>
  <c r="AD115" i="1" s="1"/>
  <c r="Z115" i="1"/>
  <c r="AA115" i="1"/>
  <c r="AB115" i="1"/>
  <c r="S616" i="1"/>
  <c r="T616" i="1"/>
  <c r="U616" i="1"/>
  <c r="V616" i="1"/>
  <c r="W616" i="1"/>
  <c r="X616" i="1"/>
  <c r="Y616" i="1"/>
  <c r="AD616" i="1" s="1"/>
  <c r="Z616" i="1"/>
  <c r="AA616" i="1"/>
  <c r="AB616" i="1"/>
  <c r="S505" i="1"/>
  <c r="T505" i="1"/>
  <c r="U505" i="1"/>
  <c r="V505" i="1"/>
  <c r="W505" i="1"/>
  <c r="X505" i="1"/>
  <c r="Y505" i="1"/>
  <c r="AD505" i="1" s="1"/>
  <c r="Z505" i="1"/>
  <c r="AA505" i="1"/>
  <c r="AB505" i="1"/>
  <c r="S736" i="1"/>
  <c r="T736" i="1"/>
  <c r="U736" i="1"/>
  <c r="V736" i="1"/>
  <c r="W736" i="1"/>
  <c r="X736" i="1"/>
  <c r="Y736" i="1"/>
  <c r="AD736" i="1" s="1"/>
  <c r="Z736" i="1"/>
  <c r="AA736" i="1"/>
  <c r="AB736" i="1"/>
  <c r="S219" i="1"/>
  <c r="T219" i="1"/>
  <c r="U219" i="1"/>
  <c r="V219" i="1"/>
  <c r="W219" i="1"/>
  <c r="X219" i="1"/>
  <c r="Y219" i="1"/>
  <c r="AD219" i="1" s="1"/>
  <c r="Z219" i="1"/>
  <c r="AA219" i="1"/>
  <c r="AB219" i="1"/>
  <c r="S737" i="1"/>
  <c r="T737" i="1"/>
  <c r="U737" i="1"/>
  <c r="V737" i="1"/>
  <c r="W737" i="1"/>
  <c r="X737" i="1"/>
  <c r="Y737" i="1"/>
  <c r="AD737" i="1" s="1"/>
  <c r="Z737" i="1"/>
  <c r="AA737" i="1"/>
  <c r="AB737" i="1"/>
  <c r="S767" i="1"/>
  <c r="T767" i="1"/>
  <c r="U767" i="1"/>
  <c r="V767" i="1"/>
  <c r="W767" i="1"/>
  <c r="X767" i="1"/>
  <c r="Y767" i="1"/>
  <c r="AD767" i="1" s="1"/>
  <c r="Z767" i="1"/>
  <c r="AA767" i="1"/>
  <c r="AB767" i="1"/>
  <c r="S506" i="1"/>
  <c r="T506" i="1"/>
  <c r="U506" i="1"/>
  <c r="V506" i="1"/>
  <c r="W506" i="1"/>
  <c r="X506" i="1"/>
  <c r="Y506" i="1"/>
  <c r="AD506" i="1" s="1"/>
  <c r="Z506" i="1"/>
  <c r="AA506" i="1"/>
  <c r="AB506" i="1"/>
  <c r="S274" i="1"/>
  <c r="T274" i="1"/>
  <c r="U274" i="1"/>
  <c r="V274" i="1"/>
  <c r="W274" i="1"/>
  <c r="X274" i="1"/>
  <c r="Y274" i="1"/>
  <c r="AD274" i="1" s="1"/>
  <c r="Z274" i="1"/>
  <c r="AA274" i="1"/>
  <c r="AB274" i="1"/>
  <c r="S176" i="1"/>
  <c r="T176" i="1"/>
  <c r="U176" i="1"/>
  <c r="V176" i="1"/>
  <c r="W176" i="1"/>
  <c r="X176" i="1"/>
  <c r="Y176" i="1"/>
  <c r="AD176" i="1" s="1"/>
  <c r="Z176" i="1"/>
  <c r="AA176" i="1"/>
  <c r="AB176" i="1"/>
  <c r="S738" i="1"/>
  <c r="T738" i="1"/>
  <c r="U738" i="1"/>
  <c r="V738" i="1"/>
  <c r="W738" i="1"/>
  <c r="X738" i="1"/>
  <c r="Y738" i="1"/>
  <c r="AD738" i="1" s="1"/>
  <c r="Z738" i="1"/>
  <c r="AA738" i="1"/>
  <c r="AB738" i="1"/>
  <c r="S116" i="1"/>
  <c r="T116" i="1"/>
  <c r="U116" i="1"/>
  <c r="V116" i="1"/>
  <c r="W116" i="1"/>
  <c r="X116" i="1"/>
  <c r="Y116" i="1"/>
  <c r="AD116" i="1" s="1"/>
  <c r="Z116" i="1"/>
  <c r="AA116" i="1"/>
  <c r="AB116" i="1"/>
  <c r="S275" i="1"/>
  <c r="T275" i="1"/>
  <c r="U275" i="1"/>
  <c r="V275" i="1"/>
  <c r="W275" i="1"/>
  <c r="X275" i="1"/>
  <c r="Y275" i="1"/>
  <c r="AD275" i="1" s="1"/>
  <c r="Z275" i="1"/>
  <c r="AA275" i="1"/>
  <c r="AB275" i="1"/>
  <c r="S617" i="1"/>
  <c r="T617" i="1"/>
  <c r="U617" i="1"/>
  <c r="V617" i="1"/>
  <c r="W617" i="1"/>
  <c r="X617" i="1"/>
  <c r="Y617" i="1"/>
  <c r="AD617" i="1" s="1"/>
  <c r="Z617" i="1"/>
  <c r="AA617" i="1"/>
  <c r="AB617" i="1"/>
  <c r="S117" i="1"/>
  <c r="T117" i="1"/>
  <c r="U117" i="1"/>
  <c r="V117" i="1"/>
  <c r="W117" i="1"/>
  <c r="X117" i="1"/>
  <c r="Y117" i="1"/>
  <c r="AD117" i="1" s="1"/>
  <c r="Z117" i="1"/>
  <c r="AA117" i="1"/>
  <c r="AB117" i="1"/>
  <c r="S64" i="1"/>
  <c r="T64" i="1"/>
  <c r="U64" i="1"/>
  <c r="V64" i="1"/>
  <c r="W64" i="1"/>
  <c r="X64" i="1"/>
  <c r="Y64" i="1"/>
  <c r="AD64" i="1" s="1"/>
  <c r="Z64" i="1"/>
  <c r="AA64" i="1"/>
  <c r="AB64" i="1"/>
  <c r="S177" i="1"/>
  <c r="T177" i="1"/>
  <c r="U177" i="1"/>
  <c r="V177" i="1"/>
  <c r="W177" i="1"/>
  <c r="X177" i="1"/>
  <c r="Y177" i="1"/>
  <c r="AD177" i="1" s="1"/>
  <c r="Z177" i="1"/>
  <c r="AA177" i="1"/>
  <c r="AB177" i="1"/>
  <c r="S739" i="1"/>
  <c r="T739" i="1"/>
  <c r="U739" i="1"/>
  <c r="V739" i="1"/>
  <c r="W739" i="1"/>
  <c r="X739" i="1"/>
  <c r="Y739" i="1"/>
  <c r="AD739" i="1" s="1"/>
  <c r="Z739" i="1"/>
  <c r="AA739" i="1"/>
  <c r="AB739" i="1"/>
  <c r="S205" i="1"/>
  <c r="T205" i="1"/>
  <c r="U205" i="1"/>
  <c r="V205" i="1"/>
  <c r="W205" i="1"/>
  <c r="X205" i="1"/>
  <c r="Y205" i="1"/>
  <c r="AD205" i="1" s="1"/>
  <c r="Z205" i="1"/>
  <c r="AA205" i="1"/>
  <c r="AB205" i="1"/>
  <c r="S618" i="1"/>
  <c r="T618" i="1"/>
  <c r="U618" i="1"/>
  <c r="V618" i="1"/>
  <c r="W618" i="1"/>
  <c r="X618" i="1"/>
  <c r="Y618" i="1"/>
  <c r="AD618" i="1" s="1"/>
  <c r="Z618" i="1"/>
  <c r="AA618" i="1"/>
  <c r="AB618" i="1"/>
  <c r="S15" i="1"/>
  <c r="T15" i="1"/>
  <c r="U15" i="1"/>
  <c r="V15" i="1"/>
  <c r="W15" i="1"/>
  <c r="X15" i="1"/>
  <c r="Y15" i="1"/>
  <c r="AD15" i="1" s="1"/>
  <c r="Z15" i="1"/>
  <c r="AA15" i="1"/>
  <c r="AB15" i="1"/>
  <c r="S276" i="1"/>
  <c r="T276" i="1"/>
  <c r="U276" i="1"/>
  <c r="V276" i="1"/>
  <c r="W276" i="1"/>
  <c r="X276" i="1"/>
  <c r="Y276" i="1"/>
  <c r="AD276" i="1" s="1"/>
  <c r="Z276" i="1"/>
  <c r="AA276" i="1"/>
  <c r="AB276" i="1"/>
  <c r="S377" i="1"/>
  <c r="T377" i="1"/>
  <c r="U377" i="1"/>
  <c r="V377" i="1"/>
  <c r="W377" i="1"/>
  <c r="X377" i="1"/>
  <c r="Y377" i="1"/>
  <c r="AD377" i="1" s="1"/>
  <c r="Z377" i="1"/>
  <c r="AA377" i="1"/>
  <c r="AB377" i="1"/>
  <c r="S378" i="1"/>
  <c r="T378" i="1"/>
  <c r="U378" i="1"/>
  <c r="V378" i="1"/>
  <c r="W378" i="1"/>
  <c r="X378" i="1"/>
  <c r="Y378" i="1"/>
  <c r="AD378" i="1" s="1"/>
  <c r="Z378" i="1"/>
  <c r="AA378" i="1"/>
  <c r="AB378" i="1"/>
  <c r="S118" i="1"/>
  <c r="T118" i="1"/>
  <c r="U118" i="1"/>
  <c r="V118" i="1"/>
  <c r="W118" i="1"/>
  <c r="X118" i="1"/>
  <c r="Y118" i="1"/>
  <c r="AD118" i="1" s="1"/>
  <c r="Z118" i="1"/>
  <c r="AA118" i="1"/>
  <c r="AB118" i="1"/>
  <c r="S507" i="1"/>
  <c r="T507" i="1"/>
  <c r="U507" i="1"/>
  <c r="V507" i="1"/>
  <c r="W507" i="1"/>
  <c r="X507" i="1"/>
  <c r="Y507" i="1"/>
  <c r="AD507" i="1" s="1"/>
  <c r="Z507" i="1"/>
  <c r="AA507" i="1"/>
  <c r="AB507" i="1"/>
  <c r="S119" i="1"/>
  <c r="T119" i="1"/>
  <c r="U119" i="1"/>
  <c r="V119" i="1"/>
  <c r="W119" i="1"/>
  <c r="X119" i="1"/>
  <c r="Y119" i="1"/>
  <c r="AD119" i="1" s="1"/>
  <c r="Z119" i="1"/>
  <c r="AA119" i="1"/>
  <c r="AB119" i="1"/>
  <c r="S619" i="1"/>
  <c r="T619" i="1"/>
  <c r="U619" i="1"/>
  <c r="V619" i="1"/>
  <c r="W619" i="1"/>
  <c r="X619" i="1"/>
  <c r="Y619" i="1"/>
  <c r="AD619" i="1" s="1"/>
  <c r="Z619" i="1"/>
  <c r="AA619" i="1"/>
  <c r="AB619" i="1"/>
  <c r="S379" i="1"/>
  <c r="T379" i="1"/>
  <c r="U379" i="1"/>
  <c r="V379" i="1"/>
  <c r="W379" i="1"/>
  <c r="X379" i="1"/>
  <c r="Y379" i="1"/>
  <c r="AD379" i="1" s="1"/>
  <c r="Z379" i="1"/>
  <c r="AA379" i="1"/>
  <c r="AB379" i="1"/>
  <c r="S266" i="1"/>
  <c r="T266" i="1"/>
  <c r="U266" i="1"/>
  <c r="V266" i="1"/>
  <c r="W266" i="1"/>
  <c r="X266" i="1"/>
  <c r="Y266" i="1"/>
  <c r="AD266" i="1" s="1"/>
  <c r="Z266" i="1"/>
  <c r="AA266" i="1"/>
  <c r="AB266" i="1"/>
  <c r="S805" i="1"/>
  <c r="T805" i="1"/>
  <c r="U805" i="1"/>
  <c r="V805" i="1"/>
  <c r="W805" i="1"/>
  <c r="X805" i="1"/>
  <c r="Y805" i="1"/>
  <c r="AD805" i="1" s="1"/>
  <c r="Z805" i="1"/>
  <c r="AA805" i="1"/>
  <c r="AB805" i="1"/>
  <c r="S620" i="1"/>
  <c r="T620" i="1"/>
  <c r="U620" i="1"/>
  <c r="V620" i="1"/>
  <c r="W620" i="1"/>
  <c r="X620" i="1"/>
  <c r="Y620" i="1"/>
  <c r="AD620" i="1" s="1"/>
  <c r="Z620" i="1"/>
  <c r="AA620" i="1"/>
  <c r="AB620" i="1"/>
  <c r="S380" i="1"/>
  <c r="T380" i="1"/>
  <c r="U380" i="1"/>
  <c r="V380" i="1"/>
  <c r="W380" i="1"/>
  <c r="X380" i="1"/>
  <c r="Y380" i="1"/>
  <c r="AD380" i="1" s="1"/>
  <c r="Z380" i="1"/>
  <c r="AA380" i="1"/>
  <c r="AB380" i="1"/>
  <c r="S277" i="1"/>
  <c r="T277" i="1"/>
  <c r="U277" i="1"/>
  <c r="V277" i="1"/>
  <c r="W277" i="1"/>
  <c r="X277" i="1"/>
  <c r="Y277" i="1"/>
  <c r="AD277" i="1" s="1"/>
  <c r="Z277" i="1"/>
  <c r="AA277" i="1"/>
  <c r="AB277" i="1"/>
  <c r="S381" i="1"/>
  <c r="T381" i="1"/>
  <c r="U381" i="1"/>
  <c r="V381" i="1"/>
  <c r="W381" i="1"/>
  <c r="X381" i="1"/>
  <c r="Y381" i="1"/>
  <c r="AD381" i="1" s="1"/>
  <c r="Z381" i="1"/>
  <c r="AA381" i="1"/>
  <c r="AB381" i="1"/>
  <c r="S178" i="1"/>
  <c r="T178" i="1"/>
  <c r="U178" i="1"/>
  <c r="V178" i="1"/>
  <c r="W178" i="1"/>
  <c r="X178" i="1"/>
  <c r="Y178" i="1"/>
  <c r="AD178" i="1" s="1"/>
  <c r="Z178" i="1"/>
  <c r="AA178" i="1"/>
  <c r="AB178" i="1"/>
  <c r="S281" i="1"/>
  <c r="T281" i="1"/>
  <c r="U281" i="1"/>
  <c r="V281" i="1"/>
  <c r="W281" i="1"/>
  <c r="X281" i="1"/>
  <c r="Y281" i="1"/>
  <c r="AD281" i="1" s="1"/>
  <c r="Z281" i="1"/>
  <c r="AA281" i="1"/>
  <c r="AB281" i="1"/>
  <c r="S935" i="1"/>
  <c r="T935" i="1"/>
  <c r="U935" i="1"/>
  <c r="V935" i="1"/>
  <c r="W935" i="1"/>
  <c r="X935" i="1"/>
  <c r="Y935" i="1"/>
  <c r="AD935" i="1" s="1"/>
  <c r="Z935" i="1"/>
  <c r="AA935" i="1"/>
  <c r="AB935" i="1"/>
  <c r="S17" i="1"/>
  <c r="T17" i="1"/>
  <c r="U17" i="1"/>
  <c r="V17" i="1"/>
  <c r="W17" i="1"/>
  <c r="X17" i="1"/>
  <c r="Y17" i="1"/>
  <c r="AD17" i="1" s="1"/>
  <c r="Z17" i="1"/>
  <c r="AA17" i="1"/>
  <c r="AB17" i="1"/>
  <c r="S741" i="1"/>
  <c r="T741" i="1"/>
  <c r="U741" i="1"/>
  <c r="V741" i="1"/>
  <c r="W741" i="1"/>
  <c r="X741" i="1"/>
  <c r="Y741" i="1"/>
  <c r="AD741" i="1" s="1"/>
  <c r="Z741" i="1"/>
  <c r="AA741" i="1"/>
  <c r="AB741" i="1"/>
  <c r="S18" i="1"/>
  <c r="T18" i="1"/>
  <c r="U18" i="1"/>
  <c r="V18" i="1"/>
  <c r="W18" i="1"/>
  <c r="X18" i="1"/>
  <c r="Y18" i="1"/>
  <c r="AD18" i="1" s="1"/>
  <c r="Z18" i="1"/>
  <c r="AA18" i="1"/>
  <c r="AB18" i="1"/>
  <c r="S19" i="1"/>
  <c r="T19" i="1"/>
  <c r="U19" i="1"/>
  <c r="V19" i="1"/>
  <c r="W19" i="1"/>
  <c r="X19" i="1"/>
  <c r="Y19" i="1"/>
  <c r="AD19" i="1" s="1"/>
  <c r="Z19" i="1"/>
  <c r="AA19" i="1"/>
  <c r="AB19" i="1"/>
  <c r="S131" i="1"/>
  <c r="T131" i="1"/>
  <c r="U131" i="1"/>
  <c r="V131" i="1"/>
  <c r="W131" i="1"/>
  <c r="X131" i="1"/>
  <c r="Y131" i="1"/>
  <c r="AD131" i="1" s="1"/>
  <c r="Z131" i="1"/>
  <c r="AA131" i="1"/>
  <c r="AB131" i="1"/>
  <c r="S632" i="1"/>
  <c r="T632" i="1"/>
  <c r="U632" i="1"/>
  <c r="V632" i="1"/>
  <c r="W632" i="1"/>
  <c r="X632" i="1"/>
  <c r="Y632" i="1"/>
  <c r="AD632" i="1" s="1"/>
  <c r="Z632" i="1"/>
  <c r="AA632" i="1"/>
  <c r="AB632" i="1"/>
  <c r="S383" i="1"/>
  <c r="T383" i="1"/>
  <c r="U383" i="1"/>
  <c r="V383" i="1"/>
  <c r="W383" i="1"/>
  <c r="X383" i="1"/>
  <c r="Y383" i="1"/>
  <c r="AD383" i="1" s="1"/>
  <c r="Z383" i="1"/>
  <c r="AA383" i="1"/>
  <c r="AB383" i="1"/>
  <c r="S384" i="1"/>
  <c r="T384" i="1"/>
  <c r="U384" i="1"/>
  <c r="V384" i="1"/>
  <c r="W384" i="1"/>
  <c r="X384" i="1"/>
  <c r="Y384" i="1"/>
  <c r="AD384" i="1" s="1"/>
  <c r="Z384" i="1"/>
  <c r="AA384" i="1"/>
  <c r="AB384" i="1"/>
  <c r="S559" i="1"/>
  <c r="T559" i="1"/>
  <c r="U559" i="1"/>
  <c r="V559" i="1"/>
  <c r="W559" i="1"/>
  <c r="X559" i="1"/>
  <c r="Y559" i="1"/>
  <c r="AD559" i="1" s="1"/>
  <c r="Z559" i="1"/>
  <c r="AA559" i="1"/>
  <c r="AB559" i="1"/>
  <c r="S179" i="1"/>
  <c r="T179" i="1"/>
  <c r="U179" i="1"/>
  <c r="V179" i="1"/>
  <c r="W179" i="1"/>
  <c r="X179" i="1"/>
  <c r="Y179" i="1"/>
  <c r="AD179" i="1" s="1"/>
  <c r="Z179" i="1"/>
  <c r="AA179" i="1"/>
  <c r="AB179" i="1"/>
  <c r="S180" i="1"/>
  <c r="T180" i="1"/>
  <c r="U180" i="1"/>
  <c r="V180" i="1"/>
  <c r="W180" i="1"/>
  <c r="X180" i="1"/>
  <c r="Y180" i="1"/>
  <c r="AD180" i="1" s="1"/>
  <c r="Z180" i="1"/>
  <c r="AA180" i="1"/>
  <c r="AB180" i="1"/>
  <c r="S120" i="1"/>
  <c r="T120" i="1"/>
  <c r="U120" i="1"/>
  <c r="V120" i="1"/>
  <c r="W120" i="1"/>
  <c r="X120" i="1"/>
  <c r="Y120" i="1"/>
  <c r="AD120" i="1" s="1"/>
  <c r="Z120" i="1"/>
  <c r="AA120" i="1"/>
  <c r="AB120" i="1"/>
  <c r="S20" i="1"/>
  <c r="T20" i="1"/>
  <c r="U20" i="1"/>
  <c r="V20" i="1"/>
  <c r="W20" i="1"/>
  <c r="X20" i="1"/>
  <c r="Y20" i="1"/>
  <c r="AD20" i="1" s="1"/>
  <c r="Z20" i="1"/>
  <c r="AA20" i="1"/>
  <c r="AB20" i="1"/>
  <c r="S560" i="1"/>
  <c r="T560" i="1"/>
  <c r="U560" i="1"/>
  <c r="V560" i="1"/>
  <c r="W560" i="1"/>
  <c r="X560" i="1"/>
  <c r="Y560" i="1"/>
  <c r="AD560" i="1" s="1"/>
  <c r="Z560" i="1"/>
  <c r="AA560" i="1"/>
  <c r="AB560" i="1"/>
  <c r="S181" i="1"/>
  <c r="T181" i="1"/>
  <c r="U181" i="1"/>
  <c r="V181" i="1"/>
  <c r="W181" i="1"/>
  <c r="X181" i="1"/>
  <c r="Y181" i="1"/>
  <c r="AD181" i="1" s="1"/>
  <c r="Z181" i="1"/>
  <c r="AA181" i="1"/>
  <c r="AB181" i="1"/>
  <c r="S132" i="1"/>
  <c r="T132" i="1"/>
  <c r="U132" i="1"/>
  <c r="V132" i="1"/>
  <c r="W132" i="1"/>
  <c r="X132" i="1"/>
  <c r="Y132" i="1"/>
  <c r="AD132" i="1" s="1"/>
  <c r="Z132" i="1"/>
  <c r="AA132" i="1"/>
  <c r="AB132" i="1"/>
  <c r="S82" i="1"/>
  <c r="T82" i="1"/>
  <c r="U82" i="1"/>
  <c r="V82" i="1"/>
  <c r="W82" i="1"/>
  <c r="X82" i="1"/>
  <c r="Y82" i="1"/>
  <c r="AD82" i="1" s="1"/>
  <c r="Z82" i="1"/>
  <c r="AA82" i="1"/>
  <c r="AB82" i="1"/>
  <c r="S561" i="1"/>
  <c r="T561" i="1"/>
  <c r="U561" i="1"/>
  <c r="V561" i="1"/>
  <c r="W561" i="1"/>
  <c r="X561" i="1"/>
  <c r="Y561" i="1"/>
  <c r="AD561" i="1" s="1"/>
  <c r="Z561" i="1"/>
  <c r="AA561" i="1"/>
  <c r="AB561" i="1"/>
  <c r="S37" i="1"/>
  <c r="T37" i="1"/>
  <c r="U37" i="1"/>
  <c r="V37" i="1"/>
  <c r="W37" i="1"/>
  <c r="X37" i="1"/>
  <c r="Y37" i="1"/>
  <c r="AD37" i="1" s="1"/>
  <c r="Z37" i="1"/>
  <c r="AA37" i="1"/>
  <c r="AB37" i="1"/>
  <c r="S437" i="1"/>
  <c r="T437" i="1"/>
  <c r="U437" i="1"/>
  <c r="V437" i="1"/>
  <c r="W437" i="1"/>
  <c r="X437" i="1"/>
  <c r="Y437" i="1"/>
  <c r="AD437" i="1" s="1"/>
  <c r="Z437" i="1"/>
  <c r="AA437" i="1"/>
  <c r="AB437" i="1"/>
  <c r="S220" i="1"/>
  <c r="T220" i="1"/>
  <c r="U220" i="1"/>
  <c r="V220" i="1"/>
  <c r="W220" i="1"/>
  <c r="X220" i="1"/>
  <c r="Y220" i="1"/>
  <c r="AD220" i="1" s="1"/>
  <c r="Z220" i="1"/>
  <c r="AA220" i="1"/>
  <c r="AB220" i="1"/>
  <c r="S438" i="1"/>
  <c r="T438" i="1"/>
  <c r="U438" i="1"/>
  <c r="V438" i="1"/>
  <c r="W438" i="1"/>
  <c r="X438" i="1"/>
  <c r="Y438" i="1"/>
  <c r="AD438" i="1" s="1"/>
  <c r="Z438" i="1"/>
  <c r="AA438" i="1"/>
  <c r="AB438" i="1"/>
  <c r="S439" i="1"/>
  <c r="T439" i="1"/>
  <c r="U439" i="1"/>
  <c r="V439" i="1"/>
  <c r="W439" i="1"/>
  <c r="X439" i="1"/>
  <c r="Y439" i="1"/>
  <c r="AD439" i="1" s="1"/>
  <c r="Z439" i="1"/>
  <c r="AA439" i="1"/>
  <c r="AB439" i="1"/>
  <c r="S669" i="1"/>
  <c r="T669" i="1"/>
  <c r="U669" i="1"/>
  <c r="V669" i="1"/>
  <c r="W669" i="1"/>
  <c r="X669" i="1"/>
  <c r="Y669" i="1"/>
  <c r="AD669" i="1" s="1"/>
  <c r="Z669" i="1"/>
  <c r="AA669" i="1"/>
  <c r="AB669" i="1"/>
  <c r="S936" i="1"/>
  <c r="T936" i="1"/>
  <c r="U936" i="1"/>
  <c r="V936" i="1"/>
  <c r="W936" i="1"/>
  <c r="X936" i="1"/>
  <c r="Y936" i="1"/>
  <c r="AD936" i="1" s="1"/>
  <c r="Z936" i="1"/>
  <c r="AA936" i="1"/>
  <c r="AB936" i="1"/>
  <c r="S221" i="1"/>
  <c r="T221" i="1"/>
  <c r="U221" i="1"/>
  <c r="V221" i="1"/>
  <c r="W221" i="1"/>
  <c r="X221" i="1"/>
  <c r="Y221" i="1"/>
  <c r="AD221" i="1" s="1"/>
  <c r="Z221" i="1"/>
  <c r="AA221" i="1"/>
  <c r="AB221" i="1"/>
  <c r="S783" i="1"/>
  <c r="T783" i="1"/>
  <c r="U783" i="1"/>
  <c r="V783" i="1"/>
  <c r="W783" i="1"/>
  <c r="X783" i="1"/>
  <c r="Y783" i="1"/>
  <c r="AD783" i="1" s="1"/>
  <c r="Z783" i="1"/>
  <c r="AA783" i="1"/>
  <c r="AB783" i="1"/>
  <c r="S562" i="1"/>
  <c r="T562" i="1"/>
  <c r="U562" i="1"/>
  <c r="V562" i="1"/>
  <c r="W562" i="1"/>
  <c r="X562" i="1"/>
  <c r="Y562" i="1"/>
  <c r="AD562" i="1" s="1"/>
  <c r="Z562" i="1"/>
  <c r="AA562" i="1"/>
  <c r="AB562" i="1"/>
  <c r="S394" i="1"/>
  <c r="T394" i="1"/>
  <c r="U394" i="1"/>
  <c r="V394" i="1"/>
  <c r="W394" i="1"/>
  <c r="X394" i="1"/>
  <c r="Y394" i="1"/>
  <c r="AD394" i="1" s="1"/>
  <c r="Z394" i="1"/>
  <c r="AA394" i="1"/>
  <c r="AB394" i="1"/>
  <c r="S83" i="1"/>
  <c r="T83" i="1"/>
  <c r="U83" i="1"/>
  <c r="V83" i="1"/>
  <c r="W83" i="1"/>
  <c r="X83" i="1"/>
  <c r="Y83" i="1"/>
  <c r="AD83" i="1" s="1"/>
  <c r="Z83" i="1"/>
  <c r="AA83" i="1"/>
  <c r="AB83" i="1"/>
  <c r="S382" i="1"/>
  <c r="T382" i="1"/>
  <c r="U382" i="1"/>
  <c r="V382" i="1"/>
  <c r="W382" i="1"/>
  <c r="X382" i="1"/>
  <c r="Y382" i="1"/>
  <c r="AD382" i="1" s="1"/>
  <c r="Z382" i="1"/>
  <c r="AA382" i="1"/>
  <c r="AB382" i="1"/>
  <c r="S917" i="1"/>
  <c r="T917" i="1"/>
  <c r="U917" i="1"/>
  <c r="V917" i="1"/>
  <c r="W917" i="1"/>
  <c r="X917" i="1"/>
  <c r="Y917" i="1"/>
  <c r="AD917" i="1" s="1"/>
  <c r="Z917" i="1"/>
  <c r="AA917" i="1"/>
  <c r="AB917" i="1"/>
  <c r="S322" i="1"/>
  <c r="T322" i="1"/>
  <c r="U322" i="1"/>
  <c r="V322" i="1"/>
  <c r="W322" i="1"/>
  <c r="X322" i="1"/>
  <c r="Y322" i="1"/>
  <c r="AD322" i="1" s="1"/>
  <c r="Z322" i="1"/>
  <c r="AA322" i="1"/>
  <c r="AB322" i="1"/>
  <c r="S844" i="1"/>
  <c r="T844" i="1"/>
  <c r="U844" i="1"/>
  <c r="V844" i="1"/>
  <c r="W844" i="1"/>
  <c r="X844" i="1"/>
  <c r="Y844" i="1"/>
  <c r="AD844" i="1" s="1"/>
  <c r="Z844" i="1"/>
  <c r="AA844" i="1"/>
  <c r="AB844" i="1"/>
  <c r="S440" i="1"/>
  <c r="T440" i="1"/>
  <c r="U440" i="1"/>
  <c r="V440" i="1"/>
  <c r="W440" i="1"/>
  <c r="X440" i="1"/>
  <c r="Y440" i="1"/>
  <c r="AD440" i="1" s="1"/>
  <c r="Z440" i="1"/>
  <c r="AA440" i="1"/>
  <c r="AB440" i="1"/>
  <c r="S222" i="1"/>
  <c r="T222" i="1"/>
  <c r="U222" i="1"/>
  <c r="V222" i="1"/>
  <c r="W222" i="1"/>
  <c r="X222" i="1"/>
  <c r="Y222" i="1"/>
  <c r="AD222" i="1" s="1"/>
  <c r="Z222" i="1"/>
  <c r="AA222" i="1"/>
  <c r="AB222" i="1"/>
  <c r="S784" i="1"/>
  <c r="T784" i="1"/>
  <c r="U784" i="1"/>
  <c r="V784" i="1"/>
  <c r="W784" i="1"/>
  <c r="X784" i="1"/>
  <c r="Y784" i="1"/>
  <c r="AD784" i="1" s="1"/>
  <c r="Z784" i="1"/>
  <c r="AA784" i="1"/>
  <c r="AB784" i="1"/>
  <c r="S872" i="1"/>
  <c r="T872" i="1"/>
  <c r="U872" i="1"/>
  <c r="V872" i="1"/>
  <c r="W872" i="1"/>
  <c r="X872" i="1"/>
  <c r="Y872" i="1"/>
  <c r="AD872" i="1" s="1"/>
  <c r="Z872" i="1"/>
  <c r="AA872" i="1"/>
  <c r="AB872" i="1"/>
  <c r="S441" i="1"/>
  <c r="T441" i="1"/>
  <c r="U441" i="1"/>
  <c r="V441" i="1"/>
  <c r="W441" i="1"/>
  <c r="X441" i="1"/>
  <c r="Y441" i="1"/>
  <c r="AD441" i="1" s="1"/>
  <c r="Z441" i="1"/>
  <c r="AA441" i="1"/>
  <c r="AB441" i="1"/>
  <c r="S845" i="1"/>
  <c r="T845" i="1"/>
  <c r="U845" i="1"/>
  <c r="V845" i="1"/>
  <c r="W845" i="1"/>
  <c r="X845" i="1"/>
  <c r="Y845" i="1"/>
  <c r="AD845" i="1" s="1"/>
  <c r="Z845" i="1"/>
  <c r="AA845" i="1"/>
  <c r="AB845" i="1"/>
  <c r="S508" i="1"/>
  <c r="T508" i="1"/>
  <c r="U508" i="1"/>
  <c r="V508" i="1"/>
  <c r="W508" i="1"/>
  <c r="X508" i="1"/>
  <c r="Y508" i="1"/>
  <c r="AD508" i="1" s="1"/>
  <c r="Z508" i="1"/>
  <c r="AA508" i="1"/>
  <c r="AB508" i="1"/>
  <c r="S443" i="1"/>
  <c r="T443" i="1"/>
  <c r="U443" i="1"/>
  <c r="V443" i="1"/>
  <c r="W443" i="1"/>
  <c r="X443" i="1"/>
  <c r="Y443" i="1"/>
  <c r="AD443" i="1" s="1"/>
  <c r="Z443" i="1"/>
  <c r="AA443" i="1"/>
  <c r="AB443" i="1"/>
  <c r="S563" i="1"/>
  <c r="T563" i="1"/>
  <c r="U563" i="1"/>
  <c r="V563" i="1"/>
  <c r="W563" i="1"/>
  <c r="X563" i="1"/>
  <c r="Y563" i="1"/>
  <c r="AD563" i="1" s="1"/>
  <c r="Z563" i="1"/>
  <c r="AA563" i="1"/>
  <c r="AB563" i="1"/>
  <c r="S895" i="1"/>
  <c r="T895" i="1"/>
  <c r="U895" i="1"/>
  <c r="V895" i="1"/>
  <c r="W895" i="1"/>
  <c r="X895" i="1"/>
  <c r="Y895" i="1"/>
  <c r="AD895" i="1" s="1"/>
  <c r="Z895" i="1"/>
  <c r="AA895" i="1"/>
  <c r="AB895" i="1"/>
  <c r="S206" i="1"/>
  <c r="T206" i="1"/>
  <c r="U206" i="1"/>
  <c r="V206" i="1"/>
  <c r="W206" i="1"/>
  <c r="X206" i="1"/>
  <c r="Y206" i="1"/>
  <c r="AD206" i="1" s="1"/>
  <c r="Z206" i="1"/>
  <c r="AA206" i="1"/>
  <c r="AB206" i="1"/>
  <c r="S841" i="1"/>
  <c r="T841" i="1"/>
  <c r="U841" i="1"/>
  <c r="V841" i="1"/>
  <c r="W841" i="1"/>
  <c r="X841" i="1"/>
  <c r="Y841" i="1"/>
  <c r="AD841" i="1" s="1"/>
  <c r="Z841" i="1"/>
  <c r="AA841" i="1"/>
  <c r="AB841" i="1"/>
  <c r="S896" i="1"/>
  <c r="T896" i="1"/>
  <c r="U896" i="1"/>
  <c r="V896" i="1"/>
  <c r="W896" i="1"/>
  <c r="X896" i="1"/>
  <c r="Y896" i="1"/>
  <c r="AD896" i="1" s="1"/>
  <c r="Z896" i="1"/>
  <c r="AA896" i="1"/>
  <c r="AB896" i="1"/>
  <c r="S481" i="1"/>
  <c r="T481" i="1"/>
  <c r="U481" i="1"/>
  <c r="V481" i="1"/>
  <c r="W481" i="1"/>
  <c r="X481" i="1"/>
  <c r="Y481" i="1"/>
  <c r="AD481" i="1" s="1"/>
  <c r="Z481" i="1"/>
  <c r="AA481" i="1"/>
  <c r="AB481" i="1"/>
  <c r="S670" i="1"/>
  <c r="T670" i="1"/>
  <c r="U670" i="1"/>
  <c r="V670" i="1"/>
  <c r="W670" i="1"/>
  <c r="X670" i="1"/>
  <c r="Y670" i="1"/>
  <c r="AD670" i="1" s="1"/>
  <c r="Z670" i="1"/>
  <c r="AA670" i="1"/>
  <c r="AB670" i="1"/>
  <c r="S134" i="1"/>
  <c r="T134" i="1"/>
  <c r="U134" i="1"/>
  <c r="V134" i="1"/>
  <c r="W134" i="1"/>
  <c r="X134" i="1"/>
  <c r="Y134" i="1"/>
  <c r="AD134" i="1" s="1"/>
  <c r="Z134" i="1"/>
  <c r="AA134" i="1"/>
  <c r="AB134" i="1"/>
  <c r="S323" i="1"/>
  <c r="T323" i="1"/>
  <c r="U323" i="1"/>
  <c r="V323" i="1"/>
  <c r="W323" i="1"/>
  <c r="X323" i="1"/>
  <c r="Y323" i="1"/>
  <c r="AD323" i="1" s="1"/>
  <c r="Z323" i="1"/>
  <c r="AA323" i="1"/>
  <c r="AB323" i="1"/>
  <c r="S324" i="1"/>
  <c r="T324" i="1"/>
  <c r="U324" i="1"/>
  <c r="V324" i="1"/>
  <c r="W324" i="1"/>
  <c r="X324" i="1"/>
  <c r="Y324" i="1"/>
  <c r="AD324" i="1" s="1"/>
  <c r="Z324" i="1"/>
  <c r="AA324" i="1"/>
  <c r="AB324" i="1"/>
  <c r="S444" i="1"/>
  <c r="T444" i="1"/>
  <c r="U444" i="1"/>
  <c r="V444" i="1"/>
  <c r="W444" i="1"/>
  <c r="X444" i="1"/>
  <c r="Y444" i="1"/>
  <c r="AD444" i="1" s="1"/>
  <c r="Z444" i="1"/>
  <c r="AA444" i="1"/>
  <c r="AB444" i="1"/>
  <c r="S121" i="1"/>
  <c r="T121" i="1"/>
  <c r="U121" i="1"/>
  <c r="V121" i="1"/>
  <c r="W121" i="1"/>
  <c r="X121" i="1"/>
  <c r="Y121" i="1"/>
  <c r="AD121" i="1" s="1"/>
  <c r="Z121" i="1"/>
  <c r="AA121" i="1"/>
  <c r="AB121" i="1"/>
  <c r="S135" i="1"/>
  <c r="T135" i="1"/>
  <c r="U135" i="1"/>
  <c r="V135" i="1"/>
  <c r="W135" i="1"/>
  <c r="X135" i="1"/>
  <c r="Y135" i="1"/>
  <c r="AD135" i="1" s="1"/>
  <c r="Z135" i="1"/>
  <c r="AA135" i="1"/>
  <c r="AB135" i="1"/>
  <c r="S223" i="1"/>
  <c r="T223" i="1"/>
  <c r="U223" i="1"/>
  <c r="V223" i="1"/>
  <c r="W223" i="1"/>
  <c r="X223" i="1"/>
  <c r="Y223" i="1"/>
  <c r="AD223" i="1" s="1"/>
  <c r="Z223" i="1"/>
  <c r="AA223" i="1"/>
  <c r="AB223" i="1"/>
  <c r="S672" i="1"/>
  <c r="T672" i="1"/>
  <c r="U672" i="1"/>
  <c r="V672" i="1"/>
  <c r="W672" i="1"/>
  <c r="X672" i="1"/>
  <c r="Y672" i="1"/>
  <c r="AD672" i="1" s="1"/>
  <c r="Z672" i="1"/>
  <c r="AA672" i="1"/>
  <c r="AB672" i="1"/>
  <c r="S918" i="1"/>
  <c r="T918" i="1"/>
  <c r="U918" i="1"/>
  <c r="V918" i="1"/>
  <c r="W918" i="1"/>
  <c r="X918" i="1"/>
  <c r="Y918" i="1"/>
  <c r="AD918" i="1" s="1"/>
  <c r="Z918" i="1"/>
  <c r="AA918" i="1"/>
  <c r="AB918" i="1"/>
  <c r="S38" i="1"/>
  <c r="T38" i="1"/>
  <c r="U38" i="1"/>
  <c r="V38" i="1"/>
  <c r="W38" i="1"/>
  <c r="X38" i="1"/>
  <c r="Y38" i="1"/>
  <c r="AD38" i="1" s="1"/>
  <c r="Z38" i="1"/>
  <c r="AA38" i="1"/>
  <c r="AB38" i="1"/>
  <c r="S785" i="1"/>
  <c r="T785" i="1"/>
  <c r="U785" i="1"/>
  <c r="V785" i="1"/>
  <c r="W785" i="1"/>
  <c r="X785" i="1"/>
  <c r="Y785" i="1"/>
  <c r="AD785" i="1" s="1"/>
  <c r="Z785" i="1"/>
  <c r="AA785" i="1"/>
  <c r="AB785" i="1"/>
  <c r="S445" i="1"/>
  <c r="T445" i="1"/>
  <c r="U445" i="1"/>
  <c r="V445" i="1"/>
  <c r="W445" i="1"/>
  <c r="X445" i="1"/>
  <c r="Y445" i="1"/>
  <c r="AD445" i="1" s="1"/>
  <c r="Z445" i="1"/>
  <c r="AA445" i="1"/>
  <c r="AB445" i="1"/>
  <c r="S564" i="1"/>
  <c r="T564" i="1"/>
  <c r="U564" i="1"/>
  <c r="V564" i="1"/>
  <c r="W564" i="1"/>
  <c r="X564" i="1"/>
  <c r="Y564" i="1"/>
  <c r="AD564" i="1" s="1"/>
  <c r="Z564" i="1"/>
  <c r="AA564" i="1"/>
  <c r="AB564" i="1"/>
  <c r="S786" i="1"/>
  <c r="T786" i="1"/>
  <c r="U786" i="1"/>
  <c r="V786" i="1"/>
  <c r="W786" i="1"/>
  <c r="X786" i="1"/>
  <c r="Y786" i="1"/>
  <c r="AD786" i="1" s="1"/>
  <c r="Z786" i="1"/>
  <c r="AA786" i="1"/>
  <c r="AB786" i="1"/>
  <c r="S446" i="1"/>
  <c r="T446" i="1"/>
  <c r="U446" i="1"/>
  <c r="V446" i="1"/>
  <c r="W446" i="1"/>
  <c r="X446" i="1"/>
  <c r="Y446" i="1"/>
  <c r="AD446" i="1" s="1"/>
  <c r="Z446" i="1"/>
  <c r="AA446" i="1"/>
  <c r="AB446" i="1"/>
  <c r="S846" i="1"/>
  <c r="T846" i="1"/>
  <c r="U846" i="1"/>
  <c r="V846" i="1"/>
  <c r="W846" i="1"/>
  <c r="X846" i="1"/>
  <c r="Y846" i="1"/>
  <c r="AD846" i="1" s="1"/>
  <c r="Z846" i="1"/>
  <c r="AA846" i="1"/>
  <c r="AB846" i="1"/>
  <c r="S787" i="1"/>
  <c r="T787" i="1"/>
  <c r="U787" i="1"/>
  <c r="V787" i="1"/>
  <c r="W787" i="1"/>
  <c r="X787" i="1"/>
  <c r="Y787" i="1"/>
  <c r="AD787" i="1" s="1"/>
  <c r="Z787" i="1"/>
  <c r="AA787" i="1"/>
  <c r="AB787" i="1"/>
  <c r="S285" i="1"/>
  <c r="T285" i="1"/>
  <c r="U285" i="1"/>
  <c r="V285" i="1"/>
  <c r="W285" i="1"/>
  <c r="X285" i="1"/>
  <c r="Y285" i="1"/>
  <c r="AD285" i="1" s="1"/>
  <c r="Z285" i="1"/>
  <c r="AA285" i="1"/>
  <c r="AB285" i="1"/>
  <c r="S673" i="1"/>
  <c r="T673" i="1"/>
  <c r="U673" i="1"/>
  <c r="V673" i="1"/>
  <c r="W673" i="1"/>
  <c r="X673" i="1"/>
  <c r="Y673" i="1"/>
  <c r="AD673" i="1" s="1"/>
  <c r="Z673" i="1"/>
  <c r="AA673" i="1"/>
  <c r="AB673" i="1"/>
  <c r="S325" i="1"/>
  <c r="T325" i="1"/>
  <c r="U325" i="1"/>
  <c r="V325" i="1"/>
  <c r="W325" i="1"/>
  <c r="X325" i="1"/>
  <c r="Y325" i="1"/>
  <c r="AD325" i="1" s="1"/>
  <c r="Z325" i="1"/>
  <c r="AA325" i="1"/>
  <c r="AB325" i="1"/>
  <c r="S39" i="1"/>
  <c r="T39" i="1"/>
  <c r="U39" i="1"/>
  <c r="V39" i="1"/>
  <c r="W39" i="1"/>
  <c r="X39" i="1"/>
  <c r="Y39" i="1"/>
  <c r="AD39" i="1" s="1"/>
  <c r="Z39" i="1"/>
  <c r="AA39" i="1"/>
  <c r="AB39" i="1"/>
  <c r="S216" i="1"/>
  <c r="T216" i="1"/>
  <c r="U216" i="1"/>
  <c r="V216" i="1"/>
  <c r="W216" i="1"/>
  <c r="X216" i="1"/>
  <c r="Y216" i="1"/>
  <c r="AD216" i="1" s="1"/>
  <c r="Z216" i="1"/>
  <c r="AA216" i="1"/>
  <c r="AB216" i="1"/>
  <c r="S303" i="1"/>
  <c r="T303" i="1"/>
  <c r="U303" i="1"/>
  <c r="V303" i="1"/>
  <c r="W303" i="1"/>
  <c r="X303" i="1"/>
  <c r="Y303" i="1"/>
  <c r="AD303" i="1" s="1"/>
  <c r="Z303" i="1"/>
  <c r="AA303" i="1"/>
  <c r="AB303" i="1"/>
  <c r="S395" i="1"/>
  <c r="T395" i="1"/>
  <c r="U395" i="1"/>
  <c r="V395" i="1"/>
  <c r="W395" i="1"/>
  <c r="X395" i="1"/>
  <c r="Y395" i="1"/>
  <c r="AD395" i="1" s="1"/>
  <c r="Z395" i="1"/>
  <c r="AA395" i="1"/>
  <c r="AB395" i="1"/>
  <c r="S565" i="1"/>
  <c r="T565" i="1"/>
  <c r="U565" i="1"/>
  <c r="V565" i="1"/>
  <c r="W565" i="1"/>
  <c r="X565" i="1"/>
  <c r="Y565" i="1"/>
  <c r="AD565" i="1" s="1"/>
  <c r="Z565" i="1"/>
  <c r="AA565" i="1"/>
  <c r="AB565" i="1"/>
  <c r="S919" i="1"/>
  <c r="T919" i="1"/>
  <c r="U919" i="1"/>
  <c r="V919" i="1"/>
  <c r="W919" i="1"/>
  <c r="X919" i="1"/>
  <c r="Y919" i="1"/>
  <c r="AD919" i="1" s="1"/>
  <c r="Z919" i="1"/>
  <c r="AA919" i="1"/>
  <c r="AB919" i="1"/>
  <c r="S447" i="1"/>
  <c r="T447" i="1"/>
  <c r="U447" i="1"/>
  <c r="V447" i="1"/>
  <c r="W447" i="1"/>
  <c r="X447" i="1"/>
  <c r="Y447" i="1"/>
  <c r="AD447" i="1" s="1"/>
  <c r="Z447" i="1"/>
  <c r="AA447" i="1"/>
  <c r="AB447" i="1"/>
  <c r="S847" i="1"/>
  <c r="T847" i="1"/>
  <c r="U847" i="1"/>
  <c r="V847" i="1"/>
  <c r="W847" i="1"/>
  <c r="X847" i="1"/>
  <c r="Y847" i="1"/>
  <c r="AD847" i="1" s="1"/>
  <c r="Z847" i="1"/>
  <c r="AA847" i="1"/>
  <c r="AB847" i="1"/>
  <c r="S224" i="1"/>
  <c r="T224" i="1"/>
  <c r="U224" i="1"/>
  <c r="V224" i="1"/>
  <c r="W224" i="1"/>
  <c r="X224" i="1"/>
  <c r="Y224" i="1"/>
  <c r="AD224" i="1" s="1"/>
  <c r="Z224" i="1"/>
  <c r="AA224" i="1"/>
  <c r="AB224" i="1"/>
  <c r="S674" i="1"/>
  <c r="T674" i="1"/>
  <c r="U674" i="1"/>
  <c r="V674" i="1"/>
  <c r="W674" i="1"/>
  <c r="X674" i="1"/>
  <c r="Y674" i="1"/>
  <c r="AD674" i="1" s="1"/>
  <c r="Z674" i="1"/>
  <c r="AA674" i="1"/>
  <c r="AB674" i="1"/>
  <c r="S675" i="1"/>
  <c r="T675" i="1"/>
  <c r="U675" i="1"/>
  <c r="V675" i="1"/>
  <c r="W675" i="1"/>
  <c r="X675" i="1"/>
  <c r="Y675" i="1"/>
  <c r="AD675" i="1" s="1"/>
  <c r="Z675" i="1"/>
  <c r="AA675" i="1"/>
  <c r="AB675" i="1"/>
  <c r="S566" i="1"/>
  <c r="T566" i="1"/>
  <c r="U566" i="1"/>
  <c r="V566" i="1"/>
  <c r="W566" i="1"/>
  <c r="X566" i="1"/>
  <c r="Y566" i="1"/>
  <c r="AD566" i="1" s="1"/>
  <c r="Z566" i="1"/>
  <c r="AA566" i="1"/>
  <c r="AB566" i="1"/>
  <c r="S326" i="1"/>
  <c r="T326" i="1"/>
  <c r="U326" i="1"/>
  <c r="V326" i="1"/>
  <c r="W326" i="1"/>
  <c r="X326" i="1"/>
  <c r="Y326" i="1"/>
  <c r="AD326" i="1" s="1"/>
  <c r="Z326" i="1"/>
  <c r="AA326" i="1"/>
  <c r="AB326" i="1"/>
  <c r="S136" i="1"/>
  <c r="T136" i="1"/>
  <c r="U136" i="1"/>
  <c r="V136" i="1"/>
  <c r="W136" i="1"/>
  <c r="X136" i="1"/>
  <c r="Y136" i="1"/>
  <c r="AD136" i="1" s="1"/>
  <c r="Z136" i="1"/>
  <c r="AA136" i="1"/>
  <c r="AB136" i="1"/>
  <c r="S137" i="1"/>
  <c r="T137" i="1"/>
  <c r="U137" i="1"/>
  <c r="V137" i="1"/>
  <c r="W137" i="1"/>
  <c r="X137" i="1"/>
  <c r="Y137" i="1"/>
  <c r="AD137" i="1" s="1"/>
  <c r="Z137" i="1"/>
  <c r="AA137" i="1"/>
  <c r="AB137" i="1"/>
  <c r="S225" i="1"/>
  <c r="T225" i="1"/>
  <c r="U225" i="1"/>
  <c r="V225" i="1"/>
  <c r="W225" i="1"/>
  <c r="X225" i="1"/>
  <c r="Y225" i="1"/>
  <c r="AD225" i="1" s="1"/>
  <c r="Z225" i="1"/>
  <c r="AA225" i="1"/>
  <c r="AB225" i="1"/>
  <c r="S426" i="1"/>
  <c r="T426" i="1"/>
  <c r="U426" i="1"/>
  <c r="V426" i="1"/>
  <c r="W426" i="1"/>
  <c r="X426" i="1"/>
  <c r="Y426" i="1"/>
  <c r="AD426" i="1" s="1"/>
  <c r="Z426" i="1"/>
  <c r="AA426" i="1"/>
  <c r="AB426" i="1"/>
  <c r="S41" i="1"/>
  <c r="T41" i="1"/>
  <c r="U41" i="1"/>
  <c r="V41" i="1"/>
  <c r="W41" i="1"/>
  <c r="X41" i="1"/>
  <c r="Y41" i="1"/>
  <c r="AD41" i="1" s="1"/>
  <c r="Z41" i="1"/>
  <c r="AA41" i="1"/>
  <c r="AB41" i="1"/>
  <c r="S567" i="1"/>
  <c r="T567" i="1"/>
  <c r="U567" i="1"/>
  <c r="V567" i="1"/>
  <c r="W567" i="1"/>
  <c r="X567" i="1"/>
  <c r="Y567" i="1"/>
  <c r="AD567" i="1" s="1"/>
  <c r="Z567" i="1"/>
  <c r="AA567" i="1"/>
  <c r="AB567" i="1"/>
  <c r="S788" i="1"/>
  <c r="T788" i="1"/>
  <c r="U788" i="1"/>
  <c r="V788" i="1"/>
  <c r="W788" i="1"/>
  <c r="X788" i="1"/>
  <c r="Y788" i="1"/>
  <c r="AD788" i="1" s="1"/>
  <c r="Z788" i="1"/>
  <c r="AA788" i="1"/>
  <c r="AB788" i="1"/>
  <c r="S448" i="1"/>
  <c r="T448" i="1"/>
  <c r="U448" i="1"/>
  <c r="V448" i="1"/>
  <c r="W448" i="1"/>
  <c r="X448" i="1"/>
  <c r="Y448" i="1"/>
  <c r="AD448" i="1" s="1"/>
  <c r="Z448" i="1"/>
  <c r="AA448" i="1"/>
  <c r="AB448" i="1"/>
  <c r="S287" i="1"/>
  <c r="T287" i="1"/>
  <c r="U287" i="1"/>
  <c r="V287" i="1"/>
  <c r="W287" i="1"/>
  <c r="X287" i="1"/>
  <c r="Y287" i="1"/>
  <c r="AD287" i="1" s="1"/>
  <c r="Z287" i="1"/>
  <c r="AA287" i="1"/>
  <c r="AB287" i="1"/>
  <c r="S789" i="1"/>
  <c r="T789" i="1"/>
  <c r="U789" i="1"/>
  <c r="V789" i="1"/>
  <c r="W789" i="1"/>
  <c r="X789" i="1"/>
  <c r="Y789" i="1"/>
  <c r="AD789" i="1" s="1"/>
  <c r="Z789" i="1"/>
  <c r="AA789" i="1"/>
  <c r="AB789" i="1"/>
  <c r="S449" i="1"/>
  <c r="T449" i="1"/>
  <c r="U449" i="1"/>
  <c r="V449" i="1"/>
  <c r="W449" i="1"/>
  <c r="X449" i="1"/>
  <c r="Y449" i="1"/>
  <c r="AD449" i="1" s="1"/>
  <c r="Z449" i="1"/>
  <c r="AA449" i="1"/>
  <c r="AB449" i="1"/>
  <c r="S226" i="1"/>
  <c r="T226" i="1"/>
  <c r="U226" i="1"/>
  <c r="V226" i="1"/>
  <c r="W226" i="1"/>
  <c r="X226" i="1"/>
  <c r="Y226" i="1"/>
  <c r="AD226" i="1" s="1"/>
  <c r="Z226" i="1"/>
  <c r="AA226" i="1"/>
  <c r="AB226" i="1"/>
  <c r="S182" i="1"/>
  <c r="T182" i="1"/>
  <c r="U182" i="1"/>
  <c r="V182" i="1"/>
  <c r="W182" i="1"/>
  <c r="X182" i="1"/>
  <c r="Y182" i="1"/>
  <c r="AD182" i="1" s="1"/>
  <c r="Z182" i="1"/>
  <c r="AA182" i="1"/>
  <c r="AB182" i="1"/>
  <c r="S907" i="1"/>
  <c r="T907" i="1"/>
  <c r="U907" i="1"/>
  <c r="V907" i="1"/>
  <c r="W907" i="1"/>
  <c r="X907" i="1"/>
  <c r="Y907" i="1"/>
  <c r="AD907" i="1" s="1"/>
  <c r="Z907" i="1"/>
  <c r="AA907" i="1"/>
  <c r="AB907" i="1"/>
  <c r="S848" i="1"/>
  <c r="T848" i="1"/>
  <c r="U848" i="1"/>
  <c r="V848" i="1"/>
  <c r="W848" i="1"/>
  <c r="X848" i="1"/>
  <c r="Y848" i="1"/>
  <c r="AD848" i="1" s="1"/>
  <c r="Z848" i="1"/>
  <c r="AA848" i="1"/>
  <c r="AB848" i="1"/>
  <c r="S84" i="1"/>
  <c r="T84" i="1"/>
  <c r="U84" i="1"/>
  <c r="V84" i="1"/>
  <c r="W84" i="1"/>
  <c r="X84" i="1"/>
  <c r="Y84" i="1"/>
  <c r="AD84" i="1" s="1"/>
  <c r="Z84" i="1"/>
  <c r="AA84" i="1"/>
  <c r="AB84" i="1"/>
  <c r="S568" i="1"/>
  <c r="T568" i="1"/>
  <c r="U568" i="1"/>
  <c r="V568" i="1"/>
  <c r="W568" i="1"/>
  <c r="X568" i="1"/>
  <c r="Y568" i="1"/>
  <c r="AD568" i="1" s="1"/>
  <c r="Z568" i="1"/>
  <c r="AA568" i="1"/>
  <c r="AB568" i="1"/>
  <c r="S569" i="1"/>
  <c r="T569" i="1"/>
  <c r="U569" i="1"/>
  <c r="V569" i="1"/>
  <c r="W569" i="1"/>
  <c r="X569" i="1"/>
  <c r="Y569" i="1"/>
  <c r="AD569" i="1" s="1"/>
  <c r="Z569" i="1"/>
  <c r="AA569" i="1"/>
  <c r="AB569" i="1"/>
  <c r="S897" i="1"/>
  <c r="T897" i="1"/>
  <c r="U897" i="1"/>
  <c r="V897" i="1"/>
  <c r="W897" i="1"/>
  <c r="X897" i="1"/>
  <c r="Y897" i="1"/>
  <c r="AD897" i="1" s="1"/>
  <c r="Z897" i="1"/>
  <c r="AA897" i="1"/>
  <c r="AB897" i="1"/>
  <c r="S570" i="1"/>
  <c r="T570" i="1"/>
  <c r="U570" i="1"/>
  <c r="V570" i="1"/>
  <c r="W570" i="1"/>
  <c r="X570" i="1"/>
  <c r="Y570" i="1"/>
  <c r="AD570" i="1" s="1"/>
  <c r="Z570" i="1"/>
  <c r="AA570" i="1"/>
  <c r="AB570" i="1"/>
  <c r="S138" i="1"/>
  <c r="T138" i="1"/>
  <c r="U138" i="1"/>
  <c r="V138" i="1"/>
  <c r="W138" i="1"/>
  <c r="X138" i="1"/>
  <c r="Y138" i="1"/>
  <c r="AD138" i="1" s="1"/>
  <c r="Z138" i="1"/>
  <c r="AA138" i="1"/>
  <c r="AB138" i="1"/>
  <c r="S676" i="1"/>
  <c r="T676" i="1"/>
  <c r="U676" i="1"/>
  <c r="V676" i="1"/>
  <c r="W676" i="1"/>
  <c r="X676" i="1"/>
  <c r="Y676" i="1"/>
  <c r="AD676" i="1" s="1"/>
  <c r="Z676" i="1"/>
  <c r="AA676" i="1"/>
  <c r="AB676" i="1"/>
  <c r="S5" i="1"/>
  <c r="T5" i="1"/>
  <c r="U5" i="1"/>
  <c r="V5" i="1"/>
  <c r="W5" i="1"/>
  <c r="X5" i="1"/>
  <c r="Y5" i="1"/>
  <c r="AD5" i="1" s="1"/>
  <c r="Z5" i="1"/>
  <c r="AA5" i="1"/>
  <c r="AB5" i="1"/>
  <c r="S677" i="1"/>
  <c r="T677" i="1"/>
  <c r="U677" i="1"/>
  <c r="V677" i="1"/>
  <c r="W677" i="1"/>
  <c r="X677" i="1"/>
  <c r="Y677" i="1"/>
  <c r="AD677" i="1" s="1"/>
  <c r="Z677" i="1"/>
  <c r="AA677" i="1"/>
  <c r="AB677" i="1"/>
  <c r="S227" i="1"/>
  <c r="T227" i="1"/>
  <c r="U227" i="1"/>
  <c r="V227" i="1"/>
  <c r="W227" i="1"/>
  <c r="X227" i="1"/>
  <c r="Y227" i="1"/>
  <c r="AD227" i="1" s="1"/>
  <c r="Z227" i="1"/>
  <c r="AA227" i="1"/>
  <c r="AB227" i="1"/>
  <c r="S327" i="1"/>
  <c r="T327" i="1"/>
  <c r="U327" i="1"/>
  <c r="V327" i="1"/>
  <c r="W327" i="1"/>
  <c r="X327" i="1"/>
  <c r="Y327" i="1"/>
  <c r="AD327" i="1" s="1"/>
  <c r="Z327" i="1"/>
  <c r="AA327" i="1"/>
  <c r="AB327" i="1"/>
  <c r="S920" i="1"/>
  <c r="T920" i="1"/>
  <c r="U920" i="1"/>
  <c r="V920" i="1"/>
  <c r="W920" i="1"/>
  <c r="X920" i="1"/>
  <c r="Y920" i="1"/>
  <c r="AD920" i="1" s="1"/>
  <c r="Z920" i="1"/>
  <c r="AA920" i="1"/>
  <c r="AB920" i="1"/>
  <c r="S678" i="1"/>
  <c r="T678" i="1"/>
  <c r="U678" i="1"/>
  <c r="V678" i="1"/>
  <c r="W678" i="1"/>
  <c r="X678" i="1"/>
  <c r="Y678" i="1"/>
  <c r="AD678" i="1" s="1"/>
  <c r="Z678" i="1"/>
  <c r="AA678" i="1"/>
  <c r="AB678" i="1"/>
  <c r="S450" i="1"/>
  <c r="T450" i="1"/>
  <c r="U450" i="1"/>
  <c r="V450" i="1"/>
  <c r="W450" i="1"/>
  <c r="X450" i="1"/>
  <c r="Y450" i="1"/>
  <c r="AD450" i="1" s="1"/>
  <c r="Z450" i="1"/>
  <c r="AA450" i="1"/>
  <c r="AB450" i="1"/>
  <c r="S396" i="1"/>
  <c r="T396" i="1"/>
  <c r="U396" i="1"/>
  <c r="V396" i="1"/>
  <c r="W396" i="1"/>
  <c r="X396" i="1"/>
  <c r="Y396" i="1"/>
  <c r="AD396" i="1" s="1"/>
  <c r="Z396" i="1"/>
  <c r="AA396" i="1"/>
  <c r="AB396" i="1"/>
  <c r="S806" i="1"/>
  <c r="T806" i="1"/>
  <c r="U806" i="1"/>
  <c r="V806" i="1"/>
  <c r="W806" i="1"/>
  <c r="X806" i="1"/>
  <c r="Y806" i="1"/>
  <c r="AD806" i="1" s="1"/>
  <c r="Z806" i="1"/>
  <c r="AA806" i="1"/>
  <c r="AB806" i="1"/>
  <c r="S328" i="1"/>
  <c r="T328" i="1"/>
  <c r="U328" i="1"/>
  <c r="V328" i="1"/>
  <c r="W328" i="1"/>
  <c r="X328" i="1"/>
  <c r="Y328" i="1"/>
  <c r="AD328" i="1" s="1"/>
  <c r="Z328" i="1"/>
  <c r="AA328" i="1"/>
  <c r="AB328" i="1"/>
  <c r="S849" i="1"/>
  <c r="T849" i="1"/>
  <c r="U849" i="1"/>
  <c r="V849" i="1"/>
  <c r="W849" i="1"/>
  <c r="X849" i="1"/>
  <c r="Y849" i="1"/>
  <c r="AD849" i="1" s="1"/>
  <c r="Z849" i="1"/>
  <c r="AA849" i="1"/>
  <c r="AB849" i="1"/>
  <c r="S790" i="1"/>
  <c r="T790" i="1"/>
  <c r="U790" i="1"/>
  <c r="V790" i="1"/>
  <c r="W790" i="1"/>
  <c r="X790" i="1"/>
  <c r="Y790" i="1"/>
  <c r="AD790" i="1" s="1"/>
  <c r="Z790" i="1"/>
  <c r="AA790" i="1"/>
  <c r="AB790" i="1"/>
  <c r="S679" i="1"/>
  <c r="T679" i="1"/>
  <c r="U679" i="1"/>
  <c r="V679" i="1"/>
  <c r="W679" i="1"/>
  <c r="X679" i="1"/>
  <c r="Y679" i="1"/>
  <c r="AD679" i="1" s="1"/>
  <c r="Z679" i="1"/>
  <c r="AA679" i="1"/>
  <c r="AB679" i="1"/>
  <c r="S451" i="1"/>
  <c r="T451" i="1"/>
  <c r="U451" i="1"/>
  <c r="V451" i="1"/>
  <c r="W451" i="1"/>
  <c r="X451" i="1"/>
  <c r="Y451" i="1"/>
  <c r="AD451" i="1" s="1"/>
  <c r="Z451" i="1"/>
  <c r="AA451" i="1"/>
  <c r="AB451" i="1"/>
  <c r="S85" i="1"/>
  <c r="T85" i="1"/>
  <c r="U85" i="1"/>
  <c r="V85" i="1"/>
  <c r="W85" i="1"/>
  <c r="X85" i="1"/>
  <c r="Y85" i="1"/>
  <c r="AD85" i="1" s="1"/>
  <c r="Z85" i="1"/>
  <c r="AA85" i="1"/>
  <c r="AB85" i="1"/>
  <c r="S199" i="1"/>
  <c r="T199" i="1"/>
  <c r="U199" i="1"/>
  <c r="V199" i="1"/>
  <c r="W199" i="1"/>
  <c r="X199" i="1"/>
  <c r="Y199" i="1"/>
  <c r="AD199" i="1" s="1"/>
  <c r="Z199" i="1"/>
  <c r="AA199" i="1"/>
  <c r="AB199" i="1"/>
  <c r="S228" i="1"/>
  <c r="T228" i="1"/>
  <c r="U228" i="1"/>
  <c r="V228" i="1"/>
  <c r="W228" i="1"/>
  <c r="X228" i="1"/>
  <c r="Y228" i="1"/>
  <c r="AD228" i="1" s="1"/>
  <c r="Z228" i="1"/>
  <c r="AA228" i="1"/>
  <c r="AB228" i="1"/>
  <c r="S571" i="1"/>
  <c r="T571" i="1"/>
  <c r="U571" i="1"/>
  <c r="V571" i="1"/>
  <c r="W571" i="1"/>
  <c r="X571" i="1"/>
  <c r="Y571" i="1"/>
  <c r="AD571" i="1" s="1"/>
  <c r="Z571" i="1"/>
  <c r="AA571" i="1"/>
  <c r="AB571" i="1"/>
  <c r="S653" i="1"/>
  <c r="T653" i="1"/>
  <c r="U653" i="1"/>
  <c r="V653" i="1"/>
  <c r="W653" i="1"/>
  <c r="X653" i="1"/>
  <c r="Y653" i="1"/>
  <c r="AD653" i="1" s="1"/>
  <c r="Z653" i="1"/>
  <c r="AA653" i="1"/>
  <c r="AB653" i="1"/>
  <c r="S791" i="1"/>
  <c r="T791" i="1"/>
  <c r="U791" i="1"/>
  <c r="V791" i="1"/>
  <c r="W791" i="1"/>
  <c r="X791" i="1"/>
  <c r="Y791" i="1"/>
  <c r="AD791" i="1" s="1"/>
  <c r="Z791" i="1"/>
  <c r="AA791" i="1"/>
  <c r="AB791" i="1"/>
  <c r="S452" i="1"/>
  <c r="T452" i="1"/>
  <c r="U452" i="1"/>
  <c r="V452" i="1"/>
  <c r="W452" i="1"/>
  <c r="X452" i="1"/>
  <c r="Y452" i="1"/>
  <c r="AD452" i="1" s="1"/>
  <c r="Z452" i="1"/>
  <c r="AA452" i="1"/>
  <c r="AB452" i="1"/>
  <c r="S229" i="1"/>
  <c r="T229" i="1"/>
  <c r="U229" i="1"/>
  <c r="V229" i="1"/>
  <c r="W229" i="1"/>
  <c r="X229" i="1"/>
  <c r="Y229" i="1"/>
  <c r="AD229" i="1" s="1"/>
  <c r="Z229" i="1"/>
  <c r="AA229" i="1"/>
  <c r="AB229" i="1"/>
  <c r="S680" i="1"/>
  <c r="T680" i="1"/>
  <c r="U680" i="1"/>
  <c r="V680" i="1"/>
  <c r="W680" i="1"/>
  <c r="X680" i="1"/>
  <c r="Y680" i="1"/>
  <c r="AD680" i="1" s="1"/>
  <c r="Z680" i="1"/>
  <c r="AA680" i="1"/>
  <c r="AB680" i="1"/>
  <c r="S681" i="1"/>
  <c r="T681" i="1"/>
  <c r="U681" i="1"/>
  <c r="V681" i="1"/>
  <c r="W681" i="1"/>
  <c r="X681" i="1"/>
  <c r="Y681" i="1"/>
  <c r="AD681" i="1" s="1"/>
  <c r="Z681" i="1"/>
  <c r="AA681" i="1"/>
  <c r="AB681" i="1"/>
  <c r="S742" i="1"/>
  <c r="T742" i="1"/>
  <c r="U742" i="1"/>
  <c r="V742" i="1"/>
  <c r="W742" i="1"/>
  <c r="X742" i="1"/>
  <c r="Y742" i="1"/>
  <c r="AD742" i="1" s="1"/>
  <c r="Z742" i="1"/>
  <c r="AA742" i="1"/>
  <c r="AB742" i="1"/>
  <c r="S682" i="1"/>
  <c r="T682" i="1"/>
  <c r="U682" i="1"/>
  <c r="V682" i="1"/>
  <c r="W682" i="1"/>
  <c r="X682" i="1"/>
  <c r="Y682" i="1"/>
  <c r="AD682" i="1" s="1"/>
  <c r="Z682" i="1"/>
  <c r="AA682" i="1"/>
  <c r="AB682" i="1"/>
  <c r="S86" i="1"/>
  <c r="T86" i="1"/>
  <c r="U86" i="1"/>
  <c r="V86" i="1"/>
  <c r="W86" i="1"/>
  <c r="X86" i="1"/>
  <c r="Y86" i="1"/>
  <c r="AD86" i="1" s="1"/>
  <c r="Z86" i="1"/>
  <c r="AA86" i="1"/>
  <c r="AB86" i="1"/>
  <c r="S231" i="1"/>
  <c r="T231" i="1"/>
  <c r="U231" i="1"/>
  <c r="V231" i="1"/>
  <c r="W231" i="1"/>
  <c r="X231" i="1"/>
  <c r="Y231" i="1"/>
  <c r="AD231" i="1" s="1"/>
  <c r="Z231" i="1"/>
  <c r="AA231" i="1"/>
  <c r="AB231" i="1"/>
  <c r="S87" i="1"/>
  <c r="T87" i="1"/>
  <c r="U87" i="1"/>
  <c r="V87" i="1"/>
  <c r="W87" i="1"/>
  <c r="X87" i="1"/>
  <c r="Y87" i="1"/>
  <c r="AD87" i="1" s="1"/>
  <c r="Z87" i="1"/>
  <c r="AA87" i="1"/>
  <c r="AB87" i="1"/>
  <c r="S850" i="1"/>
  <c r="T850" i="1"/>
  <c r="U850" i="1"/>
  <c r="V850" i="1"/>
  <c r="W850" i="1"/>
  <c r="X850" i="1"/>
  <c r="Y850" i="1"/>
  <c r="AD850" i="1" s="1"/>
  <c r="Z850" i="1"/>
  <c r="AA850" i="1"/>
  <c r="AB850" i="1"/>
  <c r="S572" i="1"/>
  <c r="T572" i="1"/>
  <c r="U572" i="1"/>
  <c r="V572" i="1"/>
  <c r="W572" i="1"/>
  <c r="X572" i="1"/>
  <c r="Y572" i="1"/>
  <c r="AD572" i="1" s="1"/>
  <c r="Z572" i="1"/>
  <c r="AA572" i="1"/>
  <c r="AB572" i="1"/>
  <c r="S329" i="1"/>
  <c r="T329" i="1"/>
  <c r="U329" i="1"/>
  <c r="V329" i="1"/>
  <c r="W329" i="1"/>
  <c r="X329" i="1"/>
  <c r="Y329" i="1"/>
  <c r="AD329" i="1" s="1"/>
  <c r="Z329" i="1"/>
  <c r="AA329" i="1"/>
  <c r="AB329" i="1"/>
  <c r="S898" i="1"/>
  <c r="T898" i="1"/>
  <c r="U898" i="1"/>
  <c r="V898" i="1"/>
  <c r="W898" i="1"/>
  <c r="X898" i="1"/>
  <c r="Y898" i="1"/>
  <c r="AD898" i="1" s="1"/>
  <c r="Z898" i="1"/>
  <c r="AA898" i="1"/>
  <c r="AB898" i="1"/>
  <c r="S88" i="1"/>
  <c r="T88" i="1"/>
  <c r="U88" i="1"/>
  <c r="V88" i="1"/>
  <c r="W88" i="1"/>
  <c r="X88" i="1"/>
  <c r="Y88" i="1"/>
  <c r="AD88" i="1" s="1"/>
  <c r="Z88" i="1"/>
  <c r="AA88" i="1"/>
  <c r="AB88" i="1"/>
  <c r="S792" i="1"/>
  <c r="T792" i="1"/>
  <c r="U792" i="1"/>
  <c r="V792" i="1"/>
  <c r="W792" i="1"/>
  <c r="X792" i="1"/>
  <c r="Y792" i="1"/>
  <c r="AD792" i="1" s="1"/>
  <c r="Z792" i="1"/>
  <c r="AA792" i="1"/>
  <c r="AB792" i="1"/>
  <c r="S401" i="1"/>
  <c r="T401" i="1"/>
  <c r="U401" i="1"/>
  <c r="V401" i="1"/>
  <c r="W401" i="1"/>
  <c r="X401" i="1"/>
  <c r="Y401" i="1"/>
  <c r="AD401" i="1" s="1"/>
  <c r="Z401" i="1"/>
  <c r="AA401" i="1"/>
  <c r="AB401" i="1"/>
  <c r="S453" i="1"/>
  <c r="T453" i="1"/>
  <c r="U453" i="1"/>
  <c r="V453" i="1"/>
  <c r="W453" i="1"/>
  <c r="X453" i="1"/>
  <c r="Y453" i="1"/>
  <c r="AD453" i="1" s="1"/>
  <c r="Z453" i="1"/>
  <c r="AA453" i="1"/>
  <c r="AB453" i="1"/>
  <c r="S793" i="1"/>
  <c r="T793" i="1"/>
  <c r="U793" i="1"/>
  <c r="V793" i="1"/>
  <c r="W793" i="1"/>
  <c r="X793" i="1"/>
  <c r="Y793" i="1"/>
  <c r="AD793" i="1" s="1"/>
  <c r="Z793" i="1"/>
  <c r="AA793" i="1"/>
  <c r="AB793" i="1"/>
  <c r="S683" i="1"/>
  <c r="T683" i="1"/>
  <c r="U683" i="1"/>
  <c r="V683" i="1"/>
  <c r="W683" i="1"/>
  <c r="X683" i="1"/>
  <c r="Y683" i="1"/>
  <c r="AD683" i="1" s="1"/>
  <c r="Z683" i="1"/>
  <c r="AA683" i="1"/>
  <c r="AB683" i="1"/>
  <c r="S921" i="1"/>
  <c r="T921" i="1"/>
  <c r="U921" i="1"/>
  <c r="V921" i="1"/>
  <c r="W921" i="1"/>
  <c r="X921" i="1"/>
  <c r="Y921" i="1"/>
  <c r="AD921" i="1" s="1"/>
  <c r="Z921" i="1"/>
  <c r="AA921" i="1"/>
  <c r="AB921" i="1"/>
  <c r="S527" i="1"/>
  <c r="T527" i="1"/>
  <c r="U527" i="1"/>
  <c r="V527" i="1"/>
  <c r="W527" i="1"/>
  <c r="X527" i="1"/>
  <c r="Y527" i="1"/>
  <c r="AD527" i="1" s="1"/>
  <c r="Z527" i="1"/>
  <c r="AA527" i="1"/>
  <c r="AB527" i="1"/>
  <c r="S573" i="1"/>
  <c r="T573" i="1"/>
  <c r="U573" i="1"/>
  <c r="V573" i="1"/>
  <c r="W573" i="1"/>
  <c r="X573" i="1"/>
  <c r="Y573" i="1"/>
  <c r="AD573" i="1" s="1"/>
  <c r="Z573" i="1"/>
  <c r="AA573" i="1"/>
  <c r="AB573" i="1"/>
  <c r="S454" i="1"/>
  <c r="T454" i="1"/>
  <c r="U454" i="1"/>
  <c r="V454" i="1"/>
  <c r="W454" i="1"/>
  <c r="X454" i="1"/>
  <c r="Y454" i="1"/>
  <c r="AD454" i="1" s="1"/>
  <c r="Z454" i="1"/>
  <c r="AA454" i="1"/>
  <c r="AB454" i="1"/>
  <c r="S851" i="1"/>
  <c r="T851" i="1"/>
  <c r="U851" i="1"/>
  <c r="V851" i="1"/>
  <c r="W851" i="1"/>
  <c r="X851" i="1"/>
  <c r="Y851" i="1"/>
  <c r="AD851" i="1" s="1"/>
  <c r="Z851" i="1"/>
  <c r="AA851" i="1"/>
  <c r="AB851" i="1"/>
  <c r="S89" i="1"/>
  <c r="T89" i="1"/>
  <c r="U89" i="1"/>
  <c r="V89" i="1"/>
  <c r="W89" i="1"/>
  <c r="X89" i="1"/>
  <c r="Y89" i="1"/>
  <c r="AD89" i="1" s="1"/>
  <c r="Z89" i="1"/>
  <c r="AA89" i="1"/>
  <c r="AB89" i="1"/>
  <c r="S330" i="1"/>
  <c r="T330" i="1"/>
  <c r="U330" i="1"/>
  <c r="V330" i="1"/>
  <c r="W330" i="1"/>
  <c r="X330" i="1"/>
  <c r="Y330" i="1"/>
  <c r="AD330" i="1" s="1"/>
  <c r="Z330" i="1"/>
  <c r="AA330" i="1"/>
  <c r="AB330" i="1"/>
  <c r="S899" i="1"/>
  <c r="T899" i="1"/>
  <c r="U899" i="1"/>
  <c r="V899" i="1"/>
  <c r="W899" i="1"/>
  <c r="X899" i="1"/>
  <c r="Y899" i="1"/>
  <c r="AD899" i="1" s="1"/>
  <c r="Z899" i="1"/>
  <c r="AA899" i="1"/>
  <c r="AB899" i="1"/>
  <c r="S232" i="1"/>
  <c r="T232" i="1"/>
  <c r="U232" i="1"/>
  <c r="V232" i="1"/>
  <c r="W232" i="1"/>
  <c r="X232" i="1"/>
  <c r="Y232" i="1"/>
  <c r="AD232" i="1" s="1"/>
  <c r="Z232" i="1"/>
  <c r="AA232" i="1"/>
  <c r="AB232" i="1"/>
  <c r="S139" i="1"/>
  <c r="T139" i="1"/>
  <c r="U139" i="1"/>
  <c r="V139" i="1"/>
  <c r="W139" i="1"/>
  <c r="X139" i="1"/>
  <c r="Y139" i="1"/>
  <c r="AD139" i="1" s="1"/>
  <c r="Z139" i="1"/>
  <c r="AA139" i="1"/>
  <c r="AB139" i="1"/>
  <c r="S299" i="1"/>
  <c r="T299" i="1"/>
  <c r="U299" i="1"/>
  <c r="V299" i="1"/>
  <c r="W299" i="1"/>
  <c r="X299" i="1"/>
  <c r="Y299" i="1"/>
  <c r="AD299" i="1" s="1"/>
  <c r="Z299" i="1"/>
  <c r="AA299" i="1"/>
  <c r="AB299" i="1"/>
  <c r="S684" i="1"/>
  <c r="T684" i="1"/>
  <c r="U684" i="1"/>
  <c r="V684" i="1"/>
  <c r="W684" i="1"/>
  <c r="X684" i="1"/>
  <c r="Y684" i="1"/>
  <c r="AD684" i="1" s="1"/>
  <c r="Z684" i="1"/>
  <c r="AA684" i="1"/>
  <c r="AB684" i="1"/>
  <c r="S528" i="1"/>
  <c r="T528" i="1"/>
  <c r="U528" i="1"/>
  <c r="V528" i="1"/>
  <c r="W528" i="1"/>
  <c r="X528" i="1"/>
  <c r="Y528" i="1"/>
  <c r="AD528" i="1" s="1"/>
  <c r="Z528" i="1"/>
  <c r="AA528" i="1"/>
  <c r="AB528" i="1"/>
  <c r="S455" i="1"/>
  <c r="T455" i="1"/>
  <c r="U455" i="1"/>
  <c r="V455" i="1"/>
  <c r="W455" i="1"/>
  <c r="X455" i="1"/>
  <c r="Y455" i="1"/>
  <c r="AD455" i="1" s="1"/>
  <c r="Z455" i="1"/>
  <c r="AA455" i="1"/>
  <c r="AB455" i="1"/>
  <c r="S794" i="1"/>
  <c r="T794" i="1"/>
  <c r="U794" i="1"/>
  <c r="V794" i="1"/>
  <c r="W794" i="1"/>
  <c r="X794" i="1"/>
  <c r="Y794" i="1"/>
  <c r="AD794" i="1" s="1"/>
  <c r="Z794" i="1"/>
  <c r="AA794" i="1"/>
  <c r="AB794" i="1"/>
  <c r="S574" i="1"/>
  <c r="T574" i="1"/>
  <c r="U574" i="1"/>
  <c r="V574" i="1"/>
  <c r="W574" i="1"/>
  <c r="X574" i="1"/>
  <c r="Y574" i="1"/>
  <c r="AD574" i="1" s="1"/>
  <c r="Z574" i="1"/>
  <c r="AA574" i="1"/>
  <c r="AB574" i="1"/>
  <c r="S140" i="1"/>
  <c r="T140" i="1"/>
  <c r="U140" i="1"/>
  <c r="V140" i="1"/>
  <c r="W140" i="1"/>
  <c r="X140" i="1"/>
  <c r="Y140" i="1"/>
  <c r="AD140" i="1" s="1"/>
  <c r="Z140" i="1"/>
  <c r="AA140" i="1"/>
  <c r="AB140" i="1"/>
  <c r="S685" i="1"/>
  <c r="T685" i="1"/>
  <c r="U685" i="1"/>
  <c r="V685" i="1"/>
  <c r="W685" i="1"/>
  <c r="X685" i="1"/>
  <c r="Y685" i="1"/>
  <c r="AD685" i="1" s="1"/>
  <c r="Z685" i="1"/>
  <c r="AA685" i="1"/>
  <c r="AB685" i="1"/>
  <c r="S42" i="1"/>
  <c r="T42" i="1"/>
  <c r="U42" i="1"/>
  <c r="V42" i="1"/>
  <c r="W42" i="1"/>
  <c r="X42" i="1"/>
  <c r="Y42" i="1"/>
  <c r="AD42" i="1" s="1"/>
  <c r="Z42" i="1"/>
  <c r="AA42" i="1"/>
  <c r="AB42" i="1"/>
  <c r="S293" i="1"/>
  <c r="T293" i="1"/>
  <c r="U293" i="1"/>
  <c r="V293" i="1"/>
  <c r="W293" i="1"/>
  <c r="X293" i="1"/>
  <c r="Y293" i="1"/>
  <c r="AD293" i="1" s="1"/>
  <c r="Z293" i="1"/>
  <c r="AA293" i="1"/>
  <c r="AB293" i="1"/>
  <c r="S22" i="1"/>
  <c r="T22" i="1"/>
  <c r="U22" i="1"/>
  <c r="V22" i="1"/>
  <c r="W22" i="1"/>
  <c r="X22" i="1"/>
  <c r="Y22" i="1"/>
  <c r="AD22" i="1" s="1"/>
  <c r="Z22" i="1"/>
  <c r="AA22" i="1"/>
  <c r="AB22" i="1"/>
  <c r="S233" i="1"/>
  <c r="T233" i="1"/>
  <c r="U233" i="1"/>
  <c r="V233" i="1"/>
  <c r="W233" i="1"/>
  <c r="X233" i="1"/>
  <c r="Y233" i="1"/>
  <c r="AD233" i="1" s="1"/>
  <c r="Z233" i="1"/>
  <c r="AA233" i="1"/>
  <c r="AB233" i="1"/>
  <c r="S343" i="1"/>
  <c r="T343" i="1"/>
  <c r="U343" i="1"/>
  <c r="V343" i="1"/>
  <c r="W343" i="1"/>
  <c r="X343" i="1"/>
  <c r="Y343" i="1"/>
  <c r="AD343" i="1" s="1"/>
  <c r="Z343" i="1"/>
  <c r="AA343" i="1"/>
  <c r="AB343" i="1"/>
  <c r="S457" i="1"/>
  <c r="T457" i="1"/>
  <c r="U457" i="1"/>
  <c r="V457" i="1"/>
  <c r="W457" i="1"/>
  <c r="X457" i="1"/>
  <c r="Y457" i="1"/>
  <c r="AD457" i="1" s="1"/>
  <c r="Z457" i="1"/>
  <c r="AA457" i="1"/>
  <c r="AB457" i="1"/>
  <c r="S43" i="1"/>
  <c r="T43" i="1"/>
  <c r="U43" i="1"/>
  <c r="V43" i="1"/>
  <c r="W43" i="1"/>
  <c r="X43" i="1"/>
  <c r="Y43" i="1"/>
  <c r="AD43" i="1" s="1"/>
  <c r="Z43" i="1"/>
  <c r="AA43" i="1"/>
  <c r="AB43" i="1"/>
  <c r="S922" i="1"/>
  <c r="T922" i="1"/>
  <c r="U922" i="1"/>
  <c r="V922" i="1"/>
  <c r="W922" i="1"/>
  <c r="X922" i="1"/>
  <c r="Y922" i="1"/>
  <c r="AD922" i="1" s="1"/>
  <c r="Z922" i="1"/>
  <c r="AA922" i="1"/>
  <c r="AB922" i="1"/>
  <c r="S795" i="1"/>
  <c r="T795" i="1"/>
  <c r="U795" i="1"/>
  <c r="V795" i="1"/>
  <c r="W795" i="1"/>
  <c r="X795" i="1"/>
  <c r="Y795" i="1"/>
  <c r="AD795" i="1" s="1"/>
  <c r="Z795" i="1"/>
  <c r="AA795" i="1"/>
  <c r="AB795" i="1"/>
  <c r="S234" i="1"/>
  <c r="T234" i="1"/>
  <c r="U234" i="1"/>
  <c r="V234" i="1"/>
  <c r="W234" i="1"/>
  <c r="X234" i="1"/>
  <c r="Y234" i="1"/>
  <c r="AD234" i="1" s="1"/>
  <c r="Z234" i="1"/>
  <c r="AA234" i="1"/>
  <c r="AB234" i="1"/>
  <c r="S796" i="1"/>
  <c r="T796" i="1"/>
  <c r="U796" i="1"/>
  <c r="V796" i="1"/>
  <c r="W796" i="1"/>
  <c r="X796" i="1"/>
  <c r="Y796" i="1"/>
  <c r="AD796" i="1" s="1"/>
  <c r="Z796" i="1"/>
  <c r="AA796" i="1"/>
  <c r="AB796" i="1"/>
  <c r="S235" i="1"/>
  <c r="T235" i="1"/>
  <c r="U235" i="1"/>
  <c r="V235" i="1"/>
  <c r="W235" i="1"/>
  <c r="X235" i="1"/>
  <c r="Y235" i="1"/>
  <c r="AD235" i="1" s="1"/>
  <c r="Z235" i="1"/>
  <c r="AA235" i="1"/>
  <c r="AB235" i="1"/>
  <c r="S331" i="1"/>
  <c r="T331" i="1"/>
  <c r="U331" i="1"/>
  <c r="V331" i="1"/>
  <c r="W331" i="1"/>
  <c r="X331" i="1"/>
  <c r="Y331" i="1"/>
  <c r="AD331" i="1" s="1"/>
  <c r="Z331" i="1"/>
  <c r="AA331" i="1"/>
  <c r="AB331" i="1"/>
  <c r="S458" i="1"/>
  <c r="T458" i="1"/>
  <c r="U458" i="1"/>
  <c r="V458" i="1"/>
  <c r="W458" i="1"/>
  <c r="X458" i="1"/>
  <c r="Y458" i="1"/>
  <c r="AD458" i="1" s="1"/>
  <c r="Z458" i="1"/>
  <c r="AA458" i="1"/>
  <c r="AB458" i="1"/>
  <c r="S141" i="1"/>
  <c r="T141" i="1"/>
  <c r="U141" i="1"/>
  <c r="V141" i="1"/>
  <c r="W141" i="1"/>
  <c r="X141" i="1"/>
  <c r="Y141" i="1"/>
  <c r="AD141" i="1" s="1"/>
  <c r="Z141" i="1"/>
  <c r="AA141" i="1"/>
  <c r="AB141" i="1"/>
  <c r="S686" i="1"/>
  <c r="T686" i="1"/>
  <c r="U686" i="1"/>
  <c r="V686" i="1"/>
  <c r="W686" i="1"/>
  <c r="X686" i="1"/>
  <c r="Y686" i="1"/>
  <c r="AD686" i="1" s="1"/>
  <c r="Z686" i="1"/>
  <c r="AA686" i="1"/>
  <c r="AB686" i="1"/>
  <c r="S350" i="1"/>
  <c r="T350" i="1"/>
  <c r="U350" i="1"/>
  <c r="V350" i="1"/>
  <c r="W350" i="1"/>
  <c r="X350" i="1"/>
  <c r="Y350" i="1"/>
  <c r="AD350" i="1" s="1"/>
  <c r="Z350" i="1"/>
  <c r="AA350" i="1"/>
  <c r="AB350" i="1"/>
  <c r="S142" i="1"/>
  <c r="T142" i="1"/>
  <c r="U142" i="1"/>
  <c r="V142" i="1"/>
  <c r="W142" i="1"/>
  <c r="X142" i="1"/>
  <c r="Y142" i="1"/>
  <c r="AD142" i="1" s="1"/>
  <c r="Z142" i="1"/>
  <c r="AA142" i="1"/>
  <c r="AB142" i="1"/>
  <c r="S687" i="1"/>
  <c r="T687" i="1"/>
  <c r="U687" i="1"/>
  <c r="V687" i="1"/>
  <c r="W687" i="1"/>
  <c r="X687" i="1"/>
  <c r="Y687" i="1"/>
  <c r="AD687" i="1" s="1"/>
  <c r="Z687" i="1"/>
  <c r="AA687" i="1"/>
  <c r="AB687" i="1"/>
  <c r="S23" i="1"/>
  <c r="T23" i="1"/>
  <c r="U23" i="1"/>
  <c r="V23" i="1"/>
  <c r="W23" i="1"/>
  <c r="X23" i="1"/>
  <c r="Y23" i="1"/>
  <c r="AD23" i="1" s="1"/>
  <c r="Z23" i="1"/>
  <c r="AA23" i="1"/>
  <c r="AB23" i="1"/>
  <c r="S575" i="1"/>
  <c r="T575" i="1"/>
  <c r="U575" i="1"/>
  <c r="V575" i="1"/>
  <c r="W575" i="1"/>
  <c r="X575" i="1"/>
  <c r="Y575" i="1"/>
  <c r="AD575" i="1" s="1"/>
  <c r="Z575" i="1"/>
  <c r="AA575" i="1"/>
  <c r="AB575" i="1"/>
  <c r="S143" i="1"/>
  <c r="T143" i="1"/>
  <c r="U143" i="1"/>
  <c r="V143" i="1"/>
  <c r="W143" i="1"/>
  <c r="X143" i="1"/>
  <c r="Y143" i="1"/>
  <c r="AD143" i="1" s="1"/>
  <c r="Z143" i="1"/>
  <c r="AA143" i="1"/>
  <c r="AB143" i="1"/>
  <c r="S144" i="1"/>
  <c r="T144" i="1"/>
  <c r="U144" i="1"/>
  <c r="V144" i="1"/>
  <c r="W144" i="1"/>
  <c r="X144" i="1"/>
  <c r="Y144" i="1"/>
  <c r="AD144" i="1" s="1"/>
  <c r="Z144" i="1"/>
  <c r="AA144" i="1"/>
  <c r="AB144" i="1"/>
  <c r="S332" i="1"/>
  <c r="T332" i="1"/>
  <c r="U332" i="1"/>
  <c r="V332" i="1"/>
  <c r="W332" i="1"/>
  <c r="X332" i="1"/>
  <c r="Y332" i="1"/>
  <c r="AD332" i="1" s="1"/>
  <c r="Z332" i="1"/>
  <c r="AA332" i="1"/>
  <c r="AB332" i="1"/>
  <c r="S397" i="1"/>
  <c r="T397" i="1"/>
  <c r="U397" i="1"/>
  <c r="V397" i="1"/>
  <c r="W397" i="1"/>
  <c r="X397" i="1"/>
  <c r="Y397" i="1"/>
  <c r="AD397" i="1" s="1"/>
  <c r="Z397" i="1"/>
  <c r="AA397" i="1"/>
  <c r="AB397" i="1"/>
  <c r="S577" i="1"/>
  <c r="T577" i="1"/>
  <c r="U577" i="1"/>
  <c r="V577" i="1"/>
  <c r="W577" i="1"/>
  <c r="X577" i="1"/>
  <c r="Y577" i="1"/>
  <c r="AD577" i="1" s="1"/>
  <c r="Z577" i="1"/>
  <c r="AA577" i="1"/>
  <c r="AB577" i="1"/>
  <c r="S852" i="1"/>
  <c r="T852" i="1"/>
  <c r="U852" i="1"/>
  <c r="V852" i="1"/>
  <c r="W852" i="1"/>
  <c r="X852" i="1"/>
  <c r="Y852" i="1"/>
  <c r="AD852" i="1" s="1"/>
  <c r="Z852" i="1"/>
  <c r="AA852" i="1"/>
  <c r="AB852" i="1"/>
  <c r="S578" i="1"/>
  <c r="T578" i="1"/>
  <c r="U578" i="1"/>
  <c r="V578" i="1"/>
  <c r="W578" i="1"/>
  <c r="X578" i="1"/>
  <c r="Y578" i="1"/>
  <c r="AD578" i="1" s="1"/>
  <c r="Z578" i="1"/>
  <c r="AA578" i="1"/>
  <c r="AB578" i="1"/>
  <c r="S145" i="1"/>
  <c r="T145" i="1"/>
  <c r="U145" i="1"/>
  <c r="V145" i="1"/>
  <c r="W145" i="1"/>
  <c r="X145" i="1"/>
  <c r="Y145" i="1"/>
  <c r="AD145" i="1" s="1"/>
  <c r="Z145" i="1"/>
  <c r="AA145" i="1"/>
  <c r="AB145" i="1"/>
  <c r="S459" i="1"/>
  <c r="T459" i="1"/>
  <c r="U459" i="1"/>
  <c r="V459" i="1"/>
  <c r="W459" i="1"/>
  <c r="X459" i="1"/>
  <c r="Y459" i="1"/>
  <c r="AD459" i="1" s="1"/>
  <c r="Z459" i="1"/>
  <c r="AA459" i="1"/>
  <c r="AB459" i="1"/>
  <c r="S333" i="1"/>
  <c r="T333" i="1"/>
  <c r="U333" i="1"/>
  <c r="V333" i="1"/>
  <c r="W333" i="1"/>
  <c r="X333" i="1"/>
  <c r="Y333" i="1"/>
  <c r="AD333" i="1" s="1"/>
  <c r="Z333" i="1"/>
  <c r="AA333" i="1"/>
  <c r="AB333" i="1"/>
  <c r="S12" i="1"/>
  <c r="T12" i="1"/>
  <c r="U12" i="1"/>
  <c r="V12" i="1"/>
  <c r="W12" i="1"/>
  <c r="X12" i="1"/>
  <c r="Y12" i="1"/>
  <c r="AD12" i="1" s="1"/>
  <c r="Z12" i="1"/>
  <c r="AA12" i="1"/>
  <c r="AB12" i="1"/>
  <c r="S334" i="1"/>
  <c r="T334" i="1"/>
  <c r="U334" i="1"/>
  <c r="V334" i="1"/>
  <c r="W334" i="1"/>
  <c r="X334" i="1"/>
  <c r="Y334" i="1"/>
  <c r="AD334" i="1" s="1"/>
  <c r="Z334" i="1"/>
  <c r="AA334" i="1"/>
  <c r="AB334" i="1"/>
  <c r="S645" i="1"/>
  <c r="T645" i="1"/>
  <c r="U645" i="1"/>
  <c r="V645" i="1"/>
  <c r="W645" i="1"/>
  <c r="X645" i="1"/>
  <c r="Y645" i="1"/>
  <c r="AD645" i="1" s="1"/>
  <c r="Z645" i="1"/>
  <c r="AA645" i="1"/>
  <c r="AB645" i="1"/>
  <c r="S418" i="1"/>
  <c r="T418" i="1"/>
  <c r="U418" i="1"/>
  <c r="V418" i="1"/>
  <c r="W418" i="1"/>
  <c r="X418" i="1"/>
  <c r="Y418" i="1"/>
  <c r="AD418" i="1" s="1"/>
  <c r="Z418" i="1"/>
  <c r="AA418" i="1"/>
  <c r="AB418" i="1"/>
  <c r="S931" i="1"/>
  <c r="T931" i="1"/>
  <c r="U931" i="1"/>
  <c r="V931" i="1"/>
  <c r="W931" i="1"/>
  <c r="X931" i="1"/>
  <c r="Y931" i="1"/>
  <c r="AD931" i="1" s="1"/>
  <c r="Z931" i="1"/>
  <c r="AA931" i="1"/>
  <c r="AB931" i="1"/>
  <c r="S923" i="1"/>
  <c r="T923" i="1"/>
  <c r="U923" i="1"/>
  <c r="V923" i="1"/>
  <c r="W923" i="1"/>
  <c r="X923" i="1"/>
  <c r="Y923" i="1"/>
  <c r="AD923" i="1" s="1"/>
  <c r="Z923" i="1"/>
  <c r="AA923" i="1"/>
  <c r="AB923" i="1"/>
  <c r="S90" i="1"/>
  <c r="T90" i="1"/>
  <c r="U90" i="1"/>
  <c r="V90" i="1"/>
  <c r="W90" i="1"/>
  <c r="X90" i="1"/>
  <c r="Y90" i="1"/>
  <c r="AD90" i="1" s="1"/>
  <c r="Z90" i="1"/>
  <c r="AA90" i="1"/>
  <c r="AB90" i="1"/>
  <c r="S688" i="1"/>
  <c r="T688" i="1"/>
  <c r="U688" i="1"/>
  <c r="V688" i="1"/>
  <c r="W688" i="1"/>
  <c r="X688" i="1"/>
  <c r="Y688" i="1"/>
  <c r="AD688" i="1" s="1"/>
  <c r="Z688" i="1"/>
  <c r="AA688" i="1"/>
  <c r="AB688" i="1"/>
  <c r="S797" i="1"/>
  <c r="T797" i="1"/>
  <c r="U797" i="1"/>
  <c r="V797" i="1"/>
  <c r="W797" i="1"/>
  <c r="X797" i="1"/>
  <c r="Y797" i="1"/>
  <c r="AD797" i="1" s="1"/>
  <c r="Z797" i="1"/>
  <c r="AA797" i="1"/>
  <c r="AB797" i="1"/>
  <c r="S853" i="1"/>
  <c r="T853" i="1"/>
  <c r="U853" i="1"/>
  <c r="V853" i="1"/>
  <c r="W853" i="1"/>
  <c r="X853" i="1"/>
  <c r="Y853" i="1"/>
  <c r="AD853" i="1" s="1"/>
  <c r="Z853" i="1"/>
  <c r="AA853" i="1"/>
  <c r="AB853" i="1"/>
  <c r="S579" i="1"/>
  <c r="T579" i="1"/>
  <c r="U579" i="1"/>
  <c r="V579" i="1"/>
  <c r="W579" i="1"/>
  <c r="X579" i="1"/>
  <c r="Y579" i="1"/>
  <c r="AD579" i="1" s="1"/>
  <c r="Z579" i="1"/>
  <c r="AA579" i="1"/>
  <c r="AB579" i="1"/>
  <c r="S460" i="1"/>
  <c r="T460" i="1"/>
  <c r="U460" i="1"/>
  <c r="V460" i="1"/>
  <c r="W460" i="1"/>
  <c r="X460" i="1"/>
  <c r="Y460" i="1"/>
  <c r="AD460" i="1" s="1"/>
  <c r="Z460" i="1"/>
  <c r="AA460" i="1"/>
  <c r="AB460" i="1"/>
  <c r="S689" i="1"/>
  <c r="T689" i="1"/>
  <c r="U689" i="1"/>
  <c r="V689" i="1"/>
  <c r="W689" i="1"/>
  <c r="X689" i="1"/>
  <c r="Y689" i="1"/>
  <c r="AD689" i="1" s="1"/>
  <c r="Z689" i="1"/>
  <c r="AA689" i="1"/>
  <c r="AB689" i="1"/>
  <c r="S580" i="1"/>
  <c r="T580" i="1"/>
  <c r="U580" i="1"/>
  <c r="V580" i="1"/>
  <c r="W580" i="1"/>
  <c r="X580" i="1"/>
  <c r="Y580" i="1"/>
  <c r="AD580" i="1" s="1"/>
  <c r="Z580" i="1"/>
  <c r="AA580" i="1"/>
  <c r="AB580" i="1"/>
  <c r="S236" i="1"/>
  <c r="T236" i="1"/>
  <c r="U236" i="1"/>
  <c r="V236" i="1"/>
  <c r="W236" i="1"/>
  <c r="X236" i="1"/>
  <c r="Y236" i="1"/>
  <c r="AD236" i="1" s="1"/>
  <c r="Z236" i="1"/>
  <c r="AA236" i="1"/>
  <c r="AB236" i="1"/>
  <c r="S461" i="1"/>
  <c r="T461" i="1"/>
  <c r="U461" i="1"/>
  <c r="V461" i="1"/>
  <c r="W461" i="1"/>
  <c r="X461" i="1"/>
  <c r="Y461" i="1"/>
  <c r="AD461" i="1" s="1"/>
  <c r="Z461" i="1"/>
  <c r="AA461" i="1"/>
  <c r="AB461" i="1"/>
  <c r="S530" i="1"/>
  <c r="T530" i="1"/>
  <c r="U530" i="1"/>
  <c r="V530" i="1"/>
  <c r="W530" i="1"/>
  <c r="X530" i="1"/>
  <c r="Y530" i="1"/>
  <c r="AD530" i="1" s="1"/>
  <c r="Z530" i="1"/>
  <c r="AA530" i="1"/>
  <c r="AB530" i="1"/>
  <c r="S854" i="1"/>
  <c r="T854" i="1"/>
  <c r="U854" i="1"/>
  <c r="V854" i="1"/>
  <c r="W854" i="1"/>
  <c r="X854" i="1"/>
  <c r="Y854" i="1"/>
  <c r="AD854" i="1" s="1"/>
  <c r="Z854" i="1"/>
  <c r="AA854" i="1"/>
  <c r="AB854" i="1"/>
  <c r="S462" i="1"/>
  <c r="T462" i="1"/>
  <c r="U462" i="1"/>
  <c r="V462" i="1"/>
  <c r="W462" i="1"/>
  <c r="X462" i="1"/>
  <c r="Y462" i="1"/>
  <c r="AD462" i="1" s="1"/>
  <c r="Z462" i="1"/>
  <c r="AA462" i="1"/>
  <c r="AB462" i="1"/>
  <c r="S463" i="1"/>
  <c r="T463" i="1"/>
  <c r="U463" i="1"/>
  <c r="V463" i="1"/>
  <c r="W463" i="1"/>
  <c r="X463" i="1"/>
  <c r="Y463" i="1"/>
  <c r="AD463" i="1" s="1"/>
  <c r="Z463" i="1"/>
  <c r="AA463" i="1"/>
  <c r="AB463" i="1"/>
  <c r="S335" i="1"/>
  <c r="T335" i="1"/>
  <c r="U335" i="1"/>
  <c r="V335" i="1"/>
  <c r="W335" i="1"/>
  <c r="X335" i="1"/>
  <c r="Y335" i="1"/>
  <c r="AD335" i="1" s="1"/>
  <c r="Z335" i="1"/>
  <c r="AA335" i="1"/>
  <c r="AB335" i="1"/>
  <c r="S900" i="1"/>
  <c r="T900" i="1"/>
  <c r="U900" i="1"/>
  <c r="V900" i="1"/>
  <c r="W900" i="1"/>
  <c r="X900" i="1"/>
  <c r="Y900" i="1"/>
  <c r="AD900" i="1" s="1"/>
  <c r="Z900" i="1"/>
  <c r="AA900" i="1"/>
  <c r="AB900" i="1"/>
  <c r="S278" i="1"/>
  <c r="T278" i="1"/>
  <c r="U278" i="1"/>
  <c r="V278" i="1"/>
  <c r="W278" i="1"/>
  <c r="X278" i="1"/>
  <c r="Y278" i="1"/>
  <c r="AD278" i="1" s="1"/>
  <c r="Z278" i="1"/>
  <c r="AA278" i="1"/>
  <c r="AB278" i="1"/>
  <c r="S743" i="1"/>
  <c r="T743" i="1"/>
  <c r="U743" i="1"/>
  <c r="V743" i="1"/>
  <c r="W743" i="1"/>
  <c r="X743" i="1"/>
  <c r="Y743" i="1"/>
  <c r="AD743" i="1" s="1"/>
  <c r="Z743" i="1"/>
  <c r="AA743" i="1"/>
  <c r="AB743" i="1"/>
  <c r="S336" i="1"/>
  <c r="T336" i="1"/>
  <c r="U336" i="1"/>
  <c r="V336" i="1"/>
  <c r="W336" i="1"/>
  <c r="X336" i="1"/>
  <c r="Y336" i="1"/>
  <c r="AD336" i="1" s="1"/>
  <c r="Z336" i="1"/>
  <c r="AA336" i="1"/>
  <c r="AB336" i="1"/>
  <c r="S855" i="1"/>
  <c r="T855" i="1"/>
  <c r="U855" i="1"/>
  <c r="V855" i="1"/>
  <c r="W855" i="1"/>
  <c r="X855" i="1"/>
  <c r="Y855" i="1"/>
  <c r="AD855" i="1" s="1"/>
  <c r="Z855" i="1"/>
  <c r="AA855" i="1"/>
  <c r="AB855" i="1"/>
  <c r="S581" i="1"/>
  <c r="T581" i="1"/>
  <c r="U581" i="1"/>
  <c r="V581" i="1"/>
  <c r="W581" i="1"/>
  <c r="X581" i="1"/>
  <c r="Y581" i="1"/>
  <c r="AD581" i="1" s="1"/>
  <c r="Z581" i="1"/>
  <c r="AA581" i="1"/>
  <c r="AB581" i="1"/>
  <c r="S402" i="1"/>
  <c r="T402" i="1"/>
  <c r="U402" i="1"/>
  <c r="V402" i="1"/>
  <c r="W402" i="1"/>
  <c r="X402" i="1"/>
  <c r="Y402" i="1"/>
  <c r="AD402" i="1" s="1"/>
  <c r="Z402" i="1"/>
  <c r="AA402" i="1"/>
  <c r="AB402" i="1"/>
  <c r="S690" i="1"/>
  <c r="T690" i="1"/>
  <c r="U690" i="1"/>
  <c r="V690" i="1"/>
  <c r="W690" i="1"/>
  <c r="X690" i="1"/>
  <c r="Y690" i="1"/>
  <c r="AD690" i="1" s="1"/>
  <c r="Z690" i="1"/>
  <c r="AA690" i="1"/>
  <c r="AB690" i="1"/>
  <c r="S901" i="1"/>
  <c r="T901" i="1"/>
  <c r="U901" i="1"/>
  <c r="V901" i="1"/>
  <c r="W901" i="1"/>
  <c r="X901" i="1"/>
  <c r="Y901" i="1"/>
  <c r="AD901" i="1" s="1"/>
  <c r="Z901" i="1"/>
  <c r="AA901" i="1"/>
  <c r="AB901" i="1"/>
  <c r="S91" i="1"/>
  <c r="T91" i="1"/>
  <c r="U91" i="1"/>
  <c r="V91" i="1"/>
  <c r="W91" i="1"/>
  <c r="X91" i="1"/>
  <c r="Y91" i="1"/>
  <c r="AD91" i="1" s="1"/>
  <c r="Z91" i="1"/>
  <c r="AA91" i="1"/>
  <c r="AB91" i="1"/>
  <c r="S484" i="1"/>
  <c r="T484" i="1"/>
  <c r="U484" i="1"/>
  <c r="V484" i="1"/>
  <c r="W484" i="1"/>
  <c r="X484" i="1"/>
  <c r="Y484" i="1"/>
  <c r="AD484" i="1" s="1"/>
  <c r="Z484" i="1"/>
  <c r="AA484" i="1"/>
  <c r="AB484" i="1"/>
  <c r="S671" i="1"/>
  <c r="T671" i="1"/>
  <c r="U671" i="1"/>
  <c r="V671" i="1"/>
  <c r="W671" i="1"/>
  <c r="X671" i="1"/>
  <c r="Y671" i="1"/>
  <c r="AD671" i="1" s="1"/>
  <c r="Z671" i="1"/>
  <c r="AA671" i="1"/>
  <c r="AB671" i="1"/>
  <c r="S146" i="1"/>
  <c r="T146" i="1"/>
  <c r="U146" i="1"/>
  <c r="V146" i="1"/>
  <c r="W146" i="1"/>
  <c r="X146" i="1"/>
  <c r="Y146" i="1"/>
  <c r="AD146" i="1" s="1"/>
  <c r="Z146" i="1"/>
  <c r="AA146" i="1"/>
  <c r="AB146" i="1"/>
  <c r="S937" i="1"/>
  <c r="T937" i="1"/>
  <c r="U937" i="1"/>
  <c r="V937" i="1"/>
  <c r="W937" i="1"/>
  <c r="X937" i="1"/>
  <c r="Y937" i="1"/>
  <c r="AD937" i="1" s="1"/>
  <c r="Z937" i="1"/>
  <c r="AA937" i="1"/>
  <c r="AB937" i="1"/>
  <c r="S464" i="1"/>
  <c r="T464" i="1"/>
  <c r="U464" i="1"/>
  <c r="V464" i="1"/>
  <c r="W464" i="1"/>
  <c r="X464" i="1"/>
  <c r="Y464" i="1"/>
  <c r="AD464" i="1" s="1"/>
  <c r="Z464" i="1"/>
  <c r="AA464" i="1"/>
  <c r="AB464" i="1"/>
  <c r="S856" i="1"/>
  <c r="T856" i="1"/>
  <c r="U856" i="1"/>
  <c r="V856" i="1"/>
  <c r="W856" i="1"/>
  <c r="X856" i="1"/>
  <c r="Y856" i="1"/>
  <c r="AD856" i="1" s="1"/>
  <c r="Z856" i="1"/>
  <c r="AA856" i="1"/>
  <c r="AB856" i="1"/>
  <c r="S24" i="1"/>
  <c r="T24" i="1"/>
  <c r="U24" i="1"/>
  <c r="V24" i="1"/>
  <c r="W24" i="1"/>
  <c r="X24" i="1"/>
  <c r="Y24" i="1"/>
  <c r="AD24" i="1" s="1"/>
  <c r="Z24" i="1"/>
  <c r="AA24" i="1"/>
  <c r="AB24" i="1"/>
  <c r="S147" i="1"/>
  <c r="T147" i="1"/>
  <c r="U147" i="1"/>
  <c r="V147" i="1"/>
  <c r="W147" i="1"/>
  <c r="X147" i="1"/>
  <c r="Y147" i="1"/>
  <c r="AD147" i="1" s="1"/>
  <c r="Z147" i="1"/>
  <c r="AA147" i="1"/>
  <c r="AB147" i="1"/>
  <c r="S92" i="1"/>
  <c r="T92" i="1"/>
  <c r="U92" i="1"/>
  <c r="V92" i="1"/>
  <c r="W92" i="1"/>
  <c r="X92" i="1"/>
  <c r="Y92" i="1"/>
  <c r="AD92" i="1" s="1"/>
  <c r="Z92" i="1"/>
  <c r="AA92" i="1"/>
  <c r="AB92" i="1"/>
  <c r="S337" i="1"/>
  <c r="T337" i="1"/>
  <c r="U337" i="1"/>
  <c r="V337" i="1"/>
  <c r="W337" i="1"/>
  <c r="X337" i="1"/>
  <c r="Y337" i="1"/>
  <c r="AD337" i="1" s="1"/>
  <c r="Z337" i="1"/>
  <c r="AA337" i="1"/>
  <c r="AB337" i="1"/>
  <c r="S338" i="1"/>
  <c r="T338" i="1"/>
  <c r="U338" i="1"/>
  <c r="V338" i="1"/>
  <c r="W338" i="1"/>
  <c r="X338" i="1"/>
  <c r="Y338" i="1"/>
  <c r="AD338" i="1" s="1"/>
  <c r="Z338" i="1"/>
  <c r="AA338" i="1"/>
  <c r="AB338" i="1"/>
  <c r="S237" i="1"/>
  <c r="T237" i="1"/>
  <c r="U237" i="1"/>
  <c r="V237" i="1"/>
  <c r="W237" i="1"/>
  <c r="X237" i="1"/>
  <c r="Y237" i="1"/>
  <c r="AD237" i="1" s="1"/>
  <c r="Z237" i="1"/>
  <c r="AA237" i="1"/>
  <c r="AB237" i="1"/>
  <c r="S691" i="1"/>
  <c r="T691" i="1"/>
  <c r="U691" i="1"/>
  <c r="V691" i="1"/>
  <c r="W691" i="1"/>
  <c r="X691" i="1"/>
  <c r="Y691" i="1"/>
  <c r="AD691" i="1" s="1"/>
  <c r="Z691" i="1"/>
  <c r="AA691" i="1"/>
  <c r="AB691" i="1"/>
  <c r="S198" i="1"/>
  <c r="T198" i="1"/>
  <c r="U198" i="1"/>
  <c r="V198" i="1"/>
  <c r="W198" i="1"/>
  <c r="X198" i="1"/>
  <c r="Y198" i="1"/>
  <c r="AD198" i="1" s="1"/>
  <c r="Z198" i="1"/>
  <c r="AA198" i="1"/>
  <c r="AB198" i="1"/>
  <c r="S238" i="1"/>
  <c r="T238" i="1"/>
  <c r="U238" i="1"/>
  <c r="V238" i="1"/>
  <c r="W238" i="1"/>
  <c r="X238" i="1"/>
  <c r="Y238" i="1"/>
  <c r="AD238" i="1" s="1"/>
  <c r="Z238" i="1"/>
  <c r="AA238" i="1"/>
  <c r="AB238" i="1"/>
  <c r="S398" i="1"/>
  <c r="T398" i="1"/>
  <c r="U398" i="1"/>
  <c r="V398" i="1"/>
  <c r="W398" i="1"/>
  <c r="X398" i="1"/>
  <c r="Y398" i="1"/>
  <c r="AD398" i="1" s="1"/>
  <c r="Z398" i="1"/>
  <c r="AA398" i="1"/>
  <c r="AB398" i="1"/>
  <c r="S798" i="1"/>
  <c r="T798" i="1"/>
  <c r="U798" i="1"/>
  <c r="V798" i="1"/>
  <c r="W798" i="1"/>
  <c r="X798" i="1"/>
  <c r="Y798" i="1"/>
  <c r="AD798" i="1" s="1"/>
  <c r="Z798" i="1"/>
  <c r="AA798" i="1"/>
  <c r="AB798" i="1"/>
  <c r="S239" i="1"/>
  <c r="T239" i="1"/>
  <c r="U239" i="1"/>
  <c r="V239" i="1"/>
  <c r="W239" i="1"/>
  <c r="X239" i="1"/>
  <c r="Y239" i="1"/>
  <c r="AD239" i="1" s="1"/>
  <c r="Z239" i="1"/>
  <c r="AA239" i="1"/>
  <c r="AB239" i="1"/>
  <c r="S621" i="1"/>
  <c r="T621" i="1"/>
  <c r="U621" i="1"/>
  <c r="V621" i="1"/>
  <c r="W621" i="1"/>
  <c r="X621" i="1"/>
  <c r="Y621" i="1"/>
  <c r="AD621" i="1" s="1"/>
  <c r="Z621" i="1"/>
  <c r="AA621" i="1"/>
  <c r="AB621" i="1"/>
  <c r="S300" i="1"/>
  <c r="T300" i="1"/>
  <c r="U300" i="1"/>
  <c r="V300" i="1"/>
  <c r="W300" i="1"/>
  <c r="X300" i="1"/>
  <c r="Y300" i="1"/>
  <c r="AD300" i="1" s="1"/>
  <c r="Z300" i="1"/>
  <c r="AA300" i="1"/>
  <c r="AB300" i="1"/>
  <c r="S27" i="1"/>
  <c r="T27" i="1"/>
  <c r="U27" i="1"/>
  <c r="V27" i="1"/>
  <c r="W27" i="1"/>
  <c r="X27" i="1"/>
  <c r="Y27" i="1"/>
  <c r="AD27" i="1" s="1"/>
  <c r="Z27" i="1"/>
  <c r="AA27" i="1"/>
  <c r="AB27" i="1"/>
  <c r="S880" i="1"/>
  <c r="T880" i="1"/>
  <c r="U880" i="1"/>
  <c r="V880" i="1"/>
  <c r="W880" i="1"/>
  <c r="X880" i="1"/>
  <c r="Y880" i="1"/>
  <c r="AD880" i="1" s="1"/>
  <c r="Z880" i="1"/>
  <c r="AA880" i="1"/>
  <c r="AB880" i="1"/>
  <c r="S465" i="1"/>
  <c r="T465" i="1"/>
  <c r="U465" i="1"/>
  <c r="V465" i="1"/>
  <c r="W465" i="1"/>
  <c r="X465" i="1"/>
  <c r="Y465" i="1"/>
  <c r="AD465" i="1" s="1"/>
  <c r="Z465" i="1"/>
  <c r="AA465" i="1"/>
  <c r="AB465" i="1"/>
  <c r="S288" i="1"/>
  <c r="T288" i="1"/>
  <c r="U288" i="1"/>
  <c r="V288" i="1"/>
  <c r="W288" i="1"/>
  <c r="X288" i="1"/>
  <c r="Y288" i="1"/>
  <c r="AD288" i="1" s="1"/>
  <c r="Z288" i="1"/>
  <c r="AA288" i="1"/>
  <c r="AB288" i="1"/>
  <c r="S240" i="1"/>
  <c r="T240" i="1"/>
  <c r="U240" i="1"/>
  <c r="V240" i="1"/>
  <c r="W240" i="1"/>
  <c r="X240" i="1"/>
  <c r="Y240" i="1"/>
  <c r="AD240" i="1" s="1"/>
  <c r="Z240" i="1"/>
  <c r="AA240" i="1"/>
  <c r="AB240" i="1"/>
  <c r="S709" i="1"/>
  <c r="T709" i="1"/>
  <c r="U709" i="1"/>
  <c r="V709" i="1"/>
  <c r="W709" i="1"/>
  <c r="X709" i="1"/>
  <c r="Y709" i="1"/>
  <c r="AD709" i="1" s="1"/>
  <c r="Z709" i="1"/>
  <c r="AA709" i="1"/>
  <c r="AB709" i="1"/>
  <c r="S44" i="1"/>
  <c r="T44" i="1"/>
  <c r="U44" i="1"/>
  <c r="V44" i="1"/>
  <c r="W44" i="1"/>
  <c r="X44" i="1"/>
  <c r="Y44" i="1"/>
  <c r="AD44" i="1" s="1"/>
  <c r="Z44" i="1"/>
  <c r="AA44" i="1"/>
  <c r="AB44" i="1"/>
  <c r="S692" i="1"/>
  <c r="T692" i="1"/>
  <c r="U692" i="1"/>
  <c r="V692" i="1"/>
  <c r="W692" i="1"/>
  <c r="X692" i="1"/>
  <c r="Y692" i="1"/>
  <c r="AD692" i="1" s="1"/>
  <c r="Z692" i="1"/>
  <c r="AA692" i="1"/>
  <c r="AB692" i="1"/>
  <c r="S442" i="1"/>
  <c r="T442" i="1"/>
  <c r="U442" i="1"/>
  <c r="V442" i="1"/>
  <c r="W442" i="1"/>
  <c r="X442" i="1"/>
  <c r="Y442" i="1"/>
  <c r="AD442" i="1" s="1"/>
  <c r="Z442" i="1"/>
  <c r="AA442" i="1"/>
  <c r="AB442" i="1"/>
  <c r="S693" i="1"/>
  <c r="T693" i="1"/>
  <c r="U693" i="1"/>
  <c r="V693" i="1"/>
  <c r="W693" i="1"/>
  <c r="X693" i="1"/>
  <c r="Y693" i="1"/>
  <c r="AD693" i="1" s="1"/>
  <c r="Z693" i="1"/>
  <c r="AA693" i="1"/>
  <c r="AB693" i="1"/>
  <c r="S694" i="1"/>
  <c r="T694" i="1"/>
  <c r="U694" i="1"/>
  <c r="V694" i="1"/>
  <c r="W694" i="1"/>
  <c r="X694" i="1"/>
  <c r="Y694" i="1"/>
  <c r="AD694" i="1" s="1"/>
  <c r="Z694" i="1"/>
  <c r="AA694" i="1"/>
  <c r="AB694" i="1"/>
  <c r="S339" i="1"/>
  <c r="T339" i="1"/>
  <c r="U339" i="1"/>
  <c r="V339" i="1"/>
  <c r="W339" i="1"/>
  <c r="X339" i="1"/>
  <c r="Y339" i="1"/>
  <c r="AD339" i="1" s="1"/>
  <c r="Z339" i="1"/>
  <c r="AA339" i="1"/>
  <c r="AB339" i="1"/>
  <c r="S148" i="1"/>
  <c r="T148" i="1"/>
  <c r="U148" i="1"/>
  <c r="V148" i="1"/>
  <c r="W148" i="1"/>
  <c r="X148" i="1"/>
  <c r="Y148" i="1"/>
  <c r="AD148" i="1" s="1"/>
  <c r="Z148" i="1"/>
  <c r="AA148" i="1"/>
  <c r="AB148" i="1"/>
  <c r="S857" i="1"/>
  <c r="T857" i="1"/>
  <c r="U857" i="1"/>
  <c r="V857" i="1"/>
  <c r="W857" i="1"/>
  <c r="X857" i="1"/>
  <c r="Y857" i="1"/>
  <c r="AD857" i="1" s="1"/>
  <c r="Z857" i="1"/>
  <c r="AA857" i="1"/>
  <c r="AB857" i="1"/>
  <c r="S241" i="1"/>
  <c r="T241" i="1"/>
  <c r="U241" i="1"/>
  <c r="V241" i="1"/>
  <c r="W241" i="1"/>
  <c r="X241" i="1"/>
  <c r="Y241" i="1"/>
  <c r="AD241" i="1" s="1"/>
  <c r="Z241" i="1"/>
  <c r="AA241" i="1"/>
  <c r="AB241" i="1"/>
  <c r="S149" i="1"/>
  <c r="T149" i="1"/>
  <c r="U149" i="1"/>
  <c r="V149" i="1"/>
  <c r="W149" i="1"/>
  <c r="X149" i="1"/>
  <c r="Y149" i="1"/>
  <c r="AD149" i="1" s="1"/>
  <c r="Z149" i="1"/>
  <c r="AA149" i="1"/>
  <c r="AB149" i="1"/>
  <c r="S509" i="1"/>
  <c r="T509" i="1"/>
  <c r="U509" i="1"/>
  <c r="V509" i="1"/>
  <c r="W509" i="1"/>
  <c r="X509" i="1"/>
  <c r="Y509" i="1"/>
  <c r="AD509" i="1" s="1"/>
  <c r="Z509" i="1"/>
  <c r="AA509" i="1"/>
  <c r="AB509" i="1"/>
  <c r="S582" i="1"/>
  <c r="T582" i="1"/>
  <c r="U582" i="1"/>
  <c r="V582" i="1"/>
  <c r="W582" i="1"/>
  <c r="X582" i="1"/>
  <c r="Y582" i="1"/>
  <c r="AD582" i="1" s="1"/>
  <c r="Z582" i="1"/>
  <c r="AA582" i="1"/>
  <c r="AB582" i="1"/>
  <c r="S340" i="1"/>
  <c r="T340" i="1"/>
  <c r="U340" i="1"/>
  <c r="V340" i="1"/>
  <c r="W340" i="1"/>
  <c r="X340" i="1"/>
  <c r="Y340" i="1"/>
  <c r="AD340" i="1" s="1"/>
  <c r="Z340" i="1"/>
  <c r="AA340" i="1"/>
  <c r="AB340" i="1"/>
  <c r="S93" i="1"/>
  <c r="T93" i="1"/>
  <c r="U93" i="1"/>
  <c r="V93" i="1"/>
  <c r="W93" i="1"/>
  <c r="X93" i="1"/>
  <c r="Y93" i="1"/>
  <c r="AD93" i="1" s="1"/>
  <c r="Z93" i="1"/>
  <c r="AA93" i="1"/>
  <c r="AB93" i="1"/>
  <c r="S150" i="1"/>
  <c r="T150" i="1"/>
  <c r="U150" i="1"/>
  <c r="V150" i="1"/>
  <c r="W150" i="1"/>
  <c r="X150" i="1"/>
  <c r="Y150" i="1"/>
  <c r="AD150" i="1" s="1"/>
  <c r="Z150" i="1"/>
  <c r="AA150" i="1"/>
  <c r="AB150" i="1"/>
  <c r="S799" i="1"/>
  <c r="T799" i="1"/>
  <c r="U799" i="1"/>
  <c r="V799" i="1"/>
  <c r="W799" i="1"/>
  <c r="X799" i="1"/>
  <c r="Y799" i="1"/>
  <c r="AD799" i="1" s="1"/>
  <c r="Z799" i="1"/>
  <c r="AA799" i="1"/>
  <c r="AB799" i="1"/>
  <c r="S466" i="1"/>
  <c r="T466" i="1"/>
  <c r="U466" i="1"/>
  <c r="V466" i="1"/>
  <c r="W466" i="1"/>
  <c r="X466" i="1"/>
  <c r="Y466" i="1"/>
  <c r="AD466" i="1" s="1"/>
  <c r="Z466" i="1"/>
  <c r="AA466" i="1"/>
  <c r="AB466" i="1"/>
  <c r="S341" i="1"/>
  <c r="T341" i="1"/>
  <c r="U341" i="1"/>
  <c r="V341" i="1"/>
  <c r="W341" i="1"/>
  <c r="X341" i="1"/>
  <c r="Y341" i="1"/>
  <c r="AD341" i="1" s="1"/>
  <c r="Z341" i="1"/>
  <c r="AA341" i="1"/>
  <c r="AB341" i="1"/>
  <c r="S510" i="1"/>
  <c r="T510" i="1"/>
  <c r="U510" i="1"/>
  <c r="V510" i="1"/>
  <c r="W510" i="1"/>
  <c r="X510" i="1"/>
  <c r="Y510" i="1"/>
  <c r="AD510" i="1" s="1"/>
  <c r="Z510" i="1"/>
  <c r="AA510" i="1"/>
  <c r="AB510" i="1"/>
  <c r="S342" i="1"/>
  <c r="T342" i="1"/>
  <c r="U342" i="1"/>
  <c r="V342" i="1"/>
  <c r="W342" i="1"/>
  <c r="X342" i="1"/>
  <c r="Y342" i="1"/>
  <c r="AD342" i="1" s="1"/>
  <c r="Z342" i="1"/>
  <c r="AA342" i="1"/>
  <c r="AB342" i="1"/>
  <c r="S800" i="1"/>
  <c r="T800" i="1"/>
  <c r="U800" i="1"/>
  <c r="V800" i="1"/>
  <c r="W800" i="1"/>
  <c r="X800" i="1"/>
  <c r="Y800" i="1"/>
  <c r="AD800" i="1" s="1"/>
  <c r="Z800" i="1"/>
  <c r="AA800" i="1"/>
  <c r="AB800" i="1"/>
  <c r="S242" i="1"/>
  <c r="T242" i="1"/>
  <c r="U242" i="1"/>
  <c r="V242" i="1"/>
  <c r="W242" i="1"/>
  <c r="X242" i="1"/>
  <c r="Y242" i="1"/>
  <c r="AD242" i="1" s="1"/>
  <c r="Z242" i="1"/>
  <c r="AA242" i="1"/>
  <c r="AB242" i="1"/>
  <c r="S344" i="1"/>
  <c r="T344" i="1"/>
  <c r="U344" i="1"/>
  <c r="V344" i="1"/>
  <c r="W344" i="1"/>
  <c r="X344" i="1"/>
  <c r="Y344" i="1"/>
  <c r="AD344" i="1" s="1"/>
  <c r="Z344" i="1"/>
  <c r="AA344" i="1"/>
  <c r="AB344" i="1"/>
  <c r="S456" i="1"/>
  <c r="T456" i="1"/>
  <c r="U456" i="1"/>
  <c r="V456" i="1"/>
  <c r="W456" i="1"/>
  <c r="X456" i="1"/>
  <c r="Y456" i="1"/>
  <c r="AD456" i="1" s="1"/>
  <c r="Z456" i="1"/>
  <c r="AA456" i="1"/>
  <c r="AB456" i="1"/>
  <c r="S858" i="1"/>
  <c r="T858" i="1"/>
  <c r="U858" i="1"/>
  <c r="V858" i="1"/>
  <c r="W858" i="1"/>
  <c r="X858" i="1"/>
  <c r="Y858" i="1"/>
  <c r="AD858" i="1" s="1"/>
  <c r="Z858" i="1"/>
  <c r="AA858" i="1"/>
  <c r="AB858" i="1"/>
  <c r="S583" i="1"/>
  <c r="T583" i="1"/>
  <c r="U583" i="1"/>
  <c r="V583" i="1"/>
  <c r="W583" i="1"/>
  <c r="X583" i="1"/>
  <c r="Y583" i="1"/>
  <c r="AD583" i="1" s="1"/>
  <c r="Z583" i="1"/>
  <c r="AA583" i="1"/>
  <c r="AB583" i="1"/>
  <c r="S514" i="1"/>
  <c r="T514" i="1"/>
  <c r="U514" i="1"/>
  <c r="V514" i="1"/>
  <c r="W514" i="1"/>
  <c r="X514" i="1"/>
  <c r="Y514" i="1"/>
  <c r="AD514" i="1" s="1"/>
  <c r="Z514" i="1"/>
  <c r="AA514" i="1"/>
  <c r="AB514" i="1"/>
  <c r="S345" i="1"/>
  <c r="T345" i="1"/>
  <c r="U345" i="1"/>
  <c r="V345" i="1"/>
  <c r="W345" i="1"/>
  <c r="X345" i="1"/>
  <c r="Y345" i="1"/>
  <c r="AD345" i="1" s="1"/>
  <c r="Z345" i="1"/>
  <c r="AA345" i="1"/>
  <c r="AB345" i="1"/>
  <c r="S695" i="1"/>
  <c r="T695" i="1"/>
  <c r="U695" i="1"/>
  <c r="V695" i="1"/>
  <c r="W695" i="1"/>
  <c r="X695" i="1"/>
  <c r="Y695" i="1"/>
  <c r="AD695" i="1" s="1"/>
  <c r="Z695" i="1"/>
  <c r="AA695" i="1"/>
  <c r="AB695" i="1"/>
  <c r="S151" i="1"/>
  <c r="T151" i="1"/>
  <c r="U151" i="1"/>
  <c r="V151" i="1"/>
  <c r="W151" i="1"/>
  <c r="X151" i="1"/>
  <c r="Y151" i="1"/>
  <c r="AD151" i="1" s="1"/>
  <c r="Z151" i="1"/>
  <c r="AA151" i="1"/>
  <c r="AB151" i="1"/>
  <c r="S584" i="1"/>
  <c r="T584" i="1"/>
  <c r="U584" i="1"/>
  <c r="V584" i="1"/>
  <c r="W584" i="1"/>
  <c r="X584" i="1"/>
  <c r="Y584" i="1"/>
  <c r="AD584" i="1" s="1"/>
  <c r="Z584" i="1"/>
  <c r="AA584" i="1"/>
  <c r="AB584" i="1"/>
  <c r="S467" i="1"/>
  <c r="T467" i="1"/>
  <c r="U467" i="1"/>
  <c r="V467" i="1"/>
  <c r="W467" i="1"/>
  <c r="X467" i="1"/>
  <c r="Y467" i="1"/>
  <c r="AD467" i="1" s="1"/>
  <c r="Z467" i="1"/>
  <c r="AA467" i="1"/>
  <c r="AB467" i="1"/>
  <c r="S45" i="1"/>
  <c r="T45" i="1"/>
  <c r="U45" i="1"/>
  <c r="V45" i="1"/>
  <c r="W45" i="1"/>
  <c r="X45" i="1"/>
  <c r="Y45" i="1"/>
  <c r="AD45" i="1" s="1"/>
  <c r="Z45" i="1"/>
  <c r="AA45" i="1"/>
  <c r="AB45" i="1"/>
  <c r="S243" i="1"/>
  <c r="T243" i="1"/>
  <c r="U243" i="1"/>
  <c r="V243" i="1"/>
  <c r="W243" i="1"/>
  <c r="X243" i="1"/>
  <c r="Y243" i="1"/>
  <c r="AD243" i="1" s="1"/>
  <c r="Z243" i="1"/>
  <c r="AA243" i="1"/>
  <c r="AB243" i="1"/>
  <c r="S244" i="1"/>
  <c r="T244" i="1"/>
  <c r="U244" i="1"/>
  <c r="V244" i="1"/>
  <c r="W244" i="1"/>
  <c r="X244" i="1"/>
  <c r="Y244" i="1"/>
  <c r="AD244" i="1" s="1"/>
  <c r="Z244" i="1"/>
  <c r="AA244" i="1"/>
  <c r="AB244" i="1"/>
  <c r="S468" i="1"/>
  <c r="T468" i="1"/>
  <c r="U468" i="1"/>
  <c r="V468" i="1"/>
  <c r="W468" i="1"/>
  <c r="X468" i="1"/>
  <c r="Y468" i="1"/>
  <c r="AD468" i="1" s="1"/>
  <c r="Z468" i="1"/>
  <c r="AA468" i="1"/>
  <c r="AB468" i="1"/>
  <c r="S696" i="1"/>
  <c r="T696" i="1"/>
  <c r="U696" i="1"/>
  <c r="V696" i="1"/>
  <c r="W696" i="1"/>
  <c r="X696" i="1"/>
  <c r="Y696" i="1"/>
  <c r="AD696" i="1" s="1"/>
  <c r="Z696" i="1"/>
  <c r="AA696" i="1"/>
  <c r="AB696" i="1"/>
  <c r="S152" i="1"/>
  <c r="T152" i="1"/>
  <c r="U152" i="1"/>
  <c r="V152" i="1"/>
  <c r="W152" i="1"/>
  <c r="X152" i="1"/>
  <c r="Y152" i="1"/>
  <c r="AD152" i="1" s="1"/>
  <c r="Z152" i="1"/>
  <c r="AA152" i="1"/>
  <c r="AB152" i="1"/>
  <c r="S469" i="1"/>
  <c r="T469" i="1"/>
  <c r="U469" i="1"/>
  <c r="V469" i="1"/>
  <c r="W469" i="1"/>
  <c r="X469" i="1"/>
  <c r="Y469" i="1"/>
  <c r="AD469" i="1" s="1"/>
  <c r="Z469" i="1"/>
  <c r="AA469" i="1"/>
  <c r="AB469" i="1"/>
  <c r="S392" i="1"/>
  <c r="T392" i="1"/>
  <c r="U392" i="1"/>
  <c r="V392" i="1"/>
  <c r="W392" i="1"/>
  <c r="X392" i="1"/>
  <c r="Y392" i="1"/>
  <c r="AD392" i="1" s="1"/>
  <c r="Z392" i="1"/>
  <c r="AA392" i="1"/>
  <c r="AB392" i="1"/>
  <c r="S585" i="1"/>
  <c r="T585" i="1"/>
  <c r="U585" i="1"/>
  <c r="V585" i="1"/>
  <c r="W585" i="1"/>
  <c r="X585" i="1"/>
  <c r="Y585" i="1"/>
  <c r="AD585" i="1" s="1"/>
  <c r="Z585" i="1"/>
  <c r="AA585" i="1"/>
  <c r="AB585" i="1"/>
  <c r="S183" i="1"/>
  <c r="T183" i="1"/>
  <c r="U183" i="1"/>
  <c r="V183" i="1"/>
  <c r="W183" i="1"/>
  <c r="X183" i="1"/>
  <c r="Y183" i="1"/>
  <c r="AD183" i="1" s="1"/>
  <c r="Z183" i="1"/>
  <c r="AA183" i="1"/>
  <c r="AB183" i="1"/>
  <c r="S586" i="1"/>
  <c r="T586" i="1"/>
  <c r="U586" i="1"/>
  <c r="V586" i="1"/>
  <c r="W586" i="1"/>
  <c r="X586" i="1"/>
  <c r="Y586" i="1"/>
  <c r="AD586" i="1" s="1"/>
  <c r="Z586" i="1"/>
  <c r="AA586" i="1"/>
  <c r="AB586" i="1"/>
  <c r="S470" i="1"/>
  <c r="T470" i="1"/>
  <c r="U470" i="1"/>
  <c r="V470" i="1"/>
  <c r="W470" i="1"/>
  <c r="X470" i="1"/>
  <c r="Y470" i="1"/>
  <c r="AD470" i="1" s="1"/>
  <c r="Z470" i="1"/>
  <c r="AA470" i="1"/>
  <c r="AB470" i="1"/>
  <c r="S722" i="1"/>
  <c r="T722" i="1"/>
  <c r="U722" i="1"/>
  <c r="V722" i="1"/>
  <c r="W722" i="1"/>
  <c r="X722" i="1"/>
  <c r="Y722" i="1"/>
  <c r="AD722" i="1" s="1"/>
  <c r="Z722" i="1"/>
  <c r="AA722" i="1"/>
  <c r="AB722" i="1"/>
  <c r="S346" i="1"/>
  <c r="T346" i="1"/>
  <c r="U346" i="1"/>
  <c r="V346" i="1"/>
  <c r="W346" i="1"/>
  <c r="X346" i="1"/>
  <c r="Y346" i="1"/>
  <c r="AD346" i="1" s="1"/>
  <c r="Z346" i="1"/>
  <c r="AA346" i="1"/>
  <c r="AB346" i="1"/>
  <c r="S801" i="1"/>
  <c r="T801" i="1"/>
  <c r="U801" i="1"/>
  <c r="V801" i="1"/>
  <c r="W801" i="1"/>
  <c r="X801" i="1"/>
  <c r="Y801" i="1"/>
  <c r="AD801" i="1" s="1"/>
  <c r="Z801" i="1"/>
  <c r="AA801" i="1"/>
  <c r="AB801" i="1"/>
  <c r="S347" i="1"/>
  <c r="T347" i="1"/>
  <c r="U347" i="1"/>
  <c r="V347" i="1"/>
  <c r="W347" i="1"/>
  <c r="X347" i="1"/>
  <c r="Y347" i="1"/>
  <c r="AD347" i="1" s="1"/>
  <c r="Z347" i="1"/>
  <c r="AA347" i="1"/>
  <c r="AB347" i="1"/>
  <c r="S471" i="1"/>
  <c r="T471" i="1"/>
  <c r="U471" i="1"/>
  <c r="V471" i="1"/>
  <c r="W471" i="1"/>
  <c r="X471" i="1"/>
  <c r="Y471" i="1"/>
  <c r="AD471" i="1" s="1"/>
  <c r="Z471" i="1"/>
  <c r="AA471" i="1"/>
  <c r="AB471" i="1"/>
  <c r="S25" i="1"/>
  <c r="T25" i="1"/>
  <c r="U25" i="1"/>
  <c r="V25" i="1"/>
  <c r="W25" i="1"/>
  <c r="X25" i="1"/>
  <c r="Y25" i="1"/>
  <c r="AD25" i="1" s="1"/>
  <c r="Z25" i="1"/>
  <c r="AA25" i="1"/>
  <c r="AB25" i="1"/>
  <c r="S697" i="1"/>
  <c r="T697" i="1"/>
  <c r="U697" i="1"/>
  <c r="V697" i="1"/>
  <c r="W697" i="1"/>
  <c r="X697" i="1"/>
  <c r="Y697" i="1"/>
  <c r="AD697" i="1" s="1"/>
  <c r="Z697" i="1"/>
  <c r="AA697" i="1"/>
  <c r="AB697" i="1"/>
  <c r="S472" i="1"/>
  <c r="T472" i="1"/>
  <c r="U472" i="1"/>
  <c r="V472" i="1"/>
  <c r="W472" i="1"/>
  <c r="X472" i="1"/>
  <c r="Y472" i="1"/>
  <c r="AD472" i="1" s="1"/>
  <c r="Z472" i="1"/>
  <c r="AA472" i="1"/>
  <c r="AB472" i="1"/>
  <c r="S348" i="1"/>
  <c r="T348" i="1"/>
  <c r="U348" i="1"/>
  <c r="V348" i="1"/>
  <c r="W348" i="1"/>
  <c r="X348" i="1"/>
  <c r="Y348" i="1"/>
  <c r="AD348" i="1" s="1"/>
  <c r="Z348" i="1"/>
  <c r="AA348" i="1"/>
  <c r="AB348" i="1"/>
  <c r="S94" i="1"/>
  <c r="T94" i="1"/>
  <c r="U94" i="1"/>
  <c r="V94" i="1"/>
  <c r="W94" i="1"/>
  <c r="X94" i="1"/>
  <c r="Y94" i="1"/>
  <c r="AD94" i="1" s="1"/>
  <c r="Z94" i="1"/>
  <c r="AA94" i="1"/>
  <c r="AB94" i="1"/>
  <c r="S859" i="1"/>
  <c r="T859" i="1"/>
  <c r="U859" i="1"/>
  <c r="V859" i="1"/>
  <c r="W859" i="1"/>
  <c r="X859" i="1"/>
  <c r="Y859" i="1"/>
  <c r="AD859" i="1" s="1"/>
  <c r="Z859" i="1"/>
  <c r="AA859" i="1"/>
  <c r="AB859" i="1"/>
  <c r="S349" i="1"/>
  <c r="T349" i="1"/>
  <c r="U349" i="1"/>
  <c r="V349" i="1"/>
  <c r="W349" i="1"/>
  <c r="X349" i="1"/>
  <c r="Y349" i="1"/>
  <c r="AD349" i="1" s="1"/>
  <c r="Z349" i="1"/>
  <c r="AA349" i="1"/>
  <c r="AB349" i="1"/>
  <c r="S944" i="1"/>
  <c r="T944" i="1"/>
  <c r="U944" i="1"/>
  <c r="V944" i="1"/>
  <c r="W944" i="1"/>
  <c r="X944" i="1"/>
  <c r="Y944" i="1"/>
  <c r="AD944" i="1" s="1"/>
  <c r="Z944" i="1"/>
  <c r="AA944" i="1"/>
  <c r="AB944" i="1"/>
  <c r="S351" i="1"/>
  <c r="T351" i="1"/>
  <c r="U351" i="1"/>
  <c r="V351" i="1"/>
  <c r="W351" i="1"/>
  <c r="X351" i="1"/>
  <c r="Y351" i="1"/>
  <c r="AD351" i="1" s="1"/>
  <c r="Z351" i="1"/>
  <c r="AA351" i="1"/>
  <c r="AB351" i="1"/>
  <c r="S587" i="1"/>
  <c r="T587" i="1"/>
  <c r="U587" i="1"/>
  <c r="V587" i="1"/>
  <c r="W587" i="1"/>
  <c r="X587" i="1"/>
  <c r="Y587" i="1"/>
  <c r="AD587" i="1" s="1"/>
  <c r="Z587" i="1"/>
  <c r="AA587" i="1"/>
  <c r="AB587" i="1"/>
  <c r="S245" i="1"/>
  <c r="T245" i="1"/>
  <c r="U245" i="1"/>
  <c r="V245" i="1"/>
  <c r="W245" i="1"/>
  <c r="X245" i="1"/>
  <c r="Y245" i="1"/>
  <c r="AD245" i="1" s="1"/>
  <c r="Z245" i="1"/>
  <c r="AA245" i="1"/>
  <c r="AB245" i="1"/>
  <c r="S622" i="1"/>
  <c r="T622" i="1"/>
  <c r="U622" i="1"/>
  <c r="V622" i="1"/>
  <c r="W622" i="1"/>
  <c r="X622" i="1"/>
  <c r="Y622" i="1"/>
  <c r="AD622" i="1" s="1"/>
  <c r="Z622" i="1"/>
  <c r="AA622" i="1"/>
  <c r="AB622" i="1"/>
  <c r="S246" i="1"/>
  <c r="T246" i="1"/>
  <c r="U246" i="1"/>
  <c r="V246" i="1"/>
  <c r="W246" i="1"/>
  <c r="X246" i="1"/>
  <c r="Y246" i="1"/>
  <c r="AD246" i="1" s="1"/>
  <c r="Z246" i="1"/>
  <c r="AA246" i="1"/>
  <c r="AB246" i="1"/>
  <c r="S588" i="1"/>
  <c r="T588" i="1"/>
  <c r="U588" i="1"/>
  <c r="V588" i="1"/>
  <c r="W588" i="1"/>
  <c r="X588" i="1"/>
  <c r="Y588" i="1"/>
  <c r="AD588" i="1" s="1"/>
  <c r="Z588" i="1"/>
  <c r="AA588" i="1"/>
  <c r="AB588" i="1"/>
  <c r="S247" i="1"/>
  <c r="T247" i="1"/>
  <c r="U247" i="1"/>
  <c r="V247" i="1"/>
  <c r="W247" i="1"/>
  <c r="X247" i="1"/>
  <c r="Y247" i="1"/>
  <c r="AD247" i="1" s="1"/>
  <c r="Z247" i="1"/>
  <c r="AA247" i="1"/>
  <c r="AB247" i="1"/>
  <c r="S902" i="1"/>
  <c r="T902" i="1"/>
  <c r="U902" i="1"/>
  <c r="V902" i="1"/>
  <c r="W902" i="1"/>
  <c r="X902" i="1"/>
  <c r="Y902" i="1"/>
  <c r="AD902" i="1" s="1"/>
  <c r="Z902" i="1"/>
  <c r="AA902" i="1"/>
  <c r="AB902" i="1"/>
  <c r="S153" i="1"/>
  <c r="T153" i="1"/>
  <c r="U153" i="1"/>
  <c r="V153" i="1"/>
  <c r="W153" i="1"/>
  <c r="X153" i="1"/>
  <c r="Y153" i="1"/>
  <c r="AD153" i="1" s="1"/>
  <c r="Z153" i="1"/>
  <c r="AA153" i="1"/>
  <c r="AB153" i="1"/>
  <c r="S698" i="1"/>
  <c r="T698" i="1"/>
  <c r="U698" i="1"/>
  <c r="V698" i="1"/>
  <c r="W698" i="1"/>
  <c r="X698" i="1"/>
  <c r="Y698" i="1"/>
  <c r="AD698" i="1" s="1"/>
  <c r="Z698" i="1"/>
  <c r="AA698" i="1"/>
  <c r="AB698" i="1"/>
  <c r="S154" i="1"/>
  <c r="T154" i="1"/>
  <c r="U154" i="1"/>
  <c r="V154" i="1"/>
  <c r="W154" i="1"/>
  <c r="X154" i="1"/>
  <c r="Y154" i="1"/>
  <c r="AD154" i="1" s="1"/>
  <c r="Z154" i="1"/>
  <c r="AA154" i="1"/>
  <c r="AB154" i="1"/>
  <c r="S652" i="1"/>
  <c r="T652" i="1"/>
  <c r="U652" i="1"/>
  <c r="V652" i="1"/>
  <c r="W652" i="1"/>
  <c r="X652" i="1"/>
  <c r="Y652" i="1"/>
  <c r="AD652" i="1" s="1"/>
  <c r="Z652" i="1"/>
  <c r="AA652" i="1"/>
  <c r="AB652" i="1"/>
  <c r="S46" i="1"/>
  <c r="T46" i="1"/>
  <c r="U46" i="1"/>
  <c r="V46" i="1"/>
  <c r="W46" i="1"/>
  <c r="X46" i="1"/>
  <c r="Y46" i="1"/>
  <c r="AD46" i="1" s="1"/>
  <c r="Z46" i="1"/>
  <c r="AA46" i="1"/>
  <c r="AB46" i="1"/>
  <c r="S517" i="1"/>
  <c r="T517" i="1"/>
  <c r="U517" i="1"/>
  <c r="V517" i="1"/>
  <c r="W517" i="1"/>
  <c r="X517" i="1"/>
  <c r="Y517" i="1"/>
  <c r="AD517" i="1" s="1"/>
  <c r="Z517" i="1"/>
  <c r="AA517" i="1"/>
  <c r="AB517" i="1"/>
  <c r="S473" i="1"/>
  <c r="T473" i="1"/>
  <c r="U473" i="1"/>
  <c r="V473" i="1"/>
  <c r="W473" i="1"/>
  <c r="X473" i="1"/>
  <c r="Y473" i="1"/>
  <c r="AD473" i="1" s="1"/>
  <c r="Z473" i="1"/>
  <c r="AA473" i="1"/>
  <c r="AB473" i="1"/>
  <c r="S399" i="1"/>
  <c r="T399" i="1"/>
  <c r="U399" i="1"/>
  <c r="V399" i="1"/>
  <c r="W399" i="1"/>
  <c r="X399" i="1"/>
  <c r="Y399" i="1"/>
  <c r="AD399" i="1" s="1"/>
  <c r="Z399" i="1"/>
  <c r="AA399" i="1"/>
  <c r="AB399" i="1"/>
  <c r="S96" i="1"/>
  <c r="T96" i="1"/>
  <c r="U96" i="1"/>
  <c r="V96" i="1"/>
  <c r="W96" i="1"/>
  <c r="X96" i="1"/>
  <c r="Y96" i="1"/>
  <c r="AD96" i="1" s="1"/>
  <c r="Z96" i="1"/>
  <c r="AA96" i="1"/>
  <c r="AB96" i="1"/>
  <c r="S802" i="1"/>
  <c r="T802" i="1"/>
  <c r="U802" i="1"/>
  <c r="V802" i="1"/>
  <c r="W802" i="1"/>
  <c r="X802" i="1"/>
  <c r="Y802" i="1"/>
  <c r="AD802" i="1" s="1"/>
  <c r="Z802" i="1"/>
  <c r="AA802" i="1"/>
  <c r="AB802" i="1"/>
  <c r="S699" i="1"/>
  <c r="T699" i="1"/>
  <c r="U699" i="1"/>
  <c r="V699" i="1"/>
  <c r="W699" i="1"/>
  <c r="X699" i="1"/>
  <c r="Y699" i="1"/>
  <c r="AD699" i="1" s="1"/>
  <c r="Z699" i="1"/>
  <c r="AA699" i="1"/>
  <c r="AB699" i="1"/>
  <c r="S248" i="1"/>
  <c r="T248" i="1"/>
  <c r="U248" i="1"/>
  <c r="V248" i="1"/>
  <c r="W248" i="1"/>
  <c r="X248" i="1"/>
  <c r="Y248" i="1"/>
  <c r="AD248" i="1" s="1"/>
  <c r="Z248" i="1"/>
  <c r="AA248" i="1"/>
  <c r="AB248" i="1"/>
  <c r="S352" i="1"/>
  <c r="T352" i="1"/>
  <c r="U352" i="1"/>
  <c r="V352" i="1"/>
  <c r="W352" i="1"/>
  <c r="X352" i="1"/>
  <c r="Y352" i="1"/>
  <c r="AD352" i="1" s="1"/>
  <c r="Z352" i="1"/>
  <c r="AA352" i="1"/>
  <c r="AB352" i="1"/>
  <c r="S860" i="1"/>
  <c r="T860" i="1"/>
  <c r="U860" i="1"/>
  <c r="V860" i="1"/>
  <c r="W860" i="1"/>
  <c r="X860" i="1"/>
  <c r="Y860" i="1"/>
  <c r="AD860" i="1" s="1"/>
  <c r="Z860" i="1"/>
  <c r="AA860" i="1"/>
  <c r="AB860" i="1"/>
  <c r="S589" i="1"/>
  <c r="T589" i="1"/>
  <c r="U589" i="1"/>
  <c r="V589" i="1"/>
  <c r="W589" i="1"/>
  <c r="X589" i="1"/>
  <c r="Y589" i="1"/>
  <c r="AD589" i="1" s="1"/>
  <c r="Z589" i="1"/>
  <c r="AA589" i="1"/>
  <c r="AB589" i="1"/>
  <c r="S353" i="1"/>
  <c r="T353" i="1"/>
  <c r="U353" i="1"/>
  <c r="V353" i="1"/>
  <c r="W353" i="1"/>
  <c r="X353" i="1"/>
  <c r="Y353" i="1"/>
  <c r="AD353" i="1" s="1"/>
  <c r="Z353" i="1"/>
  <c r="AA353" i="1"/>
  <c r="AB353" i="1"/>
  <c r="S903" i="1"/>
  <c r="T903" i="1"/>
  <c r="U903" i="1"/>
  <c r="V903" i="1"/>
  <c r="W903" i="1"/>
  <c r="X903" i="1"/>
  <c r="Y903" i="1"/>
  <c r="AD903" i="1" s="1"/>
  <c r="Z903" i="1"/>
  <c r="AA903" i="1"/>
  <c r="AB903" i="1"/>
  <c r="S97" i="1"/>
  <c r="T97" i="1"/>
  <c r="U97" i="1"/>
  <c r="V97" i="1"/>
  <c r="W97" i="1"/>
  <c r="X97" i="1"/>
  <c r="Y97" i="1"/>
  <c r="AD97" i="1" s="1"/>
  <c r="Z97" i="1"/>
  <c r="AA97" i="1"/>
  <c r="AB97" i="1"/>
  <c r="S474" i="1"/>
  <c r="T474" i="1"/>
  <c r="U474" i="1"/>
  <c r="V474" i="1"/>
  <c r="W474" i="1"/>
  <c r="X474" i="1"/>
  <c r="Y474" i="1"/>
  <c r="AD474" i="1" s="1"/>
  <c r="Z474" i="1"/>
  <c r="AA474" i="1"/>
  <c r="AB474" i="1"/>
  <c r="S924" i="1"/>
  <c r="T924" i="1"/>
  <c r="U924" i="1"/>
  <c r="V924" i="1"/>
  <c r="W924" i="1"/>
  <c r="X924" i="1"/>
  <c r="Y924" i="1"/>
  <c r="AD924" i="1" s="1"/>
  <c r="Z924" i="1"/>
  <c r="AA924" i="1"/>
  <c r="AB924" i="1"/>
  <c r="S36" i="1"/>
  <c r="T36" i="1"/>
  <c r="U36" i="1"/>
  <c r="V36" i="1"/>
  <c r="W36" i="1"/>
  <c r="X36" i="1"/>
  <c r="Y36" i="1"/>
  <c r="AD36" i="1" s="1"/>
  <c r="Z36" i="1"/>
  <c r="AA36" i="1"/>
  <c r="AB36" i="1"/>
  <c r="S700" i="1"/>
  <c r="T700" i="1"/>
  <c r="U700" i="1"/>
  <c r="V700" i="1"/>
  <c r="W700" i="1"/>
  <c r="X700" i="1"/>
  <c r="Y700" i="1"/>
  <c r="AD700" i="1" s="1"/>
  <c r="Z700" i="1"/>
  <c r="AA700" i="1"/>
  <c r="AB700" i="1"/>
  <c r="S623" i="1"/>
  <c r="T623" i="1"/>
  <c r="U623" i="1"/>
  <c r="V623" i="1"/>
  <c r="W623" i="1"/>
  <c r="X623" i="1"/>
  <c r="Y623" i="1"/>
  <c r="AD623" i="1" s="1"/>
  <c r="Z623" i="1"/>
  <c r="AA623" i="1"/>
  <c r="AB623" i="1"/>
  <c r="S701" i="1"/>
  <c r="T701" i="1"/>
  <c r="U701" i="1"/>
  <c r="V701" i="1"/>
  <c r="W701" i="1"/>
  <c r="X701" i="1"/>
  <c r="Y701" i="1"/>
  <c r="AD701" i="1" s="1"/>
  <c r="Z701" i="1"/>
  <c r="AA701" i="1"/>
  <c r="AB701" i="1"/>
  <c r="S803" i="1"/>
  <c r="T803" i="1"/>
  <c r="U803" i="1"/>
  <c r="V803" i="1"/>
  <c r="W803" i="1"/>
  <c r="X803" i="1"/>
  <c r="Y803" i="1"/>
  <c r="AD803" i="1" s="1"/>
  <c r="Z803" i="1"/>
  <c r="AA803" i="1"/>
  <c r="AB803" i="1"/>
  <c r="S904" i="1"/>
  <c r="T904" i="1"/>
  <c r="U904" i="1"/>
  <c r="V904" i="1"/>
  <c r="W904" i="1"/>
  <c r="X904" i="1"/>
  <c r="Y904" i="1"/>
  <c r="AD904" i="1" s="1"/>
  <c r="Z904" i="1"/>
  <c r="AA904" i="1"/>
  <c r="AB904" i="1"/>
  <c r="S156" i="1"/>
  <c r="T156" i="1"/>
  <c r="U156" i="1"/>
  <c r="V156" i="1"/>
  <c r="W156" i="1"/>
  <c r="X156" i="1"/>
  <c r="Y156" i="1"/>
  <c r="AD156" i="1" s="1"/>
  <c r="Z156" i="1"/>
  <c r="AA156" i="1"/>
  <c r="AB156" i="1"/>
  <c r="S807" i="1"/>
  <c r="T807" i="1"/>
  <c r="U807" i="1"/>
  <c r="V807" i="1"/>
  <c r="W807" i="1"/>
  <c r="X807" i="1"/>
  <c r="Y807" i="1"/>
  <c r="AD807" i="1" s="1"/>
  <c r="Z807" i="1"/>
  <c r="AA807" i="1"/>
  <c r="AB807" i="1"/>
  <c r="S98" i="1"/>
  <c r="T98" i="1"/>
  <c r="U98" i="1"/>
  <c r="V98" i="1"/>
  <c r="W98" i="1"/>
  <c r="X98" i="1"/>
  <c r="Y98" i="1"/>
  <c r="AD98" i="1" s="1"/>
  <c r="Z98" i="1"/>
  <c r="AA98" i="1"/>
  <c r="AB98" i="1"/>
  <c r="S702" i="1"/>
  <c r="T702" i="1"/>
  <c r="U702" i="1"/>
  <c r="V702" i="1"/>
  <c r="W702" i="1"/>
  <c r="X702" i="1"/>
  <c r="Y702" i="1"/>
  <c r="AD702" i="1" s="1"/>
  <c r="Z702" i="1"/>
  <c r="AA702" i="1"/>
  <c r="AB702" i="1"/>
  <c r="S703" i="1"/>
  <c r="T703" i="1"/>
  <c r="U703" i="1"/>
  <c r="V703" i="1"/>
  <c r="W703" i="1"/>
  <c r="X703" i="1"/>
  <c r="Y703" i="1"/>
  <c r="AD703" i="1" s="1"/>
  <c r="Z703" i="1"/>
  <c r="AA703" i="1"/>
  <c r="AB703" i="1"/>
  <c r="S354" i="1"/>
  <c r="T354" i="1"/>
  <c r="U354" i="1"/>
  <c r="V354" i="1"/>
  <c r="W354" i="1"/>
  <c r="X354" i="1"/>
  <c r="Y354" i="1"/>
  <c r="AD354" i="1" s="1"/>
  <c r="Z354" i="1"/>
  <c r="AA354" i="1"/>
  <c r="AB354" i="1"/>
  <c r="S249" i="1"/>
  <c r="T249" i="1"/>
  <c r="U249" i="1"/>
  <c r="V249" i="1"/>
  <c r="W249" i="1"/>
  <c r="X249" i="1"/>
  <c r="Y249" i="1"/>
  <c r="AD249" i="1" s="1"/>
  <c r="Z249" i="1"/>
  <c r="AA249" i="1"/>
  <c r="AB249" i="1"/>
  <c r="S250" i="1"/>
  <c r="T250" i="1"/>
  <c r="U250" i="1"/>
  <c r="V250" i="1"/>
  <c r="W250" i="1"/>
  <c r="X250" i="1"/>
  <c r="Y250" i="1"/>
  <c r="AD250" i="1" s="1"/>
  <c r="Z250" i="1"/>
  <c r="AA250" i="1"/>
  <c r="AB250" i="1"/>
  <c r="S704" i="1"/>
  <c r="T704" i="1"/>
  <c r="U704" i="1"/>
  <c r="V704" i="1"/>
  <c r="W704" i="1"/>
  <c r="X704" i="1"/>
  <c r="Y704" i="1"/>
  <c r="AD704" i="1" s="1"/>
  <c r="Z704" i="1"/>
  <c r="AA704" i="1"/>
  <c r="AB704" i="1"/>
  <c r="S861" i="1"/>
  <c r="T861" i="1"/>
  <c r="U861" i="1"/>
  <c r="V861" i="1"/>
  <c r="W861" i="1"/>
  <c r="X861" i="1"/>
  <c r="Y861" i="1"/>
  <c r="AD861" i="1" s="1"/>
  <c r="Z861" i="1"/>
  <c r="AA861" i="1"/>
  <c r="AB861" i="1"/>
  <c r="S157" i="1"/>
  <c r="T157" i="1"/>
  <c r="U157" i="1"/>
  <c r="V157" i="1"/>
  <c r="W157" i="1"/>
  <c r="X157" i="1"/>
  <c r="Y157" i="1"/>
  <c r="AD157" i="1" s="1"/>
  <c r="Z157" i="1"/>
  <c r="AA157" i="1"/>
  <c r="AB157" i="1"/>
  <c r="S124" i="1"/>
  <c r="T124" i="1"/>
  <c r="U124" i="1"/>
  <c r="V124" i="1"/>
  <c r="W124" i="1"/>
  <c r="X124" i="1"/>
  <c r="Y124" i="1"/>
  <c r="AD124" i="1" s="1"/>
  <c r="Z124" i="1"/>
  <c r="AA124" i="1"/>
  <c r="AB124" i="1"/>
  <c r="S99" i="1"/>
  <c r="T99" i="1"/>
  <c r="U99" i="1"/>
  <c r="V99" i="1"/>
  <c r="W99" i="1"/>
  <c r="X99" i="1"/>
  <c r="Y99" i="1"/>
  <c r="AD99" i="1" s="1"/>
  <c r="Z99" i="1"/>
  <c r="AA99" i="1"/>
  <c r="AB99" i="1"/>
  <c r="S158" i="1"/>
  <c r="T158" i="1"/>
  <c r="U158" i="1"/>
  <c r="V158" i="1"/>
  <c r="W158" i="1"/>
  <c r="X158" i="1"/>
  <c r="Y158" i="1"/>
  <c r="AD158" i="1" s="1"/>
  <c r="Z158" i="1"/>
  <c r="AA158" i="1"/>
  <c r="AB158" i="1"/>
  <c r="S47" i="1"/>
  <c r="T47" i="1"/>
  <c r="U47" i="1"/>
  <c r="V47" i="1"/>
  <c r="W47" i="1"/>
  <c r="X47" i="1"/>
  <c r="Y47" i="1"/>
  <c r="AD47" i="1" s="1"/>
  <c r="Z47" i="1"/>
  <c r="AA47" i="1"/>
  <c r="AB47" i="1"/>
  <c r="S355" i="1"/>
  <c r="T355" i="1"/>
  <c r="U355" i="1"/>
  <c r="V355" i="1"/>
  <c r="W355" i="1"/>
  <c r="X355" i="1"/>
  <c r="Y355" i="1"/>
  <c r="AD355" i="1" s="1"/>
  <c r="Z355" i="1"/>
  <c r="AA355" i="1"/>
  <c r="AB355" i="1"/>
  <c r="S475" i="1"/>
  <c r="T475" i="1"/>
  <c r="U475" i="1"/>
  <c r="V475" i="1"/>
  <c r="W475" i="1"/>
  <c r="X475" i="1"/>
  <c r="Y475" i="1"/>
  <c r="AD475" i="1" s="1"/>
  <c r="Z475" i="1"/>
  <c r="AA475" i="1"/>
  <c r="AB475" i="1"/>
  <c r="S529" i="1"/>
  <c r="T529" i="1"/>
  <c r="U529" i="1"/>
  <c r="V529" i="1"/>
  <c r="W529" i="1"/>
  <c r="X529" i="1"/>
  <c r="Y529" i="1"/>
  <c r="AD529" i="1" s="1"/>
  <c r="Z529" i="1"/>
  <c r="AA529" i="1"/>
  <c r="AB529" i="1"/>
  <c r="S393" i="1"/>
  <c r="T393" i="1"/>
  <c r="U393" i="1"/>
  <c r="V393" i="1"/>
  <c r="W393" i="1"/>
  <c r="X393" i="1"/>
  <c r="Y393" i="1"/>
  <c r="AD393" i="1" s="1"/>
  <c r="Z393" i="1"/>
  <c r="AA393" i="1"/>
  <c r="AB393" i="1"/>
  <c r="S590" i="1"/>
  <c r="T590" i="1"/>
  <c r="U590" i="1"/>
  <c r="V590" i="1"/>
  <c r="W590" i="1"/>
  <c r="X590" i="1"/>
  <c r="Y590" i="1"/>
  <c r="AD590" i="1" s="1"/>
  <c r="Z590" i="1"/>
  <c r="AA590" i="1"/>
  <c r="AB590" i="1"/>
  <c r="S159" i="1"/>
  <c r="T159" i="1"/>
  <c r="U159" i="1"/>
  <c r="V159" i="1"/>
  <c r="W159" i="1"/>
  <c r="X159" i="1"/>
  <c r="Y159" i="1"/>
  <c r="AD159" i="1" s="1"/>
  <c r="Z159" i="1"/>
  <c r="AA159" i="1"/>
  <c r="AB159" i="1"/>
  <c r="S862" i="1"/>
  <c r="T862" i="1"/>
  <c r="U862" i="1"/>
  <c r="V862" i="1"/>
  <c r="W862" i="1"/>
  <c r="X862" i="1"/>
  <c r="Y862" i="1"/>
  <c r="AD862" i="1" s="1"/>
  <c r="Z862" i="1"/>
  <c r="AA862" i="1"/>
  <c r="AB862" i="1"/>
  <c r="S863" i="1"/>
  <c r="T863" i="1"/>
  <c r="U863" i="1"/>
  <c r="V863" i="1"/>
  <c r="W863" i="1"/>
  <c r="X863" i="1"/>
  <c r="Y863" i="1"/>
  <c r="AD863" i="1" s="1"/>
  <c r="Z863" i="1"/>
  <c r="AA863" i="1"/>
  <c r="AB863" i="1"/>
  <c r="S476" i="1"/>
  <c r="T476" i="1"/>
  <c r="U476" i="1"/>
  <c r="V476" i="1"/>
  <c r="W476" i="1"/>
  <c r="X476" i="1"/>
  <c r="Y476" i="1"/>
  <c r="AD476" i="1" s="1"/>
  <c r="Z476" i="1"/>
  <c r="AA476" i="1"/>
  <c r="AB476" i="1"/>
  <c r="S625" i="1"/>
  <c r="T625" i="1"/>
  <c r="U625" i="1"/>
  <c r="V625" i="1"/>
  <c r="W625" i="1"/>
  <c r="X625" i="1"/>
  <c r="Y625" i="1"/>
  <c r="AD625" i="1" s="1"/>
  <c r="Z625" i="1"/>
  <c r="AA625" i="1"/>
  <c r="AB625" i="1"/>
  <c r="S477" i="1"/>
  <c r="T477" i="1"/>
  <c r="U477" i="1"/>
  <c r="V477" i="1"/>
  <c r="W477" i="1"/>
  <c r="X477" i="1"/>
  <c r="Y477" i="1"/>
  <c r="AD477" i="1" s="1"/>
  <c r="Z477" i="1"/>
  <c r="AA477" i="1"/>
  <c r="AB477" i="1"/>
  <c r="S356" i="1"/>
  <c r="T356" i="1"/>
  <c r="U356" i="1"/>
  <c r="V356" i="1"/>
  <c r="W356" i="1"/>
  <c r="X356" i="1"/>
  <c r="Y356" i="1"/>
  <c r="AD356" i="1" s="1"/>
  <c r="Z356" i="1"/>
  <c r="AA356" i="1"/>
  <c r="AB356" i="1"/>
  <c r="S100" i="1"/>
  <c r="T100" i="1"/>
  <c r="U100" i="1"/>
  <c r="V100" i="1"/>
  <c r="W100" i="1"/>
  <c r="X100" i="1"/>
  <c r="Y100" i="1"/>
  <c r="AD100" i="1" s="1"/>
  <c r="Z100" i="1"/>
  <c r="AA100" i="1"/>
  <c r="AB100" i="1"/>
  <c r="S279" i="1"/>
  <c r="T279" i="1"/>
  <c r="U279" i="1"/>
  <c r="V279" i="1"/>
  <c r="W279" i="1"/>
  <c r="X279" i="1"/>
  <c r="Y279" i="1"/>
  <c r="AD279" i="1" s="1"/>
  <c r="Z279" i="1"/>
  <c r="AA279" i="1"/>
  <c r="AB279" i="1"/>
  <c r="S864" i="1"/>
  <c r="T864" i="1"/>
  <c r="U864" i="1"/>
  <c r="V864" i="1"/>
  <c r="W864" i="1"/>
  <c r="X864" i="1"/>
  <c r="Y864" i="1"/>
  <c r="AD864" i="1" s="1"/>
  <c r="Z864" i="1"/>
  <c r="AA864" i="1"/>
  <c r="AB864" i="1"/>
  <c r="S73" i="1"/>
  <c r="T73" i="1"/>
  <c r="U73" i="1"/>
  <c r="V73" i="1"/>
  <c r="W73" i="1"/>
  <c r="X73" i="1"/>
  <c r="Y73" i="1"/>
  <c r="AD73" i="1" s="1"/>
  <c r="Z73" i="1"/>
  <c r="AA73" i="1"/>
  <c r="AB73" i="1"/>
  <c r="S804" i="1"/>
  <c r="T804" i="1"/>
  <c r="U804" i="1"/>
  <c r="V804" i="1"/>
  <c r="W804" i="1"/>
  <c r="X804" i="1"/>
  <c r="Y804" i="1"/>
  <c r="AD804" i="1" s="1"/>
  <c r="Z804" i="1"/>
  <c r="AA804" i="1"/>
  <c r="AB804" i="1"/>
  <c r="S938" i="1"/>
  <c r="T938" i="1"/>
  <c r="U938" i="1"/>
  <c r="V938" i="1"/>
  <c r="W938" i="1"/>
  <c r="X938" i="1"/>
  <c r="Y938" i="1"/>
  <c r="AD938" i="1" s="1"/>
  <c r="Z938" i="1"/>
  <c r="AA938" i="1"/>
  <c r="AB938" i="1"/>
  <c r="S591" i="1"/>
  <c r="T591" i="1"/>
  <c r="U591" i="1"/>
  <c r="V591" i="1"/>
  <c r="W591" i="1"/>
  <c r="X591" i="1"/>
  <c r="Y591" i="1"/>
  <c r="AD591" i="1" s="1"/>
  <c r="Z591" i="1"/>
  <c r="AA591" i="1"/>
  <c r="AB591" i="1"/>
  <c r="S252" i="1"/>
  <c r="T252" i="1"/>
  <c r="U252" i="1"/>
  <c r="V252" i="1"/>
  <c r="W252" i="1"/>
  <c r="X252" i="1"/>
  <c r="Y252" i="1"/>
  <c r="AD252" i="1" s="1"/>
  <c r="Z252" i="1"/>
  <c r="AA252" i="1"/>
  <c r="AB252" i="1"/>
  <c r="S400" i="1"/>
  <c r="T400" i="1"/>
  <c r="U400" i="1"/>
  <c r="V400" i="1"/>
  <c r="W400" i="1"/>
  <c r="X400" i="1"/>
  <c r="Y400" i="1"/>
  <c r="AD400" i="1" s="1"/>
  <c r="Z400" i="1"/>
  <c r="AA400" i="1"/>
  <c r="AB400" i="1"/>
  <c r="S253" i="1"/>
  <c r="T253" i="1"/>
  <c r="U253" i="1"/>
  <c r="V253" i="1"/>
  <c r="W253" i="1"/>
  <c r="X253" i="1"/>
  <c r="Y253" i="1"/>
  <c r="AD253" i="1" s="1"/>
  <c r="Z253" i="1"/>
  <c r="AA253" i="1"/>
  <c r="AB253" i="1"/>
  <c r="S592" i="1"/>
  <c r="T592" i="1"/>
  <c r="U592" i="1"/>
  <c r="V592" i="1"/>
  <c r="W592" i="1"/>
  <c r="X592" i="1"/>
  <c r="Y592" i="1"/>
  <c r="AD592" i="1" s="1"/>
  <c r="Z592" i="1"/>
  <c r="AA592" i="1"/>
  <c r="AB592" i="1"/>
  <c r="S865" i="1"/>
  <c r="T865" i="1"/>
  <c r="U865" i="1"/>
  <c r="V865" i="1"/>
  <c r="W865" i="1"/>
  <c r="X865" i="1"/>
  <c r="Y865" i="1"/>
  <c r="AD865" i="1" s="1"/>
  <c r="Z865" i="1"/>
  <c r="AA865" i="1"/>
  <c r="AB865" i="1"/>
  <c r="S63" i="1"/>
  <c r="T63" i="1"/>
  <c r="U63" i="1"/>
  <c r="V63" i="1"/>
  <c r="W63" i="1"/>
  <c r="X63" i="1"/>
  <c r="Y63" i="1"/>
  <c r="AD63" i="1" s="1"/>
  <c r="Z63" i="1"/>
  <c r="AA63" i="1"/>
  <c r="AB63" i="1"/>
  <c r="S593" i="1"/>
  <c r="T593" i="1"/>
  <c r="U593" i="1"/>
  <c r="V593" i="1"/>
  <c r="W593" i="1"/>
  <c r="X593" i="1"/>
  <c r="Y593" i="1"/>
  <c r="AD593" i="1" s="1"/>
  <c r="Z593" i="1"/>
  <c r="AA593" i="1"/>
  <c r="AB593" i="1"/>
  <c r="S925" i="1"/>
  <c r="T925" i="1"/>
  <c r="U925" i="1"/>
  <c r="V925" i="1"/>
  <c r="W925" i="1"/>
  <c r="X925" i="1"/>
  <c r="Y925" i="1"/>
  <c r="AD925" i="1" s="1"/>
  <c r="Z925" i="1"/>
  <c r="AA925" i="1"/>
  <c r="AB925" i="1"/>
  <c r="S357" i="1"/>
  <c r="T357" i="1"/>
  <c r="U357" i="1"/>
  <c r="V357" i="1"/>
  <c r="W357" i="1"/>
  <c r="X357" i="1"/>
  <c r="Y357" i="1"/>
  <c r="AD357" i="1" s="1"/>
  <c r="Z357" i="1"/>
  <c r="AA357" i="1"/>
  <c r="AB357" i="1"/>
  <c r="S48" i="1"/>
  <c r="T48" i="1"/>
  <c r="U48" i="1"/>
  <c r="V48" i="1"/>
  <c r="W48" i="1"/>
  <c r="X48" i="1"/>
  <c r="Y48" i="1"/>
  <c r="AD48" i="1" s="1"/>
  <c r="Z48" i="1"/>
  <c r="AA48" i="1"/>
  <c r="AB48" i="1"/>
  <c r="S254" i="1"/>
  <c r="T254" i="1"/>
  <c r="U254" i="1"/>
  <c r="V254" i="1"/>
  <c r="W254" i="1"/>
  <c r="X254" i="1"/>
  <c r="Y254" i="1"/>
  <c r="AD254" i="1" s="1"/>
  <c r="Z254" i="1"/>
  <c r="AA254" i="1"/>
  <c r="AB254" i="1"/>
  <c r="S926" i="1"/>
  <c r="T926" i="1"/>
  <c r="U926" i="1"/>
  <c r="V926" i="1"/>
  <c r="W926" i="1"/>
  <c r="X926" i="1"/>
  <c r="Y926" i="1"/>
  <c r="AD926" i="1" s="1"/>
  <c r="Z926" i="1"/>
  <c r="AA926" i="1"/>
  <c r="AB926" i="1"/>
  <c r="S429" i="1"/>
  <c r="T429" i="1"/>
  <c r="U429" i="1"/>
  <c r="V429" i="1"/>
  <c r="W429" i="1"/>
  <c r="X429" i="1"/>
  <c r="Y429" i="1"/>
  <c r="AD429" i="1" s="1"/>
  <c r="Z429" i="1"/>
  <c r="AA429" i="1"/>
  <c r="AB429" i="1"/>
  <c r="S953" i="1"/>
  <c r="T953" i="1"/>
  <c r="U953" i="1"/>
  <c r="V953" i="1"/>
  <c r="W953" i="1"/>
  <c r="X953" i="1"/>
  <c r="Y953" i="1"/>
  <c r="AD953" i="1" s="1"/>
  <c r="Z953" i="1"/>
  <c r="AA953" i="1"/>
  <c r="AB953" i="1"/>
  <c r="S544" i="1"/>
  <c r="T544" i="1"/>
  <c r="U544" i="1"/>
  <c r="V544" i="1"/>
  <c r="W544" i="1"/>
  <c r="X544" i="1"/>
  <c r="Y544" i="1"/>
  <c r="AD544" i="1" s="1"/>
  <c r="Z544" i="1"/>
  <c r="AA544" i="1"/>
  <c r="AB544" i="1"/>
  <c r="S705" i="1"/>
  <c r="T705" i="1"/>
  <c r="U705" i="1"/>
  <c r="V705" i="1"/>
  <c r="W705" i="1"/>
  <c r="X705" i="1"/>
  <c r="Y705" i="1"/>
  <c r="AD705" i="1" s="1"/>
  <c r="Z705" i="1"/>
  <c r="AA705" i="1"/>
  <c r="AB705" i="1"/>
  <c r="S706" i="1"/>
  <c r="T706" i="1"/>
  <c r="U706" i="1"/>
  <c r="V706" i="1"/>
  <c r="W706" i="1"/>
  <c r="X706" i="1"/>
  <c r="Y706" i="1"/>
  <c r="AD706" i="1" s="1"/>
  <c r="Z706" i="1"/>
  <c r="AA706" i="1"/>
  <c r="AB706" i="1"/>
  <c r="S707" i="1"/>
  <c r="T707" i="1"/>
  <c r="U707" i="1"/>
  <c r="V707" i="1"/>
  <c r="W707" i="1"/>
  <c r="X707" i="1"/>
  <c r="Y707" i="1"/>
  <c r="AD707" i="1" s="1"/>
  <c r="Z707" i="1"/>
  <c r="AA707" i="1"/>
  <c r="AB707" i="1"/>
  <c r="S769" i="1"/>
  <c r="T769" i="1"/>
  <c r="U769" i="1"/>
  <c r="V769" i="1"/>
  <c r="W769" i="1"/>
  <c r="X769" i="1"/>
  <c r="Y769" i="1"/>
  <c r="AD769" i="1" s="1"/>
  <c r="Z769" i="1"/>
  <c r="AA769" i="1"/>
  <c r="AB769" i="1"/>
  <c r="S255" i="1"/>
  <c r="T255" i="1"/>
  <c r="U255" i="1"/>
  <c r="V255" i="1"/>
  <c r="W255" i="1"/>
  <c r="X255" i="1"/>
  <c r="Y255" i="1"/>
  <c r="AD255" i="1" s="1"/>
  <c r="Z255" i="1"/>
  <c r="AA255" i="1"/>
  <c r="AB255" i="1"/>
  <c r="S49" i="1"/>
  <c r="T49" i="1"/>
  <c r="U49" i="1"/>
  <c r="V49" i="1"/>
  <c r="W49" i="1"/>
  <c r="X49" i="1"/>
  <c r="Y49" i="1"/>
  <c r="AD49" i="1" s="1"/>
  <c r="Z49" i="1"/>
  <c r="AA49" i="1"/>
  <c r="AB49" i="1"/>
  <c r="S256" i="1"/>
  <c r="T256" i="1"/>
  <c r="U256" i="1"/>
  <c r="V256" i="1"/>
  <c r="W256" i="1"/>
  <c r="X256" i="1"/>
  <c r="Y256" i="1"/>
  <c r="AD256" i="1" s="1"/>
  <c r="Z256" i="1"/>
  <c r="AA256" i="1"/>
  <c r="AB256" i="1"/>
  <c r="S768" i="1"/>
  <c r="T768" i="1"/>
  <c r="U768" i="1"/>
  <c r="V768" i="1"/>
  <c r="W768" i="1"/>
  <c r="X768" i="1"/>
  <c r="Y768" i="1"/>
  <c r="AD768" i="1" s="1"/>
  <c r="Z768" i="1"/>
  <c r="AA768" i="1"/>
  <c r="AB768" i="1"/>
  <c r="S50" i="1"/>
  <c r="T50" i="1"/>
  <c r="U50" i="1"/>
  <c r="V50" i="1"/>
  <c r="W50" i="1"/>
  <c r="X50" i="1"/>
  <c r="Y50" i="1"/>
  <c r="AD50" i="1" s="1"/>
  <c r="Z50" i="1"/>
  <c r="AA50" i="1"/>
  <c r="AB50" i="1"/>
  <c r="S708" i="1"/>
  <c r="T708" i="1"/>
  <c r="U708" i="1"/>
  <c r="V708" i="1"/>
  <c r="W708" i="1"/>
  <c r="X708" i="1"/>
  <c r="Y708" i="1"/>
  <c r="AD708" i="1" s="1"/>
  <c r="Z708" i="1"/>
  <c r="AA708" i="1"/>
  <c r="AB708" i="1"/>
  <c r="S358" i="1"/>
  <c r="T358" i="1"/>
  <c r="U358" i="1"/>
  <c r="V358" i="1"/>
  <c r="W358" i="1"/>
  <c r="X358" i="1"/>
  <c r="Y358" i="1"/>
  <c r="AD358" i="1" s="1"/>
  <c r="Z358" i="1"/>
  <c r="AA358" i="1"/>
  <c r="AB358" i="1"/>
  <c r="S511" i="1"/>
  <c r="T511" i="1"/>
  <c r="U511" i="1"/>
  <c r="V511" i="1"/>
  <c r="W511" i="1"/>
  <c r="X511" i="1"/>
  <c r="Y511" i="1"/>
  <c r="AD511" i="1" s="1"/>
  <c r="Z511" i="1"/>
  <c r="AA511" i="1"/>
  <c r="AB511" i="1"/>
  <c r="S101" i="1"/>
  <c r="T101" i="1"/>
  <c r="U101" i="1"/>
  <c r="V101" i="1"/>
  <c r="W101" i="1"/>
  <c r="X101" i="1"/>
  <c r="Y101" i="1"/>
  <c r="AD101" i="1" s="1"/>
  <c r="Z101" i="1"/>
  <c r="AA101" i="1"/>
  <c r="AB101" i="1"/>
  <c r="S478" i="1"/>
  <c r="T478" i="1"/>
  <c r="U478" i="1"/>
  <c r="V478" i="1"/>
  <c r="W478" i="1"/>
  <c r="X478" i="1"/>
  <c r="Y478" i="1"/>
  <c r="AD478" i="1" s="1"/>
  <c r="Z478" i="1"/>
  <c r="AA478" i="1"/>
  <c r="AB478" i="1"/>
  <c r="S184" i="1"/>
  <c r="T184" i="1"/>
  <c r="U184" i="1"/>
  <c r="V184" i="1"/>
  <c r="W184" i="1"/>
  <c r="X184" i="1"/>
  <c r="Y184" i="1"/>
  <c r="AD184" i="1" s="1"/>
  <c r="Z184" i="1"/>
  <c r="AA184" i="1"/>
  <c r="AB184" i="1"/>
  <c r="S479" i="1"/>
  <c r="T479" i="1"/>
  <c r="U479" i="1"/>
  <c r="V479" i="1"/>
  <c r="W479" i="1"/>
  <c r="X479" i="1"/>
  <c r="Y479" i="1"/>
  <c r="AD479" i="1" s="1"/>
  <c r="Z479" i="1"/>
  <c r="AA479" i="1"/>
  <c r="AB479" i="1"/>
  <c r="S866" i="1"/>
  <c r="T866" i="1"/>
  <c r="U866" i="1"/>
  <c r="V866" i="1"/>
  <c r="W866" i="1"/>
  <c r="X866" i="1"/>
  <c r="Y866" i="1"/>
  <c r="AD866" i="1" s="1"/>
  <c r="Z866" i="1"/>
  <c r="AA866" i="1"/>
  <c r="AB866" i="1"/>
  <c r="S740" i="1"/>
  <c r="T740" i="1"/>
  <c r="U740" i="1"/>
  <c r="V740" i="1"/>
  <c r="W740" i="1"/>
  <c r="X740" i="1"/>
  <c r="Y740" i="1"/>
  <c r="AD740" i="1" s="1"/>
  <c r="Z740" i="1"/>
  <c r="AA740" i="1"/>
  <c r="AB740" i="1"/>
  <c r="S512" i="1"/>
  <c r="T512" i="1"/>
  <c r="U512" i="1"/>
  <c r="V512" i="1"/>
  <c r="W512" i="1"/>
  <c r="X512" i="1"/>
  <c r="Y512" i="1"/>
  <c r="AD512" i="1" s="1"/>
  <c r="Z512" i="1"/>
  <c r="AA512" i="1"/>
  <c r="AB512" i="1"/>
  <c r="S758" i="1"/>
  <c r="T758" i="1"/>
  <c r="U758" i="1"/>
  <c r="V758" i="1"/>
  <c r="W758" i="1"/>
  <c r="X758" i="1"/>
  <c r="Y758" i="1"/>
  <c r="AD758" i="1" s="1"/>
  <c r="Z758" i="1"/>
  <c r="AA758" i="1"/>
  <c r="AB758" i="1"/>
  <c r="S867" i="1"/>
  <c r="T867" i="1"/>
  <c r="U867" i="1"/>
  <c r="V867" i="1"/>
  <c r="W867" i="1"/>
  <c r="X867" i="1"/>
  <c r="Y867" i="1"/>
  <c r="AD867" i="1" s="1"/>
  <c r="Z867" i="1"/>
  <c r="AA867" i="1"/>
  <c r="AB867" i="1"/>
  <c r="S102" i="1"/>
  <c r="T102" i="1"/>
  <c r="U102" i="1"/>
  <c r="V102" i="1"/>
  <c r="W102" i="1"/>
  <c r="X102" i="1"/>
  <c r="Y102" i="1"/>
  <c r="AD102" i="1" s="1"/>
  <c r="Z102" i="1"/>
  <c r="AA102" i="1"/>
  <c r="AB102" i="1"/>
  <c r="S67" i="1"/>
  <c r="T67" i="1"/>
  <c r="U67" i="1"/>
  <c r="V67" i="1"/>
  <c r="W67" i="1"/>
  <c r="X67" i="1"/>
  <c r="Y67" i="1"/>
  <c r="AD67" i="1" s="1"/>
  <c r="Z67" i="1"/>
  <c r="AA67" i="1"/>
  <c r="AB67" i="1"/>
  <c r="S304" i="1"/>
  <c r="T304" i="1"/>
  <c r="U304" i="1"/>
  <c r="V304" i="1"/>
  <c r="W304" i="1"/>
  <c r="X304" i="1"/>
  <c r="Y304" i="1"/>
  <c r="AD304" i="1" s="1"/>
  <c r="Z304" i="1"/>
  <c r="AA304" i="1"/>
  <c r="AB304" i="1"/>
  <c r="S68" i="1"/>
  <c r="T68" i="1"/>
  <c r="U68" i="1"/>
  <c r="V68" i="1"/>
  <c r="W68" i="1"/>
  <c r="X68" i="1"/>
  <c r="Y68" i="1"/>
  <c r="AD68" i="1" s="1"/>
  <c r="Z68" i="1"/>
  <c r="AA68" i="1"/>
  <c r="AB68" i="1"/>
  <c r="S710" i="1"/>
  <c r="T710" i="1"/>
  <c r="U710" i="1"/>
  <c r="V710" i="1"/>
  <c r="W710" i="1"/>
  <c r="X710" i="1"/>
  <c r="Y710" i="1"/>
  <c r="AD710" i="1" s="1"/>
  <c r="Z710" i="1"/>
  <c r="AA710" i="1"/>
  <c r="AB710" i="1"/>
  <c r="S126" i="1"/>
  <c r="T126" i="1"/>
  <c r="U126" i="1"/>
  <c r="V126" i="1"/>
  <c r="W126" i="1"/>
  <c r="X126" i="1"/>
  <c r="Y126" i="1"/>
  <c r="AD126" i="1" s="1"/>
  <c r="Z126" i="1"/>
  <c r="AA126" i="1"/>
  <c r="AB126" i="1"/>
  <c r="S403" i="1"/>
  <c r="T403" i="1"/>
  <c r="U403" i="1"/>
  <c r="V403" i="1"/>
  <c r="W403" i="1"/>
  <c r="X403" i="1"/>
  <c r="Y403" i="1"/>
  <c r="AD403" i="1" s="1"/>
  <c r="Z403" i="1"/>
  <c r="AA403" i="1"/>
  <c r="AB403" i="1"/>
  <c r="S808" i="1"/>
  <c r="T808" i="1"/>
  <c r="U808" i="1"/>
  <c r="V808" i="1"/>
  <c r="W808" i="1"/>
  <c r="X808" i="1"/>
  <c r="Y808" i="1"/>
  <c r="AD808" i="1" s="1"/>
  <c r="Z808" i="1"/>
  <c r="AA808" i="1"/>
  <c r="AB808" i="1"/>
  <c r="S633" i="1"/>
  <c r="T633" i="1"/>
  <c r="U633" i="1"/>
  <c r="V633" i="1"/>
  <c r="W633" i="1"/>
  <c r="X633" i="1"/>
  <c r="Y633" i="1"/>
  <c r="AD633" i="1" s="1"/>
  <c r="Z633" i="1"/>
  <c r="AA633" i="1"/>
  <c r="AB633" i="1"/>
  <c r="S634" i="1"/>
  <c r="T634" i="1"/>
  <c r="U634" i="1"/>
  <c r="V634" i="1"/>
  <c r="W634" i="1"/>
  <c r="X634" i="1"/>
  <c r="Y634" i="1"/>
  <c r="AD634" i="1" s="1"/>
  <c r="Z634" i="1"/>
  <c r="AA634" i="1"/>
  <c r="AB634" i="1"/>
  <c r="S946" i="1"/>
  <c r="T946" i="1"/>
  <c r="U946" i="1"/>
  <c r="V946" i="1"/>
  <c r="W946" i="1"/>
  <c r="X946" i="1"/>
  <c r="Y946" i="1"/>
  <c r="AD946" i="1" s="1"/>
  <c r="Z946" i="1"/>
  <c r="AA946" i="1"/>
  <c r="AB946" i="1"/>
  <c r="S635" i="1"/>
  <c r="T635" i="1"/>
  <c r="U635" i="1"/>
  <c r="V635" i="1"/>
  <c r="W635" i="1"/>
  <c r="X635" i="1"/>
  <c r="Y635" i="1"/>
  <c r="AD635" i="1" s="1"/>
  <c r="Z635" i="1"/>
  <c r="AA635" i="1"/>
  <c r="AB635" i="1"/>
  <c r="S69" i="1"/>
  <c r="T69" i="1"/>
  <c r="U69" i="1"/>
  <c r="V69" i="1"/>
  <c r="W69" i="1"/>
  <c r="X69" i="1"/>
  <c r="Y69" i="1"/>
  <c r="AD69" i="1" s="1"/>
  <c r="Z69" i="1"/>
  <c r="AA69" i="1"/>
  <c r="AB69" i="1"/>
  <c r="S636" i="1"/>
  <c r="T636" i="1"/>
  <c r="U636" i="1"/>
  <c r="V636" i="1"/>
  <c r="W636" i="1"/>
  <c r="X636" i="1"/>
  <c r="Y636" i="1"/>
  <c r="AD636" i="1" s="1"/>
  <c r="Z636" i="1"/>
  <c r="AA636" i="1"/>
  <c r="AB636" i="1"/>
  <c r="S809" i="1"/>
  <c r="T809" i="1"/>
  <c r="U809" i="1"/>
  <c r="V809" i="1"/>
  <c r="W809" i="1"/>
  <c r="X809" i="1"/>
  <c r="Y809" i="1"/>
  <c r="AD809" i="1" s="1"/>
  <c r="Z809" i="1"/>
  <c r="AA809" i="1"/>
  <c r="AB809" i="1"/>
  <c r="S637" i="1"/>
  <c r="T637" i="1"/>
  <c r="U637" i="1"/>
  <c r="V637" i="1"/>
  <c r="W637" i="1"/>
  <c r="X637" i="1"/>
  <c r="Y637" i="1"/>
  <c r="AD637" i="1" s="1"/>
  <c r="Z637" i="1"/>
  <c r="AA637" i="1"/>
  <c r="AB637" i="1"/>
  <c r="S532" i="1"/>
  <c r="T532" i="1"/>
  <c r="U532" i="1"/>
  <c r="V532" i="1"/>
  <c r="W532" i="1"/>
  <c r="X532" i="1"/>
  <c r="Y532" i="1"/>
  <c r="AD532" i="1" s="1"/>
  <c r="Z532" i="1"/>
  <c r="AA532" i="1"/>
  <c r="AB532" i="1"/>
  <c r="S533" i="1"/>
  <c r="T533" i="1"/>
  <c r="U533" i="1"/>
  <c r="V533" i="1"/>
  <c r="W533" i="1"/>
  <c r="X533" i="1"/>
  <c r="Y533" i="1"/>
  <c r="AD533" i="1" s="1"/>
  <c r="Z533" i="1"/>
  <c r="AA533" i="1"/>
  <c r="AB533" i="1"/>
  <c r="S638" i="1"/>
  <c r="T638" i="1"/>
  <c r="U638" i="1"/>
  <c r="V638" i="1"/>
  <c r="W638" i="1"/>
  <c r="X638" i="1"/>
  <c r="Y638" i="1"/>
  <c r="AD638" i="1" s="1"/>
  <c r="Z638" i="1"/>
  <c r="AA638" i="1"/>
  <c r="AB638" i="1"/>
  <c r="S932" i="1"/>
  <c r="T932" i="1"/>
  <c r="U932" i="1"/>
  <c r="V932" i="1"/>
  <c r="W932" i="1"/>
  <c r="X932" i="1"/>
  <c r="Y932" i="1"/>
  <c r="AD932" i="1" s="1"/>
  <c r="Z932" i="1"/>
  <c r="AA932" i="1"/>
  <c r="AB932" i="1"/>
  <c r="S873" i="1"/>
  <c r="T873" i="1"/>
  <c r="U873" i="1"/>
  <c r="V873" i="1"/>
  <c r="W873" i="1"/>
  <c r="X873" i="1"/>
  <c r="Y873" i="1"/>
  <c r="AD873" i="1" s="1"/>
  <c r="Z873" i="1"/>
  <c r="AA873" i="1"/>
  <c r="AB873" i="1"/>
  <c r="S933" i="1"/>
  <c r="T933" i="1"/>
  <c r="U933" i="1"/>
  <c r="V933" i="1"/>
  <c r="W933" i="1"/>
  <c r="X933" i="1"/>
  <c r="Y933" i="1"/>
  <c r="AD933" i="1" s="1"/>
  <c r="Z933" i="1"/>
  <c r="AA933" i="1"/>
  <c r="AB933" i="1"/>
  <c r="S404" i="1"/>
  <c r="T404" i="1"/>
  <c r="U404" i="1"/>
  <c r="V404" i="1"/>
  <c r="W404" i="1"/>
  <c r="X404" i="1"/>
  <c r="Y404" i="1"/>
  <c r="AD404" i="1" s="1"/>
  <c r="Z404" i="1"/>
  <c r="AA404" i="1"/>
  <c r="AB404" i="1"/>
  <c r="S746" i="1"/>
  <c r="T746" i="1"/>
  <c r="U746" i="1"/>
  <c r="V746" i="1"/>
  <c r="W746" i="1"/>
  <c r="X746" i="1"/>
  <c r="Y746" i="1"/>
  <c r="AD746" i="1" s="1"/>
  <c r="Z746" i="1"/>
  <c r="AA746" i="1"/>
  <c r="AB746" i="1"/>
  <c r="S29" i="1"/>
  <c r="T29" i="1"/>
  <c r="U29" i="1"/>
  <c r="V29" i="1"/>
  <c r="W29" i="1"/>
  <c r="X29" i="1"/>
  <c r="Y29" i="1"/>
  <c r="AD29" i="1" s="1"/>
  <c r="Z29" i="1"/>
  <c r="AA29" i="1"/>
  <c r="AB29" i="1"/>
  <c r="S639" i="1"/>
  <c r="T639" i="1"/>
  <c r="U639" i="1"/>
  <c r="V639" i="1"/>
  <c r="W639" i="1"/>
  <c r="X639" i="1"/>
  <c r="Y639" i="1"/>
  <c r="AD639" i="1" s="1"/>
  <c r="Z639" i="1"/>
  <c r="AA639" i="1"/>
  <c r="AB639" i="1"/>
  <c r="S534" i="1"/>
  <c r="T534" i="1"/>
  <c r="U534" i="1"/>
  <c r="V534" i="1"/>
  <c r="W534" i="1"/>
  <c r="X534" i="1"/>
  <c r="Y534" i="1"/>
  <c r="AD534" i="1" s="1"/>
  <c r="Z534" i="1"/>
  <c r="AA534" i="1"/>
  <c r="AB534" i="1"/>
  <c r="S875" i="1"/>
  <c r="T875" i="1"/>
  <c r="U875" i="1"/>
  <c r="V875" i="1"/>
  <c r="W875" i="1"/>
  <c r="X875" i="1"/>
  <c r="Y875" i="1"/>
  <c r="AD875" i="1" s="1"/>
  <c r="Z875" i="1"/>
  <c r="AA875" i="1"/>
  <c r="AB875" i="1"/>
  <c r="S207" i="1"/>
  <c r="T207" i="1"/>
  <c r="U207" i="1"/>
  <c r="V207" i="1"/>
  <c r="W207" i="1"/>
  <c r="X207" i="1"/>
  <c r="Y207" i="1"/>
  <c r="AD207" i="1" s="1"/>
  <c r="Z207" i="1"/>
  <c r="AA207" i="1"/>
  <c r="AB207" i="1"/>
  <c r="S535" i="1"/>
  <c r="T535" i="1"/>
  <c r="U535" i="1"/>
  <c r="V535" i="1"/>
  <c r="W535" i="1"/>
  <c r="X535" i="1"/>
  <c r="Y535" i="1"/>
  <c r="AD535" i="1" s="1"/>
  <c r="Z535" i="1"/>
  <c r="AA535" i="1"/>
  <c r="AB535" i="1"/>
  <c r="S536" i="1"/>
  <c r="T536" i="1"/>
  <c r="U536" i="1"/>
  <c r="V536" i="1"/>
  <c r="W536" i="1"/>
  <c r="X536" i="1"/>
  <c r="Y536" i="1"/>
  <c r="AD536" i="1" s="1"/>
  <c r="Z536" i="1"/>
  <c r="AA536" i="1"/>
  <c r="AB536" i="1"/>
  <c r="S123" i="1"/>
  <c r="T123" i="1"/>
  <c r="U123" i="1"/>
  <c r="V123" i="1"/>
  <c r="W123" i="1"/>
  <c r="X123" i="1"/>
  <c r="Y123" i="1"/>
  <c r="AD123" i="1" s="1"/>
  <c r="Z123" i="1"/>
  <c r="AA123" i="1"/>
  <c r="AB123" i="1"/>
  <c r="S405" i="1"/>
  <c r="T405" i="1"/>
  <c r="U405" i="1"/>
  <c r="V405" i="1"/>
  <c r="W405" i="1"/>
  <c r="X405" i="1"/>
  <c r="Y405" i="1"/>
  <c r="AD405" i="1" s="1"/>
  <c r="Z405" i="1"/>
  <c r="AA405" i="1"/>
  <c r="AB405" i="1"/>
  <c r="S305" i="1"/>
  <c r="T305" i="1"/>
  <c r="U305" i="1"/>
  <c r="V305" i="1"/>
  <c r="W305" i="1"/>
  <c r="X305" i="1"/>
  <c r="Y305" i="1"/>
  <c r="AD305" i="1" s="1"/>
  <c r="Z305" i="1"/>
  <c r="AA305" i="1"/>
  <c r="AB305" i="1"/>
  <c r="S640" i="1"/>
  <c r="T640" i="1"/>
  <c r="U640" i="1"/>
  <c r="V640" i="1"/>
  <c r="W640" i="1"/>
  <c r="X640" i="1"/>
  <c r="Y640" i="1"/>
  <c r="AD640" i="1" s="1"/>
  <c r="Z640" i="1"/>
  <c r="AA640" i="1"/>
  <c r="AB640" i="1"/>
  <c r="S306" i="1"/>
  <c r="T306" i="1"/>
  <c r="U306" i="1"/>
  <c r="V306" i="1"/>
  <c r="W306" i="1"/>
  <c r="X306" i="1"/>
  <c r="Y306" i="1"/>
  <c r="AD306" i="1" s="1"/>
  <c r="Z306" i="1"/>
  <c r="AA306" i="1"/>
  <c r="AB306" i="1"/>
  <c r="S747" i="1"/>
  <c r="T747" i="1"/>
  <c r="U747" i="1"/>
  <c r="V747" i="1"/>
  <c r="W747" i="1"/>
  <c r="X747" i="1"/>
  <c r="Y747" i="1"/>
  <c r="AD747" i="1" s="1"/>
  <c r="Z747" i="1"/>
  <c r="AA747" i="1"/>
  <c r="AB747" i="1"/>
  <c r="S810" i="1"/>
  <c r="T810" i="1"/>
  <c r="U810" i="1"/>
  <c r="V810" i="1"/>
  <c r="W810" i="1"/>
  <c r="X810" i="1"/>
  <c r="Y810" i="1"/>
  <c r="AD810" i="1" s="1"/>
  <c r="Z810" i="1"/>
  <c r="AA810" i="1"/>
  <c r="AB810" i="1"/>
  <c r="S480" i="1"/>
  <c r="T480" i="1"/>
  <c r="U480" i="1"/>
  <c r="V480" i="1"/>
  <c r="W480" i="1"/>
  <c r="X480" i="1"/>
  <c r="Y480" i="1"/>
  <c r="AD480" i="1" s="1"/>
  <c r="Z480" i="1"/>
  <c r="AA480" i="1"/>
  <c r="AB480" i="1"/>
  <c r="S811" i="1"/>
  <c r="T811" i="1"/>
  <c r="U811" i="1"/>
  <c r="V811" i="1"/>
  <c r="W811" i="1"/>
  <c r="X811" i="1"/>
  <c r="Y811" i="1"/>
  <c r="AD811" i="1" s="1"/>
  <c r="Z811" i="1"/>
  <c r="AA811" i="1"/>
  <c r="AB811" i="1"/>
  <c r="S780" i="1"/>
  <c r="T780" i="1"/>
  <c r="U780" i="1"/>
  <c r="V780" i="1"/>
  <c r="W780" i="1"/>
  <c r="X780" i="1"/>
  <c r="Y780" i="1"/>
  <c r="AD780" i="1" s="1"/>
  <c r="Z780" i="1"/>
  <c r="AA780" i="1"/>
  <c r="AB780" i="1"/>
  <c r="S537" i="1"/>
  <c r="T537" i="1"/>
  <c r="U537" i="1"/>
  <c r="V537" i="1"/>
  <c r="W537" i="1"/>
  <c r="X537" i="1"/>
  <c r="Y537" i="1"/>
  <c r="AD537" i="1" s="1"/>
  <c r="Z537" i="1"/>
  <c r="AA537" i="1"/>
  <c r="AB537" i="1"/>
  <c r="S513" i="1"/>
  <c r="T513" i="1"/>
  <c r="U513" i="1"/>
  <c r="V513" i="1"/>
  <c r="W513" i="1"/>
  <c r="X513" i="1"/>
  <c r="Y513" i="1"/>
  <c r="AD513" i="1" s="1"/>
  <c r="Z513" i="1"/>
  <c r="AA513" i="1"/>
  <c r="AB513" i="1"/>
  <c r="S812" i="1"/>
  <c r="T812" i="1"/>
  <c r="U812" i="1"/>
  <c r="V812" i="1"/>
  <c r="W812" i="1"/>
  <c r="X812" i="1"/>
  <c r="Y812" i="1"/>
  <c r="AD812" i="1" s="1"/>
  <c r="Z812" i="1"/>
  <c r="AA812" i="1"/>
  <c r="AB812" i="1"/>
  <c r="S748" i="1"/>
  <c r="T748" i="1"/>
  <c r="U748" i="1"/>
  <c r="V748" i="1"/>
  <c r="W748" i="1"/>
  <c r="X748" i="1"/>
  <c r="Y748" i="1"/>
  <c r="AD748" i="1" s="1"/>
  <c r="Z748" i="1"/>
  <c r="AA748" i="1"/>
  <c r="AB748" i="1"/>
  <c r="S813" i="1"/>
  <c r="T813" i="1"/>
  <c r="U813" i="1"/>
  <c r="V813" i="1"/>
  <c r="W813" i="1"/>
  <c r="X813" i="1"/>
  <c r="Y813" i="1"/>
  <c r="AD813" i="1" s="1"/>
  <c r="Z813" i="1"/>
  <c r="AA813" i="1"/>
  <c r="AB813" i="1"/>
  <c r="S749" i="1"/>
  <c r="T749" i="1"/>
  <c r="U749" i="1"/>
  <c r="V749" i="1"/>
  <c r="W749" i="1"/>
  <c r="X749" i="1"/>
  <c r="Y749" i="1"/>
  <c r="AD749" i="1" s="1"/>
  <c r="Z749" i="1"/>
  <c r="AA749" i="1"/>
  <c r="AB749" i="1"/>
  <c r="S750" i="1"/>
  <c r="T750" i="1"/>
  <c r="U750" i="1"/>
  <c r="V750" i="1"/>
  <c r="W750" i="1"/>
  <c r="X750" i="1"/>
  <c r="Y750" i="1"/>
  <c r="AD750" i="1" s="1"/>
  <c r="Z750" i="1"/>
  <c r="AA750" i="1"/>
  <c r="AB750" i="1"/>
  <c r="S641" i="1"/>
  <c r="T641" i="1"/>
  <c r="U641" i="1"/>
  <c r="V641" i="1"/>
  <c r="W641" i="1"/>
  <c r="X641" i="1"/>
  <c r="Y641" i="1"/>
  <c r="AD641" i="1" s="1"/>
  <c r="Z641" i="1"/>
  <c r="AA641" i="1"/>
  <c r="AB641" i="1"/>
  <c r="S814" i="1"/>
  <c r="T814" i="1"/>
  <c r="U814" i="1"/>
  <c r="V814" i="1"/>
  <c r="W814" i="1"/>
  <c r="X814" i="1"/>
  <c r="Y814" i="1"/>
  <c r="AD814" i="1" s="1"/>
  <c r="Z814" i="1"/>
  <c r="AA814" i="1"/>
  <c r="AB814" i="1"/>
  <c r="S839" i="1"/>
  <c r="T839" i="1"/>
  <c r="U839" i="1"/>
  <c r="V839" i="1"/>
  <c r="W839" i="1"/>
  <c r="X839" i="1"/>
  <c r="Y839" i="1"/>
  <c r="AD839" i="1" s="1"/>
  <c r="Z839" i="1"/>
  <c r="AA839" i="1"/>
  <c r="AB839" i="1"/>
  <c r="S127" i="1"/>
  <c r="T127" i="1"/>
  <c r="U127" i="1"/>
  <c r="V127" i="1"/>
  <c r="W127" i="1"/>
  <c r="X127" i="1"/>
  <c r="Y127" i="1"/>
  <c r="AD127" i="1" s="1"/>
  <c r="Z127" i="1"/>
  <c r="AA127" i="1"/>
  <c r="AB127" i="1"/>
  <c r="S538" i="1"/>
  <c r="T538" i="1"/>
  <c r="U538" i="1"/>
  <c r="V538" i="1"/>
  <c r="W538" i="1"/>
  <c r="X538" i="1"/>
  <c r="Y538" i="1"/>
  <c r="AD538" i="1" s="1"/>
  <c r="Z538" i="1"/>
  <c r="AA538" i="1"/>
  <c r="AB538" i="1"/>
  <c r="S307" i="1"/>
  <c r="T307" i="1"/>
  <c r="U307" i="1"/>
  <c r="V307" i="1"/>
  <c r="W307" i="1"/>
  <c r="X307" i="1"/>
  <c r="Y307" i="1"/>
  <c r="AD307" i="1" s="1"/>
  <c r="Z307" i="1"/>
  <c r="AA307" i="1"/>
  <c r="AB307" i="1"/>
  <c r="S60" i="1"/>
  <c r="T60" i="1"/>
  <c r="U60" i="1"/>
  <c r="V60" i="1"/>
  <c r="W60" i="1"/>
  <c r="X60" i="1"/>
  <c r="Y60" i="1"/>
  <c r="AD60" i="1" s="1"/>
  <c r="Z60" i="1"/>
  <c r="AA60" i="1"/>
  <c r="AB60" i="1"/>
  <c r="S642" i="1"/>
  <c r="T642" i="1"/>
  <c r="U642" i="1"/>
  <c r="V642" i="1"/>
  <c r="W642" i="1"/>
  <c r="X642" i="1"/>
  <c r="Y642" i="1"/>
  <c r="AD642" i="1" s="1"/>
  <c r="Z642" i="1"/>
  <c r="AA642" i="1"/>
  <c r="AB642" i="1"/>
  <c r="S751" i="1"/>
  <c r="T751" i="1"/>
  <c r="U751" i="1"/>
  <c r="V751" i="1"/>
  <c r="W751" i="1"/>
  <c r="X751" i="1"/>
  <c r="Y751" i="1"/>
  <c r="AD751" i="1" s="1"/>
  <c r="Z751" i="1"/>
  <c r="AA751" i="1"/>
  <c r="AB751" i="1"/>
  <c r="S643" i="1"/>
  <c r="T643" i="1"/>
  <c r="U643" i="1"/>
  <c r="V643" i="1"/>
  <c r="W643" i="1"/>
  <c r="X643" i="1"/>
  <c r="Y643" i="1"/>
  <c r="AD643" i="1" s="1"/>
  <c r="Z643" i="1"/>
  <c r="AA643" i="1"/>
  <c r="AB643" i="1"/>
  <c r="S539" i="1"/>
  <c r="T539" i="1"/>
  <c r="U539" i="1"/>
  <c r="V539" i="1"/>
  <c r="W539" i="1"/>
  <c r="X539" i="1"/>
  <c r="Y539" i="1"/>
  <c r="AD539" i="1" s="1"/>
  <c r="Z539" i="1"/>
  <c r="AA539" i="1"/>
  <c r="AB539" i="1"/>
  <c r="S947" i="1"/>
  <c r="T947" i="1"/>
  <c r="U947" i="1"/>
  <c r="V947" i="1"/>
  <c r="W947" i="1"/>
  <c r="X947" i="1"/>
  <c r="Y947" i="1"/>
  <c r="AD947" i="1" s="1"/>
  <c r="Z947" i="1"/>
  <c r="AA947" i="1"/>
  <c r="AB947" i="1"/>
  <c r="S406" i="1"/>
  <c r="T406" i="1"/>
  <c r="U406" i="1"/>
  <c r="V406" i="1"/>
  <c r="W406" i="1"/>
  <c r="X406" i="1"/>
  <c r="Y406" i="1"/>
  <c r="AD406" i="1" s="1"/>
  <c r="Z406" i="1"/>
  <c r="AA406" i="1"/>
  <c r="AB406" i="1"/>
  <c r="S908" i="1"/>
  <c r="T908" i="1"/>
  <c r="U908" i="1"/>
  <c r="V908" i="1"/>
  <c r="W908" i="1"/>
  <c r="X908" i="1"/>
  <c r="Y908" i="1"/>
  <c r="AD908" i="1" s="1"/>
  <c r="Z908" i="1"/>
  <c r="AA908" i="1"/>
  <c r="AB908" i="1"/>
  <c r="S815" i="1"/>
  <c r="T815" i="1"/>
  <c r="U815" i="1"/>
  <c r="V815" i="1"/>
  <c r="W815" i="1"/>
  <c r="X815" i="1"/>
  <c r="Y815" i="1"/>
  <c r="AD815" i="1" s="1"/>
  <c r="Z815" i="1"/>
  <c r="AA815" i="1"/>
  <c r="AB815" i="1"/>
  <c r="S816" i="1"/>
  <c r="T816" i="1"/>
  <c r="U816" i="1"/>
  <c r="V816" i="1"/>
  <c r="W816" i="1"/>
  <c r="X816" i="1"/>
  <c r="Y816" i="1"/>
  <c r="AD816" i="1" s="1"/>
  <c r="Z816" i="1"/>
  <c r="AA816" i="1"/>
  <c r="AB816" i="1"/>
  <c r="S949" i="1"/>
  <c r="T949" i="1"/>
  <c r="U949" i="1"/>
  <c r="V949" i="1"/>
  <c r="W949" i="1"/>
  <c r="X949" i="1"/>
  <c r="Y949" i="1"/>
  <c r="AD949" i="1" s="1"/>
  <c r="Z949" i="1"/>
  <c r="AA949" i="1"/>
  <c r="AB949" i="1"/>
  <c r="S308" i="1"/>
  <c r="T308" i="1"/>
  <c r="U308" i="1"/>
  <c r="V308" i="1"/>
  <c r="W308" i="1"/>
  <c r="X308" i="1"/>
  <c r="Y308" i="1"/>
  <c r="AD308" i="1" s="1"/>
  <c r="Z308" i="1"/>
  <c r="AA308" i="1"/>
  <c r="AB308" i="1"/>
  <c r="S644" i="1"/>
  <c r="T644" i="1"/>
  <c r="U644" i="1"/>
  <c r="V644" i="1"/>
  <c r="W644" i="1"/>
  <c r="X644" i="1"/>
  <c r="Y644" i="1"/>
  <c r="AD644" i="1" s="1"/>
  <c r="Z644" i="1"/>
  <c r="AA644" i="1"/>
  <c r="AB644" i="1"/>
  <c r="S752" i="1"/>
  <c r="T752" i="1"/>
  <c r="U752" i="1"/>
  <c r="V752" i="1"/>
  <c r="W752" i="1"/>
  <c r="X752" i="1"/>
  <c r="Y752" i="1"/>
  <c r="AD752" i="1" s="1"/>
  <c r="Z752" i="1"/>
  <c r="AA752" i="1"/>
  <c r="AB752" i="1"/>
  <c r="S594" i="1"/>
  <c r="T594" i="1"/>
  <c r="U594" i="1"/>
  <c r="V594" i="1"/>
  <c r="W594" i="1"/>
  <c r="X594" i="1"/>
  <c r="Y594" i="1"/>
  <c r="AD594" i="1" s="1"/>
  <c r="Z594" i="1"/>
  <c r="AA594" i="1"/>
  <c r="AB594" i="1"/>
  <c r="S7" i="1"/>
  <c r="T7" i="1"/>
  <c r="U7" i="1"/>
  <c r="V7" i="1"/>
  <c r="W7" i="1"/>
  <c r="X7" i="1"/>
  <c r="Y7" i="1"/>
  <c r="AD7" i="1" s="1"/>
  <c r="Z7" i="1"/>
  <c r="AA7" i="1"/>
  <c r="AB7" i="1"/>
  <c r="S515" i="1"/>
  <c r="T515" i="1"/>
  <c r="U515" i="1"/>
  <c r="V515" i="1"/>
  <c r="W515" i="1"/>
  <c r="X515" i="1"/>
  <c r="Y515" i="1"/>
  <c r="AD515" i="1" s="1"/>
  <c r="Z515" i="1"/>
  <c r="AA515" i="1"/>
  <c r="AB515" i="1"/>
  <c r="S309" i="1"/>
  <c r="T309" i="1"/>
  <c r="U309" i="1"/>
  <c r="V309" i="1"/>
  <c r="W309" i="1"/>
  <c r="X309" i="1"/>
  <c r="Y309" i="1"/>
  <c r="AD309" i="1" s="1"/>
  <c r="Z309" i="1"/>
  <c r="AA309" i="1"/>
  <c r="AB309" i="1"/>
  <c r="S646" i="1"/>
  <c r="T646" i="1"/>
  <c r="U646" i="1"/>
  <c r="V646" i="1"/>
  <c r="W646" i="1"/>
  <c r="X646" i="1"/>
  <c r="Y646" i="1"/>
  <c r="AD646" i="1" s="1"/>
  <c r="Z646" i="1"/>
  <c r="AA646" i="1"/>
  <c r="AB646" i="1"/>
  <c r="S208" i="1"/>
  <c r="T208" i="1"/>
  <c r="U208" i="1"/>
  <c r="V208" i="1"/>
  <c r="W208" i="1"/>
  <c r="X208" i="1"/>
  <c r="Y208" i="1"/>
  <c r="AD208" i="1" s="1"/>
  <c r="Z208" i="1"/>
  <c r="AA208" i="1"/>
  <c r="AB208" i="1"/>
  <c r="S753" i="1"/>
  <c r="T753" i="1"/>
  <c r="U753" i="1"/>
  <c r="V753" i="1"/>
  <c r="W753" i="1"/>
  <c r="X753" i="1"/>
  <c r="Y753" i="1"/>
  <c r="AD753" i="1" s="1"/>
  <c r="Z753" i="1"/>
  <c r="AA753" i="1"/>
  <c r="AB753" i="1"/>
  <c r="S540" i="1"/>
  <c r="T540" i="1"/>
  <c r="U540" i="1"/>
  <c r="V540" i="1"/>
  <c r="W540" i="1"/>
  <c r="X540" i="1"/>
  <c r="Y540" i="1"/>
  <c r="AD540" i="1" s="1"/>
  <c r="Z540" i="1"/>
  <c r="AA540" i="1"/>
  <c r="AB540" i="1"/>
  <c r="S482" i="1"/>
  <c r="T482" i="1"/>
  <c r="U482" i="1"/>
  <c r="V482" i="1"/>
  <c r="W482" i="1"/>
  <c r="X482" i="1"/>
  <c r="Y482" i="1"/>
  <c r="AD482" i="1" s="1"/>
  <c r="Z482" i="1"/>
  <c r="AA482" i="1"/>
  <c r="AB482" i="1"/>
  <c r="S280" i="1"/>
  <c r="T280" i="1"/>
  <c r="U280" i="1"/>
  <c r="V280" i="1"/>
  <c r="W280" i="1"/>
  <c r="X280" i="1"/>
  <c r="Y280" i="1"/>
  <c r="AD280" i="1" s="1"/>
  <c r="Z280" i="1"/>
  <c r="AA280" i="1"/>
  <c r="AB280" i="1"/>
  <c r="S876" i="1"/>
  <c r="T876" i="1"/>
  <c r="U876" i="1"/>
  <c r="V876" i="1"/>
  <c r="W876" i="1"/>
  <c r="X876" i="1"/>
  <c r="Y876" i="1"/>
  <c r="AD876" i="1" s="1"/>
  <c r="Z876" i="1"/>
  <c r="AA876" i="1"/>
  <c r="AB876" i="1"/>
  <c r="S407" i="1"/>
  <c r="T407" i="1"/>
  <c r="U407" i="1"/>
  <c r="V407" i="1"/>
  <c r="W407" i="1"/>
  <c r="X407" i="1"/>
  <c r="Y407" i="1"/>
  <c r="AD407" i="1" s="1"/>
  <c r="Z407" i="1"/>
  <c r="AA407" i="1"/>
  <c r="AB407" i="1"/>
  <c r="S385" i="1"/>
  <c r="T385" i="1"/>
  <c r="U385" i="1"/>
  <c r="V385" i="1"/>
  <c r="W385" i="1"/>
  <c r="X385" i="1"/>
  <c r="Y385" i="1"/>
  <c r="AD385" i="1" s="1"/>
  <c r="Z385" i="1"/>
  <c r="AA385" i="1"/>
  <c r="AB385" i="1"/>
  <c r="S408" i="1"/>
  <c r="T408" i="1"/>
  <c r="U408" i="1"/>
  <c r="V408" i="1"/>
  <c r="W408" i="1"/>
  <c r="X408" i="1"/>
  <c r="Y408" i="1"/>
  <c r="AD408" i="1" s="1"/>
  <c r="Z408" i="1"/>
  <c r="AA408" i="1"/>
  <c r="AB408" i="1"/>
  <c r="S359" i="1"/>
  <c r="T359" i="1"/>
  <c r="U359" i="1"/>
  <c r="V359" i="1"/>
  <c r="W359" i="1"/>
  <c r="X359" i="1"/>
  <c r="Y359" i="1"/>
  <c r="AD359" i="1" s="1"/>
  <c r="Z359" i="1"/>
  <c r="AA359" i="1"/>
  <c r="AB359" i="1"/>
  <c r="S754" i="1"/>
  <c r="T754" i="1"/>
  <c r="U754" i="1"/>
  <c r="V754" i="1"/>
  <c r="W754" i="1"/>
  <c r="X754" i="1"/>
  <c r="Y754" i="1"/>
  <c r="AD754" i="1" s="1"/>
  <c r="Z754" i="1"/>
  <c r="AA754" i="1"/>
  <c r="AB754" i="1"/>
  <c r="S909" i="1"/>
  <c r="T909" i="1"/>
  <c r="U909" i="1"/>
  <c r="V909" i="1"/>
  <c r="W909" i="1"/>
  <c r="X909" i="1"/>
  <c r="Y909" i="1"/>
  <c r="AD909" i="1" s="1"/>
  <c r="Z909" i="1"/>
  <c r="AA909" i="1"/>
  <c r="AB909" i="1"/>
  <c r="S647" i="1"/>
  <c r="T647" i="1"/>
  <c r="U647" i="1"/>
  <c r="V647" i="1"/>
  <c r="W647" i="1"/>
  <c r="X647" i="1"/>
  <c r="Y647" i="1"/>
  <c r="AD647" i="1" s="1"/>
  <c r="Z647" i="1"/>
  <c r="AA647" i="1"/>
  <c r="AB647" i="1"/>
  <c r="S301" i="1"/>
  <c r="T301" i="1"/>
  <c r="U301" i="1"/>
  <c r="V301" i="1"/>
  <c r="W301" i="1"/>
  <c r="X301" i="1"/>
  <c r="Y301" i="1"/>
  <c r="AD301" i="1" s="1"/>
  <c r="Z301" i="1"/>
  <c r="AA301" i="1"/>
  <c r="AB301" i="1"/>
  <c r="S755" i="1"/>
  <c r="T755" i="1"/>
  <c r="U755" i="1"/>
  <c r="V755" i="1"/>
  <c r="W755" i="1"/>
  <c r="X755" i="1"/>
  <c r="Y755" i="1"/>
  <c r="AD755" i="1" s="1"/>
  <c r="Z755" i="1"/>
  <c r="AA755" i="1"/>
  <c r="AB755" i="1"/>
  <c r="S526" i="1"/>
  <c r="T526" i="1"/>
  <c r="U526" i="1"/>
  <c r="V526" i="1"/>
  <c r="W526" i="1"/>
  <c r="X526" i="1"/>
  <c r="Y526" i="1"/>
  <c r="AD526" i="1" s="1"/>
  <c r="Z526" i="1"/>
  <c r="AA526" i="1"/>
  <c r="AB526" i="1"/>
  <c r="S310" i="1"/>
  <c r="T310" i="1"/>
  <c r="U310" i="1"/>
  <c r="V310" i="1"/>
  <c r="W310" i="1"/>
  <c r="X310" i="1"/>
  <c r="Y310" i="1"/>
  <c r="AD310" i="1" s="1"/>
  <c r="Z310" i="1"/>
  <c r="AA310" i="1"/>
  <c r="AB310" i="1"/>
  <c r="S209" i="1"/>
  <c r="T209" i="1"/>
  <c r="U209" i="1"/>
  <c r="V209" i="1"/>
  <c r="W209" i="1"/>
  <c r="X209" i="1"/>
  <c r="Y209" i="1"/>
  <c r="AD209" i="1" s="1"/>
  <c r="Z209" i="1"/>
  <c r="AA209" i="1"/>
  <c r="AB209" i="1"/>
  <c r="S910" i="1"/>
  <c r="T910" i="1"/>
  <c r="U910" i="1"/>
  <c r="V910" i="1"/>
  <c r="W910" i="1"/>
  <c r="X910" i="1"/>
  <c r="Y910" i="1"/>
  <c r="AD910" i="1" s="1"/>
  <c r="Z910" i="1"/>
  <c r="AA910" i="1"/>
  <c r="AB910" i="1"/>
  <c r="S409" i="1"/>
  <c r="T409" i="1"/>
  <c r="U409" i="1"/>
  <c r="V409" i="1"/>
  <c r="W409" i="1"/>
  <c r="X409" i="1"/>
  <c r="Y409" i="1"/>
  <c r="AD409" i="1" s="1"/>
  <c r="Z409" i="1"/>
  <c r="AA409" i="1"/>
  <c r="AB409" i="1"/>
  <c r="S911" i="1"/>
  <c r="T911" i="1"/>
  <c r="U911" i="1"/>
  <c r="V911" i="1"/>
  <c r="W911" i="1"/>
  <c r="X911" i="1"/>
  <c r="Y911" i="1"/>
  <c r="AD911" i="1" s="1"/>
  <c r="Z911" i="1"/>
  <c r="AA911" i="1"/>
  <c r="AB911" i="1"/>
  <c r="S311" i="1"/>
  <c r="T311" i="1"/>
  <c r="U311" i="1"/>
  <c r="V311" i="1"/>
  <c r="W311" i="1"/>
  <c r="X311" i="1"/>
  <c r="Y311" i="1"/>
  <c r="AD311" i="1" s="1"/>
  <c r="Z311" i="1"/>
  <c r="AA311" i="1"/>
  <c r="AB311" i="1"/>
  <c r="S912" i="1"/>
  <c r="T912" i="1"/>
  <c r="U912" i="1"/>
  <c r="V912" i="1"/>
  <c r="W912" i="1"/>
  <c r="X912" i="1"/>
  <c r="Y912" i="1"/>
  <c r="AD912" i="1" s="1"/>
  <c r="Z912" i="1"/>
  <c r="AA912" i="1"/>
  <c r="AB912" i="1"/>
  <c r="S410" i="1"/>
  <c r="T410" i="1"/>
  <c r="U410" i="1"/>
  <c r="V410" i="1"/>
  <c r="W410" i="1"/>
  <c r="X410" i="1"/>
  <c r="Y410" i="1"/>
  <c r="AD410" i="1" s="1"/>
  <c r="Z410" i="1"/>
  <c r="AA410" i="1"/>
  <c r="AB410" i="1"/>
  <c r="S312" i="1"/>
  <c r="T312" i="1"/>
  <c r="U312" i="1"/>
  <c r="V312" i="1"/>
  <c r="W312" i="1"/>
  <c r="X312" i="1"/>
  <c r="Y312" i="1"/>
  <c r="AD312" i="1" s="1"/>
  <c r="Z312" i="1"/>
  <c r="AA312" i="1"/>
  <c r="AB312" i="1"/>
  <c r="S756" i="1"/>
  <c r="T756" i="1"/>
  <c r="U756" i="1"/>
  <c r="V756" i="1"/>
  <c r="W756" i="1"/>
  <c r="X756" i="1"/>
  <c r="Y756" i="1"/>
  <c r="AD756" i="1" s="1"/>
  <c r="Z756" i="1"/>
  <c r="AA756" i="1"/>
  <c r="AB756" i="1"/>
  <c r="S128" i="1"/>
  <c r="T128" i="1"/>
  <c r="U128" i="1"/>
  <c r="V128" i="1"/>
  <c r="W128" i="1"/>
  <c r="X128" i="1"/>
  <c r="Y128" i="1"/>
  <c r="AD128" i="1" s="1"/>
  <c r="Z128" i="1"/>
  <c r="AA128" i="1"/>
  <c r="AB128" i="1"/>
  <c r="S129" i="1"/>
  <c r="T129" i="1"/>
  <c r="U129" i="1"/>
  <c r="V129" i="1"/>
  <c r="W129" i="1"/>
  <c r="X129" i="1"/>
  <c r="Y129" i="1"/>
  <c r="AD129" i="1" s="1"/>
  <c r="Z129" i="1"/>
  <c r="AA129" i="1"/>
  <c r="AB129" i="1"/>
  <c r="S516" i="1"/>
  <c r="T516" i="1"/>
  <c r="U516" i="1"/>
  <c r="V516" i="1"/>
  <c r="W516" i="1"/>
  <c r="X516" i="1"/>
  <c r="Y516" i="1"/>
  <c r="AD516" i="1" s="1"/>
  <c r="Z516" i="1"/>
  <c r="AA516" i="1"/>
  <c r="AB516" i="1"/>
  <c r="S877" i="1"/>
  <c r="T877" i="1"/>
  <c r="U877" i="1"/>
  <c r="V877" i="1"/>
  <c r="W877" i="1"/>
  <c r="X877" i="1"/>
  <c r="Y877" i="1"/>
  <c r="AD877" i="1" s="1"/>
  <c r="Z877" i="1"/>
  <c r="AA877" i="1"/>
  <c r="AB877" i="1"/>
  <c r="S541" i="1"/>
  <c r="T541" i="1"/>
  <c r="U541" i="1"/>
  <c r="V541" i="1"/>
  <c r="W541" i="1"/>
  <c r="X541" i="1"/>
  <c r="Y541" i="1"/>
  <c r="AD541" i="1" s="1"/>
  <c r="Z541" i="1"/>
  <c r="AA541" i="1"/>
  <c r="AB541" i="1"/>
  <c r="S8" i="1"/>
  <c r="T8" i="1"/>
  <c r="U8" i="1"/>
  <c r="V8" i="1"/>
  <c r="W8" i="1"/>
  <c r="X8" i="1"/>
  <c r="Y8" i="1"/>
  <c r="AD8" i="1" s="1"/>
  <c r="Z8" i="1"/>
  <c r="AA8" i="1"/>
  <c r="AB8" i="1"/>
  <c r="S411" i="1"/>
  <c r="T411" i="1"/>
  <c r="U411" i="1"/>
  <c r="V411" i="1"/>
  <c r="W411" i="1"/>
  <c r="X411" i="1"/>
  <c r="Y411" i="1"/>
  <c r="AD411" i="1" s="1"/>
  <c r="Z411" i="1"/>
  <c r="AA411" i="1"/>
  <c r="AB411" i="1"/>
  <c r="S30" i="1"/>
  <c r="T30" i="1"/>
  <c r="U30" i="1"/>
  <c r="V30" i="1"/>
  <c r="W30" i="1"/>
  <c r="X30" i="1"/>
  <c r="Y30" i="1"/>
  <c r="AD30" i="1" s="1"/>
  <c r="Z30" i="1"/>
  <c r="AA30" i="1"/>
  <c r="AB30" i="1"/>
  <c r="S31" i="1"/>
  <c r="T31" i="1"/>
  <c r="U31" i="1"/>
  <c r="V31" i="1"/>
  <c r="W31" i="1"/>
  <c r="X31" i="1"/>
  <c r="Y31" i="1"/>
  <c r="AD31" i="1" s="1"/>
  <c r="Z31" i="1"/>
  <c r="AA31" i="1"/>
  <c r="AB31" i="1"/>
  <c r="S412" i="1"/>
  <c r="T412" i="1"/>
  <c r="U412" i="1"/>
  <c r="V412" i="1"/>
  <c r="W412" i="1"/>
  <c r="X412" i="1"/>
  <c r="Y412" i="1"/>
  <c r="AD412" i="1" s="1"/>
  <c r="Z412" i="1"/>
  <c r="AA412" i="1"/>
  <c r="AB412" i="1"/>
  <c r="S413" i="1"/>
  <c r="T413" i="1"/>
  <c r="U413" i="1"/>
  <c r="V413" i="1"/>
  <c r="W413" i="1"/>
  <c r="X413" i="1"/>
  <c r="Y413" i="1"/>
  <c r="AD413" i="1" s="1"/>
  <c r="Z413" i="1"/>
  <c r="AA413" i="1"/>
  <c r="AB413" i="1"/>
  <c r="S542" i="1"/>
  <c r="T542" i="1"/>
  <c r="U542" i="1"/>
  <c r="V542" i="1"/>
  <c r="W542" i="1"/>
  <c r="X542" i="1"/>
  <c r="Y542" i="1"/>
  <c r="AD542" i="1" s="1"/>
  <c r="Z542" i="1"/>
  <c r="AA542" i="1"/>
  <c r="AB542" i="1"/>
  <c r="S414" i="1"/>
  <c r="T414" i="1"/>
  <c r="U414" i="1"/>
  <c r="V414" i="1"/>
  <c r="W414" i="1"/>
  <c r="X414" i="1"/>
  <c r="Y414" i="1"/>
  <c r="AD414" i="1" s="1"/>
  <c r="Z414" i="1"/>
  <c r="AA414" i="1"/>
  <c r="AB414" i="1"/>
  <c r="S76" i="1"/>
  <c r="T76" i="1"/>
  <c r="U76" i="1"/>
  <c r="V76" i="1"/>
  <c r="W76" i="1"/>
  <c r="X76" i="1"/>
  <c r="Y76" i="1"/>
  <c r="AD76" i="1" s="1"/>
  <c r="Z76" i="1"/>
  <c r="AA76" i="1"/>
  <c r="AB76" i="1"/>
  <c r="S817" i="1"/>
  <c r="T817" i="1"/>
  <c r="U817" i="1"/>
  <c r="V817" i="1"/>
  <c r="W817" i="1"/>
  <c r="X817" i="1"/>
  <c r="Y817" i="1"/>
  <c r="AD817" i="1" s="1"/>
  <c r="Z817" i="1"/>
  <c r="AA817" i="1"/>
  <c r="AB817" i="1"/>
  <c r="S939" i="1"/>
  <c r="T939" i="1"/>
  <c r="U939" i="1"/>
  <c r="V939" i="1"/>
  <c r="W939" i="1"/>
  <c r="X939" i="1"/>
  <c r="Y939" i="1"/>
  <c r="AD939" i="1" s="1"/>
  <c r="Z939" i="1"/>
  <c r="AA939" i="1"/>
  <c r="AB939" i="1"/>
  <c r="S9" i="1"/>
  <c r="T9" i="1"/>
  <c r="U9" i="1"/>
  <c r="V9" i="1"/>
  <c r="W9" i="1"/>
  <c r="X9" i="1"/>
  <c r="Y9" i="1"/>
  <c r="AD9" i="1" s="1"/>
  <c r="Z9" i="1"/>
  <c r="AA9" i="1"/>
  <c r="AB9" i="1"/>
  <c r="S543" i="1"/>
  <c r="T543" i="1"/>
  <c r="U543" i="1"/>
  <c r="V543" i="1"/>
  <c r="W543" i="1"/>
  <c r="X543" i="1"/>
  <c r="Y543" i="1"/>
  <c r="AD543" i="1" s="1"/>
  <c r="Z543" i="1"/>
  <c r="AA543" i="1"/>
  <c r="AB543" i="1"/>
  <c r="S415" i="1"/>
  <c r="T415" i="1"/>
  <c r="U415" i="1"/>
  <c r="V415" i="1"/>
  <c r="W415" i="1"/>
  <c r="X415" i="1"/>
  <c r="Y415" i="1"/>
  <c r="AD415" i="1" s="1"/>
  <c r="Z415" i="1"/>
  <c r="AA415" i="1"/>
  <c r="AB415" i="1"/>
  <c r="S545" i="1"/>
  <c r="T545" i="1"/>
  <c r="U545" i="1"/>
  <c r="V545" i="1"/>
  <c r="W545" i="1"/>
  <c r="X545" i="1"/>
  <c r="Y545" i="1"/>
  <c r="AD545" i="1" s="1"/>
  <c r="Z545" i="1"/>
  <c r="AA545" i="1"/>
  <c r="AB545" i="1"/>
  <c r="S757" i="1"/>
  <c r="T757" i="1"/>
  <c r="U757" i="1"/>
  <c r="V757" i="1"/>
  <c r="W757" i="1"/>
  <c r="X757" i="1"/>
  <c r="Y757" i="1"/>
  <c r="AD757" i="1" s="1"/>
  <c r="Z757" i="1"/>
  <c r="AA757" i="1"/>
  <c r="AB757" i="1"/>
  <c r="S655" i="1"/>
  <c r="T655" i="1"/>
  <c r="U655" i="1"/>
  <c r="V655" i="1"/>
  <c r="W655" i="1"/>
  <c r="X655" i="1"/>
  <c r="Y655" i="1"/>
  <c r="AD655" i="1" s="1"/>
  <c r="Z655" i="1"/>
  <c r="AA655" i="1"/>
  <c r="AB655" i="1"/>
  <c r="S416" i="1"/>
  <c r="T416" i="1"/>
  <c r="U416" i="1"/>
  <c r="V416" i="1"/>
  <c r="W416" i="1"/>
  <c r="X416" i="1"/>
  <c r="Y416" i="1"/>
  <c r="AD416" i="1" s="1"/>
  <c r="Z416" i="1"/>
  <c r="AA416" i="1"/>
  <c r="AB416" i="1"/>
  <c r="S360" i="1"/>
  <c r="T360" i="1"/>
  <c r="U360" i="1"/>
  <c r="V360" i="1"/>
  <c r="W360" i="1"/>
  <c r="X360" i="1"/>
  <c r="Y360" i="1"/>
  <c r="AD360" i="1" s="1"/>
  <c r="Z360" i="1"/>
  <c r="AA360" i="1"/>
  <c r="AB360" i="1"/>
  <c r="S548" i="1"/>
  <c r="T548" i="1"/>
  <c r="U548" i="1"/>
  <c r="V548" i="1"/>
  <c r="W548" i="1"/>
  <c r="X548" i="1"/>
  <c r="Y548" i="1"/>
  <c r="AD548" i="1" s="1"/>
  <c r="Z548" i="1"/>
  <c r="AA548" i="1"/>
  <c r="AB548" i="1"/>
  <c r="S417" i="1"/>
  <c r="T417" i="1"/>
  <c r="U417" i="1"/>
  <c r="V417" i="1"/>
  <c r="W417" i="1"/>
  <c r="X417" i="1"/>
  <c r="Y417" i="1"/>
  <c r="AD417" i="1" s="1"/>
  <c r="Z417" i="1"/>
  <c r="AA417" i="1"/>
  <c r="AB417" i="1"/>
  <c r="S818" i="1"/>
  <c r="T818" i="1"/>
  <c r="U818" i="1"/>
  <c r="V818" i="1"/>
  <c r="W818" i="1"/>
  <c r="X818" i="1"/>
  <c r="Y818" i="1"/>
  <c r="AD818" i="1" s="1"/>
  <c r="Z818" i="1"/>
  <c r="AA818" i="1"/>
  <c r="AB818" i="1"/>
  <c r="S313" i="1"/>
  <c r="T313" i="1"/>
  <c r="U313" i="1"/>
  <c r="V313" i="1"/>
  <c r="W313" i="1"/>
  <c r="X313" i="1"/>
  <c r="Y313" i="1"/>
  <c r="AD313" i="1" s="1"/>
  <c r="Z313" i="1"/>
  <c r="AA313" i="1"/>
  <c r="AB313" i="1"/>
  <c r="S759" i="1"/>
  <c r="T759" i="1"/>
  <c r="U759" i="1"/>
  <c r="V759" i="1"/>
  <c r="W759" i="1"/>
  <c r="X759" i="1"/>
  <c r="Y759" i="1"/>
  <c r="AD759" i="1" s="1"/>
  <c r="Z759" i="1"/>
  <c r="AA759" i="1"/>
  <c r="AB759" i="1"/>
  <c r="S130" i="1"/>
  <c r="T130" i="1"/>
  <c r="U130" i="1"/>
  <c r="V130" i="1"/>
  <c r="W130" i="1"/>
  <c r="X130" i="1"/>
  <c r="Y130" i="1"/>
  <c r="AD130" i="1" s="1"/>
  <c r="Z130" i="1"/>
  <c r="AA130" i="1"/>
  <c r="AB130" i="1"/>
  <c r="S665" i="1"/>
  <c r="T665" i="1"/>
  <c r="U665" i="1"/>
  <c r="V665" i="1"/>
  <c r="W665" i="1"/>
  <c r="X665" i="1"/>
  <c r="Y665" i="1"/>
  <c r="AD665" i="1" s="1"/>
  <c r="Z665" i="1"/>
  <c r="AA665" i="1"/>
  <c r="AB665" i="1"/>
  <c r="S549" i="1"/>
  <c r="T549" i="1"/>
  <c r="U549" i="1"/>
  <c r="V549" i="1"/>
  <c r="W549" i="1"/>
  <c r="X549" i="1"/>
  <c r="Y549" i="1"/>
  <c r="AD549" i="1" s="1"/>
  <c r="Z549" i="1"/>
  <c r="AA549" i="1"/>
  <c r="AB549" i="1"/>
  <c r="S878" i="1"/>
  <c r="T878" i="1"/>
  <c r="U878" i="1"/>
  <c r="V878" i="1"/>
  <c r="W878" i="1"/>
  <c r="X878" i="1"/>
  <c r="Y878" i="1"/>
  <c r="AD878" i="1" s="1"/>
  <c r="Z878" i="1"/>
  <c r="AA878" i="1"/>
  <c r="AB878" i="1"/>
  <c r="S761" i="1"/>
  <c r="T761" i="1"/>
  <c r="U761" i="1"/>
  <c r="V761" i="1"/>
  <c r="W761" i="1"/>
  <c r="X761" i="1"/>
  <c r="Y761" i="1"/>
  <c r="AD761" i="1" s="1"/>
  <c r="Z761" i="1"/>
  <c r="AA761" i="1"/>
  <c r="AB761" i="1"/>
  <c r="S819" i="1"/>
  <c r="T819" i="1"/>
  <c r="U819" i="1"/>
  <c r="V819" i="1"/>
  <c r="W819" i="1"/>
  <c r="X819" i="1"/>
  <c r="Y819" i="1"/>
  <c r="AD819" i="1" s="1"/>
  <c r="Z819" i="1"/>
  <c r="AA819" i="1"/>
  <c r="AB819" i="1"/>
  <c r="S314" i="1"/>
  <c r="T314" i="1"/>
  <c r="U314" i="1"/>
  <c r="V314" i="1"/>
  <c r="W314" i="1"/>
  <c r="X314" i="1"/>
  <c r="Y314" i="1"/>
  <c r="AD314" i="1" s="1"/>
  <c r="Z314" i="1"/>
  <c r="AA314" i="1"/>
  <c r="AB314" i="1"/>
  <c r="S868" i="1"/>
  <c r="T868" i="1"/>
  <c r="U868" i="1"/>
  <c r="V868" i="1"/>
  <c r="W868" i="1"/>
  <c r="X868" i="1"/>
  <c r="Y868" i="1"/>
  <c r="AD868" i="1" s="1"/>
  <c r="Z868" i="1"/>
  <c r="AA868" i="1"/>
  <c r="AB868" i="1"/>
  <c r="S550" i="1"/>
  <c r="T550" i="1"/>
  <c r="U550" i="1"/>
  <c r="V550" i="1"/>
  <c r="W550" i="1"/>
  <c r="X550" i="1"/>
  <c r="Y550" i="1"/>
  <c r="AD550" i="1" s="1"/>
  <c r="Z550" i="1"/>
  <c r="AA550" i="1"/>
  <c r="AB550" i="1"/>
  <c r="S518" i="1"/>
  <c r="T518" i="1"/>
  <c r="U518" i="1"/>
  <c r="V518" i="1"/>
  <c r="W518" i="1"/>
  <c r="X518" i="1"/>
  <c r="Y518" i="1"/>
  <c r="AD518" i="1" s="1"/>
  <c r="Z518" i="1"/>
  <c r="AA518" i="1"/>
  <c r="AB518" i="1"/>
  <c r="S762" i="1"/>
  <c r="T762" i="1"/>
  <c r="U762" i="1"/>
  <c r="V762" i="1"/>
  <c r="W762" i="1"/>
  <c r="X762" i="1"/>
  <c r="Y762" i="1"/>
  <c r="AD762" i="1" s="1"/>
  <c r="Z762" i="1"/>
  <c r="AA762" i="1"/>
  <c r="AB762" i="1"/>
  <c r="S210" i="1"/>
  <c r="T210" i="1"/>
  <c r="U210" i="1"/>
  <c r="V210" i="1"/>
  <c r="W210" i="1"/>
  <c r="X210" i="1"/>
  <c r="Y210" i="1"/>
  <c r="AD210" i="1" s="1"/>
  <c r="Z210" i="1"/>
  <c r="AA210" i="1"/>
  <c r="AB210" i="1"/>
  <c r="S820" i="1"/>
  <c r="T820" i="1"/>
  <c r="U820" i="1"/>
  <c r="V820" i="1"/>
  <c r="W820" i="1"/>
  <c r="X820" i="1"/>
  <c r="Y820" i="1"/>
  <c r="AD820" i="1" s="1"/>
  <c r="Z820" i="1"/>
  <c r="AA820" i="1"/>
  <c r="AB820" i="1"/>
  <c r="S315" i="1"/>
  <c r="T315" i="1"/>
  <c r="U315" i="1"/>
  <c r="V315" i="1"/>
  <c r="W315" i="1"/>
  <c r="X315" i="1"/>
  <c r="Y315" i="1"/>
  <c r="AD315" i="1" s="1"/>
  <c r="Z315" i="1"/>
  <c r="AA315" i="1"/>
  <c r="AB315" i="1"/>
  <c r="S419" i="1"/>
  <c r="T419" i="1"/>
  <c r="U419" i="1"/>
  <c r="V419" i="1"/>
  <c r="W419" i="1"/>
  <c r="X419" i="1"/>
  <c r="Y419" i="1"/>
  <c r="AD419" i="1" s="1"/>
  <c r="Z419" i="1"/>
  <c r="AA419" i="1"/>
  <c r="AB419" i="1"/>
  <c r="S483" i="1"/>
  <c r="T483" i="1"/>
  <c r="U483" i="1"/>
  <c r="V483" i="1"/>
  <c r="W483" i="1"/>
  <c r="X483" i="1"/>
  <c r="Y483" i="1"/>
  <c r="AD483" i="1" s="1"/>
  <c r="Z483" i="1"/>
  <c r="AA483" i="1"/>
  <c r="AB483" i="1"/>
  <c r="S211" i="1"/>
  <c r="T211" i="1"/>
  <c r="U211" i="1"/>
  <c r="V211" i="1"/>
  <c r="W211" i="1"/>
  <c r="X211" i="1"/>
  <c r="Y211" i="1"/>
  <c r="AD211" i="1" s="1"/>
  <c r="Z211" i="1"/>
  <c r="AA211" i="1"/>
  <c r="AB211" i="1"/>
  <c r="S648" i="1"/>
  <c r="T648" i="1"/>
  <c r="U648" i="1"/>
  <c r="V648" i="1"/>
  <c r="W648" i="1"/>
  <c r="X648" i="1"/>
  <c r="Y648" i="1"/>
  <c r="AD648" i="1" s="1"/>
  <c r="Z648" i="1"/>
  <c r="AA648" i="1"/>
  <c r="AB648" i="1"/>
  <c r="S551" i="1"/>
  <c r="T551" i="1"/>
  <c r="U551" i="1"/>
  <c r="V551" i="1"/>
  <c r="W551" i="1"/>
  <c r="X551" i="1"/>
  <c r="Y551" i="1"/>
  <c r="AD551" i="1" s="1"/>
  <c r="Z551" i="1"/>
  <c r="AA551" i="1"/>
  <c r="AB551" i="1"/>
  <c r="S212" i="1"/>
  <c r="T212" i="1"/>
  <c r="U212" i="1"/>
  <c r="V212" i="1"/>
  <c r="W212" i="1"/>
  <c r="X212" i="1"/>
  <c r="Y212" i="1"/>
  <c r="AD212" i="1" s="1"/>
  <c r="Z212" i="1"/>
  <c r="AA212" i="1"/>
  <c r="AB212" i="1"/>
  <c r="S763" i="1"/>
  <c r="T763" i="1"/>
  <c r="U763" i="1"/>
  <c r="V763" i="1"/>
  <c r="W763" i="1"/>
  <c r="X763" i="1"/>
  <c r="Y763" i="1"/>
  <c r="AD763" i="1" s="1"/>
  <c r="Z763" i="1"/>
  <c r="AA763" i="1"/>
  <c r="AB763" i="1"/>
  <c r="S70" i="1"/>
  <c r="T70" i="1"/>
  <c r="U70" i="1"/>
  <c r="V70" i="1"/>
  <c r="W70" i="1"/>
  <c r="X70" i="1"/>
  <c r="Y70" i="1"/>
  <c r="AD70" i="1" s="1"/>
  <c r="Z70" i="1"/>
  <c r="AA70" i="1"/>
  <c r="AB70" i="1"/>
  <c r="S420" i="1"/>
  <c r="T420" i="1"/>
  <c r="U420" i="1"/>
  <c r="V420" i="1"/>
  <c r="W420" i="1"/>
  <c r="X420" i="1"/>
  <c r="Y420" i="1"/>
  <c r="AD420" i="1" s="1"/>
  <c r="Z420" i="1"/>
  <c r="AA420" i="1"/>
  <c r="AB420" i="1"/>
  <c r="S213" i="1"/>
  <c r="T213" i="1"/>
  <c r="U213" i="1"/>
  <c r="V213" i="1"/>
  <c r="W213" i="1"/>
  <c r="X213" i="1"/>
  <c r="Y213" i="1"/>
  <c r="AD213" i="1" s="1"/>
  <c r="Z213" i="1"/>
  <c r="AA213" i="1"/>
  <c r="AB213" i="1"/>
  <c r="S948" i="1"/>
  <c r="T948" i="1"/>
  <c r="U948" i="1"/>
  <c r="V948" i="1"/>
  <c r="W948" i="1"/>
  <c r="X948" i="1"/>
  <c r="Y948" i="1"/>
  <c r="AD948" i="1" s="1"/>
  <c r="Z948" i="1"/>
  <c r="AA948" i="1"/>
  <c r="AB948" i="1"/>
  <c r="S821" i="1"/>
  <c r="T821" i="1"/>
  <c r="U821" i="1"/>
  <c r="V821" i="1"/>
  <c r="W821" i="1"/>
  <c r="X821" i="1"/>
  <c r="Y821" i="1"/>
  <c r="AD821" i="1" s="1"/>
  <c r="Z821" i="1"/>
  <c r="AA821" i="1"/>
  <c r="AB821" i="1"/>
  <c r="S822" i="1"/>
  <c r="T822" i="1"/>
  <c r="U822" i="1"/>
  <c r="V822" i="1"/>
  <c r="W822" i="1"/>
  <c r="X822" i="1"/>
  <c r="Y822" i="1"/>
  <c r="AD822" i="1" s="1"/>
  <c r="Z822" i="1"/>
  <c r="AA822" i="1"/>
  <c r="AB822" i="1"/>
  <c r="S553" i="1"/>
  <c r="T553" i="1"/>
  <c r="U553" i="1"/>
  <c r="V553" i="1"/>
  <c r="W553" i="1"/>
  <c r="X553" i="1"/>
  <c r="Y553" i="1"/>
  <c r="AD553" i="1" s="1"/>
  <c r="Z553" i="1"/>
  <c r="AA553" i="1"/>
  <c r="AB553" i="1"/>
  <c r="S552" i="1"/>
  <c r="T552" i="1"/>
  <c r="U552" i="1"/>
  <c r="V552" i="1"/>
  <c r="W552" i="1"/>
  <c r="X552" i="1"/>
  <c r="Y552" i="1"/>
  <c r="AD552" i="1" s="1"/>
  <c r="Z552" i="1"/>
  <c r="AA552" i="1"/>
  <c r="AB552" i="1"/>
  <c r="S764" i="1"/>
  <c r="T764" i="1"/>
  <c r="U764" i="1"/>
  <c r="V764" i="1"/>
  <c r="W764" i="1"/>
  <c r="X764" i="1"/>
  <c r="Y764" i="1"/>
  <c r="AD764" i="1" s="1"/>
  <c r="Z764" i="1"/>
  <c r="AA764" i="1"/>
  <c r="AB764" i="1"/>
  <c r="S421" i="1"/>
  <c r="T421" i="1"/>
  <c r="U421" i="1"/>
  <c r="V421" i="1"/>
  <c r="W421" i="1"/>
  <c r="X421" i="1"/>
  <c r="Y421" i="1"/>
  <c r="AD421" i="1" s="1"/>
  <c r="Z421" i="1"/>
  <c r="AA421" i="1"/>
  <c r="AB421" i="1"/>
  <c r="S765" i="1"/>
  <c r="T765" i="1"/>
  <c r="U765" i="1"/>
  <c r="V765" i="1"/>
  <c r="W765" i="1"/>
  <c r="X765" i="1"/>
  <c r="Y765" i="1"/>
  <c r="AD765" i="1" s="1"/>
  <c r="Z765" i="1"/>
  <c r="AA765" i="1"/>
  <c r="AB765" i="1"/>
  <c r="S666" i="1"/>
  <c r="T666" i="1"/>
  <c r="U666" i="1"/>
  <c r="V666" i="1"/>
  <c r="W666" i="1"/>
  <c r="X666" i="1"/>
  <c r="Y666" i="1"/>
  <c r="AD666" i="1" s="1"/>
  <c r="Z666" i="1"/>
  <c r="AA666" i="1"/>
  <c r="AB666" i="1"/>
  <c r="S316" i="1"/>
  <c r="T316" i="1"/>
  <c r="U316" i="1"/>
  <c r="V316" i="1"/>
  <c r="W316" i="1"/>
  <c r="X316" i="1"/>
  <c r="Y316" i="1"/>
  <c r="AD316" i="1" s="1"/>
  <c r="Z316" i="1"/>
  <c r="AA316" i="1"/>
  <c r="AB316" i="1"/>
  <c r="S649" i="1"/>
  <c r="T649" i="1"/>
  <c r="U649" i="1"/>
  <c r="V649" i="1"/>
  <c r="W649" i="1"/>
  <c r="X649" i="1"/>
  <c r="Y649" i="1"/>
  <c r="AD649" i="1" s="1"/>
  <c r="Z649" i="1"/>
  <c r="AA649" i="1"/>
  <c r="AB649" i="1"/>
  <c r="S781" i="1"/>
  <c r="T781" i="1"/>
  <c r="U781" i="1"/>
  <c r="V781" i="1"/>
  <c r="W781" i="1"/>
  <c r="X781" i="1"/>
  <c r="Y781" i="1"/>
  <c r="AD781" i="1" s="1"/>
  <c r="Z781" i="1"/>
  <c r="AA781" i="1"/>
  <c r="AB781" i="1"/>
  <c r="S840" i="1"/>
  <c r="T840" i="1"/>
  <c r="U840" i="1"/>
  <c r="V840" i="1"/>
  <c r="W840" i="1"/>
  <c r="X840" i="1"/>
  <c r="Y840" i="1"/>
  <c r="AD840" i="1" s="1"/>
  <c r="Z840" i="1"/>
  <c r="AA840" i="1"/>
  <c r="AB840" i="1"/>
  <c r="S51" i="1"/>
  <c r="T51" i="1"/>
  <c r="U51" i="1"/>
  <c r="V51" i="1"/>
  <c r="W51" i="1"/>
  <c r="X51" i="1"/>
  <c r="Y51" i="1"/>
  <c r="AD51" i="1" s="1"/>
  <c r="Z51" i="1"/>
  <c r="AA51" i="1"/>
  <c r="AB51" i="1"/>
  <c r="S282" i="1"/>
  <c r="T282" i="1"/>
  <c r="U282" i="1"/>
  <c r="V282" i="1"/>
  <c r="W282" i="1"/>
  <c r="X282" i="1"/>
  <c r="Y282" i="1"/>
  <c r="AD282" i="1" s="1"/>
  <c r="Z282" i="1"/>
  <c r="AA282" i="1"/>
  <c r="AB282" i="1"/>
  <c r="S214" i="1"/>
  <c r="T214" i="1"/>
  <c r="U214" i="1"/>
  <c r="V214" i="1"/>
  <c r="W214" i="1"/>
  <c r="X214" i="1"/>
  <c r="Y214" i="1"/>
  <c r="AD214" i="1" s="1"/>
  <c r="Z214" i="1"/>
  <c r="AA214" i="1"/>
  <c r="AB214" i="1"/>
  <c r="S215" i="1"/>
  <c r="T215" i="1"/>
  <c r="U215" i="1"/>
  <c r="V215" i="1"/>
  <c r="W215" i="1"/>
  <c r="X215" i="1"/>
  <c r="Y215" i="1"/>
  <c r="AD215" i="1" s="1"/>
  <c r="Z215" i="1"/>
  <c r="AA215" i="1"/>
  <c r="AB215" i="1"/>
  <c r="S667" i="1"/>
  <c r="T667" i="1"/>
  <c r="U667" i="1"/>
  <c r="V667" i="1"/>
  <c r="W667" i="1"/>
  <c r="X667" i="1"/>
  <c r="Y667" i="1"/>
  <c r="AD667" i="1" s="1"/>
  <c r="Z667" i="1"/>
  <c r="AA667" i="1"/>
  <c r="AB667" i="1"/>
  <c r="S772" i="1"/>
  <c r="T772" i="1"/>
  <c r="U772" i="1"/>
  <c r="V772" i="1"/>
  <c r="W772" i="1"/>
  <c r="X772" i="1"/>
  <c r="Y772" i="1"/>
  <c r="AD772" i="1" s="1"/>
  <c r="Z772" i="1"/>
  <c r="AA772" i="1"/>
  <c r="AB772" i="1"/>
  <c r="S190" i="1"/>
  <c r="T190" i="1"/>
  <c r="U190" i="1"/>
  <c r="V190" i="1"/>
  <c r="W190" i="1"/>
  <c r="X190" i="1"/>
  <c r="Y190" i="1"/>
  <c r="AD190" i="1" s="1"/>
  <c r="Z190" i="1"/>
  <c r="AA190" i="1"/>
  <c r="AB190" i="1"/>
  <c r="S882" i="1"/>
  <c r="T882" i="1"/>
  <c r="U882" i="1"/>
  <c r="V882" i="1"/>
  <c r="W882" i="1"/>
  <c r="X882" i="1"/>
  <c r="Y882" i="1"/>
  <c r="AD882" i="1" s="1"/>
  <c r="Z882" i="1"/>
  <c r="AA882" i="1"/>
  <c r="AB882" i="1"/>
  <c r="S160" i="1"/>
  <c r="T160" i="1"/>
  <c r="U160" i="1"/>
  <c r="V160" i="1"/>
  <c r="W160" i="1"/>
  <c r="X160" i="1"/>
  <c r="Y160" i="1"/>
  <c r="AD160" i="1" s="1"/>
  <c r="Z160" i="1"/>
  <c r="AA160" i="1"/>
  <c r="AB160" i="1"/>
  <c r="S191" i="1"/>
  <c r="T191" i="1"/>
  <c r="U191" i="1"/>
  <c r="V191" i="1"/>
  <c r="W191" i="1"/>
  <c r="X191" i="1"/>
  <c r="Y191" i="1"/>
  <c r="AD191" i="1" s="1"/>
  <c r="Z191" i="1"/>
  <c r="AA191" i="1"/>
  <c r="AB191" i="1"/>
  <c r="S654" i="1"/>
  <c r="T654" i="1"/>
  <c r="U654" i="1"/>
  <c r="V654" i="1"/>
  <c r="W654" i="1"/>
  <c r="X654" i="1"/>
  <c r="Y654" i="1"/>
  <c r="AD654" i="1" s="1"/>
  <c r="Z654" i="1"/>
  <c r="AA654" i="1"/>
  <c r="AB654" i="1"/>
  <c r="S432" i="1"/>
  <c r="T432" i="1"/>
  <c r="U432" i="1"/>
  <c r="V432" i="1"/>
  <c r="W432" i="1"/>
  <c r="X432" i="1"/>
  <c r="Y432" i="1"/>
  <c r="AD432" i="1" s="1"/>
  <c r="Z432" i="1"/>
  <c r="AA432" i="1"/>
  <c r="AB432" i="1"/>
  <c r="S185" i="1"/>
  <c r="T185" i="1"/>
  <c r="U185" i="1"/>
  <c r="V185" i="1"/>
  <c r="W185" i="1"/>
  <c r="X185" i="1"/>
  <c r="Y185" i="1"/>
  <c r="AD185" i="1" s="1"/>
  <c r="Z185" i="1"/>
  <c r="AA185" i="1"/>
  <c r="AB185" i="1"/>
  <c r="S186" i="1"/>
  <c r="T186" i="1"/>
  <c r="U186" i="1"/>
  <c r="V186" i="1"/>
  <c r="W186" i="1"/>
  <c r="X186" i="1"/>
  <c r="Y186" i="1"/>
  <c r="AD186" i="1" s="1"/>
  <c r="Z186" i="1"/>
  <c r="AA186" i="1"/>
  <c r="AB186" i="1"/>
  <c r="S187" i="1"/>
  <c r="T187" i="1"/>
  <c r="U187" i="1"/>
  <c r="V187" i="1"/>
  <c r="W187" i="1"/>
  <c r="X187" i="1"/>
  <c r="Y187" i="1"/>
  <c r="AD187" i="1" s="1"/>
  <c r="Z187" i="1"/>
  <c r="AA187" i="1"/>
  <c r="AB187" i="1"/>
  <c r="S626" i="1"/>
  <c r="T626" i="1"/>
  <c r="U626" i="1"/>
  <c r="V626" i="1"/>
  <c r="W626" i="1"/>
  <c r="X626" i="1"/>
  <c r="Y626" i="1"/>
  <c r="AD626" i="1" s="1"/>
  <c r="Z626" i="1"/>
  <c r="AA626" i="1"/>
  <c r="AB626" i="1"/>
  <c r="S628" i="1"/>
  <c r="T628" i="1"/>
  <c r="U628" i="1"/>
  <c r="V628" i="1"/>
  <c r="W628" i="1"/>
  <c r="X628" i="1"/>
  <c r="Y628" i="1"/>
  <c r="AD628" i="1" s="1"/>
  <c r="Z628" i="1"/>
  <c r="AA628" i="1"/>
  <c r="AB628" i="1"/>
  <c r="S283" i="1"/>
  <c r="T283" i="1"/>
  <c r="U283" i="1"/>
  <c r="V283" i="1"/>
  <c r="W283" i="1"/>
  <c r="X283" i="1"/>
  <c r="Y283" i="1"/>
  <c r="AD283" i="1" s="1"/>
  <c r="Z283" i="1"/>
  <c r="AA283" i="1"/>
  <c r="AB283" i="1"/>
  <c r="S629" i="1"/>
  <c r="T629" i="1"/>
  <c r="U629" i="1"/>
  <c r="V629" i="1"/>
  <c r="W629" i="1"/>
  <c r="X629" i="1"/>
  <c r="Y629" i="1"/>
  <c r="AD629" i="1" s="1"/>
  <c r="Z629" i="1"/>
  <c r="AA629" i="1"/>
  <c r="AB629" i="1"/>
  <c r="S837" i="1"/>
  <c r="T837" i="1"/>
  <c r="U837" i="1"/>
  <c r="V837" i="1"/>
  <c r="W837" i="1"/>
  <c r="X837" i="1"/>
  <c r="Y837" i="1"/>
  <c r="AD837" i="1" s="1"/>
  <c r="Z837" i="1"/>
  <c r="AA837" i="1"/>
  <c r="AB837" i="1"/>
  <c r="S386" i="1"/>
  <c r="T386" i="1"/>
  <c r="U386" i="1"/>
  <c r="V386" i="1"/>
  <c r="W386" i="1"/>
  <c r="X386" i="1"/>
  <c r="Y386" i="1"/>
  <c r="AD386" i="1" s="1"/>
  <c r="Z386" i="1"/>
  <c r="AA386" i="1"/>
  <c r="AB386" i="1"/>
  <c r="S519" i="1"/>
  <c r="T519" i="1"/>
  <c r="U519" i="1"/>
  <c r="V519" i="1"/>
  <c r="W519" i="1"/>
  <c r="X519" i="1"/>
  <c r="Y519" i="1"/>
  <c r="AD519" i="1" s="1"/>
  <c r="Z519" i="1"/>
  <c r="AA519" i="1"/>
  <c r="AB519" i="1"/>
  <c r="S838" i="1"/>
  <c r="T838" i="1"/>
  <c r="U838" i="1"/>
  <c r="V838" i="1"/>
  <c r="W838" i="1"/>
  <c r="X838" i="1"/>
  <c r="Y838" i="1"/>
  <c r="AD838" i="1" s="1"/>
  <c r="Z838" i="1"/>
  <c r="AA838" i="1"/>
  <c r="AB838" i="1"/>
  <c r="S546" i="1"/>
  <c r="T546" i="1"/>
  <c r="U546" i="1"/>
  <c r="V546" i="1"/>
  <c r="W546" i="1"/>
  <c r="X546" i="1"/>
  <c r="Y546" i="1"/>
  <c r="AD546" i="1" s="1"/>
  <c r="Z546" i="1"/>
  <c r="AA546" i="1"/>
  <c r="AB546" i="1"/>
  <c r="S387" i="1"/>
  <c r="T387" i="1"/>
  <c r="U387" i="1"/>
  <c r="V387" i="1"/>
  <c r="W387" i="1"/>
  <c r="X387" i="1"/>
  <c r="Y387" i="1"/>
  <c r="AD387" i="1" s="1"/>
  <c r="Z387" i="1"/>
  <c r="AA387" i="1"/>
  <c r="AB387" i="1"/>
  <c r="S61" i="1"/>
  <c r="T61" i="1"/>
  <c r="U61" i="1"/>
  <c r="V61" i="1"/>
  <c r="W61" i="1"/>
  <c r="X61" i="1"/>
  <c r="Y61" i="1"/>
  <c r="AD61" i="1" s="1"/>
  <c r="Z61" i="1"/>
  <c r="AA61" i="1"/>
  <c r="AB61" i="1"/>
  <c r="S630" i="1"/>
  <c r="T630" i="1"/>
  <c r="U630" i="1"/>
  <c r="V630" i="1"/>
  <c r="W630" i="1"/>
  <c r="X630" i="1"/>
  <c r="Y630" i="1"/>
  <c r="AD630" i="1" s="1"/>
  <c r="Z630" i="1"/>
  <c r="AA630" i="1"/>
  <c r="AB630" i="1"/>
  <c r="S284" i="1"/>
  <c r="T284" i="1"/>
  <c r="U284" i="1"/>
  <c r="V284" i="1"/>
  <c r="W284" i="1"/>
  <c r="X284" i="1"/>
  <c r="Y284" i="1"/>
  <c r="AD284" i="1" s="1"/>
  <c r="Z284" i="1"/>
  <c r="AA284" i="1"/>
  <c r="AB284" i="1"/>
  <c r="S188" i="1"/>
  <c r="T188" i="1"/>
  <c r="U188" i="1"/>
  <c r="V188" i="1"/>
  <c r="W188" i="1"/>
  <c r="X188" i="1"/>
  <c r="Y188" i="1"/>
  <c r="AD188" i="1" s="1"/>
  <c r="Z188" i="1"/>
  <c r="AA188" i="1"/>
  <c r="AB188" i="1"/>
  <c r="Z3" i="1"/>
  <c r="AA3" i="1"/>
  <c r="AB3" i="1"/>
  <c r="AB2" i="1"/>
  <c r="AA2" i="1"/>
  <c r="Z2" i="1"/>
  <c r="S3" i="1"/>
  <c r="T3" i="1"/>
  <c r="U3" i="1"/>
  <c r="V3" i="1"/>
  <c r="W3" i="1"/>
  <c r="X3" i="1"/>
  <c r="Y3" i="1"/>
  <c r="AD3" i="1" s="1"/>
  <c r="X2" i="1"/>
  <c r="W2" i="1"/>
  <c r="V2" i="1"/>
  <c r="U2" i="1"/>
  <c r="T2" i="1"/>
  <c r="S2" i="1"/>
  <c r="R2" i="1"/>
  <c r="R782" i="1"/>
  <c r="R431" i="1"/>
  <c r="R770" i="1"/>
  <c r="R771" i="1"/>
  <c r="R916" i="1"/>
  <c r="R109" i="1"/>
  <c r="R520" i="1"/>
  <c r="R217" i="1"/>
  <c r="R934" i="1"/>
  <c r="R16" i="1"/>
  <c r="R766" i="1"/>
  <c r="R943" i="1"/>
  <c r="R257" i="1"/>
  <c r="R871" i="1"/>
  <c r="R122" i="1"/>
  <c r="R651" i="1"/>
  <c r="R317" i="1"/>
  <c r="R597" i="1"/>
  <c r="R894" i="1"/>
  <c r="R425" i="1"/>
  <c r="R598" i="1"/>
  <c r="R713" i="1"/>
  <c r="R714" i="1"/>
  <c r="R927" i="1"/>
  <c r="R879" i="1"/>
  <c r="R824" i="1"/>
  <c r="R189" i="1"/>
  <c r="R422" i="1"/>
  <c r="R955" i="1"/>
  <c r="R711" i="1"/>
  <c r="R66" i="1"/>
  <c r="R286" i="1"/>
  <c r="R202" i="1"/>
  <c r="R6" i="1"/>
  <c r="R28" i="1"/>
  <c r="R712" i="1"/>
  <c r="R423" i="1"/>
  <c r="R595" i="1"/>
  <c r="R424" i="1"/>
  <c r="R656" i="1"/>
  <c r="R773" i="1"/>
  <c r="R869" i="1"/>
  <c r="R778" i="1"/>
  <c r="R388" i="1"/>
  <c r="R940" i="1"/>
  <c r="R945" i="1"/>
  <c r="R32" i="1"/>
  <c r="R715" i="1"/>
  <c r="R774" i="1"/>
  <c r="R928" i="1"/>
  <c r="R775" i="1"/>
  <c r="R522" i="1"/>
  <c r="R954" i="1"/>
  <c r="R192" i="1"/>
  <c r="R318" i="1"/>
  <c r="R941" i="1"/>
  <c r="R389" i="1"/>
  <c r="R823" i="1"/>
  <c r="R289" i="1"/>
  <c r="R71" i="1"/>
  <c r="R523" i="1"/>
  <c r="R290" i="1"/>
  <c r="R291" i="1"/>
  <c r="R193" i="1"/>
  <c r="R905" i="1"/>
  <c r="R133" i="1"/>
  <c r="R874" i="1"/>
  <c r="R433" i="1"/>
  <c r="R292" i="1"/>
  <c r="R155" i="1"/>
  <c r="R77" i="1"/>
  <c r="R657" i="1"/>
  <c r="R302" i="1"/>
  <c r="R870" i="1"/>
  <c r="R194" i="1"/>
  <c r="R434" i="1"/>
  <c r="R658" i="1"/>
  <c r="R319" i="1"/>
  <c r="R659" i="1"/>
  <c r="R660" i="1"/>
  <c r="R294" i="1"/>
  <c r="R295" i="1"/>
  <c r="R661" i="1"/>
  <c r="R74" i="1"/>
  <c r="R390" i="1"/>
  <c r="R662" i="1"/>
  <c r="R942" i="1"/>
  <c r="R21" i="1"/>
  <c r="R40" i="1"/>
  <c r="R776" i="1"/>
  <c r="R75" i="1"/>
  <c r="R391" i="1"/>
  <c r="R883" i="1"/>
  <c r="R296" i="1"/>
  <c r="R78" i="1"/>
  <c r="R524" i="1"/>
  <c r="R297" i="1"/>
  <c r="R72" i="1"/>
  <c r="R929" i="1"/>
  <c r="R195" i="1"/>
  <c r="R435" i="1"/>
  <c r="R203" i="1"/>
  <c r="R950" i="1"/>
  <c r="R79" i="1"/>
  <c r="R596" i="1"/>
  <c r="R298" i="1"/>
  <c r="R33" i="1"/>
  <c r="R80" i="1"/>
  <c r="R34" i="1"/>
  <c r="R196" i="1"/>
  <c r="R35" i="1"/>
  <c r="R663" i="1"/>
  <c r="R930" i="1"/>
  <c r="R81" i="1"/>
  <c r="R777" i="1"/>
  <c r="R361" i="1"/>
  <c r="R884" i="1"/>
  <c r="R825" i="1"/>
  <c r="R427" i="1"/>
  <c r="R161" i="1"/>
  <c r="R716" i="1"/>
  <c r="R717" i="1"/>
  <c r="R718" i="1"/>
  <c r="R258" i="1"/>
  <c r="R843" i="1"/>
  <c r="R826" i="1"/>
  <c r="R547" i="1"/>
  <c r="R485" i="1"/>
  <c r="R719" i="1"/>
  <c r="R486" i="1"/>
  <c r="R362" i="1"/>
  <c r="R720" i="1"/>
  <c r="R259" i="1"/>
  <c r="R363" i="1"/>
  <c r="R721" i="1"/>
  <c r="R599" i="1"/>
  <c r="R881" i="1"/>
  <c r="R162" i="1"/>
  <c r="R163" i="1"/>
  <c r="R364" i="1"/>
  <c r="R487" i="1"/>
  <c r="R601" i="1"/>
  <c r="R555" i="1"/>
  <c r="R779" i="1"/>
  <c r="R723" i="1"/>
  <c r="R602" i="1"/>
  <c r="R556" i="1"/>
  <c r="R103" i="1"/>
  <c r="R175" i="1"/>
  <c r="R724" i="1"/>
  <c r="R725" i="1"/>
  <c r="R726" i="1"/>
  <c r="R885" i="1"/>
  <c r="R488" i="1"/>
  <c r="R197" i="1"/>
  <c r="R827" i="1"/>
  <c r="R886" i="1"/>
  <c r="R365" i="1"/>
  <c r="R887" i="1"/>
  <c r="R489" i="1"/>
  <c r="R490" i="1"/>
  <c r="R491" i="1"/>
  <c r="R492" i="1"/>
  <c r="R493" i="1"/>
  <c r="R366" i="1"/>
  <c r="R951" i="1"/>
  <c r="R164" i="1"/>
  <c r="R494" i="1"/>
  <c r="R760" i="1"/>
  <c r="R26" i="1"/>
  <c r="R260" i="1"/>
  <c r="R828" i="1"/>
  <c r="R65" i="1"/>
  <c r="R367" i="1"/>
  <c r="R105" i="1"/>
  <c r="R604" i="1"/>
  <c r="R200" i="1"/>
  <c r="R261" i="1"/>
  <c r="R495" i="1"/>
  <c r="R262" i="1"/>
  <c r="R201" i="1"/>
  <c r="R829" i="1"/>
  <c r="R605" i="1"/>
  <c r="R430" i="1"/>
  <c r="R727" i="1"/>
  <c r="R106" i="1"/>
  <c r="R125" i="1"/>
  <c r="R10" i="1"/>
  <c r="R496" i="1"/>
  <c r="R204" i="1"/>
  <c r="R52" i="1"/>
  <c r="R428" i="1"/>
  <c r="R264" i="1"/>
  <c r="R888" i="1"/>
  <c r="R830" i="1"/>
  <c r="R368" i="1"/>
  <c r="R728" i="1"/>
  <c r="R906" i="1"/>
  <c r="R606" i="1"/>
  <c r="R554" i="1"/>
  <c r="R497" i="1"/>
  <c r="R369" i="1"/>
  <c r="R831" i="1"/>
  <c r="R53" i="1"/>
  <c r="R370" i="1"/>
  <c r="R557" i="1"/>
  <c r="R265" i="1"/>
  <c r="R889" i="1"/>
  <c r="R165" i="1"/>
  <c r="R498" i="1"/>
  <c r="R607" i="1"/>
  <c r="R576" i="1"/>
  <c r="R650" i="1"/>
  <c r="R166" i="1"/>
  <c r="R11" i="1"/>
  <c r="R729" i="1"/>
  <c r="R531" i="1"/>
  <c r="R499" i="1"/>
  <c r="R952" i="1"/>
  <c r="R668" i="1"/>
  <c r="R913" i="1"/>
  <c r="R167" i="1"/>
  <c r="R832" i="1"/>
  <c r="R218" i="1"/>
  <c r="R371" i="1"/>
  <c r="R744" i="1"/>
  <c r="R267" i="1"/>
  <c r="R608" i="1"/>
  <c r="R890" i="1"/>
  <c r="R525" i="1"/>
  <c r="R609" i="1"/>
  <c r="R107" i="1"/>
  <c r="R108" i="1"/>
  <c r="R110" i="1"/>
  <c r="R610" i="1"/>
  <c r="R891" i="1"/>
  <c r="R54" i="1"/>
  <c r="R500" i="1"/>
  <c r="R268" i="1"/>
  <c r="R833" i="1"/>
  <c r="R13" i="1"/>
  <c r="R631" i="1"/>
  <c r="R730" i="1"/>
  <c r="R62" i="1"/>
  <c r="R230" i="1"/>
  <c r="R914" i="1"/>
  <c r="R168" i="1"/>
  <c r="R731" i="1"/>
  <c r="R915" i="1"/>
  <c r="R732" i="1"/>
  <c r="R842" i="1"/>
  <c r="R521" i="1"/>
  <c r="R111" i="1"/>
  <c r="R169" i="1"/>
  <c r="R611" i="1"/>
  <c r="R320" i="1"/>
  <c r="R251" i="1"/>
  <c r="R612" i="1"/>
  <c r="R834" i="1"/>
  <c r="R263" i="1"/>
  <c r="R55" i="1"/>
  <c r="R112" i="1"/>
  <c r="R170" i="1"/>
  <c r="R892" i="1"/>
  <c r="R269" i="1"/>
  <c r="R436" i="1"/>
  <c r="R171" i="1"/>
  <c r="R113" i="1"/>
  <c r="R613" i="1"/>
  <c r="R733" i="1"/>
  <c r="R56" i="1"/>
  <c r="R501" i="1"/>
  <c r="R372" i="1"/>
  <c r="R270" i="1"/>
  <c r="R600" i="1"/>
  <c r="R664" i="1"/>
  <c r="R373" i="1"/>
  <c r="R835" i="1"/>
  <c r="R603" i="1"/>
  <c r="R502" i="1"/>
  <c r="R624" i="1"/>
  <c r="R172" i="1"/>
  <c r="R271" i="1"/>
  <c r="R745" i="1"/>
  <c r="R321" i="1"/>
  <c r="R558" i="1"/>
  <c r="R627" i="1"/>
  <c r="R734" i="1"/>
  <c r="R272" i="1"/>
  <c r="R735" i="1"/>
  <c r="R273" i="1"/>
  <c r="R114" i="1"/>
  <c r="R503" i="1"/>
  <c r="R893" i="1"/>
  <c r="R614" i="1"/>
  <c r="R374" i="1"/>
  <c r="R173" i="1"/>
  <c r="R57" i="1"/>
  <c r="R58" i="1"/>
  <c r="R375" i="1"/>
  <c r="R504" i="1"/>
  <c r="R376" i="1"/>
  <c r="R836" i="1"/>
  <c r="R59" i="1"/>
  <c r="R615" i="1"/>
  <c r="R14" i="1"/>
  <c r="R174" i="1"/>
  <c r="R115" i="1"/>
  <c r="R616" i="1"/>
  <c r="R505" i="1"/>
  <c r="R736" i="1"/>
  <c r="R219" i="1"/>
  <c r="R737" i="1"/>
  <c r="R767" i="1"/>
  <c r="R506" i="1"/>
  <c r="R274" i="1"/>
  <c r="R176" i="1"/>
  <c r="R738" i="1"/>
  <c r="R116" i="1"/>
  <c r="R275" i="1"/>
  <c r="R617" i="1"/>
  <c r="R117" i="1"/>
  <c r="R64" i="1"/>
  <c r="R177" i="1"/>
  <c r="R739" i="1"/>
  <c r="R205" i="1"/>
  <c r="R618" i="1"/>
  <c r="R15" i="1"/>
  <c r="R276" i="1"/>
  <c r="R377" i="1"/>
  <c r="R378" i="1"/>
  <c r="R118" i="1"/>
  <c r="R507" i="1"/>
  <c r="R119" i="1"/>
  <c r="R619" i="1"/>
  <c r="R379" i="1"/>
  <c r="R266" i="1"/>
  <c r="R805" i="1"/>
  <c r="R620" i="1"/>
  <c r="R380" i="1"/>
  <c r="R277" i="1"/>
  <c r="R381" i="1"/>
  <c r="R178" i="1"/>
  <c r="R281" i="1"/>
  <c r="R935" i="1"/>
  <c r="R17" i="1"/>
  <c r="R741" i="1"/>
  <c r="R18" i="1"/>
  <c r="R19" i="1"/>
  <c r="R131" i="1"/>
  <c r="R632" i="1"/>
  <c r="R383" i="1"/>
  <c r="R384" i="1"/>
  <c r="R559" i="1"/>
  <c r="R179" i="1"/>
  <c r="R180" i="1"/>
  <c r="R120" i="1"/>
  <c r="R20" i="1"/>
  <c r="R560" i="1"/>
  <c r="R181" i="1"/>
  <c r="R132" i="1"/>
  <c r="R82" i="1"/>
  <c r="R561" i="1"/>
  <c r="R37" i="1"/>
  <c r="R437" i="1"/>
  <c r="R220" i="1"/>
  <c r="R438" i="1"/>
  <c r="R439" i="1"/>
  <c r="R669" i="1"/>
  <c r="R936" i="1"/>
  <c r="R221" i="1"/>
  <c r="R783" i="1"/>
  <c r="R562" i="1"/>
  <c r="R394" i="1"/>
  <c r="R83" i="1"/>
  <c r="R382" i="1"/>
  <c r="R917" i="1"/>
  <c r="R322" i="1"/>
  <c r="R844" i="1"/>
  <c r="R440" i="1"/>
  <c r="R222" i="1"/>
  <c r="R784" i="1"/>
  <c r="R872" i="1"/>
  <c r="R441" i="1"/>
  <c r="R845" i="1"/>
  <c r="R508" i="1"/>
  <c r="R443" i="1"/>
  <c r="R563" i="1"/>
  <c r="R895" i="1"/>
  <c r="R206" i="1"/>
  <c r="R841" i="1"/>
  <c r="R896" i="1"/>
  <c r="R481" i="1"/>
  <c r="R670" i="1"/>
  <c r="R134" i="1"/>
  <c r="R323" i="1"/>
  <c r="R324" i="1"/>
  <c r="R444" i="1"/>
  <c r="R121" i="1"/>
  <c r="R135" i="1"/>
  <c r="R223" i="1"/>
  <c r="R672" i="1"/>
  <c r="R918" i="1"/>
  <c r="R38" i="1"/>
  <c r="R785" i="1"/>
  <c r="R445" i="1"/>
  <c r="R564" i="1"/>
  <c r="R786" i="1"/>
  <c r="R446" i="1"/>
  <c r="R846" i="1"/>
  <c r="R787" i="1"/>
  <c r="R285" i="1"/>
  <c r="R673" i="1"/>
  <c r="R325" i="1"/>
  <c r="R39" i="1"/>
  <c r="R216" i="1"/>
  <c r="R303" i="1"/>
  <c r="R395" i="1"/>
  <c r="R565" i="1"/>
  <c r="R919" i="1"/>
  <c r="R447" i="1"/>
  <c r="R847" i="1"/>
  <c r="R224" i="1"/>
  <c r="R674" i="1"/>
  <c r="R675" i="1"/>
  <c r="R566" i="1"/>
  <c r="R326" i="1"/>
  <c r="R136" i="1"/>
  <c r="R137" i="1"/>
  <c r="R225" i="1"/>
  <c r="R426" i="1"/>
  <c r="R41" i="1"/>
  <c r="R567" i="1"/>
  <c r="R788" i="1"/>
  <c r="R448" i="1"/>
  <c r="R287" i="1"/>
  <c r="R789" i="1"/>
  <c r="R449" i="1"/>
  <c r="R226" i="1"/>
  <c r="R182" i="1"/>
  <c r="R907" i="1"/>
  <c r="R848" i="1"/>
  <c r="R84" i="1"/>
  <c r="R568" i="1"/>
  <c r="R569" i="1"/>
  <c r="R897" i="1"/>
  <c r="R570" i="1"/>
  <c r="R138" i="1"/>
  <c r="R676" i="1"/>
  <c r="R5" i="1"/>
  <c r="R677" i="1"/>
  <c r="R227" i="1"/>
  <c r="R327" i="1"/>
  <c r="R920" i="1"/>
  <c r="R678" i="1"/>
  <c r="R450" i="1"/>
  <c r="R396" i="1"/>
  <c r="R806" i="1"/>
  <c r="R328" i="1"/>
  <c r="R849" i="1"/>
  <c r="R790" i="1"/>
  <c r="R679" i="1"/>
  <c r="R451" i="1"/>
  <c r="R85" i="1"/>
  <c r="R199" i="1"/>
  <c r="R228" i="1"/>
  <c r="R571" i="1"/>
  <c r="R653" i="1"/>
  <c r="R791" i="1"/>
  <c r="R452" i="1"/>
  <c r="R229" i="1"/>
  <c r="R680" i="1"/>
  <c r="R681" i="1"/>
  <c r="R742" i="1"/>
  <c r="R682" i="1"/>
  <c r="R86" i="1"/>
  <c r="R231" i="1"/>
  <c r="R87" i="1"/>
  <c r="R850" i="1"/>
  <c r="R572" i="1"/>
  <c r="R329" i="1"/>
  <c r="R898" i="1"/>
  <c r="R88" i="1"/>
  <c r="R792" i="1"/>
  <c r="R401" i="1"/>
  <c r="R453" i="1"/>
  <c r="R793" i="1"/>
  <c r="R683" i="1"/>
  <c r="R921" i="1"/>
  <c r="R527" i="1"/>
  <c r="R573" i="1"/>
  <c r="R454" i="1"/>
  <c r="R851" i="1"/>
  <c r="R89" i="1"/>
  <c r="R330" i="1"/>
  <c r="R899" i="1"/>
  <c r="R232" i="1"/>
  <c r="R139" i="1"/>
  <c r="R299" i="1"/>
  <c r="R684" i="1"/>
  <c r="R528" i="1"/>
  <c r="R455" i="1"/>
  <c r="R794" i="1"/>
  <c r="R574" i="1"/>
  <c r="R140" i="1"/>
  <c r="R685" i="1"/>
  <c r="R42" i="1"/>
  <c r="R293" i="1"/>
  <c r="R22" i="1"/>
  <c r="R233" i="1"/>
  <c r="R343" i="1"/>
  <c r="R457" i="1"/>
  <c r="R43" i="1"/>
  <c r="R922" i="1"/>
  <c r="R795" i="1"/>
  <c r="R234" i="1"/>
  <c r="R796" i="1"/>
  <c r="R235" i="1"/>
  <c r="R331" i="1"/>
  <c r="R458" i="1"/>
  <c r="R141" i="1"/>
  <c r="R686" i="1"/>
  <c r="R350" i="1"/>
  <c r="R142" i="1"/>
  <c r="R687" i="1"/>
  <c r="R23" i="1"/>
  <c r="R575" i="1"/>
  <c r="R143" i="1"/>
  <c r="R144" i="1"/>
  <c r="R332" i="1"/>
  <c r="R397" i="1"/>
  <c r="R577" i="1"/>
  <c r="R852" i="1"/>
  <c r="R578" i="1"/>
  <c r="R145" i="1"/>
  <c r="R459" i="1"/>
  <c r="R333" i="1"/>
  <c r="R12" i="1"/>
  <c r="R334" i="1"/>
  <c r="R645" i="1"/>
  <c r="R418" i="1"/>
  <c r="R931" i="1"/>
  <c r="R923" i="1"/>
  <c r="R90" i="1"/>
  <c r="R688" i="1"/>
  <c r="R797" i="1"/>
  <c r="R853" i="1"/>
  <c r="R579" i="1"/>
  <c r="R460" i="1"/>
  <c r="R689" i="1"/>
  <c r="R580" i="1"/>
  <c r="R236" i="1"/>
  <c r="R461" i="1"/>
  <c r="R530" i="1"/>
  <c r="R854" i="1"/>
  <c r="R462" i="1"/>
  <c r="R463" i="1"/>
  <c r="R335" i="1"/>
  <c r="R900" i="1"/>
  <c r="R278" i="1"/>
  <c r="R743" i="1"/>
  <c r="R336" i="1"/>
  <c r="R855" i="1"/>
  <c r="R581" i="1"/>
  <c r="R402" i="1"/>
  <c r="R690" i="1"/>
  <c r="R901" i="1"/>
  <c r="R91" i="1"/>
  <c r="R484" i="1"/>
  <c r="R671" i="1"/>
  <c r="R146" i="1"/>
  <c r="R937" i="1"/>
  <c r="R464" i="1"/>
  <c r="R856" i="1"/>
  <c r="R24" i="1"/>
  <c r="R147" i="1"/>
  <c r="R92" i="1"/>
  <c r="R337" i="1"/>
  <c r="R338" i="1"/>
  <c r="R237" i="1"/>
  <c r="R691" i="1"/>
  <c r="R198" i="1"/>
  <c r="R238" i="1"/>
  <c r="R398" i="1"/>
  <c r="R798" i="1"/>
  <c r="R239" i="1"/>
  <c r="R621" i="1"/>
  <c r="R300" i="1"/>
  <c r="R27" i="1"/>
  <c r="R880" i="1"/>
  <c r="R465" i="1"/>
  <c r="R288" i="1"/>
  <c r="R240" i="1"/>
  <c r="R709" i="1"/>
  <c r="R44" i="1"/>
  <c r="R692" i="1"/>
  <c r="R442" i="1"/>
  <c r="R693" i="1"/>
  <c r="R694" i="1"/>
  <c r="R339" i="1"/>
  <c r="R148" i="1"/>
  <c r="R857" i="1"/>
  <c r="R241" i="1"/>
  <c r="R149" i="1"/>
  <c r="R509" i="1"/>
  <c r="R582" i="1"/>
  <c r="R340" i="1"/>
  <c r="R93" i="1"/>
  <c r="R150" i="1"/>
  <c r="R799" i="1"/>
  <c r="R466" i="1"/>
  <c r="R341" i="1"/>
  <c r="R510" i="1"/>
  <c r="R342" i="1"/>
  <c r="R800" i="1"/>
  <c r="R242" i="1"/>
  <c r="R344" i="1"/>
  <c r="R456" i="1"/>
  <c r="R858" i="1"/>
  <c r="R583" i="1"/>
  <c r="R514" i="1"/>
  <c r="R345" i="1"/>
  <c r="R695" i="1"/>
  <c r="R151" i="1"/>
  <c r="R584" i="1"/>
  <c r="R467" i="1"/>
  <c r="R45" i="1"/>
  <c r="R243" i="1"/>
  <c r="R244" i="1"/>
  <c r="R468" i="1"/>
  <c r="R696" i="1"/>
  <c r="R152" i="1"/>
  <c r="R469" i="1"/>
  <c r="R392" i="1"/>
  <c r="R585" i="1"/>
  <c r="R183" i="1"/>
  <c r="R586" i="1"/>
  <c r="R470" i="1"/>
  <c r="R722" i="1"/>
  <c r="R346" i="1"/>
  <c r="R801" i="1"/>
  <c r="R347" i="1"/>
  <c r="R471" i="1"/>
  <c r="R25" i="1"/>
  <c r="R697" i="1"/>
  <c r="R472" i="1"/>
  <c r="R348" i="1"/>
  <c r="R94" i="1"/>
  <c r="R859" i="1"/>
  <c r="R349" i="1"/>
  <c r="R944" i="1"/>
  <c r="R351" i="1"/>
  <c r="R587" i="1"/>
  <c r="R245" i="1"/>
  <c r="R622" i="1"/>
  <c r="R246" i="1"/>
  <c r="R588" i="1"/>
  <c r="R247" i="1"/>
  <c r="R902" i="1"/>
  <c r="R153" i="1"/>
  <c r="R698" i="1"/>
  <c r="R154" i="1"/>
  <c r="R652" i="1"/>
  <c r="R46" i="1"/>
  <c r="R517" i="1"/>
  <c r="R473" i="1"/>
  <c r="R399" i="1"/>
  <c r="R96" i="1"/>
  <c r="R802" i="1"/>
  <c r="R699" i="1"/>
  <c r="R248" i="1"/>
  <c r="R352" i="1"/>
  <c r="R860" i="1"/>
  <c r="R589" i="1"/>
  <c r="R353" i="1"/>
  <c r="R903" i="1"/>
  <c r="R97" i="1"/>
  <c r="R474" i="1"/>
  <c r="R924" i="1"/>
  <c r="R36" i="1"/>
  <c r="R700" i="1"/>
  <c r="R623" i="1"/>
  <c r="R701" i="1"/>
  <c r="R803" i="1"/>
  <c r="R904" i="1"/>
  <c r="R156" i="1"/>
  <c r="R807" i="1"/>
  <c r="R98" i="1"/>
  <c r="R702" i="1"/>
  <c r="R703" i="1"/>
  <c r="R354" i="1"/>
  <c r="R249" i="1"/>
  <c r="R250" i="1"/>
  <c r="R704" i="1"/>
  <c r="R861" i="1"/>
  <c r="R157" i="1"/>
  <c r="R124" i="1"/>
  <c r="R99" i="1"/>
  <c r="R158" i="1"/>
  <c r="R47" i="1"/>
  <c r="R355" i="1"/>
  <c r="R475" i="1"/>
  <c r="R529" i="1"/>
  <c r="R393" i="1"/>
  <c r="R590" i="1"/>
  <c r="R159" i="1"/>
  <c r="R862" i="1"/>
  <c r="R863" i="1"/>
  <c r="R476" i="1"/>
  <c r="R625" i="1"/>
  <c r="R477" i="1"/>
  <c r="R356" i="1"/>
  <c r="R100" i="1"/>
  <c r="R279" i="1"/>
  <c r="R864" i="1"/>
  <c r="R73" i="1"/>
  <c r="R804" i="1"/>
  <c r="R938" i="1"/>
  <c r="R591" i="1"/>
  <c r="R252" i="1"/>
  <c r="R400" i="1"/>
  <c r="R253" i="1"/>
  <c r="R592" i="1"/>
  <c r="R865" i="1"/>
  <c r="R63" i="1"/>
  <c r="R593" i="1"/>
  <c r="R925" i="1"/>
  <c r="R357" i="1"/>
  <c r="R48" i="1"/>
  <c r="R254" i="1"/>
  <c r="R926" i="1"/>
  <c r="R429" i="1"/>
  <c r="R953" i="1"/>
  <c r="R544" i="1"/>
  <c r="R705" i="1"/>
  <c r="R706" i="1"/>
  <c r="R707" i="1"/>
  <c r="R769" i="1"/>
  <c r="R255" i="1"/>
  <c r="R49" i="1"/>
  <c r="R256" i="1"/>
  <c r="R768" i="1"/>
  <c r="R50" i="1"/>
  <c r="R708" i="1"/>
  <c r="R358" i="1"/>
  <c r="R511" i="1"/>
  <c r="R101" i="1"/>
  <c r="R478" i="1"/>
  <c r="R184" i="1"/>
  <c r="R479" i="1"/>
  <c r="R866" i="1"/>
  <c r="R740" i="1"/>
  <c r="R512" i="1"/>
  <c r="R758" i="1"/>
  <c r="R867" i="1"/>
  <c r="R102" i="1"/>
  <c r="R67" i="1"/>
  <c r="R304" i="1"/>
  <c r="R68" i="1"/>
  <c r="R710" i="1"/>
  <c r="R126" i="1"/>
  <c r="R403" i="1"/>
  <c r="R808" i="1"/>
  <c r="R633" i="1"/>
  <c r="R634" i="1"/>
  <c r="R946" i="1"/>
  <c r="R635" i="1"/>
  <c r="R69" i="1"/>
  <c r="R636" i="1"/>
  <c r="R809" i="1"/>
  <c r="R637" i="1"/>
  <c r="R532" i="1"/>
  <c r="R533" i="1"/>
  <c r="R638" i="1"/>
  <c r="R932" i="1"/>
  <c r="R873" i="1"/>
  <c r="R933" i="1"/>
  <c r="R404" i="1"/>
  <c r="R746" i="1"/>
  <c r="R29" i="1"/>
  <c r="R639" i="1"/>
  <c r="R534" i="1"/>
  <c r="R875" i="1"/>
  <c r="R207" i="1"/>
  <c r="R535" i="1"/>
  <c r="R536" i="1"/>
  <c r="R123" i="1"/>
  <c r="R405" i="1"/>
  <c r="R305" i="1"/>
  <c r="R640" i="1"/>
  <c r="R306" i="1"/>
  <c r="R747" i="1"/>
  <c r="R810" i="1"/>
  <c r="R480" i="1"/>
  <c r="R811" i="1"/>
  <c r="R780" i="1"/>
  <c r="R537" i="1"/>
  <c r="R513" i="1"/>
  <c r="R812" i="1"/>
  <c r="R748" i="1"/>
  <c r="R813" i="1"/>
  <c r="R749" i="1"/>
  <c r="R750" i="1"/>
  <c r="R641" i="1"/>
  <c r="R814" i="1"/>
  <c r="R839" i="1"/>
  <c r="R127" i="1"/>
  <c r="R538" i="1"/>
  <c r="R307" i="1"/>
  <c r="R60" i="1"/>
  <c r="R642" i="1"/>
  <c r="R751" i="1"/>
  <c r="R643" i="1"/>
  <c r="R539" i="1"/>
  <c r="R947" i="1"/>
  <c r="R406" i="1"/>
  <c r="R908" i="1"/>
  <c r="R815" i="1"/>
  <c r="R816" i="1"/>
  <c r="R949" i="1"/>
  <c r="R308" i="1"/>
  <c r="R644" i="1"/>
  <c r="R752" i="1"/>
  <c r="R594" i="1"/>
  <c r="R7" i="1"/>
  <c r="R515" i="1"/>
  <c r="R309" i="1"/>
  <c r="R646" i="1"/>
  <c r="R208" i="1"/>
  <c r="R753" i="1"/>
  <c r="R540" i="1"/>
  <c r="R482" i="1"/>
  <c r="R280" i="1"/>
  <c r="R876" i="1"/>
  <c r="R407" i="1"/>
  <c r="R385" i="1"/>
  <c r="R408" i="1"/>
  <c r="R359" i="1"/>
  <c r="R754" i="1"/>
  <c r="R909" i="1"/>
  <c r="R647" i="1"/>
  <c r="R301" i="1"/>
  <c r="R755" i="1"/>
  <c r="R526" i="1"/>
  <c r="R310" i="1"/>
  <c r="R209" i="1"/>
  <c r="R910" i="1"/>
  <c r="R409" i="1"/>
  <c r="R911" i="1"/>
  <c r="R311" i="1"/>
  <c r="R912" i="1"/>
  <c r="R410" i="1"/>
  <c r="R312" i="1"/>
  <c r="R756" i="1"/>
  <c r="R128" i="1"/>
  <c r="R129" i="1"/>
  <c r="R516" i="1"/>
  <c r="R877" i="1"/>
  <c r="R541" i="1"/>
  <c r="R8" i="1"/>
  <c r="R411" i="1"/>
  <c r="R30" i="1"/>
  <c r="R31" i="1"/>
  <c r="R412" i="1"/>
  <c r="R413" i="1"/>
  <c r="R542" i="1"/>
  <c r="R414" i="1"/>
  <c r="R76" i="1"/>
  <c r="R817" i="1"/>
  <c r="R939" i="1"/>
  <c r="R9" i="1"/>
  <c r="R543" i="1"/>
  <c r="R415" i="1"/>
  <c r="R545" i="1"/>
  <c r="R757" i="1"/>
  <c r="R655" i="1"/>
  <c r="R416" i="1"/>
  <c r="R360" i="1"/>
  <c r="R548" i="1"/>
  <c r="R417" i="1"/>
  <c r="R818" i="1"/>
  <c r="R313" i="1"/>
  <c r="R759" i="1"/>
  <c r="R130" i="1"/>
  <c r="R665" i="1"/>
  <c r="R549" i="1"/>
  <c r="R878" i="1"/>
  <c r="R761" i="1"/>
  <c r="R819" i="1"/>
  <c r="R314" i="1"/>
  <c r="R868" i="1"/>
  <c r="R550" i="1"/>
  <c r="R518" i="1"/>
  <c r="R762" i="1"/>
  <c r="R210" i="1"/>
  <c r="R820" i="1"/>
  <c r="R315" i="1"/>
  <c r="R419" i="1"/>
  <c r="R483" i="1"/>
  <c r="R211" i="1"/>
  <c r="R648" i="1"/>
  <c r="R551" i="1"/>
  <c r="R212" i="1"/>
  <c r="R763" i="1"/>
  <c r="R70" i="1"/>
  <c r="R420" i="1"/>
  <c r="R213" i="1"/>
  <c r="R948" i="1"/>
  <c r="R821" i="1"/>
  <c r="R822" i="1"/>
  <c r="R553" i="1"/>
  <c r="R552" i="1"/>
  <c r="R764" i="1"/>
  <c r="R421" i="1"/>
  <c r="R765" i="1"/>
  <c r="R666" i="1"/>
  <c r="R316" i="1"/>
  <c r="R649" i="1"/>
  <c r="R781" i="1"/>
  <c r="R840" i="1"/>
  <c r="R51" i="1"/>
  <c r="R282" i="1"/>
  <c r="R214" i="1"/>
  <c r="R215" i="1"/>
  <c r="R667" i="1"/>
  <c r="R772" i="1"/>
  <c r="R190" i="1"/>
  <c r="R882" i="1"/>
  <c r="R160" i="1"/>
  <c r="R191" i="1"/>
  <c r="R654" i="1"/>
  <c r="R432" i="1"/>
  <c r="R185" i="1"/>
  <c r="R186" i="1"/>
  <c r="R187" i="1"/>
  <c r="R626" i="1"/>
  <c r="R628" i="1"/>
  <c r="R283" i="1"/>
  <c r="R629" i="1"/>
  <c r="R837" i="1"/>
  <c r="R386" i="1"/>
  <c r="R519" i="1"/>
  <c r="R838" i="1"/>
  <c r="R546" i="1"/>
  <c r="R387" i="1"/>
  <c r="R61" i="1"/>
  <c r="R630" i="1"/>
  <c r="R284" i="1"/>
  <c r="R188" i="1"/>
  <c r="R3" i="1"/>
  <c r="R4" i="1"/>
  <c r="R95" i="1"/>
  <c r="R104" i="1"/>
  <c r="D42" i="4"/>
  <c r="F26" i="4"/>
  <c r="N16" i="1"/>
  <c r="N766" i="1"/>
  <c r="N943" i="1"/>
  <c r="N257" i="1"/>
  <c r="N871" i="1"/>
  <c r="N122" i="1"/>
  <c r="N651" i="1"/>
  <c r="N317" i="1"/>
  <c r="N597" i="1"/>
  <c r="N894" i="1"/>
  <c r="N425" i="1"/>
  <c r="N598" i="1"/>
  <c r="N713" i="1"/>
  <c r="N714" i="1"/>
  <c r="N927" i="1"/>
  <c r="N879" i="1"/>
  <c r="N824" i="1"/>
  <c r="N189" i="1"/>
  <c r="N422" i="1"/>
  <c r="N955" i="1"/>
  <c r="N711" i="1"/>
  <c r="N66" i="1"/>
  <c r="N286" i="1"/>
  <c r="N202" i="1"/>
  <c r="N6" i="1"/>
  <c r="N28" i="1"/>
  <c r="N712" i="1"/>
  <c r="N423" i="1"/>
  <c r="N595" i="1"/>
  <c r="N424" i="1"/>
  <c r="N656" i="1"/>
  <c r="N773" i="1"/>
  <c r="N869" i="1"/>
  <c r="N778" i="1"/>
  <c r="N388" i="1"/>
  <c r="N940" i="1"/>
  <c r="N945" i="1"/>
  <c r="N32" i="1"/>
  <c r="N715" i="1"/>
  <c r="N774" i="1"/>
  <c r="N928" i="1"/>
  <c r="N775" i="1"/>
  <c r="N522" i="1"/>
  <c r="N954" i="1"/>
  <c r="N192" i="1"/>
  <c r="N318" i="1"/>
  <c r="N941" i="1"/>
  <c r="N389" i="1"/>
  <c r="N823" i="1"/>
  <c r="N289" i="1"/>
  <c r="N71" i="1"/>
  <c r="N523" i="1"/>
  <c r="N290" i="1"/>
  <c r="N291" i="1"/>
  <c r="N193" i="1"/>
  <c r="N905" i="1"/>
  <c r="N133" i="1"/>
  <c r="N874" i="1"/>
  <c r="N433" i="1"/>
  <c r="N292" i="1"/>
  <c r="N155" i="1"/>
  <c r="N77" i="1"/>
  <c r="N657" i="1"/>
  <c r="N302" i="1"/>
  <c r="N870" i="1"/>
  <c r="N194" i="1"/>
  <c r="N434" i="1"/>
  <c r="N658" i="1"/>
  <c r="N319" i="1"/>
  <c r="N659" i="1"/>
  <c r="N660" i="1"/>
  <c r="N294" i="1"/>
  <c r="N295" i="1"/>
  <c r="N661" i="1"/>
  <c r="N74" i="1"/>
  <c r="N390" i="1"/>
  <c r="N662" i="1"/>
  <c r="N942" i="1"/>
  <c r="N21" i="1"/>
  <c r="N40" i="1"/>
  <c r="N776" i="1"/>
  <c r="N75" i="1"/>
  <c r="N391" i="1"/>
  <c r="N883" i="1"/>
  <c r="N296" i="1"/>
  <c r="N78" i="1"/>
  <c r="N524" i="1"/>
  <c r="N297" i="1"/>
  <c r="N72" i="1"/>
  <c r="N929" i="1"/>
  <c r="N195" i="1"/>
  <c r="N435" i="1"/>
  <c r="N203" i="1"/>
  <c r="N950" i="1"/>
  <c r="N79" i="1"/>
  <c r="N596" i="1"/>
  <c r="N298" i="1"/>
  <c r="N33" i="1"/>
  <c r="N80" i="1"/>
  <c r="N34" i="1"/>
  <c r="N196" i="1"/>
  <c r="N35" i="1"/>
  <c r="N663" i="1"/>
  <c r="N930" i="1"/>
  <c r="N81" i="1"/>
  <c r="N777" i="1"/>
  <c r="N361" i="1"/>
  <c r="N884" i="1"/>
  <c r="N825" i="1"/>
  <c r="N427" i="1"/>
  <c r="N161" i="1"/>
  <c r="N716" i="1"/>
  <c r="N717" i="1"/>
  <c r="N718" i="1"/>
  <c r="N258" i="1"/>
  <c r="N843" i="1"/>
  <c r="N826" i="1"/>
  <c r="N547" i="1"/>
  <c r="N485" i="1"/>
  <c r="N719" i="1"/>
  <c r="N486" i="1"/>
  <c r="N362" i="1"/>
  <c r="N720" i="1"/>
  <c r="N259" i="1"/>
  <c r="N363" i="1"/>
  <c r="N721" i="1"/>
  <c r="N599" i="1"/>
  <c r="N881" i="1"/>
  <c r="N162" i="1"/>
  <c r="N163" i="1"/>
  <c r="N364" i="1"/>
  <c r="N487" i="1"/>
  <c r="N601" i="1"/>
  <c r="N555" i="1"/>
  <c r="N779" i="1"/>
  <c r="N723" i="1"/>
  <c r="N602" i="1"/>
  <c r="N556" i="1"/>
  <c r="N103" i="1"/>
  <c r="N175" i="1"/>
  <c r="N724" i="1"/>
  <c r="N725" i="1"/>
  <c r="N726" i="1"/>
  <c r="N885" i="1"/>
  <c r="N488" i="1"/>
  <c r="N197" i="1"/>
  <c r="N827" i="1"/>
  <c r="N886" i="1"/>
  <c r="N365" i="1"/>
  <c r="N887" i="1"/>
  <c r="N489" i="1"/>
  <c r="N490" i="1"/>
  <c r="N491" i="1"/>
  <c r="N492" i="1"/>
  <c r="N493" i="1"/>
  <c r="N366" i="1"/>
  <c r="N951" i="1"/>
  <c r="N164" i="1"/>
  <c r="N494" i="1"/>
  <c r="N760" i="1"/>
  <c r="N26" i="1"/>
  <c r="N260" i="1"/>
  <c r="N828" i="1"/>
  <c r="N65" i="1"/>
  <c r="N367" i="1"/>
  <c r="N105" i="1"/>
  <c r="N604" i="1"/>
  <c r="N200" i="1"/>
  <c r="N261" i="1"/>
  <c r="N495" i="1"/>
  <c r="N262" i="1"/>
  <c r="N201" i="1"/>
  <c r="N829" i="1"/>
  <c r="N605" i="1"/>
  <c r="N430" i="1"/>
  <c r="N727" i="1"/>
  <c r="N106" i="1"/>
  <c r="N125" i="1"/>
  <c r="N10" i="1"/>
  <c r="N496" i="1"/>
  <c r="N204" i="1"/>
  <c r="N52" i="1"/>
  <c r="N428" i="1"/>
  <c r="N264" i="1"/>
  <c r="N888" i="1"/>
  <c r="N830" i="1"/>
  <c r="N368" i="1"/>
  <c r="N728" i="1"/>
  <c r="N906" i="1"/>
  <c r="N606" i="1"/>
  <c r="N554" i="1"/>
  <c r="N497" i="1"/>
  <c r="N369" i="1"/>
  <c r="N831" i="1"/>
  <c r="N53" i="1"/>
  <c r="N370" i="1"/>
  <c r="N557" i="1"/>
  <c r="N265" i="1"/>
  <c r="N889" i="1"/>
  <c r="N165" i="1"/>
  <c r="N498" i="1"/>
  <c r="N607" i="1"/>
  <c r="N576" i="1"/>
  <c r="N650" i="1"/>
  <c r="N166" i="1"/>
  <c r="N11" i="1"/>
  <c r="N729" i="1"/>
  <c r="N531" i="1"/>
  <c r="N499" i="1"/>
  <c r="N952" i="1"/>
  <c r="N668" i="1"/>
  <c r="N913" i="1"/>
  <c r="N167" i="1"/>
  <c r="N832" i="1"/>
  <c r="N218" i="1"/>
  <c r="N371" i="1"/>
  <c r="N744" i="1"/>
  <c r="N267" i="1"/>
  <c r="N608" i="1"/>
  <c r="N890" i="1"/>
  <c r="N525" i="1"/>
  <c r="N609" i="1"/>
  <c r="N107" i="1"/>
  <c r="N108" i="1"/>
  <c r="N110" i="1"/>
  <c r="N610" i="1"/>
  <c r="N891" i="1"/>
  <c r="N54" i="1"/>
  <c r="N500" i="1"/>
  <c r="N268" i="1"/>
  <c r="N833" i="1"/>
  <c r="N13" i="1"/>
  <c r="N631" i="1"/>
  <c r="N730" i="1"/>
  <c r="N62" i="1"/>
  <c r="N230" i="1"/>
  <c r="N914" i="1"/>
  <c r="N168" i="1"/>
  <c r="N731" i="1"/>
  <c r="N915" i="1"/>
  <c r="N732" i="1"/>
  <c r="N842" i="1"/>
  <c r="N521" i="1"/>
  <c r="N111" i="1"/>
  <c r="N169" i="1"/>
  <c r="N611" i="1"/>
  <c r="N320" i="1"/>
  <c r="N251" i="1"/>
  <c r="N612" i="1"/>
  <c r="N834" i="1"/>
  <c r="N263" i="1"/>
  <c r="N55" i="1"/>
  <c r="N112" i="1"/>
  <c r="N170" i="1"/>
  <c r="N892" i="1"/>
  <c r="N269" i="1"/>
  <c r="N436" i="1"/>
  <c r="N171" i="1"/>
  <c r="N113" i="1"/>
  <c r="N613" i="1"/>
  <c r="N733" i="1"/>
  <c r="N56" i="1"/>
  <c r="N501" i="1"/>
  <c r="N372" i="1"/>
  <c r="N270" i="1"/>
  <c r="N600" i="1"/>
  <c r="N664" i="1"/>
  <c r="N373" i="1"/>
  <c r="N835" i="1"/>
  <c r="N603" i="1"/>
  <c r="N502" i="1"/>
  <c r="N624" i="1"/>
  <c r="N172" i="1"/>
  <c r="N271" i="1"/>
  <c r="N745" i="1"/>
  <c r="N321" i="1"/>
  <c r="N558" i="1"/>
  <c r="N627" i="1"/>
  <c r="N734" i="1"/>
  <c r="N272" i="1"/>
  <c r="N735" i="1"/>
  <c r="N273" i="1"/>
  <c r="N114" i="1"/>
  <c r="N503" i="1"/>
  <c r="N893" i="1"/>
  <c r="N614" i="1"/>
  <c r="N374" i="1"/>
  <c r="N173" i="1"/>
  <c r="N57" i="1"/>
  <c r="N58" i="1"/>
  <c r="N375" i="1"/>
  <c r="N504" i="1"/>
  <c r="N376" i="1"/>
  <c r="N836" i="1"/>
  <c r="N59" i="1"/>
  <c r="N615" i="1"/>
  <c r="N14" i="1"/>
  <c r="N174" i="1"/>
  <c r="N115" i="1"/>
  <c r="N616" i="1"/>
  <c r="N505" i="1"/>
  <c r="N736" i="1"/>
  <c r="N219" i="1"/>
  <c r="N737" i="1"/>
  <c r="N767" i="1"/>
  <c r="N506" i="1"/>
  <c r="N274" i="1"/>
  <c r="N176" i="1"/>
  <c r="N738" i="1"/>
  <c r="N116" i="1"/>
  <c r="N275" i="1"/>
  <c r="N617" i="1"/>
  <c r="N117" i="1"/>
  <c r="N64" i="1"/>
  <c r="N177" i="1"/>
  <c r="N739" i="1"/>
  <c r="N205" i="1"/>
  <c r="N618" i="1"/>
  <c r="N15" i="1"/>
  <c r="N276" i="1"/>
  <c r="N377" i="1"/>
  <c r="N378" i="1"/>
  <c r="N118" i="1"/>
  <c r="N507" i="1"/>
  <c r="N119" i="1"/>
  <c r="N619" i="1"/>
  <c r="N379" i="1"/>
  <c r="N266" i="1"/>
  <c r="N805" i="1"/>
  <c r="N620" i="1"/>
  <c r="N380" i="1"/>
  <c r="N277" i="1"/>
  <c r="N381" i="1"/>
  <c r="N178" i="1"/>
  <c r="N281" i="1"/>
  <c r="N935" i="1"/>
  <c r="N17" i="1"/>
  <c r="N741" i="1"/>
  <c r="N18" i="1"/>
  <c r="N19" i="1"/>
  <c r="N131" i="1"/>
  <c r="N632" i="1"/>
  <c r="N383" i="1"/>
  <c r="N384" i="1"/>
  <c r="N559" i="1"/>
  <c r="N179" i="1"/>
  <c r="N180" i="1"/>
  <c r="N120" i="1"/>
  <c r="N20" i="1"/>
  <c r="N560" i="1"/>
  <c r="N181" i="1"/>
  <c r="N132" i="1"/>
  <c r="N82" i="1"/>
  <c r="N561" i="1"/>
  <c r="N37" i="1"/>
  <c r="N437" i="1"/>
  <c r="N220" i="1"/>
  <c r="N438" i="1"/>
  <c r="N439" i="1"/>
  <c r="N669" i="1"/>
  <c r="N936" i="1"/>
  <c r="N221" i="1"/>
  <c r="N783" i="1"/>
  <c r="N562" i="1"/>
  <c r="N394" i="1"/>
  <c r="N83" i="1"/>
  <c r="N382" i="1"/>
  <c r="N917" i="1"/>
  <c r="N322" i="1"/>
  <c r="N844" i="1"/>
  <c r="N440" i="1"/>
  <c r="N222" i="1"/>
  <c r="N784" i="1"/>
  <c r="N872" i="1"/>
  <c r="N441" i="1"/>
  <c r="N845" i="1"/>
  <c r="N508" i="1"/>
  <c r="N443" i="1"/>
  <c r="N563" i="1"/>
  <c r="N895" i="1"/>
  <c r="N206" i="1"/>
  <c r="N841" i="1"/>
  <c r="N896" i="1"/>
  <c r="N481" i="1"/>
  <c r="N670" i="1"/>
  <c r="N134" i="1"/>
  <c r="N323" i="1"/>
  <c r="N324" i="1"/>
  <c r="N444" i="1"/>
  <c r="N121" i="1"/>
  <c r="N135" i="1"/>
  <c r="N223" i="1"/>
  <c r="N672" i="1"/>
  <c r="N918" i="1"/>
  <c r="N38" i="1"/>
  <c r="N785" i="1"/>
  <c r="N445" i="1"/>
  <c r="N564" i="1"/>
  <c r="N786" i="1"/>
  <c r="N446" i="1"/>
  <c r="N846" i="1"/>
  <c r="N787" i="1"/>
  <c r="N285" i="1"/>
  <c r="N673" i="1"/>
  <c r="N325" i="1"/>
  <c r="N39" i="1"/>
  <c r="N216" i="1"/>
  <c r="N303" i="1"/>
  <c r="N395" i="1"/>
  <c r="N565" i="1"/>
  <c r="N919" i="1"/>
  <c r="N447" i="1"/>
  <c r="N847" i="1"/>
  <c r="N224" i="1"/>
  <c r="N674" i="1"/>
  <c r="N675" i="1"/>
  <c r="N566" i="1"/>
  <c r="N326" i="1"/>
  <c r="N136" i="1"/>
  <c r="N137" i="1"/>
  <c r="N225" i="1"/>
  <c r="N426" i="1"/>
  <c r="N41" i="1"/>
  <c r="N567" i="1"/>
  <c r="N788" i="1"/>
  <c r="N448" i="1"/>
  <c r="N287" i="1"/>
  <c r="N789" i="1"/>
  <c r="N449" i="1"/>
  <c r="N226" i="1"/>
  <c r="N182" i="1"/>
  <c r="N907" i="1"/>
  <c r="N848" i="1"/>
  <c r="N84" i="1"/>
  <c r="N568" i="1"/>
  <c r="N569" i="1"/>
  <c r="N897" i="1"/>
  <c r="N570" i="1"/>
  <c r="N138" i="1"/>
  <c r="N676" i="1"/>
  <c r="N5" i="1"/>
  <c r="N677" i="1"/>
  <c r="N227" i="1"/>
  <c r="N327" i="1"/>
  <c r="N920" i="1"/>
  <c r="N678" i="1"/>
  <c r="N450" i="1"/>
  <c r="N396" i="1"/>
  <c r="N806" i="1"/>
  <c r="N328" i="1"/>
  <c r="N849" i="1"/>
  <c r="N790" i="1"/>
  <c r="N679" i="1"/>
  <c r="N451" i="1"/>
  <c r="N85" i="1"/>
  <c r="N199" i="1"/>
  <c r="N228" i="1"/>
  <c r="N571" i="1"/>
  <c r="N653" i="1"/>
  <c r="N791" i="1"/>
  <c r="N452" i="1"/>
  <c r="N229" i="1"/>
  <c r="N680" i="1"/>
  <c r="N681" i="1"/>
  <c r="N742" i="1"/>
  <c r="N682" i="1"/>
  <c r="N86" i="1"/>
  <c r="N231" i="1"/>
  <c r="N87" i="1"/>
  <c r="N850" i="1"/>
  <c r="N572" i="1"/>
  <c r="N329" i="1"/>
  <c r="N898" i="1"/>
  <c r="N88" i="1"/>
  <c r="N792" i="1"/>
  <c r="N401" i="1"/>
  <c r="N453" i="1"/>
  <c r="N793" i="1"/>
  <c r="N683" i="1"/>
  <c r="N921" i="1"/>
  <c r="N527" i="1"/>
  <c r="N573" i="1"/>
  <c r="N454" i="1"/>
  <c r="N851" i="1"/>
  <c r="N89" i="1"/>
  <c r="N330" i="1"/>
  <c r="N899" i="1"/>
  <c r="N232" i="1"/>
  <c r="N139" i="1"/>
  <c r="N299" i="1"/>
  <c r="N684" i="1"/>
  <c r="N528" i="1"/>
  <c r="N455" i="1"/>
  <c r="N794" i="1"/>
  <c r="N574" i="1"/>
  <c r="N140" i="1"/>
  <c r="N685" i="1"/>
  <c r="N42" i="1"/>
  <c r="N293" i="1"/>
  <c r="N22" i="1"/>
  <c r="N233" i="1"/>
  <c r="N343" i="1"/>
  <c r="N457" i="1"/>
  <c r="N43" i="1"/>
  <c r="N922" i="1"/>
  <c r="N795" i="1"/>
  <c r="N234" i="1"/>
  <c r="N796" i="1"/>
  <c r="N235" i="1"/>
  <c r="N331" i="1"/>
  <c r="N458" i="1"/>
  <c r="N141" i="1"/>
  <c r="N686" i="1"/>
  <c r="N350" i="1"/>
  <c r="N142" i="1"/>
  <c r="N687" i="1"/>
  <c r="N23" i="1"/>
  <c r="N575" i="1"/>
  <c r="N143" i="1"/>
  <c r="N144" i="1"/>
  <c r="N332" i="1"/>
  <c r="N397" i="1"/>
  <c r="N577" i="1"/>
  <c r="N852" i="1"/>
  <c r="N578" i="1"/>
  <c r="N145" i="1"/>
  <c r="N459" i="1"/>
  <c r="N333" i="1"/>
  <c r="N12" i="1"/>
  <c r="N334" i="1"/>
  <c r="N645" i="1"/>
  <c r="N418" i="1"/>
  <c r="N931" i="1"/>
  <c r="N923" i="1"/>
  <c r="N90" i="1"/>
  <c r="N688" i="1"/>
  <c r="N797" i="1"/>
  <c r="N853" i="1"/>
  <c r="N579" i="1"/>
  <c r="N460" i="1"/>
  <c r="N689" i="1"/>
  <c r="N580" i="1"/>
  <c r="N236" i="1"/>
  <c r="N461" i="1"/>
  <c r="N530" i="1"/>
  <c r="N854" i="1"/>
  <c r="N462" i="1"/>
  <c r="N463" i="1"/>
  <c r="N335" i="1"/>
  <c r="N900" i="1"/>
  <c r="N278" i="1"/>
  <c r="N743" i="1"/>
  <c r="N336" i="1"/>
  <c r="N855" i="1"/>
  <c r="N581" i="1"/>
  <c r="N402" i="1"/>
  <c r="N690" i="1"/>
  <c r="N901" i="1"/>
  <c r="N91" i="1"/>
  <c r="N484" i="1"/>
  <c r="N671" i="1"/>
  <c r="N146" i="1"/>
  <c r="N937" i="1"/>
  <c r="N464" i="1"/>
  <c r="N856" i="1"/>
  <c r="N24" i="1"/>
  <c r="N147" i="1"/>
  <c r="N92" i="1"/>
  <c r="N337" i="1"/>
  <c r="N338" i="1"/>
  <c r="N237" i="1"/>
  <c r="N691" i="1"/>
  <c r="N198" i="1"/>
  <c r="N238" i="1"/>
  <c r="N398" i="1"/>
  <c r="N798" i="1"/>
  <c r="N239" i="1"/>
  <c r="N621" i="1"/>
  <c r="N300" i="1"/>
  <c r="N27" i="1"/>
  <c r="N880" i="1"/>
  <c r="N465" i="1"/>
  <c r="N288" i="1"/>
  <c r="N240" i="1"/>
  <c r="N709" i="1"/>
  <c r="N44" i="1"/>
  <c r="N692" i="1"/>
  <c r="N442" i="1"/>
  <c r="N693" i="1"/>
  <c r="N694" i="1"/>
  <c r="N339" i="1"/>
  <c r="N148" i="1"/>
  <c r="N857" i="1"/>
  <c r="N241" i="1"/>
  <c r="N149" i="1"/>
  <c r="N509" i="1"/>
  <c r="N582" i="1"/>
  <c r="N340" i="1"/>
  <c r="N93" i="1"/>
  <c r="N150" i="1"/>
  <c r="N799" i="1"/>
  <c r="N466" i="1"/>
  <c r="N341" i="1"/>
  <c r="N510" i="1"/>
  <c r="N342" i="1"/>
  <c r="N800" i="1"/>
  <c r="N242" i="1"/>
  <c r="N344" i="1"/>
  <c r="N456" i="1"/>
  <c r="N858" i="1"/>
  <c r="N583" i="1"/>
  <c r="N514" i="1"/>
  <c r="N345" i="1"/>
  <c r="N695" i="1"/>
  <c r="N151" i="1"/>
  <c r="N584" i="1"/>
  <c r="N467" i="1"/>
  <c r="N45" i="1"/>
  <c r="N243" i="1"/>
  <c r="N244" i="1"/>
  <c r="N468" i="1"/>
  <c r="N696" i="1"/>
  <c r="N152" i="1"/>
  <c r="N469" i="1"/>
  <c r="N392" i="1"/>
  <c r="N585" i="1"/>
  <c r="N183" i="1"/>
  <c r="N586" i="1"/>
  <c r="N470" i="1"/>
  <c r="N722" i="1"/>
  <c r="N346" i="1"/>
  <c r="N801" i="1"/>
  <c r="N347" i="1"/>
  <c r="N471" i="1"/>
  <c r="N25" i="1"/>
  <c r="N697" i="1"/>
  <c r="N472" i="1"/>
  <c r="N348" i="1"/>
  <c r="N94" i="1"/>
  <c r="N859" i="1"/>
  <c r="N349" i="1"/>
  <c r="N944" i="1"/>
  <c r="N351" i="1"/>
  <c r="N587" i="1"/>
  <c r="N245" i="1"/>
  <c r="N622" i="1"/>
  <c r="N246" i="1"/>
  <c r="N588" i="1"/>
  <c r="N247" i="1"/>
  <c r="N902" i="1"/>
  <c r="N153" i="1"/>
  <c r="N698" i="1"/>
  <c r="N154" i="1"/>
  <c r="N652" i="1"/>
  <c r="N46" i="1"/>
  <c r="N517" i="1"/>
  <c r="N473" i="1"/>
  <c r="N399" i="1"/>
  <c r="N96" i="1"/>
  <c r="N802" i="1"/>
  <c r="N699" i="1"/>
  <c r="N248" i="1"/>
  <c r="N352" i="1"/>
  <c r="N860" i="1"/>
  <c r="N589" i="1"/>
  <c r="N353" i="1"/>
  <c r="N903" i="1"/>
  <c r="N97" i="1"/>
  <c r="N474" i="1"/>
  <c r="N924" i="1"/>
  <c r="N36" i="1"/>
  <c r="N700" i="1"/>
  <c r="N623" i="1"/>
  <c r="N701" i="1"/>
  <c r="N803" i="1"/>
  <c r="N904" i="1"/>
  <c r="N156" i="1"/>
  <c r="N807" i="1"/>
  <c r="N98" i="1"/>
  <c r="N702" i="1"/>
  <c r="N703" i="1"/>
  <c r="N354" i="1"/>
  <c r="N249" i="1"/>
  <c r="N250" i="1"/>
  <c r="N704" i="1"/>
  <c r="N861" i="1"/>
  <c r="N157" i="1"/>
  <c r="N124" i="1"/>
  <c r="N99" i="1"/>
  <c r="N158" i="1"/>
  <c r="N47" i="1"/>
  <c r="N355" i="1"/>
  <c r="N475" i="1"/>
  <c r="N529" i="1"/>
  <c r="N393" i="1"/>
  <c r="N590" i="1"/>
  <c r="N159" i="1"/>
  <c r="N862" i="1"/>
  <c r="N863" i="1"/>
  <c r="N476" i="1"/>
  <c r="N625" i="1"/>
  <c r="N477" i="1"/>
  <c r="N356" i="1"/>
  <c r="N100" i="1"/>
  <c r="N279" i="1"/>
  <c r="N864" i="1"/>
  <c r="N73" i="1"/>
  <c r="N804" i="1"/>
  <c r="N938" i="1"/>
  <c r="N591" i="1"/>
  <c r="N252" i="1"/>
  <c r="N400" i="1"/>
  <c r="N253" i="1"/>
  <c r="N592" i="1"/>
  <c r="N865" i="1"/>
  <c r="N63" i="1"/>
  <c r="N593" i="1"/>
  <c r="N925" i="1"/>
  <c r="N357" i="1"/>
  <c r="N48" i="1"/>
  <c r="N254" i="1"/>
  <c r="N926" i="1"/>
  <c r="N429" i="1"/>
  <c r="N953" i="1"/>
  <c r="N544" i="1"/>
  <c r="N705" i="1"/>
  <c r="N706" i="1"/>
  <c r="N707" i="1"/>
  <c r="N769" i="1"/>
  <c r="N255" i="1"/>
  <c r="N49" i="1"/>
  <c r="N256" i="1"/>
  <c r="N768" i="1"/>
  <c r="N50" i="1"/>
  <c r="N708" i="1"/>
  <c r="N358" i="1"/>
  <c r="N511" i="1"/>
  <c r="N101" i="1"/>
  <c r="N478" i="1"/>
  <c r="N184" i="1"/>
  <c r="N479" i="1"/>
  <c r="N866" i="1"/>
  <c r="N740" i="1"/>
  <c r="N512" i="1"/>
  <c r="N758" i="1"/>
  <c r="N867" i="1"/>
  <c r="N102" i="1"/>
  <c r="N67" i="1"/>
  <c r="N304" i="1"/>
  <c r="N68" i="1"/>
  <c r="N710" i="1"/>
  <c r="N126" i="1"/>
  <c r="N403" i="1"/>
  <c r="N808" i="1"/>
  <c r="N633" i="1"/>
  <c r="N634" i="1"/>
  <c r="N946" i="1"/>
  <c r="N635" i="1"/>
  <c r="N69" i="1"/>
  <c r="N636" i="1"/>
  <c r="N809" i="1"/>
  <c r="N637" i="1"/>
  <c r="N532" i="1"/>
  <c r="N533" i="1"/>
  <c r="N638" i="1"/>
  <c r="N932" i="1"/>
  <c r="N873" i="1"/>
  <c r="N933" i="1"/>
  <c r="N404" i="1"/>
  <c r="N746" i="1"/>
  <c r="N29" i="1"/>
  <c r="N639" i="1"/>
  <c r="N534" i="1"/>
  <c r="N875" i="1"/>
  <c r="N207" i="1"/>
  <c r="N535" i="1"/>
  <c r="N536" i="1"/>
  <c r="N123" i="1"/>
  <c r="N405" i="1"/>
  <c r="N305" i="1"/>
  <c r="N640" i="1"/>
  <c r="N306" i="1"/>
  <c r="N747" i="1"/>
  <c r="N810" i="1"/>
  <c r="N480" i="1"/>
  <c r="N811" i="1"/>
  <c r="N780" i="1"/>
  <c r="N537" i="1"/>
  <c r="N513" i="1"/>
  <c r="N812" i="1"/>
  <c r="N748" i="1"/>
  <c r="N813" i="1"/>
  <c r="N749" i="1"/>
  <c r="N750" i="1"/>
  <c r="N641" i="1"/>
  <c r="N814" i="1"/>
  <c r="N839" i="1"/>
  <c r="N127" i="1"/>
  <c r="N538" i="1"/>
  <c r="N307" i="1"/>
  <c r="N60" i="1"/>
  <c r="N642" i="1"/>
  <c r="N751" i="1"/>
  <c r="N643" i="1"/>
  <c r="N539" i="1"/>
  <c r="N947" i="1"/>
  <c r="N406" i="1"/>
  <c r="N908" i="1"/>
  <c r="N815" i="1"/>
  <c r="N816" i="1"/>
  <c r="N949" i="1"/>
  <c r="N308" i="1"/>
  <c r="N644" i="1"/>
  <c r="N752" i="1"/>
  <c r="N594" i="1"/>
  <c r="N7" i="1"/>
  <c r="N515" i="1"/>
  <c r="N309" i="1"/>
  <c r="N646" i="1"/>
  <c r="N208" i="1"/>
  <c r="N753" i="1"/>
  <c r="N540" i="1"/>
  <c r="N482" i="1"/>
  <c r="N280" i="1"/>
  <c r="N876" i="1"/>
  <c r="N407" i="1"/>
  <c r="N385" i="1"/>
  <c r="N408" i="1"/>
  <c r="N359" i="1"/>
  <c r="N754" i="1"/>
  <c r="N909" i="1"/>
  <c r="N647" i="1"/>
  <c r="N301" i="1"/>
  <c r="N755" i="1"/>
  <c r="N526" i="1"/>
  <c r="N310" i="1"/>
  <c r="N209" i="1"/>
  <c r="N910" i="1"/>
  <c r="N409" i="1"/>
  <c r="N911" i="1"/>
  <c r="N311" i="1"/>
  <c r="N912" i="1"/>
  <c r="N410" i="1"/>
  <c r="N312" i="1"/>
  <c r="N756" i="1"/>
  <c r="N128" i="1"/>
  <c r="N129" i="1"/>
  <c r="N516" i="1"/>
  <c r="N877" i="1"/>
  <c r="N541" i="1"/>
  <c r="N8" i="1"/>
  <c r="N411" i="1"/>
  <c r="N30" i="1"/>
  <c r="N31" i="1"/>
  <c r="N412" i="1"/>
  <c r="N413" i="1"/>
  <c r="N542" i="1"/>
  <c r="N414" i="1"/>
  <c r="N76" i="1"/>
  <c r="N817" i="1"/>
  <c r="N939" i="1"/>
  <c r="N9" i="1"/>
  <c r="N543" i="1"/>
  <c r="N415" i="1"/>
  <c r="N545" i="1"/>
  <c r="N757" i="1"/>
  <c r="N655" i="1"/>
  <c r="N416" i="1"/>
  <c r="N360" i="1"/>
  <c r="N548" i="1"/>
  <c r="N417" i="1"/>
  <c r="N818" i="1"/>
  <c r="N313" i="1"/>
  <c r="N759" i="1"/>
  <c r="N130" i="1"/>
  <c r="N665" i="1"/>
  <c r="N549" i="1"/>
  <c r="N878" i="1"/>
  <c r="N761" i="1"/>
  <c r="N819" i="1"/>
  <c r="N314" i="1"/>
  <c r="N868" i="1"/>
  <c r="N550" i="1"/>
  <c r="N518" i="1"/>
  <c r="N762" i="1"/>
  <c r="N210" i="1"/>
  <c r="N820" i="1"/>
  <c r="N315" i="1"/>
  <c r="N419" i="1"/>
  <c r="N483" i="1"/>
  <c r="N211" i="1"/>
  <c r="N648" i="1"/>
  <c r="N551" i="1"/>
  <c r="N212" i="1"/>
  <c r="N763" i="1"/>
  <c r="N70" i="1"/>
  <c r="N420" i="1"/>
  <c r="N213" i="1"/>
  <c r="N948" i="1"/>
  <c r="N821" i="1"/>
  <c r="N822" i="1"/>
  <c r="N553" i="1"/>
  <c r="N552" i="1"/>
  <c r="N764" i="1"/>
  <c r="N421" i="1"/>
  <c r="N765" i="1"/>
  <c r="N666" i="1"/>
  <c r="N316" i="1"/>
  <c r="N649" i="1"/>
  <c r="N781" i="1"/>
  <c r="N840" i="1"/>
  <c r="N51" i="1"/>
  <c r="N282" i="1"/>
  <c r="N214" i="1"/>
  <c r="N215" i="1"/>
  <c r="N667" i="1"/>
  <c r="N772" i="1"/>
  <c r="N190" i="1"/>
  <c r="N882" i="1"/>
  <c r="N160" i="1"/>
  <c r="N191" i="1"/>
  <c r="N654" i="1"/>
  <c r="N432" i="1"/>
  <c r="N185" i="1"/>
  <c r="N186" i="1"/>
  <c r="N187" i="1"/>
  <c r="N626" i="1"/>
  <c r="N628" i="1"/>
  <c r="N283" i="1"/>
  <c r="N629" i="1"/>
  <c r="N837" i="1"/>
  <c r="N386" i="1"/>
  <c r="N519" i="1"/>
  <c r="N838" i="1"/>
  <c r="N546" i="1"/>
  <c r="N387" i="1"/>
  <c r="N61" i="1"/>
  <c r="N630" i="1"/>
  <c r="N284" i="1"/>
  <c r="N188" i="1"/>
  <c r="M95" i="1"/>
  <c r="M104" i="1"/>
  <c r="M782" i="1"/>
  <c r="M431" i="1"/>
  <c r="M770" i="1"/>
  <c r="M771" i="1"/>
  <c r="M916" i="1"/>
  <c r="M109" i="1"/>
  <c r="M520" i="1"/>
  <c r="M217" i="1"/>
  <c r="M934" i="1"/>
  <c r="M16" i="1"/>
  <c r="M766" i="1"/>
  <c r="M943" i="1"/>
  <c r="M257" i="1"/>
  <c r="M871" i="1"/>
  <c r="M122" i="1"/>
  <c r="M651" i="1"/>
  <c r="M317" i="1"/>
  <c r="M597" i="1"/>
  <c r="M894" i="1"/>
  <c r="M425" i="1"/>
  <c r="M598" i="1"/>
  <c r="M713" i="1"/>
  <c r="M714" i="1"/>
  <c r="M927" i="1"/>
  <c r="M879" i="1"/>
  <c r="M824" i="1"/>
  <c r="M189" i="1"/>
  <c r="M422" i="1"/>
  <c r="M955" i="1"/>
  <c r="M711" i="1"/>
  <c r="M66" i="1"/>
  <c r="M286" i="1"/>
  <c r="M202" i="1"/>
  <c r="M6" i="1"/>
  <c r="M28" i="1"/>
  <c r="M712" i="1"/>
  <c r="M423" i="1"/>
  <c r="M595" i="1"/>
  <c r="M424" i="1"/>
  <c r="M656" i="1"/>
  <c r="M773" i="1"/>
  <c r="M869" i="1"/>
  <c r="M778" i="1"/>
  <c r="M388" i="1"/>
  <c r="M940" i="1"/>
  <c r="M945" i="1"/>
  <c r="M32" i="1"/>
  <c r="M715" i="1"/>
  <c r="M774" i="1"/>
  <c r="M928" i="1"/>
  <c r="M775" i="1"/>
  <c r="M522" i="1"/>
  <c r="M954" i="1"/>
  <c r="M192" i="1"/>
  <c r="M318" i="1"/>
  <c r="M941" i="1"/>
  <c r="M389" i="1"/>
  <c r="M823" i="1"/>
  <c r="M289" i="1"/>
  <c r="M71" i="1"/>
  <c r="M523" i="1"/>
  <c r="M290" i="1"/>
  <c r="M291" i="1"/>
  <c r="M193" i="1"/>
  <c r="M905" i="1"/>
  <c r="M133" i="1"/>
  <c r="M874" i="1"/>
  <c r="M433" i="1"/>
  <c r="M292" i="1"/>
  <c r="M155" i="1"/>
  <c r="M77" i="1"/>
  <c r="M657" i="1"/>
  <c r="M302" i="1"/>
  <c r="M870" i="1"/>
  <c r="M194" i="1"/>
  <c r="M434" i="1"/>
  <c r="M658" i="1"/>
  <c r="M319" i="1"/>
  <c r="M659" i="1"/>
  <c r="M660" i="1"/>
  <c r="M294" i="1"/>
  <c r="M295" i="1"/>
  <c r="M661" i="1"/>
  <c r="M74" i="1"/>
  <c r="M390" i="1"/>
  <c r="M662" i="1"/>
  <c r="M942" i="1"/>
  <c r="M21" i="1"/>
  <c r="M40" i="1"/>
  <c r="M776" i="1"/>
  <c r="M75" i="1"/>
  <c r="M391" i="1"/>
  <c r="M883" i="1"/>
  <c r="M296" i="1"/>
  <c r="M78" i="1"/>
  <c r="M524" i="1"/>
  <c r="M297" i="1"/>
  <c r="M72" i="1"/>
  <c r="M929" i="1"/>
  <c r="M195" i="1"/>
  <c r="M435" i="1"/>
  <c r="M203" i="1"/>
  <c r="M950" i="1"/>
  <c r="M79" i="1"/>
  <c r="M596" i="1"/>
  <c r="M298" i="1"/>
  <c r="M33" i="1"/>
  <c r="M80" i="1"/>
  <c r="M34" i="1"/>
  <c r="M196" i="1"/>
  <c r="M35" i="1"/>
  <c r="M663" i="1"/>
  <c r="M930" i="1"/>
  <c r="M81" i="1"/>
  <c r="M777" i="1"/>
  <c r="M361" i="1"/>
  <c r="M884" i="1"/>
  <c r="M825" i="1"/>
  <c r="M427" i="1"/>
  <c r="M161" i="1"/>
  <c r="M716" i="1"/>
  <c r="M717" i="1"/>
  <c r="M718" i="1"/>
  <c r="M258" i="1"/>
  <c r="M843" i="1"/>
  <c r="M826" i="1"/>
  <c r="M547" i="1"/>
  <c r="M485" i="1"/>
  <c r="M719" i="1"/>
  <c r="M486" i="1"/>
  <c r="M362" i="1"/>
  <c r="M720" i="1"/>
  <c r="M259" i="1"/>
  <c r="M363" i="1"/>
  <c r="M721" i="1"/>
  <c r="M599" i="1"/>
  <c r="M881" i="1"/>
  <c r="M162" i="1"/>
  <c r="M163" i="1"/>
  <c r="M364" i="1"/>
  <c r="M487" i="1"/>
  <c r="M601" i="1"/>
  <c r="M555" i="1"/>
  <c r="M779" i="1"/>
  <c r="M723" i="1"/>
  <c r="M602" i="1"/>
  <c r="M556" i="1"/>
  <c r="M103" i="1"/>
  <c r="M175" i="1"/>
  <c r="M724" i="1"/>
  <c r="M725" i="1"/>
  <c r="M726" i="1"/>
  <c r="M885" i="1"/>
  <c r="M488" i="1"/>
  <c r="M197" i="1"/>
  <c r="M827" i="1"/>
  <c r="M886" i="1"/>
  <c r="M365" i="1"/>
  <c r="M887" i="1"/>
  <c r="M489" i="1"/>
  <c r="M490" i="1"/>
  <c r="M491" i="1"/>
  <c r="M492" i="1"/>
  <c r="M493" i="1"/>
  <c r="M366" i="1"/>
  <c r="M951" i="1"/>
  <c r="M164" i="1"/>
  <c r="M494" i="1"/>
  <c r="M760" i="1"/>
  <c r="M26" i="1"/>
  <c r="M260" i="1"/>
  <c r="M828" i="1"/>
  <c r="M65" i="1"/>
  <c r="M367" i="1"/>
  <c r="M105" i="1"/>
  <c r="M604" i="1"/>
  <c r="M200" i="1"/>
  <c r="M261" i="1"/>
  <c r="M495" i="1"/>
  <c r="M262" i="1"/>
  <c r="M201" i="1"/>
  <c r="M829" i="1"/>
  <c r="M605" i="1"/>
  <c r="M430" i="1"/>
  <c r="M727" i="1"/>
  <c r="M106" i="1"/>
  <c r="M125" i="1"/>
  <c r="M10" i="1"/>
  <c r="M496" i="1"/>
  <c r="M204" i="1"/>
  <c r="M52" i="1"/>
  <c r="M428" i="1"/>
  <c r="M264" i="1"/>
  <c r="M888" i="1"/>
  <c r="M830" i="1"/>
  <c r="M368" i="1"/>
  <c r="M728" i="1"/>
  <c r="M906" i="1"/>
  <c r="M606" i="1"/>
  <c r="M554" i="1"/>
  <c r="M497" i="1"/>
  <c r="M369" i="1"/>
  <c r="M831" i="1"/>
  <c r="M53" i="1"/>
  <c r="M370" i="1"/>
  <c r="M557" i="1"/>
  <c r="M265" i="1"/>
  <c r="M889" i="1"/>
  <c r="M165" i="1"/>
  <c r="M498" i="1"/>
  <c r="M607" i="1"/>
  <c r="M576" i="1"/>
  <c r="M650" i="1"/>
  <c r="M166" i="1"/>
  <c r="M11" i="1"/>
  <c r="M729" i="1"/>
  <c r="M531" i="1"/>
  <c r="M499" i="1"/>
  <c r="M952" i="1"/>
  <c r="M668" i="1"/>
  <c r="M913" i="1"/>
  <c r="M167" i="1"/>
  <c r="M832" i="1"/>
  <c r="M218" i="1"/>
  <c r="M371" i="1"/>
  <c r="M744" i="1"/>
  <c r="M267" i="1"/>
  <c r="M608" i="1"/>
  <c r="M890" i="1"/>
  <c r="M525" i="1"/>
  <c r="M609" i="1"/>
  <c r="M107" i="1"/>
  <c r="M108" i="1"/>
  <c r="M110" i="1"/>
  <c r="M610" i="1"/>
  <c r="M891" i="1"/>
  <c r="M54" i="1"/>
  <c r="M500" i="1"/>
  <c r="M268" i="1"/>
  <c r="M833" i="1"/>
  <c r="M13" i="1"/>
  <c r="M631" i="1"/>
  <c r="M730" i="1"/>
  <c r="M62" i="1"/>
  <c r="M230" i="1"/>
  <c r="M914" i="1"/>
  <c r="M168" i="1"/>
  <c r="M731" i="1"/>
  <c r="M915" i="1"/>
  <c r="M732" i="1"/>
  <c r="M842" i="1"/>
  <c r="M521" i="1"/>
  <c r="M111" i="1"/>
  <c r="M169" i="1"/>
  <c r="M611" i="1"/>
  <c r="M320" i="1"/>
  <c r="M251" i="1"/>
  <c r="M612" i="1"/>
  <c r="M834" i="1"/>
  <c r="M263" i="1"/>
  <c r="M55" i="1"/>
  <c r="M112" i="1"/>
  <c r="M170" i="1"/>
  <c r="M892" i="1"/>
  <c r="M269" i="1"/>
  <c r="M436" i="1"/>
  <c r="M171" i="1"/>
  <c r="M113" i="1"/>
  <c r="M613" i="1"/>
  <c r="M733" i="1"/>
  <c r="M56" i="1"/>
  <c r="M501" i="1"/>
  <c r="M372" i="1"/>
  <c r="M270" i="1"/>
  <c r="M600" i="1"/>
  <c r="M664" i="1"/>
  <c r="M373" i="1"/>
  <c r="M835" i="1"/>
  <c r="M603" i="1"/>
  <c r="M502" i="1"/>
  <c r="M624" i="1"/>
  <c r="M172" i="1"/>
  <c r="M271" i="1"/>
  <c r="M745" i="1"/>
  <c r="M321" i="1"/>
  <c r="M558" i="1"/>
  <c r="M627" i="1"/>
  <c r="M734" i="1"/>
  <c r="M272" i="1"/>
  <c r="M735" i="1"/>
  <c r="M273" i="1"/>
  <c r="M114" i="1"/>
  <c r="M503" i="1"/>
  <c r="M893" i="1"/>
  <c r="M614" i="1"/>
  <c r="M374" i="1"/>
  <c r="M173" i="1"/>
  <c r="M57" i="1"/>
  <c r="M58" i="1"/>
  <c r="M375" i="1"/>
  <c r="M504" i="1"/>
  <c r="M376" i="1"/>
  <c r="M836" i="1"/>
  <c r="M59" i="1"/>
  <c r="M615" i="1"/>
  <c r="M14" i="1"/>
  <c r="M174" i="1"/>
  <c r="M115" i="1"/>
  <c r="M616" i="1"/>
  <c r="M505" i="1"/>
  <c r="M736" i="1"/>
  <c r="M219" i="1"/>
  <c r="M737" i="1"/>
  <c r="M767" i="1"/>
  <c r="M506" i="1"/>
  <c r="M274" i="1"/>
  <c r="M176" i="1"/>
  <c r="M738" i="1"/>
  <c r="M116" i="1"/>
  <c r="M275" i="1"/>
  <c r="M617" i="1"/>
  <c r="M117" i="1"/>
  <c r="M64" i="1"/>
  <c r="M177" i="1"/>
  <c r="M739" i="1"/>
  <c r="M205" i="1"/>
  <c r="M618" i="1"/>
  <c r="M15" i="1"/>
  <c r="M276" i="1"/>
  <c r="M377" i="1"/>
  <c r="M378" i="1"/>
  <c r="M118" i="1"/>
  <c r="M507" i="1"/>
  <c r="M119" i="1"/>
  <c r="M619" i="1"/>
  <c r="M379" i="1"/>
  <c r="M266" i="1"/>
  <c r="M805" i="1"/>
  <c r="M620" i="1"/>
  <c r="M380" i="1"/>
  <c r="M277" i="1"/>
  <c r="M381" i="1"/>
  <c r="M178" i="1"/>
  <c r="M281" i="1"/>
  <c r="M935" i="1"/>
  <c r="M17" i="1"/>
  <c r="M741" i="1"/>
  <c r="M18" i="1"/>
  <c r="M19" i="1"/>
  <c r="M131" i="1"/>
  <c r="M632" i="1"/>
  <c r="M383" i="1"/>
  <c r="M384" i="1"/>
  <c r="M559" i="1"/>
  <c r="M179" i="1"/>
  <c r="M180" i="1"/>
  <c r="M120" i="1"/>
  <c r="M20" i="1"/>
  <c r="M560" i="1"/>
  <c r="M181" i="1"/>
  <c r="M132" i="1"/>
  <c r="M82" i="1"/>
  <c r="M561" i="1"/>
  <c r="M37" i="1"/>
  <c r="M437" i="1"/>
  <c r="M220" i="1"/>
  <c r="M438" i="1"/>
  <c r="M439" i="1"/>
  <c r="M669" i="1"/>
  <c r="M936" i="1"/>
  <c r="M221" i="1"/>
  <c r="M783" i="1"/>
  <c r="M562" i="1"/>
  <c r="M394" i="1"/>
  <c r="M83" i="1"/>
  <c r="M382" i="1"/>
  <c r="M917" i="1"/>
  <c r="M322" i="1"/>
  <c r="M844" i="1"/>
  <c r="M440" i="1"/>
  <c r="M222" i="1"/>
  <c r="M784" i="1"/>
  <c r="M872" i="1"/>
  <c r="M441" i="1"/>
  <c r="M845" i="1"/>
  <c r="M508" i="1"/>
  <c r="M443" i="1"/>
  <c r="M563" i="1"/>
  <c r="M895" i="1"/>
  <c r="M206" i="1"/>
  <c r="M841" i="1"/>
  <c r="M896" i="1"/>
  <c r="M481" i="1"/>
  <c r="M670" i="1"/>
  <c r="M134" i="1"/>
  <c r="M323" i="1"/>
  <c r="M324" i="1"/>
  <c r="M444" i="1"/>
  <c r="M121" i="1"/>
  <c r="M135" i="1"/>
  <c r="M223" i="1"/>
  <c r="M672" i="1"/>
  <c r="M918" i="1"/>
  <c r="M38" i="1"/>
  <c r="M785" i="1"/>
  <c r="M445" i="1"/>
  <c r="M564" i="1"/>
  <c r="M786" i="1"/>
  <c r="M446" i="1"/>
  <c r="M846" i="1"/>
  <c r="M787" i="1"/>
  <c r="M285" i="1"/>
  <c r="M673" i="1"/>
  <c r="M325" i="1"/>
  <c r="M39" i="1"/>
  <c r="M216" i="1"/>
  <c r="M303" i="1"/>
  <c r="M395" i="1"/>
  <c r="M565" i="1"/>
  <c r="M919" i="1"/>
  <c r="M447" i="1"/>
  <c r="M847" i="1"/>
  <c r="M224" i="1"/>
  <c r="M674" i="1"/>
  <c r="M675" i="1"/>
  <c r="M566" i="1"/>
  <c r="M326" i="1"/>
  <c r="M136" i="1"/>
  <c r="M137" i="1"/>
  <c r="M225" i="1"/>
  <c r="M426" i="1"/>
  <c r="M41" i="1"/>
  <c r="M567" i="1"/>
  <c r="M788" i="1"/>
  <c r="M448" i="1"/>
  <c r="M287" i="1"/>
  <c r="M789" i="1"/>
  <c r="M449" i="1"/>
  <c r="M226" i="1"/>
  <c r="M182" i="1"/>
  <c r="M907" i="1"/>
  <c r="M848" i="1"/>
  <c r="M84" i="1"/>
  <c r="M568" i="1"/>
  <c r="M569" i="1"/>
  <c r="M897" i="1"/>
  <c r="M570" i="1"/>
  <c r="M138" i="1"/>
  <c r="M676" i="1"/>
  <c r="M5" i="1"/>
  <c r="M677" i="1"/>
  <c r="M227" i="1"/>
  <c r="M327" i="1"/>
  <c r="M920" i="1"/>
  <c r="M678" i="1"/>
  <c r="M450" i="1"/>
  <c r="M396" i="1"/>
  <c r="M806" i="1"/>
  <c r="M328" i="1"/>
  <c r="M849" i="1"/>
  <c r="M790" i="1"/>
  <c r="M679" i="1"/>
  <c r="M451" i="1"/>
  <c r="M85" i="1"/>
  <c r="M199" i="1"/>
  <c r="M228" i="1"/>
  <c r="M571" i="1"/>
  <c r="M653" i="1"/>
  <c r="M791" i="1"/>
  <c r="M452" i="1"/>
  <c r="M229" i="1"/>
  <c r="M680" i="1"/>
  <c r="M681" i="1"/>
  <c r="M742" i="1"/>
  <c r="M682" i="1"/>
  <c r="M86" i="1"/>
  <c r="M231" i="1"/>
  <c r="M87" i="1"/>
  <c r="M850" i="1"/>
  <c r="M572" i="1"/>
  <c r="M329" i="1"/>
  <c r="M898" i="1"/>
  <c r="M88" i="1"/>
  <c r="M792" i="1"/>
  <c r="M401" i="1"/>
  <c r="M453" i="1"/>
  <c r="M793" i="1"/>
  <c r="M683" i="1"/>
  <c r="M921" i="1"/>
  <c r="M527" i="1"/>
  <c r="M573" i="1"/>
  <c r="M454" i="1"/>
  <c r="M851" i="1"/>
  <c r="M89" i="1"/>
  <c r="M330" i="1"/>
  <c r="M899" i="1"/>
  <c r="M232" i="1"/>
  <c r="M139" i="1"/>
  <c r="M299" i="1"/>
  <c r="M684" i="1"/>
  <c r="M528" i="1"/>
  <c r="M455" i="1"/>
  <c r="M794" i="1"/>
  <c r="M574" i="1"/>
  <c r="M140" i="1"/>
  <c r="M685" i="1"/>
  <c r="M42" i="1"/>
  <c r="M293" i="1"/>
  <c r="M22" i="1"/>
  <c r="M233" i="1"/>
  <c r="M343" i="1"/>
  <c r="M457" i="1"/>
  <c r="M43" i="1"/>
  <c r="M922" i="1"/>
  <c r="M795" i="1"/>
  <c r="M234" i="1"/>
  <c r="M796" i="1"/>
  <c r="M235" i="1"/>
  <c r="M331" i="1"/>
  <c r="M458" i="1"/>
  <c r="M141" i="1"/>
  <c r="M686" i="1"/>
  <c r="M350" i="1"/>
  <c r="M142" i="1"/>
  <c r="M687" i="1"/>
  <c r="M23" i="1"/>
  <c r="M575" i="1"/>
  <c r="M143" i="1"/>
  <c r="M144" i="1"/>
  <c r="M332" i="1"/>
  <c r="M397" i="1"/>
  <c r="M577" i="1"/>
  <c r="M852" i="1"/>
  <c r="M578" i="1"/>
  <c r="M145" i="1"/>
  <c r="M459" i="1"/>
  <c r="M333" i="1"/>
  <c r="M12" i="1"/>
  <c r="M334" i="1"/>
  <c r="M645" i="1"/>
  <c r="M418" i="1"/>
  <c r="M931" i="1"/>
  <c r="M923" i="1"/>
  <c r="M90" i="1"/>
  <c r="M688" i="1"/>
  <c r="M797" i="1"/>
  <c r="M853" i="1"/>
  <c r="M579" i="1"/>
  <c r="M460" i="1"/>
  <c r="M689" i="1"/>
  <c r="M580" i="1"/>
  <c r="M236" i="1"/>
  <c r="M461" i="1"/>
  <c r="M530" i="1"/>
  <c r="M854" i="1"/>
  <c r="M462" i="1"/>
  <c r="M463" i="1"/>
  <c r="M335" i="1"/>
  <c r="M900" i="1"/>
  <c r="M278" i="1"/>
  <c r="M743" i="1"/>
  <c r="M336" i="1"/>
  <c r="M855" i="1"/>
  <c r="M581" i="1"/>
  <c r="M402" i="1"/>
  <c r="M690" i="1"/>
  <c r="M901" i="1"/>
  <c r="M91" i="1"/>
  <c r="M484" i="1"/>
  <c r="M671" i="1"/>
  <c r="M146" i="1"/>
  <c r="M937" i="1"/>
  <c r="M464" i="1"/>
  <c r="M856" i="1"/>
  <c r="M24" i="1"/>
  <c r="M147" i="1"/>
  <c r="M92" i="1"/>
  <c r="M337" i="1"/>
  <c r="M338" i="1"/>
  <c r="M237" i="1"/>
  <c r="M691" i="1"/>
  <c r="M198" i="1"/>
  <c r="M238" i="1"/>
  <c r="M398" i="1"/>
  <c r="M798" i="1"/>
  <c r="M239" i="1"/>
  <c r="M621" i="1"/>
  <c r="M300" i="1"/>
  <c r="M27" i="1"/>
  <c r="M880" i="1"/>
  <c r="M465" i="1"/>
  <c r="M288" i="1"/>
  <c r="M240" i="1"/>
  <c r="M709" i="1"/>
  <c r="M44" i="1"/>
  <c r="M692" i="1"/>
  <c r="M442" i="1"/>
  <c r="M693" i="1"/>
  <c r="M694" i="1"/>
  <c r="M339" i="1"/>
  <c r="M148" i="1"/>
  <c r="M857" i="1"/>
  <c r="M241" i="1"/>
  <c r="M149" i="1"/>
  <c r="M509" i="1"/>
  <c r="M582" i="1"/>
  <c r="M340" i="1"/>
  <c r="M93" i="1"/>
  <c r="M150" i="1"/>
  <c r="M799" i="1"/>
  <c r="M466" i="1"/>
  <c r="M341" i="1"/>
  <c r="M510" i="1"/>
  <c r="M342" i="1"/>
  <c r="M800" i="1"/>
  <c r="M242" i="1"/>
  <c r="M344" i="1"/>
  <c r="M456" i="1"/>
  <c r="M858" i="1"/>
  <c r="M583" i="1"/>
  <c r="M514" i="1"/>
  <c r="M345" i="1"/>
  <c r="M695" i="1"/>
  <c r="M151" i="1"/>
  <c r="M584" i="1"/>
  <c r="M467" i="1"/>
  <c r="M45" i="1"/>
  <c r="M243" i="1"/>
  <c r="M244" i="1"/>
  <c r="M468" i="1"/>
  <c r="M696" i="1"/>
  <c r="M152" i="1"/>
  <c r="M469" i="1"/>
  <c r="M392" i="1"/>
  <c r="M585" i="1"/>
  <c r="M183" i="1"/>
  <c r="M586" i="1"/>
  <c r="M470" i="1"/>
  <c r="M722" i="1"/>
  <c r="M346" i="1"/>
  <c r="M801" i="1"/>
  <c r="M347" i="1"/>
  <c r="M471" i="1"/>
  <c r="M25" i="1"/>
  <c r="M697" i="1"/>
  <c r="M472" i="1"/>
  <c r="M348" i="1"/>
  <c r="M94" i="1"/>
  <c r="M859" i="1"/>
  <c r="M349" i="1"/>
  <c r="M944" i="1"/>
  <c r="M351" i="1"/>
  <c r="M587" i="1"/>
  <c r="M245" i="1"/>
  <c r="M622" i="1"/>
  <c r="M246" i="1"/>
  <c r="M588" i="1"/>
  <c r="M247" i="1"/>
  <c r="M902" i="1"/>
  <c r="M153" i="1"/>
  <c r="M698" i="1"/>
  <c r="M154" i="1"/>
  <c r="M652" i="1"/>
  <c r="M46" i="1"/>
  <c r="M517" i="1"/>
  <c r="M473" i="1"/>
  <c r="M399" i="1"/>
  <c r="M96" i="1"/>
  <c r="M802" i="1"/>
  <c r="M699" i="1"/>
  <c r="M248" i="1"/>
  <c r="M352" i="1"/>
  <c r="M860" i="1"/>
  <c r="M589" i="1"/>
  <c r="M353" i="1"/>
  <c r="M903" i="1"/>
  <c r="M97" i="1"/>
  <c r="M474" i="1"/>
  <c r="M924" i="1"/>
  <c r="M36" i="1"/>
  <c r="M700" i="1"/>
  <c r="M623" i="1"/>
  <c r="M701" i="1"/>
  <c r="M803" i="1"/>
  <c r="M904" i="1"/>
  <c r="M156" i="1"/>
  <c r="M807" i="1"/>
  <c r="M98" i="1"/>
  <c r="M702" i="1"/>
  <c r="M703" i="1"/>
  <c r="M354" i="1"/>
  <c r="M249" i="1"/>
  <c r="M250" i="1"/>
  <c r="M704" i="1"/>
  <c r="M861" i="1"/>
  <c r="M157" i="1"/>
  <c r="M124" i="1"/>
  <c r="M99" i="1"/>
  <c r="M158" i="1"/>
  <c r="M47" i="1"/>
  <c r="M355" i="1"/>
  <c r="M475" i="1"/>
  <c r="M529" i="1"/>
  <c r="M393" i="1"/>
  <c r="M590" i="1"/>
  <c r="M159" i="1"/>
  <c r="M862" i="1"/>
  <c r="M863" i="1"/>
  <c r="M476" i="1"/>
  <c r="M625" i="1"/>
  <c r="M477" i="1"/>
  <c r="M356" i="1"/>
  <c r="M100" i="1"/>
  <c r="M279" i="1"/>
  <c r="M864" i="1"/>
  <c r="M73" i="1"/>
  <c r="M804" i="1"/>
  <c r="M938" i="1"/>
  <c r="M591" i="1"/>
  <c r="M252" i="1"/>
  <c r="M400" i="1"/>
  <c r="M253" i="1"/>
  <c r="M592" i="1"/>
  <c r="M865" i="1"/>
  <c r="M63" i="1"/>
  <c r="M593" i="1"/>
  <c r="M925" i="1"/>
  <c r="M357" i="1"/>
  <c r="M48" i="1"/>
  <c r="M254" i="1"/>
  <c r="M926" i="1"/>
  <c r="M429" i="1"/>
  <c r="M953" i="1"/>
  <c r="M544" i="1"/>
  <c r="M705" i="1"/>
  <c r="M706" i="1"/>
  <c r="M707" i="1"/>
  <c r="M769" i="1"/>
  <c r="M255" i="1"/>
  <c r="M49" i="1"/>
  <c r="M256" i="1"/>
  <c r="M768" i="1"/>
  <c r="M50" i="1"/>
  <c r="M708" i="1"/>
  <c r="M358" i="1"/>
  <c r="M511" i="1"/>
  <c r="M101" i="1"/>
  <c r="M478" i="1"/>
  <c r="M184" i="1"/>
  <c r="M479" i="1"/>
  <c r="M866" i="1"/>
  <c r="M740" i="1"/>
  <c r="M512" i="1"/>
  <c r="M758" i="1"/>
  <c r="M867" i="1"/>
  <c r="M102" i="1"/>
  <c r="M67" i="1"/>
  <c r="M304" i="1"/>
  <c r="M68" i="1"/>
  <c r="M710" i="1"/>
  <c r="M126" i="1"/>
  <c r="M403" i="1"/>
  <c r="M808" i="1"/>
  <c r="M633" i="1"/>
  <c r="M634" i="1"/>
  <c r="M946" i="1"/>
  <c r="M635" i="1"/>
  <c r="M69" i="1"/>
  <c r="M636" i="1"/>
  <c r="M809" i="1"/>
  <c r="M637" i="1"/>
  <c r="M532" i="1"/>
  <c r="M533" i="1"/>
  <c r="M638" i="1"/>
  <c r="M932" i="1"/>
  <c r="M873" i="1"/>
  <c r="M933" i="1"/>
  <c r="M404" i="1"/>
  <c r="M746" i="1"/>
  <c r="M29" i="1"/>
  <c r="M639" i="1"/>
  <c r="M534" i="1"/>
  <c r="M875" i="1"/>
  <c r="M207" i="1"/>
  <c r="M535" i="1"/>
  <c r="M536" i="1"/>
  <c r="M123" i="1"/>
  <c r="M405" i="1"/>
  <c r="M305" i="1"/>
  <c r="M640" i="1"/>
  <c r="M306" i="1"/>
  <c r="M747" i="1"/>
  <c r="M810" i="1"/>
  <c r="M480" i="1"/>
  <c r="M811" i="1"/>
  <c r="M780" i="1"/>
  <c r="M537" i="1"/>
  <c r="M513" i="1"/>
  <c r="M812" i="1"/>
  <c r="M748" i="1"/>
  <c r="M813" i="1"/>
  <c r="M749" i="1"/>
  <c r="M750" i="1"/>
  <c r="M641" i="1"/>
  <c r="M814" i="1"/>
  <c r="M839" i="1"/>
  <c r="M127" i="1"/>
  <c r="M538" i="1"/>
  <c r="M307" i="1"/>
  <c r="M60" i="1"/>
  <c r="M642" i="1"/>
  <c r="M751" i="1"/>
  <c r="M643" i="1"/>
  <c r="M539" i="1"/>
  <c r="M947" i="1"/>
  <c r="M406" i="1"/>
  <c r="M908" i="1"/>
  <c r="M815" i="1"/>
  <c r="M816" i="1"/>
  <c r="M949" i="1"/>
  <c r="M308" i="1"/>
  <c r="M644" i="1"/>
  <c r="M752" i="1"/>
  <c r="M594" i="1"/>
  <c r="M7" i="1"/>
  <c r="M515" i="1"/>
  <c r="M309" i="1"/>
  <c r="M646" i="1"/>
  <c r="M208" i="1"/>
  <c r="M753" i="1"/>
  <c r="M540" i="1"/>
  <c r="M482" i="1"/>
  <c r="M280" i="1"/>
  <c r="M876" i="1"/>
  <c r="M407" i="1"/>
  <c r="M385" i="1"/>
  <c r="M408" i="1"/>
  <c r="M359" i="1"/>
  <c r="M754" i="1"/>
  <c r="M909" i="1"/>
  <c r="M647" i="1"/>
  <c r="M301" i="1"/>
  <c r="M755" i="1"/>
  <c r="M526" i="1"/>
  <c r="M310" i="1"/>
  <c r="M209" i="1"/>
  <c r="M910" i="1"/>
  <c r="M409" i="1"/>
  <c r="M911" i="1"/>
  <c r="M311" i="1"/>
  <c r="M912" i="1"/>
  <c r="M410" i="1"/>
  <c r="M312" i="1"/>
  <c r="M756" i="1"/>
  <c r="M128" i="1"/>
  <c r="M129" i="1"/>
  <c r="M516" i="1"/>
  <c r="M877" i="1"/>
  <c r="M541" i="1"/>
  <c r="M8" i="1"/>
  <c r="M411" i="1"/>
  <c r="M30" i="1"/>
  <c r="M31" i="1"/>
  <c r="M412" i="1"/>
  <c r="M413" i="1"/>
  <c r="M542" i="1"/>
  <c r="M414" i="1"/>
  <c r="M76" i="1"/>
  <c r="M817" i="1"/>
  <c r="M939" i="1"/>
  <c r="M9" i="1"/>
  <c r="M543" i="1"/>
  <c r="M415" i="1"/>
  <c r="M545" i="1"/>
  <c r="M757" i="1"/>
  <c r="M655" i="1"/>
  <c r="M416" i="1"/>
  <c r="M360" i="1"/>
  <c r="M548" i="1"/>
  <c r="M417" i="1"/>
  <c r="M818" i="1"/>
  <c r="M313" i="1"/>
  <c r="M759" i="1"/>
  <c r="M130" i="1"/>
  <c r="M665" i="1"/>
  <c r="M549" i="1"/>
  <c r="M878" i="1"/>
  <c r="M761" i="1"/>
  <c r="M819" i="1"/>
  <c r="M314" i="1"/>
  <c r="M868" i="1"/>
  <c r="M550" i="1"/>
  <c r="M518" i="1"/>
  <c r="M762" i="1"/>
  <c r="M210" i="1"/>
  <c r="M820" i="1"/>
  <c r="M315" i="1"/>
  <c r="M419" i="1"/>
  <c r="M483" i="1"/>
  <c r="M211" i="1"/>
  <c r="M648" i="1"/>
  <c r="M551" i="1"/>
  <c r="M212" i="1"/>
  <c r="M763" i="1"/>
  <c r="M70" i="1"/>
  <c r="M420" i="1"/>
  <c r="M213" i="1"/>
  <c r="M948" i="1"/>
  <c r="M821" i="1"/>
  <c r="M822" i="1"/>
  <c r="M553" i="1"/>
  <c r="M552" i="1"/>
  <c r="M764" i="1"/>
  <c r="M421" i="1"/>
  <c r="M765" i="1"/>
  <c r="M666" i="1"/>
  <c r="M316" i="1"/>
  <c r="M649" i="1"/>
  <c r="M781" i="1"/>
  <c r="M840" i="1"/>
  <c r="M51" i="1"/>
  <c r="M282" i="1"/>
  <c r="M214" i="1"/>
  <c r="M215" i="1"/>
  <c r="M667" i="1"/>
  <c r="M772" i="1"/>
  <c r="M190" i="1"/>
  <c r="M882" i="1"/>
  <c r="M160" i="1"/>
  <c r="M191" i="1"/>
  <c r="M654" i="1"/>
  <c r="M432" i="1"/>
  <c r="M185" i="1"/>
  <c r="M186" i="1"/>
  <c r="M187" i="1"/>
  <c r="M626" i="1"/>
  <c r="M628" i="1"/>
  <c r="M283" i="1"/>
  <c r="M629" i="1"/>
  <c r="M837" i="1"/>
  <c r="M386" i="1"/>
  <c r="M519" i="1"/>
  <c r="M838" i="1"/>
  <c r="M546" i="1"/>
  <c r="M387" i="1"/>
  <c r="M61" i="1"/>
  <c r="M630" i="1"/>
  <c r="M284" i="1"/>
  <c r="M188" i="1"/>
  <c r="L2" i="1"/>
  <c r="L3" i="1"/>
  <c r="L4" i="1"/>
  <c r="L95" i="1"/>
  <c r="L104" i="1"/>
  <c r="L782" i="1"/>
  <c r="L431" i="1"/>
  <c r="L770" i="1"/>
  <c r="L771" i="1"/>
  <c r="L916" i="1"/>
  <c r="L109" i="1"/>
  <c r="L520" i="1"/>
  <c r="L217" i="1"/>
  <c r="L934" i="1"/>
  <c r="L16" i="1"/>
  <c r="L766" i="1"/>
  <c r="L943" i="1"/>
  <c r="L257" i="1"/>
  <c r="L871" i="1"/>
  <c r="L122" i="1"/>
  <c r="L651" i="1"/>
  <c r="L317" i="1"/>
  <c r="L597" i="1"/>
  <c r="L894" i="1"/>
  <c r="L425" i="1"/>
  <c r="L598" i="1"/>
  <c r="L713" i="1"/>
  <c r="L714" i="1"/>
  <c r="L927" i="1"/>
  <c r="L879" i="1"/>
  <c r="L824" i="1"/>
  <c r="L189" i="1"/>
  <c r="L422" i="1"/>
  <c r="L955" i="1"/>
  <c r="L711" i="1"/>
  <c r="L66" i="1"/>
  <c r="L286" i="1"/>
  <c r="L202" i="1"/>
  <c r="L6" i="1"/>
  <c r="L28" i="1"/>
  <c r="L712" i="1"/>
  <c r="L423" i="1"/>
  <c r="L595" i="1"/>
  <c r="L424" i="1"/>
  <c r="L656" i="1"/>
  <c r="L773" i="1"/>
  <c r="L869" i="1"/>
  <c r="L778" i="1"/>
  <c r="L388" i="1"/>
  <c r="L940" i="1"/>
  <c r="L945" i="1"/>
  <c r="L32" i="1"/>
  <c r="L715" i="1"/>
  <c r="L774" i="1"/>
  <c r="L928" i="1"/>
  <c r="L775" i="1"/>
  <c r="L522" i="1"/>
  <c r="L954" i="1"/>
  <c r="L192" i="1"/>
  <c r="L318" i="1"/>
  <c r="L941" i="1"/>
  <c r="L389" i="1"/>
  <c r="L823" i="1"/>
  <c r="L289" i="1"/>
  <c r="L71" i="1"/>
  <c r="L523" i="1"/>
  <c r="L290" i="1"/>
  <c r="L291" i="1"/>
  <c r="L193" i="1"/>
  <c r="L905" i="1"/>
  <c r="L133" i="1"/>
  <c r="L874" i="1"/>
  <c r="L433" i="1"/>
  <c r="L292" i="1"/>
  <c r="L155" i="1"/>
  <c r="L77" i="1"/>
  <c r="L657" i="1"/>
  <c r="L302" i="1"/>
  <c r="L870" i="1"/>
  <c r="L194" i="1"/>
  <c r="L434" i="1"/>
  <c r="L658" i="1"/>
  <c r="L319" i="1"/>
  <c r="L659" i="1"/>
  <c r="L660" i="1"/>
  <c r="L294" i="1"/>
  <c r="L295" i="1"/>
  <c r="L661" i="1"/>
  <c r="L74" i="1"/>
  <c r="L390" i="1"/>
  <c r="L662" i="1"/>
  <c r="L942" i="1"/>
  <c r="L21" i="1"/>
  <c r="L40" i="1"/>
  <c r="L776" i="1"/>
  <c r="L75" i="1"/>
  <c r="L391" i="1"/>
  <c r="L883" i="1"/>
  <c r="L296" i="1"/>
  <c r="L78" i="1"/>
  <c r="L524" i="1"/>
  <c r="L297" i="1"/>
  <c r="L72" i="1"/>
  <c r="L929" i="1"/>
  <c r="L195" i="1"/>
  <c r="L435" i="1"/>
  <c r="L203" i="1"/>
  <c r="L950" i="1"/>
  <c r="L79" i="1"/>
  <c r="L596" i="1"/>
  <c r="L298" i="1"/>
  <c r="L33" i="1"/>
  <c r="L80" i="1"/>
  <c r="L34" i="1"/>
  <c r="L196" i="1"/>
  <c r="L35" i="1"/>
  <c r="L663" i="1"/>
  <c r="L930" i="1"/>
  <c r="L81" i="1"/>
  <c r="L777" i="1"/>
  <c r="L361" i="1"/>
  <c r="L884" i="1"/>
  <c r="L825" i="1"/>
  <c r="L427" i="1"/>
  <c r="L161" i="1"/>
  <c r="L716" i="1"/>
  <c r="L717" i="1"/>
  <c r="L718" i="1"/>
  <c r="L258" i="1"/>
  <c r="L843" i="1"/>
  <c r="L826" i="1"/>
  <c r="L547" i="1"/>
  <c r="L485" i="1"/>
  <c r="L719" i="1"/>
  <c r="L486" i="1"/>
  <c r="L362" i="1"/>
  <c r="L720" i="1"/>
  <c r="L259" i="1"/>
  <c r="L363" i="1"/>
  <c r="L721" i="1"/>
  <c r="L599" i="1"/>
  <c r="L881" i="1"/>
  <c r="L162" i="1"/>
  <c r="L163" i="1"/>
  <c r="L364" i="1"/>
  <c r="L487" i="1"/>
  <c r="L601" i="1"/>
  <c r="L555" i="1"/>
  <c r="L779" i="1"/>
  <c r="L723" i="1"/>
  <c r="L602" i="1"/>
  <c r="L556" i="1"/>
  <c r="L103" i="1"/>
  <c r="L175" i="1"/>
  <c r="L724" i="1"/>
  <c r="L725" i="1"/>
  <c r="L726" i="1"/>
  <c r="L885" i="1"/>
  <c r="L488" i="1"/>
  <c r="L197" i="1"/>
  <c r="L827" i="1"/>
  <c r="L886" i="1"/>
  <c r="L365" i="1"/>
  <c r="L887" i="1"/>
  <c r="L489" i="1"/>
  <c r="L490" i="1"/>
  <c r="L491" i="1"/>
  <c r="L492" i="1"/>
  <c r="L493" i="1"/>
  <c r="L366" i="1"/>
  <c r="L951" i="1"/>
  <c r="L164" i="1"/>
  <c r="L494" i="1"/>
  <c r="L760" i="1"/>
  <c r="L26" i="1"/>
  <c r="L260" i="1"/>
  <c r="L828" i="1"/>
  <c r="L65" i="1"/>
  <c r="L367" i="1"/>
  <c r="L105" i="1"/>
  <c r="L604" i="1"/>
  <c r="L200" i="1"/>
  <c r="L261" i="1"/>
  <c r="L495" i="1"/>
  <c r="L262" i="1"/>
  <c r="L201" i="1"/>
  <c r="L829" i="1"/>
  <c r="L605" i="1"/>
  <c r="L430" i="1"/>
  <c r="L727" i="1"/>
  <c r="L106" i="1"/>
  <c r="L125" i="1"/>
  <c r="L10" i="1"/>
  <c r="L496" i="1"/>
  <c r="L204" i="1"/>
  <c r="L52" i="1"/>
  <c r="L428" i="1"/>
  <c r="L264" i="1"/>
  <c r="L888" i="1"/>
  <c r="L830" i="1"/>
  <c r="L368" i="1"/>
  <c r="L728" i="1"/>
  <c r="L906" i="1"/>
  <c r="L606" i="1"/>
  <c r="L554" i="1"/>
  <c r="L497" i="1"/>
  <c r="L369" i="1"/>
  <c r="L831" i="1"/>
  <c r="L53" i="1"/>
  <c r="L370" i="1"/>
  <c r="L557" i="1"/>
  <c r="L265" i="1"/>
  <c r="L889" i="1"/>
  <c r="L165" i="1"/>
  <c r="L498" i="1"/>
  <c r="L607" i="1"/>
  <c r="L576" i="1"/>
  <c r="L650" i="1"/>
  <c r="L166" i="1"/>
  <c r="L11" i="1"/>
  <c r="L729" i="1"/>
  <c r="L531" i="1"/>
  <c r="L499" i="1"/>
  <c r="L952" i="1"/>
  <c r="L668" i="1"/>
  <c r="L913" i="1"/>
  <c r="L167" i="1"/>
  <c r="L832" i="1"/>
  <c r="L218" i="1"/>
  <c r="L371" i="1"/>
  <c r="L744" i="1"/>
  <c r="L267" i="1"/>
  <c r="L608" i="1"/>
  <c r="L890" i="1"/>
  <c r="L525" i="1"/>
  <c r="L609" i="1"/>
  <c r="L107" i="1"/>
  <c r="L108" i="1"/>
  <c r="L110" i="1"/>
  <c r="L610" i="1"/>
  <c r="L891" i="1"/>
  <c r="L54" i="1"/>
  <c r="L500" i="1"/>
  <c r="L268" i="1"/>
  <c r="L833" i="1"/>
  <c r="L13" i="1"/>
  <c r="L631" i="1"/>
  <c r="L730" i="1"/>
  <c r="L62" i="1"/>
  <c r="L230" i="1"/>
  <c r="L914" i="1"/>
  <c r="L168" i="1"/>
  <c r="L731" i="1"/>
  <c r="L915" i="1"/>
  <c r="L732" i="1"/>
  <c r="L842" i="1"/>
  <c r="L521" i="1"/>
  <c r="L111" i="1"/>
  <c r="L169" i="1"/>
  <c r="L611" i="1"/>
  <c r="L320" i="1"/>
  <c r="L251" i="1"/>
  <c r="L612" i="1"/>
  <c r="L834" i="1"/>
  <c r="L263" i="1"/>
  <c r="L55" i="1"/>
  <c r="L112" i="1"/>
  <c r="L170" i="1"/>
  <c r="L892" i="1"/>
  <c r="L269" i="1"/>
  <c r="L436" i="1"/>
  <c r="L171" i="1"/>
  <c r="L113" i="1"/>
  <c r="L613" i="1"/>
  <c r="L733" i="1"/>
  <c r="L56" i="1"/>
  <c r="L501" i="1"/>
  <c r="L372" i="1"/>
  <c r="L270" i="1"/>
  <c r="L600" i="1"/>
  <c r="L664" i="1"/>
  <c r="L373" i="1"/>
  <c r="L835" i="1"/>
  <c r="L603" i="1"/>
  <c r="L502" i="1"/>
  <c r="L624" i="1"/>
  <c r="L172" i="1"/>
  <c r="L271" i="1"/>
  <c r="L745" i="1"/>
  <c r="L321" i="1"/>
  <c r="L558" i="1"/>
  <c r="L627" i="1"/>
  <c r="L734" i="1"/>
  <c r="L272" i="1"/>
  <c r="L735" i="1"/>
  <c r="L273" i="1"/>
  <c r="L114" i="1"/>
  <c r="L503" i="1"/>
  <c r="L893" i="1"/>
  <c r="L614" i="1"/>
  <c r="L374" i="1"/>
  <c r="L173" i="1"/>
  <c r="L57" i="1"/>
  <c r="L58" i="1"/>
  <c r="L375" i="1"/>
  <c r="L504" i="1"/>
  <c r="L376" i="1"/>
  <c r="L836" i="1"/>
  <c r="L59" i="1"/>
  <c r="L615" i="1"/>
  <c r="L14" i="1"/>
  <c r="L174" i="1"/>
  <c r="L115" i="1"/>
  <c r="L616" i="1"/>
  <c r="L505" i="1"/>
  <c r="L736" i="1"/>
  <c r="L219" i="1"/>
  <c r="L737" i="1"/>
  <c r="L767" i="1"/>
  <c r="L506" i="1"/>
  <c r="L274" i="1"/>
  <c r="L176" i="1"/>
  <c r="L738" i="1"/>
  <c r="L116" i="1"/>
  <c r="L275" i="1"/>
  <c r="L617" i="1"/>
  <c r="L117" i="1"/>
  <c r="L64" i="1"/>
  <c r="L177" i="1"/>
  <c r="L739" i="1"/>
  <c r="L205" i="1"/>
  <c r="L618" i="1"/>
  <c r="L15" i="1"/>
  <c r="L276" i="1"/>
  <c r="L377" i="1"/>
  <c r="L378" i="1"/>
  <c r="L118" i="1"/>
  <c r="L507" i="1"/>
  <c r="L119" i="1"/>
  <c r="L619" i="1"/>
  <c r="L379" i="1"/>
  <c r="L266" i="1"/>
  <c r="L805" i="1"/>
  <c r="L620" i="1"/>
  <c r="L380" i="1"/>
  <c r="L277" i="1"/>
  <c r="L381" i="1"/>
  <c r="L178" i="1"/>
  <c r="L281" i="1"/>
  <c r="L935" i="1"/>
  <c r="L17" i="1"/>
  <c r="L741" i="1"/>
  <c r="L18" i="1"/>
  <c r="L19" i="1"/>
  <c r="L131" i="1"/>
  <c r="L632" i="1"/>
  <c r="L383" i="1"/>
  <c r="L384" i="1"/>
  <c r="L559" i="1"/>
  <c r="L179" i="1"/>
  <c r="L180" i="1"/>
  <c r="L120" i="1"/>
  <c r="L20" i="1"/>
  <c r="L560" i="1"/>
  <c r="L181" i="1"/>
  <c r="L132" i="1"/>
  <c r="L82" i="1"/>
  <c r="L561" i="1"/>
  <c r="L37" i="1"/>
  <c r="L437" i="1"/>
  <c r="L220" i="1"/>
  <c r="L438" i="1"/>
  <c r="L439" i="1"/>
  <c r="L669" i="1"/>
  <c r="L936" i="1"/>
  <c r="L221" i="1"/>
  <c r="L783" i="1"/>
  <c r="L562" i="1"/>
  <c r="L394" i="1"/>
  <c r="L83" i="1"/>
  <c r="L382" i="1"/>
  <c r="L917" i="1"/>
  <c r="L322" i="1"/>
  <c r="L844" i="1"/>
  <c r="L440" i="1"/>
  <c r="L222" i="1"/>
  <c r="L784" i="1"/>
  <c r="L872" i="1"/>
  <c r="L441" i="1"/>
  <c r="L845" i="1"/>
  <c r="L508" i="1"/>
  <c r="L443" i="1"/>
  <c r="L563" i="1"/>
  <c r="L895" i="1"/>
  <c r="L206" i="1"/>
  <c r="L841" i="1"/>
  <c r="L896" i="1"/>
  <c r="L481" i="1"/>
  <c r="L670" i="1"/>
  <c r="L134" i="1"/>
  <c r="L323" i="1"/>
  <c r="L324" i="1"/>
  <c r="L444" i="1"/>
  <c r="L121" i="1"/>
  <c r="L135" i="1"/>
  <c r="L223" i="1"/>
  <c r="L672" i="1"/>
  <c r="L918" i="1"/>
  <c r="L38" i="1"/>
  <c r="L785" i="1"/>
  <c r="L445" i="1"/>
  <c r="L564" i="1"/>
  <c r="L786" i="1"/>
  <c r="L446" i="1"/>
  <c r="L846" i="1"/>
  <c r="L787" i="1"/>
  <c r="L285" i="1"/>
  <c r="L673" i="1"/>
  <c r="L325" i="1"/>
  <c r="L39" i="1"/>
  <c r="L216" i="1"/>
  <c r="L303" i="1"/>
  <c r="L395" i="1"/>
  <c r="L565" i="1"/>
  <c r="L919" i="1"/>
  <c r="L447" i="1"/>
  <c r="L847" i="1"/>
  <c r="L224" i="1"/>
  <c r="L674" i="1"/>
  <c r="L675" i="1"/>
  <c r="L566" i="1"/>
  <c r="L326" i="1"/>
  <c r="L136" i="1"/>
  <c r="L137" i="1"/>
  <c r="L225" i="1"/>
  <c r="L426" i="1"/>
  <c r="L41" i="1"/>
  <c r="L567" i="1"/>
  <c r="L788" i="1"/>
  <c r="L448" i="1"/>
  <c r="L287" i="1"/>
  <c r="L789" i="1"/>
  <c r="L449" i="1"/>
  <c r="L226" i="1"/>
  <c r="L182" i="1"/>
  <c r="L907" i="1"/>
  <c r="L848" i="1"/>
  <c r="L84" i="1"/>
  <c r="L568" i="1"/>
  <c r="L569" i="1"/>
  <c r="L897" i="1"/>
  <c r="L570" i="1"/>
  <c r="L138" i="1"/>
  <c r="L676" i="1"/>
  <c r="L5" i="1"/>
  <c r="L677" i="1"/>
  <c r="L227" i="1"/>
  <c r="L327" i="1"/>
  <c r="L920" i="1"/>
  <c r="L678" i="1"/>
  <c r="L450" i="1"/>
  <c r="L396" i="1"/>
  <c r="L806" i="1"/>
  <c r="L328" i="1"/>
  <c r="L849" i="1"/>
  <c r="L790" i="1"/>
  <c r="L679" i="1"/>
  <c r="L451" i="1"/>
  <c r="L85" i="1"/>
  <c r="L199" i="1"/>
  <c r="L228" i="1"/>
  <c r="L571" i="1"/>
  <c r="L653" i="1"/>
  <c r="L791" i="1"/>
  <c r="L452" i="1"/>
  <c r="L229" i="1"/>
  <c r="L680" i="1"/>
  <c r="L681" i="1"/>
  <c r="L742" i="1"/>
  <c r="L682" i="1"/>
  <c r="L86" i="1"/>
  <c r="L231" i="1"/>
  <c r="L87" i="1"/>
  <c r="L850" i="1"/>
  <c r="L572" i="1"/>
  <c r="L329" i="1"/>
  <c r="L898" i="1"/>
  <c r="L88" i="1"/>
  <c r="L792" i="1"/>
  <c r="L401" i="1"/>
  <c r="L453" i="1"/>
  <c r="L793" i="1"/>
  <c r="L683" i="1"/>
  <c r="L921" i="1"/>
  <c r="L527" i="1"/>
  <c r="L573" i="1"/>
  <c r="L454" i="1"/>
  <c r="L851" i="1"/>
  <c r="L89" i="1"/>
  <c r="L330" i="1"/>
  <c r="L899" i="1"/>
  <c r="L232" i="1"/>
  <c r="L139" i="1"/>
  <c r="L299" i="1"/>
  <c r="L684" i="1"/>
  <c r="L528" i="1"/>
  <c r="L455" i="1"/>
  <c r="L794" i="1"/>
  <c r="L574" i="1"/>
  <c r="L140" i="1"/>
  <c r="L685" i="1"/>
  <c r="L42" i="1"/>
  <c r="L293" i="1"/>
  <c r="L22" i="1"/>
  <c r="L233" i="1"/>
  <c r="L343" i="1"/>
  <c r="L457" i="1"/>
  <c r="L43" i="1"/>
  <c r="L922" i="1"/>
  <c r="L795" i="1"/>
  <c r="L234" i="1"/>
  <c r="L796" i="1"/>
  <c r="L235" i="1"/>
  <c r="L331" i="1"/>
  <c r="L458" i="1"/>
  <c r="L141" i="1"/>
  <c r="L686" i="1"/>
  <c r="L350" i="1"/>
  <c r="L142" i="1"/>
  <c r="L687" i="1"/>
  <c r="L23" i="1"/>
  <c r="L575" i="1"/>
  <c r="L143" i="1"/>
  <c r="L144" i="1"/>
  <c r="L332" i="1"/>
  <c r="L397" i="1"/>
  <c r="L577" i="1"/>
  <c r="L852" i="1"/>
  <c r="L578" i="1"/>
  <c r="L145" i="1"/>
  <c r="L459" i="1"/>
  <c r="L333" i="1"/>
  <c r="L12" i="1"/>
  <c r="L334" i="1"/>
  <c r="L645" i="1"/>
  <c r="L418" i="1"/>
  <c r="L931" i="1"/>
  <c r="L923" i="1"/>
  <c r="L90" i="1"/>
  <c r="L688" i="1"/>
  <c r="L797" i="1"/>
  <c r="L853" i="1"/>
  <c r="L579" i="1"/>
  <c r="L460" i="1"/>
  <c r="L689" i="1"/>
  <c r="L580" i="1"/>
  <c r="L236" i="1"/>
  <c r="L461" i="1"/>
  <c r="L530" i="1"/>
  <c r="L854" i="1"/>
  <c r="L462" i="1"/>
  <c r="L463" i="1"/>
  <c r="L335" i="1"/>
  <c r="L900" i="1"/>
  <c r="L278" i="1"/>
  <c r="L743" i="1"/>
  <c r="L336" i="1"/>
  <c r="L855" i="1"/>
  <c r="L581" i="1"/>
  <c r="L402" i="1"/>
  <c r="L690" i="1"/>
  <c r="L901" i="1"/>
  <c r="L91" i="1"/>
  <c r="L484" i="1"/>
  <c r="L671" i="1"/>
  <c r="L146" i="1"/>
  <c r="L937" i="1"/>
  <c r="L464" i="1"/>
  <c r="L856" i="1"/>
  <c r="L24" i="1"/>
  <c r="L147" i="1"/>
  <c r="L92" i="1"/>
  <c r="L337" i="1"/>
  <c r="L338" i="1"/>
  <c r="L237" i="1"/>
  <c r="L691" i="1"/>
  <c r="L198" i="1"/>
  <c r="L238" i="1"/>
  <c r="L398" i="1"/>
  <c r="L798" i="1"/>
  <c r="L239" i="1"/>
  <c r="L621" i="1"/>
  <c r="L300" i="1"/>
  <c r="L27" i="1"/>
  <c r="L880" i="1"/>
  <c r="L465" i="1"/>
  <c r="L288" i="1"/>
  <c r="L240" i="1"/>
  <c r="L709" i="1"/>
  <c r="L44" i="1"/>
  <c r="L692" i="1"/>
  <c r="L442" i="1"/>
  <c r="L693" i="1"/>
  <c r="L694" i="1"/>
  <c r="L339" i="1"/>
  <c r="L148" i="1"/>
  <c r="L857" i="1"/>
  <c r="L241" i="1"/>
  <c r="L149" i="1"/>
  <c r="L509" i="1"/>
  <c r="L582" i="1"/>
  <c r="L340" i="1"/>
  <c r="L93" i="1"/>
  <c r="L150" i="1"/>
  <c r="L799" i="1"/>
  <c r="L466" i="1"/>
  <c r="L341" i="1"/>
  <c r="L510" i="1"/>
  <c r="L342" i="1"/>
  <c r="L800" i="1"/>
  <c r="L242" i="1"/>
  <c r="L344" i="1"/>
  <c r="L456" i="1"/>
  <c r="L858" i="1"/>
  <c r="L583" i="1"/>
  <c r="L514" i="1"/>
  <c r="L345" i="1"/>
  <c r="L695" i="1"/>
  <c r="L151" i="1"/>
  <c r="L584" i="1"/>
  <c r="L467" i="1"/>
  <c r="L45" i="1"/>
  <c r="L243" i="1"/>
  <c r="L244" i="1"/>
  <c r="L468" i="1"/>
  <c r="L696" i="1"/>
  <c r="L152" i="1"/>
  <c r="L469" i="1"/>
  <c r="L392" i="1"/>
  <c r="L585" i="1"/>
  <c r="L183" i="1"/>
  <c r="L586" i="1"/>
  <c r="L470" i="1"/>
  <c r="L722" i="1"/>
  <c r="L346" i="1"/>
  <c r="L801" i="1"/>
  <c r="L347" i="1"/>
  <c r="L471" i="1"/>
  <c r="L25" i="1"/>
  <c r="L697" i="1"/>
  <c r="L472" i="1"/>
  <c r="L348" i="1"/>
  <c r="L94" i="1"/>
  <c r="L859" i="1"/>
  <c r="L349" i="1"/>
  <c r="L944" i="1"/>
  <c r="L351" i="1"/>
  <c r="L587" i="1"/>
  <c r="L245" i="1"/>
  <c r="L622" i="1"/>
  <c r="L246" i="1"/>
  <c r="L588" i="1"/>
  <c r="L247" i="1"/>
  <c r="L902" i="1"/>
  <c r="L153" i="1"/>
  <c r="L698" i="1"/>
  <c r="L154" i="1"/>
  <c r="L652" i="1"/>
  <c r="L46" i="1"/>
  <c r="L517" i="1"/>
  <c r="L473" i="1"/>
  <c r="L399" i="1"/>
  <c r="L96" i="1"/>
  <c r="L802" i="1"/>
  <c r="L699" i="1"/>
  <c r="L248" i="1"/>
  <c r="L352" i="1"/>
  <c r="L860" i="1"/>
  <c r="L589" i="1"/>
  <c r="L353" i="1"/>
  <c r="L903" i="1"/>
  <c r="L97" i="1"/>
  <c r="L474" i="1"/>
  <c r="L924" i="1"/>
  <c r="L36" i="1"/>
  <c r="L700" i="1"/>
  <c r="L623" i="1"/>
  <c r="L701" i="1"/>
  <c r="L803" i="1"/>
  <c r="L904" i="1"/>
  <c r="L156" i="1"/>
  <c r="L807" i="1"/>
  <c r="L98" i="1"/>
  <c r="L702" i="1"/>
  <c r="L703" i="1"/>
  <c r="L354" i="1"/>
  <c r="L249" i="1"/>
  <c r="L250" i="1"/>
  <c r="L704" i="1"/>
  <c r="L861" i="1"/>
  <c r="L157" i="1"/>
  <c r="L124" i="1"/>
  <c r="L99" i="1"/>
  <c r="L158" i="1"/>
  <c r="L47" i="1"/>
  <c r="L355" i="1"/>
  <c r="L475" i="1"/>
  <c r="L529" i="1"/>
  <c r="L393" i="1"/>
  <c r="L590" i="1"/>
  <c r="L159" i="1"/>
  <c r="L862" i="1"/>
  <c r="L863" i="1"/>
  <c r="L476" i="1"/>
  <c r="L625" i="1"/>
  <c r="L477" i="1"/>
  <c r="L356" i="1"/>
  <c r="L100" i="1"/>
  <c r="L279" i="1"/>
  <c r="L864" i="1"/>
  <c r="L73" i="1"/>
  <c r="L804" i="1"/>
  <c r="L938" i="1"/>
  <c r="L591" i="1"/>
  <c r="L252" i="1"/>
  <c r="L400" i="1"/>
  <c r="L253" i="1"/>
  <c r="L592" i="1"/>
  <c r="L865" i="1"/>
  <c r="L63" i="1"/>
  <c r="L593" i="1"/>
  <c r="L925" i="1"/>
  <c r="L357" i="1"/>
  <c r="L48" i="1"/>
  <c r="L254" i="1"/>
  <c r="L926" i="1"/>
  <c r="L429" i="1"/>
  <c r="L953" i="1"/>
  <c r="L544" i="1"/>
  <c r="L705" i="1"/>
  <c r="L706" i="1"/>
  <c r="L707" i="1"/>
  <c r="L769" i="1"/>
  <c r="L255" i="1"/>
  <c r="L49" i="1"/>
  <c r="L256" i="1"/>
  <c r="L768" i="1"/>
  <c r="L50" i="1"/>
  <c r="L708" i="1"/>
  <c r="L358" i="1"/>
  <c r="L511" i="1"/>
  <c r="L101" i="1"/>
  <c r="L478" i="1"/>
  <c r="L184" i="1"/>
  <c r="L479" i="1"/>
  <c r="L866" i="1"/>
  <c r="L740" i="1"/>
  <c r="L512" i="1"/>
  <c r="L758" i="1"/>
  <c r="L867" i="1"/>
  <c r="L102" i="1"/>
  <c r="L67" i="1"/>
  <c r="L304" i="1"/>
  <c r="L68" i="1"/>
  <c r="L710" i="1"/>
  <c r="L126" i="1"/>
  <c r="L403" i="1"/>
  <c r="L808" i="1"/>
  <c r="L633" i="1"/>
  <c r="L634" i="1"/>
  <c r="L946" i="1"/>
  <c r="L635" i="1"/>
  <c r="L69" i="1"/>
  <c r="L636" i="1"/>
  <c r="L809" i="1"/>
  <c r="L637" i="1"/>
  <c r="L532" i="1"/>
  <c r="L533" i="1"/>
  <c r="L638" i="1"/>
  <c r="L932" i="1"/>
  <c r="L873" i="1"/>
  <c r="L933" i="1"/>
  <c r="L404" i="1"/>
  <c r="L746" i="1"/>
  <c r="L29" i="1"/>
  <c r="L639" i="1"/>
  <c r="L534" i="1"/>
  <c r="L875" i="1"/>
  <c r="L207" i="1"/>
  <c r="L535" i="1"/>
  <c r="L536" i="1"/>
  <c r="L123" i="1"/>
  <c r="L405" i="1"/>
  <c r="L305" i="1"/>
  <c r="L640" i="1"/>
  <c r="L306" i="1"/>
  <c r="L747" i="1"/>
  <c r="L810" i="1"/>
  <c r="L480" i="1"/>
  <c r="L811" i="1"/>
  <c r="L780" i="1"/>
  <c r="L537" i="1"/>
  <c r="L513" i="1"/>
  <c r="L812" i="1"/>
  <c r="L748" i="1"/>
  <c r="L813" i="1"/>
  <c r="L749" i="1"/>
  <c r="L750" i="1"/>
  <c r="L641" i="1"/>
  <c r="L814" i="1"/>
  <c r="L839" i="1"/>
  <c r="L127" i="1"/>
  <c r="L538" i="1"/>
  <c r="L307" i="1"/>
  <c r="L60" i="1"/>
  <c r="L642" i="1"/>
  <c r="L751" i="1"/>
  <c r="L643" i="1"/>
  <c r="L539" i="1"/>
  <c r="L947" i="1"/>
  <c r="L406" i="1"/>
  <c r="L908" i="1"/>
  <c r="L815" i="1"/>
  <c r="L816" i="1"/>
  <c r="L949" i="1"/>
  <c r="L308" i="1"/>
  <c r="L644" i="1"/>
  <c r="L752" i="1"/>
  <c r="L594" i="1"/>
  <c r="L7" i="1"/>
  <c r="L515" i="1"/>
  <c r="L309" i="1"/>
  <c r="L646" i="1"/>
  <c r="L208" i="1"/>
  <c r="L753" i="1"/>
  <c r="L540" i="1"/>
  <c r="L482" i="1"/>
  <c r="L280" i="1"/>
  <c r="L876" i="1"/>
  <c r="L407" i="1"/>
  <c r="L385" i="1"/>
  <c r="L408" i="1"/>
  <c r="L359" i="1"/>
  <c r="L754" i="1"/>
  <c r="L909" i="1"/>
  <c r="L647" i="1"/>
  <c r="L301" i="1"/>
  <c r="L755" i="1"/>
  <c r="L526" i="1"/>
  <c r="L310" i="1"/>
  <c r="L209" i="1"/>
  <c r="L910" i="1"/>
  <c r="L409" i="1"/>
  <c r="L911" i="1"/>
  <c r="L311" i="1"/>
  <c r="L912" i="1"/>
  <c r="L410" i="1"/>
  <c r="L312" i="1"/>
  <c r="L756" i="1"/>
  <c r="L128" i="1"/>
  <c r="L129" i="1"/>
  <c r="L516" i="1"/>
  <c r="L877" i="1"/>
  <c r="L541" i="1"/>
  <c r="L8" i="1"/>
  <c r="L411" i="1"/>
  <c r="L30" i="1"/>
  <c r="L31" i="1"/>
  <c r="L412" i="1"/>
  <c r="L413" i="1"/>
  <c r="L542" i="1"/>
  <c r="L414" i="1"/>
  <c r="L76" i="1"/>
  <c r="L817" i="1"/>
  <c r="L939" i="1"/>
  <c r="L9" i="1"/>
  <c r="L543" i="1"/>
  <c r="L415" i="1"/>
  <c r="L545" i="1"/>
  <c r="L757" i="1"/>
  <c r="L655" i="1"/>
  <c r="L416" i="1"/>
  <c r="L360" i="1"/>
  <c r="L548" i="1"/>
  <c r="L417" i="1"/>
  <c r="L818" i="1"/>
  <c r="L313" i="1"/>
  <c r="L759" i="1"/>
  <c r="L130" i="1"/>
  <c r="L665" i="1"/>
  <c r="L549" i="1"/>
  <c r="L878" i="1"/>
  <c r="L761" i="1"/>
  <c r="L819" i="1"/>
  <c r="L314" i="1"/>
  <c r="L868" i="1"/>
  <c r="L550" i="1"/>
  <c r="L518" i="1"/>
  <c r="L762" i="1"/>
  <c r="L210" i="1"/>
  <c r="L820" i="1"/>
  <c r="L315" i="1"/>
  <c r="L419" i="1"/>
  <c r="L483" i="1"/>
  <c r="L211" i="1"/>
  <c r="L648" i="1"/>
  <c r="L551" i="1"/>
  <c r="L212" i="1"/>
  <c r="L763" i="1"/>
  <c r="L70" i="1"/>
  <c r="L420" i="1"/>
  <c r="L213" i="1"/>
  <c r="L948" i="1"/>
  <c r="L821" i="1"/>
  <c r="L822" i="1"/>
  <c r="L553" i="1"/>
  <c r="L552" i="1"/>
  <c r="L764" i="1"/>
  <c r="L421" i="1"/>
  <c r="L765" i="1"/>
  <c r="L666" i="1"/>
  <c r="L316" i="1"/>
  <c r="L649" i="1"/>
  <c r="L781" i="1"/>
  <c r="L840" i="1"/>
  <c r="L51" i="1"/>
  <c r="L282" i="1"/>
  <c r="L214" i="1"/>
  <c r="L215" i="1"/>
  <c r="L667" i="1"/>
  <c r="L772" i="1"/>
  <c r="L190" i="1"/>
  <c r="L882" i="1"/>
  <c r="L160" i="1"/>
  <c r="L191" i="1"/>
  <c r="L654" i="1"/>
  <c r="L432" i="1"/>
  <c r="C42" i="4"/>
  <c r="D41" i="4"/>
  <c r="H28" i="4" s="1"/>
  <c r="C41" i="4"/>
  <c r="A7" i="4"/>
  <c r="A4" i="4"/>
  <c r="BV375" i="1"/>
  <c r="BV678" i="1"/>
  <c r="H27" i="4" l="1"/>
  <c r="C30" i="4"/>
  <c r="H35" i="4"/>
  <c r="H25" i="4"/>
  <c r="H34" i="4"/>
  <c r="H23" i="4"/>
  <c r="H33" i="4"/>
  <c r="H22" i="4"/>
  <c r="H20" i="4"/>
  <c r="H31" i="4"/>
  <c r="H36" i="4"/>
  <c r="H26" i="4"/>
  <c r="H30" i="4"/>
  <c r="M35" i="4"/>
  <c r="G21" i="4"/>
  <c r="M32" i="4"/>
  <c r="L27" i="4"/>
  <c r="G26" i="4"/>
  <c r="E24" i="4"/>
  <c r="K22" i="4"/>
  <c r="F21" i="4"/>
  <c r="G36" i="4"/>
  <c r="L29" i="4"/>
  <c r="E26" i="4"/>
  <c r="F23" i="4"/>
  <c r="I35" i="4"/>
  <c r="J32" i="4"/>
  <c r="K29" i="4"/>
  <c r="I27" i="4"/>
  <c r="Q104" i="1" s="1"/>
  <c r="M23" i="4"/>
  <c r="C21" i="4"/>
  <c r="M36" i="4"/>
  <c r="C34" i="4"/>
  <c r="D31" i="4"/>
  <c r="E28" i="4"/>
  <c r="C26" i="4"/>
  <c r="L23" i="4"/>
  <c r="M20" i="4"/>
  <c r="J36" i="4"/>
  <c r="K33" i="4"/>
  <c r="C33" i="4"/>
  <c r="F32" i="4"/>
  <c r="I31" i="4"/>
  <c r="D30" i="4"/>
  <c r="J28" i="4"/>
  <c r="I36" i="4"/>
  <c r="G34" i="4"/>
  <c r="E32" i="4"/>
  <c r="K30" i="4"/>
  <c r="F29" i="4"/>
  <c r="I28" i="4"/>
  <c r="D27" i="4"/>
  <c r="J25" i="4"/>
  <c r="I20" i="4"/>
  <c r="Q3" i="1" s="1"/>
  <c r="D37" i="4"/>
  <c r="J27" i="4"/>
  <c r="C24" i="4"/>
  <c r="D21" i="4"/>
  <c r="F36" i="4"/>
  <c r="G33" i="4"/>
  <c r="G25" i="4"/>
  <c r="G30" i="4"/>
  <c r="D23" i="4"/>
  <c r="E20" i="4"/>
  <c r="E35" i="4"/>
  <c r="L30" i="4"/>
  <c r="G29" i="4"/>
  <c r="M27" i="4"/>
  <c r="E27" i="4"/>
  <c r="K25" i="4"/>
  <c r="C25" i="4"/>
  <c r="F24" i="4"/>
  <c r="I23" i="4"/>
  <c r="Q4" i="1" s="1"/>
  <c r="L22" i="4"/>
  <c r="D22" i="4"/>
  <c r="J20" i="4"/>
  <c r="F37" i="4"/>
  <c r="L35" i="4"/>
  <c r="D35" i="4"/>
  <c r="J33" i="4"/>
  <c r="M24" i="4"/>
  <c r="C22" i="4"/>
  <c r="J35" i="4"/>
  <c r="F31" i="4"/>
  <c r="D29" i="4"/>
  <c r="M26" i="4"/>
  <c r="K24" i="4"/>
  <c r="I22" i="4"/>
  <c r="L34" i="4"/>
  <c r="E31" i="4"/>
  <c r="F28" i="4"/>
  <c r="D26" i="4"/>
  <c r="E23" i="4"/>
  <c r="F20" i="4"/>
  <c r="E36" i="4"/>
  <c r="F33" i="4"/>
  <c r="L31" i="4"/>
  <c r="M28" i="4"/>
  <c r="F25" i="4"/>
  <c r="G22" i="4"/>
  <c r="M37" i="4"/>
  <c r="E37" i="4"/>
  <c r="K35" i="4"/>
  <c r="C35" i="4"/>
  <c r="F34" i="4"/>
  <c r="I33" i="4"/>
  <c r="L32" i="4"/>
  <c r="D32" i="4"/>
  <c r="G31" i="4"/>
  <c r="J30" i="4"/>
  <c r="M29" i="4"/>
  <c r="E29" i="4"/>
  <c r="K27" i="4"/>
  <c r="C27" i="4"/>
  <c r="I25" i="4"/>
  <c r="L24" i="4"/>
  <c r="D24" i="4"/>
  <c r="G23" i="4"/>
  <c r="J22" i="4"/>
  <c r="M21" i="4"/>
  <c r="E21" i="4"/>
  <c r="L37" i="4"/>
  <c r="M34" i="4"/>
  <c r="E34" i="4"/>
  <c r="K32" i="4"/>
  <c r="C32" i="4"/>
  <c r="I30" i="4"/>
  <c r="G28" i="4"/>
  <c r="L21" i="4"/>
  <c r="K37" i="4"/>
  <c r="C37" i="4"/>
  <c r="D34" i="4"/>
  <c r="M31" i="4"/>
  <c r="C29" i="4"/>
  <c r="L26" i="4"/>
  <c r="J24" i="4"/>
  <c r="K21" i="4"/>
  <c r="J37" i="4"/>
  <c r="K34" i="4"/>
  <c r="I32" i="4"/>
  <c r="J29" i="4"/>
  <c r="K26" i="4"/>
  <c r="I24" i="4"/>
  <c r="J21" i="4"/>
  <c r="G20" i="4"/>
  <c r="K20" i="4"/>
  <c r="J23" i="4"/>
  <c r="C28" i="4"/>
  <c r="K36" i="4"/>
  <c r="G37" i="4"/>
  <c r="C20" i="4"/>
  <c r="H21" i="4"/>
  <c r="E22" i="4"/>
  <c r="M22" i="4"/>
  <c r="G24" i="4"/>
  <c r="D25" i="4"/>
  <c r="L25" i="4"/>
  <c r="I26" i="4"/>
  <c r="Q95" i="1" s="1"/>
  <c r="F27" i="4"/>
  <c r="K28" i="4"/>
  <c r="H29" i="4"/>
  <c r="E30" i="4"/>
  <c r="M30" i="4"/>
  <c r="J31" i="4"/>
  <c r="G32" i="4"/>
  <c r="D33" i="4"/>
  <c r="L33" i="4"/>
  <c r="I34" i="4"/>
  <c r="F35" i="4"/>
  <c r="C36" i="4"/>
  <c r="H37" i="4"/>
  <c r="D20" i="4"/>
  <c r="L20" i="4"/>
  <c r="I21" i="4"/>
  <c r="F22" i="4"/>
  <c r="C23" i="4"/>
  <c r="K23" i="4"/>
  <c r="H24" i="4"/>
  <c r="E25" i="4"/>
  <c r="M25" i="4"/>
  <c r="J26" i="4"/>
  <c r="G27" i="4"/>
  <c r="D28" i="4"/>
  <c r="L28" i="4"/>
  <c r="I29" i="4"/>
  <c r="F30" i="4"/>
  <c r="C31" i="4"/>
  <c r="K31" i="4"/>
  <c r="H32" i="4"/>
  <c r="E33" i="4"/>
  <c r="M33" i="4"/>
  <c r="J34" i="4"/>
  <c r="G35" i="4"/>
  <c r="D36" i="4"/>
  <c r="L36" i="4"/>
  <c r="I37" i="4"/>
  <c r="Q651" i="1" l="1"/>
  <c r="Q943" i="1"/>
  <c r="Q382" i="1"/>
  <c r="Q257" i="1"/>
  <c r="Q934" i="1"/>
  <c r="Q871" i="1"/>
  <c r="Q16" i="1"/>
  <c r="Q343" i="1"/>
  <c r="Q766" i="1"/>
  <c r="Q7" i="1"/>
  <c r="Q207" i="1"/>
  <c r="Q819" i="1"/>
  <c r="Q29" i="1"/>
  <c r="Q820" i="1"/>
  <c r="Q360" i="1"/>
  <c r="Q31" i="1"/>
  <c r="Q946" i="1"/>
  <c r="Q421" i="1"/>
  <c r="Q764" i="1"/>
  <c r="Q642" i="1"/>
  <c r="Q482" i="1"/>
  <c r="Q635" i="1"/>
  <c r="Q877" i="1"/>
  <c r="Q407" i="1"/>
  <c r="Q746" i="1"/>
  <c r="Q809" i="1"/>
  <c r="Q749" i="1"/>
  <c r="Q750" i="1"/>
  <c r="Q535" i="1"/>
  <c r="Q632" i="1"/>
  <c r="Q810" i="1"/>
  <c r="Q807" i="1"/>
  <c r="Q540" i="1"/>
  <c r="Q765" i="1"/>
  <c r="Q130" i="1"/>
  <c r="Q211" i="1"/>
  <c r="Q552" i="1"/>
  <c r="Q816" i="1"/>
  <c r="Q633" i="1"/>
  <c r="Q634" i="1"/>
  <c r="Q308" i="1"/>
  <c r="Q948" i="1"/>
  <c r="Q910" i="1"/>
  <c r="Q907" i="1"/>
  <c r="Q538" i="1"/>
  <c r="Q548" i="1"/>
  <c r="Q908" i="1"/>
  <c r="Q208" i="1"/>
  <c r="Q638" i="1"/>
  <c r="Q209" i="1"/>
  <c r="Q808" i="1"/>
  <c r="Q637" i="1"/>
  <c r="Q306" i="1"/>
  <c r="Q285" i="1"/>
  <c r="Q69" i="1"/>
  <c r="Q949" i="1"/>
  <c r="Q814" i="1"/>
  <c r="Q536" i="1"/>
  <c r="Q821" i="1"/>
  <c r="Q70" i="1"/>
  <c r="Q304" i="1"/>
  <c r="Q875" i="1"/>
  <c r="Q532" i="1"/>
  <c r="Q648" i="1"/>
  <c r="Q644" i="1"/>
  <c r="Q551" i="1"/>
  <c r="Q305" i="1"/>
  <c r="Q129" i="1"/>
  <c r="Q410" i="1"/>
  <c r="Q212" i="1"/>
  <c r="Q754" i="1"/>
  <c r="Q303" i="1"/>
  <c r="Q9" i="1"/>
  <c r="Q751" i="1"/>
  <c r="Q763" i="1"/>
  <c r="Q812" i="1"/>
  <c r="Q67" i="1"/>
  <c r="Q126" i="1"/>
  <c r="Q420" i="1"/>
  <c r="Q811" i="1"/>
  <c r="Q534" i="1"/>
  <c r="Q210" i="1"/>
  <c r="Q205" i="1"/>
  <c r="Q404" i="1"/>
  <c r="Q876" i="1"/>
  <c r="Q655" i="1"/>
  <c r="Q531" i="1"/>
  <c r="Q759" i="1"/>
  <c r="Q412" i="1"/>
  <c r="Q316" i="1"/>
  <c r="Q537" i="1"/>
  <c r="Q312" i="1"/>
  <c r="Q533" i="1"/>
  <c r="Q753" i="1"/>
  <c r="Q756" i="1"/>
  <c r="Q214" i="1"/>
  <c r="Q409" i="1"/>
  <c r="Q417" i="1"/>
  <c r="Q647" i="1"/>
  <c r="Q413" i="1"/>
  <c r="Q203" i="1"/>
  <c r="Q204" i="1"/>
  <c r="Q667" i="1"/>
  <c r="Q419" i="1"/>
  <c r="Q30" i="1"/>
  <c r="Q947" i="1"/>
  <c r="Q815" i="1"/>
  <c r="Q822" i="1"/>
  <c r="Q68" i="1"/>
  <c r="Q639" i="1"/>
  <c r="Q314" i="1"/>
  <c r="Q213" i="1"/>
  <c r="Q402" i="1"/>
  <c r="Q752" i="1"/>
  <c r="Q762" i="1"/>
  <c r="Q539" i="1"/>
  <c r="Q545" i="1"/>
  <c r="Q781" i="1"/>
  <c r="Q411" i="1"/>
  <c r="Q359" i="1"/>
  <c r="Q631" i="1"/>
  <c r="Q302" i="1"/>
  <c r="Q643" i="1"/>
  <c r="Q414" i="1"/>
  <c r="Q748" i="1"/>
  <c r="Q311" i="1"/>
  <c r="Q215" i="1"/>
  <c r="Q933" i="1"/>
  <c r="Q123" i="1"/>
  <c r="Q128" i="1"/>
  <c r="Q408" i="1"/>
  <c r="Q909" i="1"/>
  <c r="Q666" i="1"/>
  <c r="Q839" i="1"/>
  <c r="Q127" i="1"/>
  <c r="Q309" i="1"/>
  <c r="Q878" i="1"/>
  <c r="Q761" i="1"/>
  <c r="Q416" i="1"/>
  <c r="Q8" i="1"/>
  <c r="Q649" i="1"/>
  <c r="Q403" i="1"/>
  <c r="Q550" i="1"/>
  <c r="Q483" i="1"/>
  <c r="Q755" i="1"/>
  <c r="Q665" i="1"/>
  <c r="Q641" i="1"/>
  <c r="Q307" i="1"/>
  <c r="Q401" i="1"/>
  <c r="Q817" i="1"/>
  <c r="Q406" i="1"/>
  <c r="Q543" i="1"/>
  <c r="Q840" i="1"/>
  <c r="Q415" i="1"/>
  <c r="Q780" i="1"/>
  <c r="Q541" i="1"/>
  <c r="Q813" i="1"/>
  <c r="Q646" i="1"/>
  <c r="Q873" i="1"/>
  <c r="Q911" i="1"/>
  <c r="Q542" i="1"/>
  <c r="Q744" i="1"/>
  <c r="Q745" i="1"/>
  <c r="Q122" i="1"/>
  <c r="Q818" i="1"/>
  <c r="Q206" i="1"/>
  <c r="Q481" i="1"/>
  <c r="Q636" i="1"/>
  <c r="Q310" i="1"/>
  <c r="Q640" i="1"/>
  <c r="Q757" i="1"/>
  <c r="Q932" i="1"/>
  <c r="Q912" i="1"/>
  <c r="Q315" i="1"/>
  <c r="Q405" i="1"/>
  <c r="Q747" i="1"/>
  <c r="Q313" i="1"/>
  <c r="Q549" i="1"/>
  <c r="Q423" i="1"/>
  <c r="Q879" i="1"/>
  <c r="Q189" i="1"/>
  <c r="Q6" i="1"/>
  <c r="Q422" i="1"/>
  <c r="Q286" i="1"/>
  <c r="Q955" i="1"/>
  <c r="Q424" i="1"/>
  <c r="Q28" i="1"/>
  <c r="Q553" i="1"/>
  <c r="Q202" i="1"/>
  <c r="Q66" i="1"/>
  <c r="Q595" i="1"/>
  <c r="Q712" i="1"/>
  <c r="Q711" i="1"/>
  <c r="Q782" i="1"/>
  <c r="Q431" i="1"/>
  <c r="Q713" i="1"/>
  <c r="Q714" i="1"/>
  <c r="Q598" i="1"/>
  <c r="Q927" i="1"/>
  <c r="Q597" i="1"/>
  <c r="Q894" i="1"/>
  <c r="Q425" i="1"/>
  <c r="Q190" i="1"/>
  <c r="Q654" i="1"/>
  <c r="Q432" i="1"/>
  <c r="Q772" i="1"/>
  <c r="Q882" i="1"/>
  <c r="Q191" i="1"/>
  <c r="Q881" i="1"/>
  <c r="Q217" i="1"/>
  <c r="Q770" i="1"/>
  <c r="Q916" i="1"/>
  <c r="Q771" i="1"/>
  <c r="Q520" i="1"/>
  <c r="Q109" i="1"/>
  <c r="Q659" i="1"/>
  <c r="Q193" i="1"/>
  <c r="Q869" i="1"/>
  <c r="Q954" i="1"/>
  <c r="Q392" i="1"/>
  <c r="Q388" i="1"/>
  <c r="Q195" i="1"/>
  <c r="Q390" i="1"/>
  <c r="Q291" i="1"/>
  <c r="Q294" i="1"/>
  <c r="Q393" i="1"/>
  <c r="Q73" i="1"/>
  <c r="Q662" i="1"/>
  <c r="Q391" i="1"/>
  <c r="Q32" i="1"/>
  <c r="Q661" i="1"/>
  <c r="Q75" i="1"/>
  <c r="Q663" i="1"/>
  <c r="Q35" i="1"/>
  <c r="Q950" i="1"/>
  <c r="Q776" i="1"/>
  <c r="Q941" i="1"/>
  <c r="Q78" i="1"/>
  <c r="Q196" i="1"/>
  <c r="Q71" i="1"/>
  <c r="Q133" i="1"/>
  <c r="Q773" i="1"/>
  <c r="Q656" i="1"/>
  <c r="Q929" i="1"/>
  <c r="Q523" i="1"/>
  <c r="Q905" i="1"/>
  <c r="Q928" i="1"/>
  <c r="Q79" i="1"/>
  <c r="Q930" i="1"/>
  <c r="Q297" i="1"/>
  <c r="Q775" i="1"/>
  <c r="Q940" i="1"/>
  <c r="Q74" i="1"/>
  <c r="Q34" i="1"/>
  <c r="Q524" i="1"/>
  <c r="Q192" i="1"/>
  <c r="Q289" i="1"/>
  <c r="Q389" i="1"/>
  <c r="Q40" i="1"/>
  <c r="Q33" i="1"/>
  <c r="Q36" i="1"/>
  <c r="Q526" i="1"/>
  <c r="Q660" i="1"/>
  <c r="Q658" i="1"/>
  <c r="Q80" i="1"/>
  <c r="Q657" i="1"/>
  <c r="Q945" i="1"/>
  <c r="Q76" i="1"/>
  <c r="Q874" i="1"/>
  <c r="Q81" i="1"/>
  <c r="Q62" i="1"/>
  <c r="Q823" i="1"/>
  <c r="Q942" i="1"/>
  <c r="Q525" i="1"/>
  <c r="Q77" i="1"/>
  <c r="Q72" i="1"/>
  <c r="Q292" i="1"/>
  <c r="Q664" i="1"/>
  <c r="Q296" i="1"/>
  <c r="Q290" i="1"/>
  <c r="Q295" i="1"/>
  <c r="Q194" i="1"/>
  <c r="Q931" i="1"/>
  <c r="Q870" i="1"/>
  <c r="Q522" i="1"/>
  <c r="Q774" i="1"/>
  <c r="Q715" i="1"/>
  <c r="Q777" i="1"/>
  <c r="Q298" i="1"/>
  <c r="Q155" i="1"/>
  <c r="Q778" i="1"/>
  <c r="Q322" i="1"/>
  <c r="Q446" i="1"/>
  <c r="Q472" i="1"/>
  <c r="Q478" i="1"/>
  <c r="Q452" i="1"/>
  <c r="Q793" i="1"/>
  <c r="Q802" i="1"/>
  <c r="Q844" i="1"/>
  <c r="Q919" i="1"/>
  <c r="Q902" i="1"/>
  <c r="Q799" i="1"/>
  <c r="Q441" i="1"/>
  <c r="Q27" i="1"/>
  <c r="Q677" i="1"/>
  <c r="Q227" i="1"/>
  <c r="Q293" i="1"/>
  <c r="Q856" i="1"/>
  <c r="Q440" i="1"/>
  <c r="Q803" i="1"/>
  <c r="Q397" i="1"/>
  <c r="Q529" i="1"/>
  <c r="Q348" i="1"/>
  <c r="Q231" i="1"/>
  <c r="Q895" i="1"/>
  <c r="Q898" i="1"/>
  <c r="Q584" i="1"/>
  <c r="Q147" i="1"/>
  <c r="Q480" i="1"/>
  <c r="Q456" i="1"/>
  <c r="Q46" i="1"/>
  <c r="Q852" i="1"/>
  <c r="Q845" i="1"/>
  <c r="Q579" i="1"/>
  <c r="Q221" i="1"/>
  <c r="Q457" i="1"/>
  <c r="Q697" i="1"/>
  <c r="Q790" i="1"/>
  <c r="Q798" i="1"/>
  <c r="Q346" i="1"/>
  <c r="Q355" i="1"/>
  <c r="Q256" i="1"/>
  <c r="Q85" i="1"/>
  <c r="Q254" i="1"/>
  <c r="Q786" i="1"/>
  <c r="Q683" i="1"/>
  <c r="Q896" i="1"/>
  <c r="Q98" i="1"/>
  <c r="Q477" i="1"/>
  <c r="Q789" i="1"/>
  <c r="Q680" i="1"/>
  <c r="Q557" i="1"/>
  <c r="Q688" i="1"/>
  <c r="Q583" i="1"/>
  <c r="Q151" i="1"/>
  <c r="Q358" i="1"/>
  <c r="Q670" i="1"/>
  <c r="Q867" i="1"/>
  <c r="Q86" i="1"/>
  <c r="Q47" i="1"/>
  <c r="Q479" i="1"/>
  <c r="Q544" i="1"/>
  <c r="Q797" i="1"/>
  <c r="Q650" i="1"/>
  <c r="Q325" i="1"/>
  <c r="Q904" i="1"/>
  <c r="Q87" i="1"/>
  <c r="Q585" i="1"/>
  <c r="Q153" i="1"/>
  <c r="Q39" i="1"/>
  <c r="Q92" i="1"/>
  <c r="Q590" i="1"/>
  <c r="Q681" i="1"/>
  <c r="Q936" i="1"/>
  <c r="Q698" i="1"/>
  <c r="Q588" i="1"/>
  <c r="Q247" i="1"/>
  <c r="Q591" i="1"/>
  <c r="Q847" i="1"/>
  <c r="Q787" i="1"/>
  <c r="Q862" i="1"/>
  <c r="Q102" i="1"/>
  <c r="Q255" i="1"/>
  <c r="Q783" i="1"/>
  <c r="Q849" i="1"/>
  <c r="Q475" i="1"/>
  <c r="Q131" i="1"/>
  <c r="Q937" i="1"/>
  <c r="Q464" i="1"/>
  <c r="Q51" i="1"/>
  <c r="Q559" i="1"/>
  <c r="Q232" i="1"/>
  <c r="Q450" i="1"/>
  <c r="Q855" i="1"/>
  <c r="Q571" i="1"/>
  <c r="Q722" i="1"/>
  <c r="Q577" i="1"/>
  <c r="Q476" i="1"/>
  <c r="Q88" i="1"/>
  <c r="Q566" i="1"/>
  <c r="Q903" i="1"/>
  <c r="Q794" i="1"/>
  <c r="Q800" i="1"/>
  <c r="Q675" i="1"/>
  <c r="Q250" i="1"/>
  <c r="Q455" i="1"/>
  <c r="Q99" i="1"/>
  <c r="Q859" i="1"/>
  <c r="Q672" i="1"/>
  <c r="Q563" i="1"/>
  <c r="Q327" i="1"/>
  <c r="Q400" i="1"/>
  <c r="Q704" i="1"/>
  <c r="Q565" i="1"/>
  <c r="Q458" i="1"/>
  <c r="Q449" i="1"/>
  <c r="Q253" i="1"/>
  <c r="Q141" i="1"/>
  <c r="Q592" i="1"/>
  <c r="Q671" i="1"/>
  <c r="Q146" i="1"/>
  <c r="Q237" i="1"/>
  <c r="Q801" i="1"/>
  <c r="Q341" i="1"/>
  <c r="Q318" i="1"/>
  <c r="Q459" i="1"/>
  <c r="Q469" i="1"/>
  <c r="Q97" i="1"/>
  <c r="Q445" i="1"/>
  <c r="Q706" i="1"/>
  <c r="Q863" i="1"/>
  <c r="Q467" i="1"/>
  <c r="Q157" i="1"/>
  <c r="Q41" i="1"/>
  <c r="Q574" i="1"/>
  <c r="Q484" i="1"/>
  <c r="Q691" i="1"/>
  <c r="Q288" i="1"/>
  <c r="Q788" i="1"/>
  <c r="Q331" i="1"/>
  <c r="Q938" i="1"/>
  <c r="Q156" i="1"/>
  <c r="Q703" i="1"/>
  <c r="Q239" i="1"/>
  <c r="Q335" i="1"/>
  <c r="Q159" i="1"/>
  <c r="Q918" i="1"/>
  <c r="Q453" i="1"/>
  <c r="Q848" i="1"/>
  <c r="Q676" i="1"/>
  <c r="Q708" i="1"/>
  <c r="Q199" i="1"/>
  <c r="Q900" i="1"/>
  <c r="Q673" i="1"/>
  <c r="Q470" i="1"/>
  <c r="Q38" i="1"/>
  <c r="Q682" i="1"/>
  <c r="Q857" i="1"/>
  <c r="Q861" i="1"/>
  <c r="Q596" i="1"/>
  <c r="Q249" i="1"/>
  <c r="Q347" i="1"/>
  <c r="Q785" i="1"/>
  <c r="Q917" i="1"/>
  <c r="Q437" i="1"/>
  <c r="Q328" i="1"/>
  <c r="Q252" i="1"/>
  <c r="Q50" i="1"/>
  <c r="Q356" i="1"/>
  <c r="Q349" i="1"/>
  <c r="Q42" i="1"/>
  <c r="Q354" i="1"/>
  <c r="Q158" i="1"/>
  <c r="Q702" i="1"/>
  <c r="Q944" i="1"/>
  <c r="Q90" i="1"/>
  <c r="Q345" i="1"/>
  <c r="Q300" i="1"/>
  <c r="Q920" i="1"/>
  <c r="Q330" i="1"/>
  <c r="Q740" i="1"/>
  <c r="Q573" i="1"/>
  <c r="Q89" i="1"/>
  <c r="Q219" i="1"/>
  <c r="Q226" i="1"/>
  <c r="Q91" i="1"/>
  <c r="Q94" i="1"/>
  <c r="Q897" i="1"/>
  <c r="Q517" i="1"/>
  <c r="Q686" i="1"/>
  <c r="Q594" i="1"/>
  <c r="Q222" i="1"/>
  <c r="Q924" i="1"/>
  <c r="Q474" i="1"/>
  <c r="Q564" i="1"/>
  <c r="Q705" i="1"/>
  <c r="Q899" i="1"/>
  <c r="Q321" i="1"/>
  <c r="Q860" i="1"/>
  <c r="Q570" i="1"/>
  <c r="Q138" i="1"/>
  <c r="Q444" i="1"/>
  <c r="Q792" i="1"/>
  <c r="Q229" i="1"/>
  <c r="Q323" i="1"/>
  <c r="Q137" i="1"/>
  <c r="Q846" i="1"/>
  <c r="Q926" i="1"/>
  <c r="Q429" i="1"/>
  <c r="Q695" i="1"/>
  <c r="Q953" i="1"/>
  <c r="Q154" i="1"/>
  <c r="Q228" i="1"/>
  <c r="Q758" i="1"/>
  <c r="Q135" i="1"/>
  <c r="Q587" i="1"/>
  <c r="Q299" i="1"/>
  <c r="Q245" i="1"/>
  <c r="Q853" i="1"/>
  <c r="Q351" i="1"/>
  <c r="Q448" i="1"/>
  <c r="Q287" i="1"/>
  <c r="Q700" i="1"/>
  <c r="Q246" i="1"/>
  <c r="Q443" i="1"/>
  <c r="Q96" i="1"/>
  <c r="Q48" i="1"/>
  <c r="Q868" i="1"/>
  <c r="Q710" i="1"/>
  <c r="Q329" i="1"/>
  <c r="Q678" i="1"/>
  <c r="Q668" i="1"/>
  <c r="Q578" i="1"/>
  <c r="Q674" i="1"/>
  <c r="Q851" i="1"/>
  <c r="Q396" i="1"/>
  <c r="Q567" i="1"/>
  <c r="Q44" i="1"/>
  <c r="Q560" i="1"/>
  <c r="Q394" i="1"/>
  <c r="Q399" i="1"/>
  <c r="Q301" i="1"/>
  <c r="Q561" i="1"/>
  <c r="Q434" i="1"/>
  <c r="Q216" i="1"/>
  <c r="Q463" i="1"/>
  <c r="Q645" i="1"/>
  <c r="Q160" i="1"/>
  <c r="Q101" i="1"/>
  <c r="Q132" i="1"/>
  <c r="Q5" i="1"/>
  <c r="Q796" i="1"/>
  <c r="Q352" i="1"/>
  <c r="Q22" i="1"/>
  <c r="Q707" i="1"/>
  <c r="Q342" i="1"/>
  <c r="Q236" i="1"/>
  <c r="Q23" i="1"/>
  <c r="Q334" i="1"/>
  <c r="Q338" i="1"/>
  <c r="Q37" i="1"/>
  <c r="Q242" i="1"/>
  <c r="Q784" i="1"/>
  <c r="Q134" i="1"/>
  <c r="Q140" i="1"/>
  <c r="Q460" i="1"/>
  <c r="Q142" i="1"/>
  <c r="Q454" i="1"/>
  <c r="Q45" i="1"/>
  <c r="Q901" i="1"/>
  <c r="Q791" i="1"/>
  <c r="Q699" i="1"/>
  <c r="Q333" i="1"/>
  <c r="Q340" i="1"/>
  <c r="Q426" i="1"/>
  <c r="Q93" i="1"/>
  <c r="Q768" i="1"/>
  <c r="Q148" i="1"/>
  <c r="Q223" i="1"/>
  <c r="Q248" i="1"/>
  <c r="Q451" i="1"/>
  <c r="Q436" i="1"/>
  <c r="Q514" i="1"/>
  <c r="Q433" i="1"/>
  <c r="Q562" i="1"/>
  <c r="Q471" i="1"/>
  <c r="Q124" i="1"/>
  <c r="Q693" i="1"/>
  <c r="Q136" i="1"/>
  <c r="Q332" i="1"/>
  <c r="Q24" i="1"/>
  <c r="Q326" i="1"/>
  <c r="Q350" i="1"/>
  <c r="Q806" i="1"/>
  <c r="Q337" i="1"/>
  <c r="Q439" i="1"/>
  <c r="Q530" i="1"/>
  <c r="Q220" i="1"/>
  <c r="Q580" i="1"/>
  <c r="Q687" i="1"/>
  <c r="Q568" i="1"/>
  <c r="Q225" i="1"/>
  <c r="Q767" i="1"/>
  <c r="Q442" i="1"/>
  <c r="Q234" i="1"/>
  <c r="Q25" i="1"/>
  <c r="Q12" i="1"/>
  <c r="Q21" i="1"/>
  <c r="Q854" i="1"/>
  <c r="Q244" i="1"/>
  <c r="Q652" i="1"/>
  <c r="Q589" i="1"/>
  <c r="Q63" i="1"/>
  <c r="Q235" i="1"/>
  <c r="Q528" i="1"/>
  <c r="Q49" i="1"/>
  <c r="Q872" i="1"/>
  <c r="Q82" i="1"/>
  <c r="Q582" i="1"/>
  <c r="Q556" i="1"/>
  <c r="Q243" i="1"/>
  <c r="Q921" i="1"/>
  <c r="Q461" i="1"/>
  <c r="Q150" i="1"/>
  <c r="Q572" i="1"/>
  <c r="Q865" i="1"/>
  <c r="Q241" i="1"/>
  <c r="Q581" i="1"/>
  <c r="Q465" i="1"/>
  <c r="Q336" i="1"/>
  <c r="Q593" i="1"/>
  <c r="Q395" i="1"/>
  <c r="Q145" i="1"/>
  <c r="Q689" i="1"/>
  <c r="Q685" i="1"/>
  <c r="Q224" i="1"/>
  <c r="Q558" i="1"/>
  <c r="Q701" i="1"/>
  <c r="Q43" i="1"/>
  <c r="Q575" i="1"/>
  <c r="Q240" i="1"/>
  <c r="Q569" i="1"/>
  <c r="Q83" i="1"/>
  <c r="Q466" i="1"/>
  <c r="Q233" i="1"/>
  <c r="Q684" i="1"/>
  <c r="Q438" i="1"/>
  <c r="Q198" i="1"/>
  <c r="Q100" i="1"/>
  <c r="Q864" i="1"/>
  <c r="Q653" i="1"/>
  <c r="Q447" i="1"/>
  <c r="Q925" i="1"/>
  <c r="Q880" i="1"/>
  <c r="Q84" i="1"/>
  <c r="Q320" i="1"/>
  <c r="Q555" i="1"/>
  <c r="Q769" i="1"/>
  <c r="Q669" i="1"/>
  <c r="Q398" i="1"/>
  <c r="Q841" i="1"/>
  <c r="Q795" i="1"/>
  <c r="Q858" i="1"/>
  <c r="Q843" i="1"/>
  <c r="Q462" i="1"/>
  <c r="Q696" i="1"/>
  <c r="Q319" i="1"/>
  <c r="Q922" i="1"/>
  <c r="Q586" i="1"/>
  <c r="Q144" i="1"/>
  <c r="Q527" i="1"/>
  <c r="Q694" i="1"/>
  <c r="Q939" i="1"/>
  <c r="Q26" i="1"/>
  <c r="Q143" i="1"/>
  <c r="Q679" i="1"/>
  <c r="Q690" i="1"/>
  <c r="Q866" i="1"/>
  <c r="Q353" i="1"/>
  <c r="Q324" i="1"/>
  <c r="Q468" i="1"/>
  <c r="Q139" i="1"/>
  <c r="Q344" i="1"/>
  <c r="Q418" i="1"/>
  <c r="Q238" i="1"/>
  <c r="Q152" i="1"/>
  <c r="Q804" i="1"/>
  <c r="Q923" i="1"/>
  <c r="Q473" i="1"/>
  <c r="Q709" i="1"/>
  <c r="Q317" i="1"/>
  <c r="Q692" i="1"/>
  <c r="Q435" i="1"/>
  <c r="Q850" i="1"/>
  <c r="Q149" i="1"/>
  <c r="Q339" i="1"/>
  <c r="Q357" i="1"/>
  <c r="Q827" i="1"/>
  <c r="Q720" i="1"/>
  <c r="Q603" i="1"/>
  <c r="Q717" i="1"/>
  <c r="Q913" i="1"/>
  <c r="Q620" i="1"/>
  <c r="Q507" i="1"/>
  <c r="Q836" i="1"/>
  <c r="Q547" i="1"/>
  <c r="Q491" i="1"/>
  <c r="Q733" i="1"/>
  <c r="Q258" i="1"/>
  <c r="Q271" i="1"/>
  <c r="Q273" i="1"/>
  <c r="Q55" i="1"/>
  <c r="Q275" i="1"/>
  <c r="Q374" i="1"/>
  <c r="Q115" i="1"/>
  <c r="Q576" i="1"/>
  <c r="Q892" i="1"/>
  <c r="Q518" i="1"/>
  <c r="Q515" i="1"/>
  <c r="Q111" i="1"/>
  <c r="Q60" i="1"/>
  <c r="Q618" i="1"/>
  <c r="Q831" i="1"/>
  <c r="Q381" i="1"/>
  <c r="Q842" i="1"/>
  <c r="Q372" i="1"/>
  <c r="Q181" i="1"/>
  <c r="Q278" i="1"/>
  <c r="Q270" i="1"/>
  <c r="Q884" i="1"/>
  <c r="Q601" i="1"/>
  <c r="Q492" i="1"/>
  <c r="Q387" i="1"/>
  <c r="Q885" i="1"/>
  <c r="Q174" i="1"/>
  <c r="Q493" i="1"/>
  <c r="Q369" i="1"/>
  <c r="Q738" i="1"/>
  <c r="Q167" i="1"/>
  <c r="Q624" i="1"/>
  <c r="Q883" i="1"/>
  <c r="Q729" i="1"/>
  <c r="Q179" i="1"/>
  <c r="Q117" i="1"/>
  <c r="Q513" i="1"/>
  <c r="Q64" i="1"/>
  <c r="Q721" i="1"/>
  <c r="Q629" i="1"/>
  <c r="Q519" i="1"/>
  <c r="Q600" i="1"/>
  <c r="Q627" i="1"/>
  <c r="Q835" i="1"/>
  <c r="Q114" i="1"/>
  <c r="Q162" i="1"/>
  <c r="Q277" i="1"/>
  <c r="Q833" i="1"/>
  <c r="Q615" i="1"/>
  <c r="Q57" i="1"/>
  <c r="Q371" i="1"/>
  <c r="Q276" i="1"/>
  <c r="Q58" i="1"/>
  <c r="Q56" i="1"/>
  <c r="Q173" i="1"/>
  <c r="Q279" i="1"/>
  <c r="Q887" i="1"/>
  <c r="Q510" i="1"/>
  <c r="Q742" i="1"/>
  <c r="Q719" i="1"/>
  <c r="Q735" i="1"/>
  <c r="Q261" i="1"/>
  <c r="Q935" i="1"/>
  <c r="Q500" i="1"/>
  <c r="Q490" i="1"/>
  <c r="Q259" i="1"/>
  <c r="Q502" i="1"/>
  <c r="Q501" i="1"/>
  <c r="Q120" i="1"/>
  <c r="Q176" i="1"/>
  <c r="Q617" i="1"/>
  <c r="Q366" i="1"/>
  <c r="Q488" i="1"/>
  <c r="Q487" i="1"/>
  <c r="Q218" i="1"/>
  <c r="Q368" i="1"/>
  <c r="Q886" i="1"/>
  <c r="Q741" i="1"/>
  <c r="Q625" i="1"/>
  <c r="Q385" i="1"/>
  <c r="Q183" i="1"/>
  <c r="Q623" i="1"/>
  <c r="Q175" i="1"/>
  <c r="Q15" i="1"/>
  <c r="Q184" i="1"/>
  <c r="Q108" i="1"/>
  <c r="Q621" i="1"/>
  <c r="Q613" i="1"/>
  <c r="Q20" i="1"/>
  <c r="Q888" i="1"/>
  <c r="Q628" i="1"/>
  <c r="Q497" i="1"/>
  <c r="Q177" i="1"/>
  <c r="Q825" i="1"/>
  <c r="Q103" i="1"/>
  <c r="Q269" i="1"/>
  <c r="Q739" i="1"/>
  <c r="Q832" i="1"/>
  <c r="Q830" i="1"/>
  <c r="Q251" i="1"/>
  <c r="Q609" i="1"/>
  <c r="Q834" i="1"/>
  <c r="Q726" i="1"/>
  <c r="Q716" i="1"/>
  <c r="Q166" i="1"/>
  <c r="Q384" i="1"/>
  <c r="Q915" i="1"/>
  <c r="Q187" i="1"/>
  <c r="Q283" i="1"/>
  <c r="Q505" i="1"/>
  <c r="Q14" i="1"/>
  <c r="Q727" i="1"/>
  <c r="Q734" i="1"/>
  <c r="Q498" i="1"/>
  <c r="Q386" i="1"/>
  <c r="Q272" i="1"/>
  <c r="Q378" i="1"/>
  <c r="Q59" i="1"/>
  <c r="Q172" i="1"/>
  <c r="Q607" i="1"/>
  <c r="Q170" i="1"/>
  <c r="Q65" i="1"/>
  <c r="Q377" i="1"/>
  <c r="Q168" i="1"/>
  <c r="Q107" i="1"/>
  <c r="Q728" i="1"/>
  <c r="Q546" i="1"/>
  <c r="Q61" i="1"/>
  <c r="Q379" i="1"/>
  <c r="Q496" i="1"/>
  <c r="Q837" i="1"/>
  <c r="Q506" i="1"/>
  <c r="Q364" i="1"/>
  <c r="Q614" i="1"/>
  <c r="Q268" i="1"/>
  <c r="Q373" i="1"/>
  <c r="Q951" i="1"/>
  <c r="Q731" i="1"/>
  <c r="Q503" i="1"/>
  <c r="Q914" i="1"/>
  <c r="Q495" i="1"/>
  <c r="Q13" i="1"/>
  <c r="Q380" i="1"/>
  <c r="Q427" i="1"/>
  <c r="Q622" i="1"/>
  <c r="Q186" i="1"/>
  <c r="Q626" i="1"/>
  <c r="Q185" i="1"/>
  <c r="Q826" i="1"/>
  <c r="Q180" i="1"/>
  <c r="Q112" i="1"/>
  <c r="Q266" i="1"/>
  <c r="Q165" i="1"/>
  <c r="Q893" i="1"/>
  <c r="Q116" i="1"/>
  <c r="Q113" i="1"/>
  <c r="Q521" i="1"/>
  <c r="Q602" i="1"/>
  <c r="Q725" i="1"/>
  <c r="Q106" i="1"/>
  <c r="Q730" i="1"/>
  <c r="Q890" i="1"/>
  <c r="Q182" i="1"/>
  <c r="Q119" i="1"/>
  <c r="Q554" i="1"/>
  <c r="Q163" i="1"/>
  <c r="Q732" i="1"/>
  <c r="Q267" i="1"/>
  <c r="Q509" i="1"/>
  <c r="Q376" i="1"/>
  <c r="Q17" i="1"/>
  <c r="Q262" i="1"/>
  <c r="Q18" i="1"/>
  <c r="Q737" i="1"/>
  <c r="Q201" i="1"/>
  <c r="Q824" i="1"/>
  <c r="Q599" i="1"/>
  <c r="Q952" i="1"/>
  <c r="Q805" i="1"/>
  <c r="Q164" i="1"/>
  <c r="Q161" i="1"/>
  <c r="Q489" i="1"/>
  <c r="Q367" i="1"/>
  <c r="Q365" i="1"/>
  <c r="Q118" i="1"/>
  <c r="Q604" i="1"/>
  <c r="Q829" i="1"/>
  <c r="Q197" i="1"/>
  <c r="Q10" i="1"/>
  <c r="Q512" i="1"/>
  <c r="Q838" i="1"/>
  <c r="Q11" i="1"/>
  <c r="Q171" i="1"/>
  <c r="Q280" i="1"/>
  <c r="Q121" i="1"/>
  <c r="Q485" i="1"/>
  <c r="Q370" i="1"/>
  <c r="Q610" i="1"/>
  <c r="Q125" i="1"/>
  <c r="Q608" i="1"/>
  <c r="Q630" i="1"/>
  <c r="Q260" i="1"/>
  <c r="Q828" i="1"/>
  <c r="Q612" i="1"/>
  <c r="Q743" i="1"/>
  <c r="Q169" i="1"/>
  <c r="Q760" i="1"/>
  <c r="Q718" i="1"/>
  <c r="Q263" i="1"/>
  <c r="Q281" i="1"/>
  <c r="Q188" i="1"/>
  <c r="Q375" i="1"/>
  <c r="Q200" i="1"/>
  <c r="Q508" i="1"/>
  <c r="Q723" i="1"/>
  <c r="Q105" i="1"/>
  <c r="Q611" i="1"/>
  <c r="Q736" i="1"/>
  <c r="Q511" i="1"/>
  <c r="Q516" i="1"/>
  <c r="Q486" i="1"/>
  <c r="Q284" i="1"/>
  <c r="Q110" i="1"/>
  <c r="Q265" i="1"/>
  <c r="Q605" i="1"/>
  <c r="Q430" i="1"/>
  <c r="Q282" i="1"/>
  <c r="Q363" i="1"/>
  <c r="Q230" i="1"/>
  <c r="Q383" i="1"/>
  <c r="Q779" i="1"/>
  <c r="Q361" i="1"/>
  <c r="Q606" i="1"/>
  <c r="Q362" i="1"/>
  <c r="Q178" i="1"/>
  <c r="Q504" i="1"/>
  <c r="Q494" i="1"/>
  <c r="Q53" i="1"/>
  <c r="Q619" i="1"/>
  <c r="Q264" i="1"/>
  <c r="Q19" i="1"/>
  <c r="Q616" i="1"/>
  <c r="Q891" i="1"/>
  <c r="Q54" i="1"/>
  <c r="Q52" i="1"/>
  <c r="Q274" i="1"/>
  <c r="Q906" i="1"/>
  <c r="Q889" i="1"/>
  <c r="Q724" i="1"/>
  <c r="Q499" i="1"/>
  <c r="Q428" i="1"/>
</calcChain>
</file>

<file path=xl/sharedStrings.xml><?xml version="1.0" encoding="utf-8"?>
<sst xmlns="http://schemas.openxmlformats.org/spreadsheetml/2006/main" count="7740" uniqueCount="230">
  <si>
    <t>id</t>
  </si>
  <si>
    <t>source</t>
  </si>
  <si>
    <t>MD</t>
  </si>
  <si>
    <t>Elsewhere</t>
  </si>
  <si>
    <t>yob</t>
  </si>
  <si>
    <t>age</t>
  </si>
  <si>
    <t>previous_preg</t>
  </si>
  <si>
    <t>type_of_preg</t>
  </si>
  <si>
    <t>Natural</t>
  </si>
  <si>
    <t>Assisted</t>
  </si>
  <si>
    <t>multi_preg</t>
  </si>
  <si>
    <t>Singleton</t>
  </si>
  <si>
    <t>Twins</t>
  </si>
  <si>
    <t>Triplets</t>
  </si>
  <si>
    <t>gest_at_hbp</t>
  </si>
  <si>
    <t xml:space="preserve"> </t>
  </si>
  <si>
    <t>gest_at_hemorr</t>
  </si>
  <si>
    <t>ra ít huyết ngày 11+12/11, đau bụng chuyển dạ 12/11</t>
  </si>
  <si>
    <t>oligohydramnios</t>
  </si>
  <si>
    <t>polyhydramnios</t>
  </si>
  <si>
    <t>Fully vaccinated</t>
  </si>
  <si>
    <t>Only 1 dose</t>
  </si>
  <si>
    <t>vaccination</t>
  </si>
  <si>
    <t>first_dose</t>
  </si>
  <si>
    <t>AstraZeneca</t>
  </si>
  <si>
    <t>Pfizer BioNTech</t>
  </si>
  <si>
    <t>first_vaccine</t>
  </si>
  <si>
    <t>ICU</t>
  </si>
  <si>
    <t>fatigue</t>
  </si>
  <si>
    <t>sore_throat</t>
  </si>
  <si>
    <t>runny_nose</t>
  </si>
  <si>
    <t>headache</t>
  </si>
  <si>
    <t>sore_muscle</t>
  </si>
  <si>
    <t>chilled</t>
  </si>
  <si>
    <t>arthralgia</t>
  </si>
  <si>
    <t>stomach</t>
  </si>
  <si>
    <t>diarrhea</t>
  </si>
  <si>
    <t>rashes</t>
  </si>
  <si>
    <t>haemoptysis</t>
  </si>
  <si>
    <t>others</t>
  </si>
  <si>
    <t>thrombo</t>
  </si>
  <si>
    <t>myocard</t>
  </si>
  <si>
    <t>anaphylactic</t>
  </si>
  <si>
    <t>inject_site_swell</t>
  </si>
  <si>
    <t>inject_site_pain</t>
  </si>
  <si>
    <t>inject_site_redskin</t>
  </si>
  <si>
    <t>inject_site_itchy</t>
  </si>
  <si>
    <t>coughing</t>
  </si>
  <si>
    <t>haemorrh</t>
  </si>
  <si>
    <t>fever_38deg</t>
  </si>
  <si>
    <t>doses_duration</t>
  </si>
  <si>
    <t>second_dose</t>
  </si>
  <si>
    <t/>
  </si>
  <si>
    <t>second_vaccine</t>
  </si>
  <si>
    <t>birthweight1</t>
  </si>
  <si>
    <t>birthweight2</t>
  </si>
  <si>
    <t>alive</t>
  </si>
  <si>
    <t>nicu</t>
  </si>
  <si>
    <t>obstruct</t>
  </si>
  <si>
    <t>defects</t>
  </si>
  <si>
    <t>days_at_nicu</t>
  </si>
  <si>
    <t>iugr_gest</t>
  </si>
  <si>
    <t>gest_at_iugr</t>
  </si>
  <si>
    <t>mother_covid</t>
  </si>
  <si>
    <t>labor_day</t>
  </si>
  <si>
    <t>gest_at_birth</t>
  </si>
  <si>
    <t>labor_type</t>
  </si>
  <si>
    <t>birth_weight</t>
  </si>
  <si>
    <t>over 2500</t>
  </si>
  <si>
    <t>under 2500</t>
  </si>
  <si>
    <t>over 4000</t>
  </si>
  <si>
    <t>low_birthweight</t>
  </si>
  <si>
    <t>birthweight3</t>
  </si>
  <si>
    <t>Caesarean</t>
  </si>
  <si>
    <t>gest_at_vaccine</t>
  </si>
  <si>
    <t>inject_site_swell_2</t>
  </si>
  <si>
    <t>inject_site_pain_2</t>
  </si>
  <si>
    <t>inject_site_redskin_2</t>
  </si>
  <si>
    <t>inject_site_itchy_2</t>
  </si>
  <si>
    <t>fatigue_2</t>
  </si>
  <si>
    <t>sore_throat_2</t>
  </si>
  <si>
    <t>runny_nose_2</t>
  </si>
  <si>
    <t>coughing_2</t>
  </si>
  <si>
    <t>headache_2</t>
  </si>
  <si>
    <t>sore_muscle_2</t>
  </si>
  <si>
    <t>chilled_2</t>
  </si>
  <si>
    <t>fever_38deg_2</t>
  </si>
  <si>
    <t>nausea</t>
  </si>
  <si>
    <t>nausea_2</t>
  </si>
  <si>
    <t>arthralgia_2</t>
  </si>
  <si>
    <t>stomach_2</t>
  </si>
  <si>
    <t>diarrhea_2</t>
  </si>
  <si>
    <t>rashes_2</t>
  </si>
  <si>
    <t>haemorrh_2</t>
  </si>
  <si>
    <t>haemoptysis_2</t>
  </si>
  <si>
    <t>others_2</t>
  </si>
  <si>
    <t>thrombo_2</t>
  </si>
  <si>
    <t>myocard_2</t>
  </si>
  <si>
    <t>anaphylactic_2</t>
  </si>
  <si>
    <t>ID of patients (database ID of patients giving birth at My Duc, phone number for patients gave birth elsewhere)</t>
  </si>
  <si>
    <t>Year of birth</t>
  </si>
  <si>
    <t>Place of deliver</t>
  </si>
  <si>
    <t>The type of this current pregnance (Natural or ART)</t>
  </si>
  <si>
    <t>The number of gestational sac (Singleton, Twins, or Triplets)</t>
  </si>
  <si>
    <t>Wether the infants are currently alive or not (0 = no, 1 = alive)</t>
  </si>
  <si>
    <t>gest_hbp</t>
  </si>
  <si>
    <t>gest_diabetes</t>
  </si>
  <si>
    <t>gest_at_diabetes</t>
  </si>
  <si>
    <t>gest_hemorr</t>
  </si>
  <si>
    <t>preterm_birth</t>
  </si>
  <si>
    <t>gest_at_preterm</t>
  </si>
  <si>
    <t>High blood pressure durring the pregnancy (0=no , 1 = yes)</t>
  </si>
  <si>
    <t>Diabetes durring the pregnancy (0=no , 1 = yes)</t>
  </si>
  <si>
    <t>Oligohydramnios durring the pregnancy (0=no , 1 = yes)</t>
  </si>
  <si>
    <t>Vaginal hemorrhage durring the pregnancy (0=no , 1 = yes)</t>
  </si>
  <si>
    <t>Polyhydramnious durring the pregnancy (0=no , 1 = yes)</t>
  </si>
  <si>
    <t>The number of injection</t>
  </si>
  <si>
    <t>Type of the first dose</t>
  </si>
  <si>
    <t>Wether the patients were monitored at ICU because of vaccination or not (0 = no, 1 = yes)</t>
  </si>
  <si>
    <t>Side effects of the first injection (0 = no, 1 = yes)</t>
  </si>
  <si>
    <t>Side effects of the first injection (swelling at the injection site, 0 = no, 1 = yes)</t>
  </si>
  <si>
    <t>Side effects of the first injection (pain at the injection site, 0 = no, 1 = yes)</t>
  </si>
  <si>
    <t>Side effects of the first injection (redskin at the injection site, 0 = no, 1 = yes)</t>
  </si>
  <si>
    <t>Side effects of the first injection (itchying at the injection site, 0 = no, 1 = yes)</t>
  </si>
  <si>
    <t>Side effects of the first injection (feeling chilled, 0 = no, 1 = yes)</t>
  </si>
  <si>
    <t>Side effects of the first injection (had an over 38 degree fever, 0 = no, 1 = yes)</t>
  </si>
  <si>
    <t>Side effects of the first injection (vomitting, 0 = no, 1 = yes)</t>
  </si>
  <si>
    <t>Side effects of the first injection (arthritis pain, 0 = no, 1 = yes)</t>
  </si>
  <si>
    <t>Side effects of the first injection (stomachache, 0 = no, 1 = yes)</t>
  </si>
  <si>
    <t>Side effects of the first injection (had rashes, 0 = no, 1 = yes)</t>
  </si>
  <si>
    <t>Side effects of the first injection (had blood while coughing, 0 = no, 1 = yes)</t>
  </si>
  <si>
    <t>Side effects of the first injection (vaginal haemorrhage, 0 = no, 1 = yes)</t>
  </si>
  <si>
    <t>Side effects of the first injection (other side effects, 0 = no, 1 = yes)</t>
  </si>
  <si>
    <t>Side effects of the first injection (blood clots, 0 = no, 1 = yes)</t>
  </si>
  <si>
    <t>Side effects of the first injection (myocardiac inflammation, 0 = no, 1 = yes)</t>
  </si>
  <si>
    <t>Side effects of the first injection (anaphlytic shocks, 0 = no, 1 = yes)</t>
  </si>
  <si>
    <t>Side effects of the second injection (swelling at the injection site, 0 = no, 1 = yes)</t>
  </si>
  <si>
    <t>Side effects of the second injection (pain at the injection site, 0 = no, 1 = yes)</t>
  </si>
  <si>
    <t>Side effects of the second injection (redskin at the injection site, 0 = no, 1 = yes)</t>
  </si>
  <si>
    <t>Side effects of the second injection (itchying at the injection site, 0 = no, 1 = yes)</t>
  </si>
  <si>
    <t>Side effects of the second injection (0 = no, 1 = yes)</t>
  </si>
  <si>
    <t>Side effects of the second injection (feeling chilled, 0 = no, 1 = yes)</t>
  </si>
  <si>
    <t>Side effects of the second injection (had an over 38 degree fever, 0 = no, 1 = yes)</t>
  </si>
  <si>
    <t>Side effects of the second injection (vomitting, 0 = no, 1 = yes)</t>
  </si>
  <si>
    <t>Side effects of the second injection (arthritis pain, 0 = no, 1 = yes)</t>
  </si>
  <si>
    <t>Side effects of the second injection (stomachache, 0 = no, 1 = yes)</t>
  </si>
  <si>
    <t>Side effects of the second injection (had rashes, 0 = no, 1 = yes)</t>
  </si>
  <si>
    <t>Side effects of the second injection (vaginal haemorrhage, 0 = no, 1 = yes)</t>
  </si>
  <si>
    <t>Side effects of the second injection (had blood while coughing, 0 = no, 1 = yes)</t>
  </si>
  <si>
    <t>Side effects of the second injection (other side effects, 0 = no, 1 = yes)</t>
  </si>
  <si>
    <t>Side effects of the second injection (blood clots, 0 = no, 1 = yes)</t>
  </si>
  <si>
    <t>Side effects of the second injection (myocardiac inflammation, 0 = no, 1 = yes)</t>
  </si>
  <si>
    <t>Side effects of the second injection (anaphlytic shocks, 0 = no, 1 = yes)</t>
  </si>
  <si>
    <t>Type of the second dose</t>
  </si>
  <si>
    <t>Durration between two injection (days)</t>
  </si>
  <si>
    <t>Maternal age at deliver (years)</t>
  </si>
  <si>
    <t>The number of previous pregnancies (times)</t>
  </si>
  <si>
    <t>Date at the first injection (dd/mm/yyyy)</t>
  </si>
  <si>
    <t>Date at the second injection (dd/mm/yyyy)</t>
  </si>
  <si>
    <t>Date of the deliver (dd/mm/yyyy)</t>
  </si>
  <si>
    <t>Gestational age of the infant at birth date (weeks)</t>
  </si>
  <si>
    <t>Gestational age of the infant at vaccination (weeks)</t>
  </si>
  <si>
    <t>The birth weight of first infant (grams)</t>
  </si>
  <si>
    <t>The birth weight of second infant (grams)</t>
  </si>
  <si>
    <t>The birth weight of third infant (grams)</t>
  </si>
  <si>
    <t>Gestational age when diagnosed high blood pressure (weeks)</t>
  </si>
  <si>
    <t>Gestational age when diagnosed diabetes (weeks)</t>
  </si>
  <si>
    <t>Gestational age when diagnosed vaginal hemorrhage (weeks)</t>
  </si>
  <si>
    <t>Gestational age when gave birth (weeks), &lt;37 weeks</t>
  </si>
  <si>
    <t>The days the infants stayed in NICU (days)</t>
  </si>
  <si>
    <t>Wether the infants had obstructive or not (0 = no, 1 = yes)</t>
  </si>
  <si>
    <t>Wether the infants had birth defects or not (0 = no, 1 = yes)</t>
  </si>
  <si>
    <t>Wether the infants were monitored in NICU after birth or not (0 = no, 1 = yes)</t>
  </si>
  <si>
    <t>Wether the infants had intrauterine growth retardation or not (0 = no, 1 = yes)</t>
  </si>
  <si>
    <t>Gestational age when diagnosed IUGR (weeks)</t>
  </si>
  <si>
    <t>Wether the infants had infected by covid or not (0 = no, 1 = yes)</t>
  </si>
  <si>
    <t>Type of the deliver</t>
  </si>
  <si>
    <t>Wether the infants were categorized low birth weight or not (0 = no, 1 = yes)</t>
  </si>
  <si>
    <t>The birth weight groups of infants (under 2500, over 2500, over 4000)</t>
  </si>
  <si>
    <t>Variables</t>
  </si>
  <si>
    <t>Note</t>
  </si>
  <si>
    <t>Weight percentiles calculator</t>
  </si>
  <si>
    <r>
      <rPr>
        <sz val="10"/>
        <color theme="1"/>
        <rFont val="Arial"/>
        <family val="2"/>
      </rPr>
      <t xml:space="preserve">In order to obtain local percentiles, enter in the </t>
    </r>
    <r>
      <rPr>
        <b/>
        <sz val="10"/>
        <color theme="1"/>
        <rFont val="Arial"/>
        <family val="2"/>
      </rPr>
      <t>yellow field</t>
    </r>
    <r>
      <rPr>
        <sz val="10"/>
        <color theme="1"/>
        <rFont val="Arial"/>
        <family val="2"/>
      </rPr>
      <t xml:space="preserve"> below the mean birthweight at 40 weeks </t>
    </r>
  </si>
  <si>
    <t xml:space="preserve">observed in your sample. For determining the mean birthweight use at least 100 deliveries at 40 weeks  </t>
  </si>
  <si>
    <t>(40+0 to 40+6) and with no risk factors for having small for gestational age infants.</t>
  </si>
  <si>
    <t xml:space="preserve">Optionally, enter the standard deviation of your sample's mean birthweight in the light green field below. </t>
  </si>
  <si>
    <t>Mean birthweigh at 40 weeks  =</t>
  </si>
  <si>
    <t>g</t>
  </si>
  <si>
    <t>Standard deviation of birthweight,</t>
  </si>
  <si>
    <t xml:space="preserve">expressed as a percentage of </t>
  </si>
  <si>
    <t>mean birthweight*</t>
  </si>
  <si>
    <t>%</t>
  </si>
  <si>
    <t>Weight percentiles for the local population</t>
  </si>
  <si>
    <t>Gestational age</t>
  </si>
  <si>
    <t>Percentile</t>
  </si>
  <si>
    <t>99th</t>
  </si>
  <si>
    <t>97th</t>
  </si>
  <si>
    <t>95th</t>
  </si>
  <si>
    <t>90th</t>
  </si>
  <si>
    <t>75th</t>
  </si>
  <si>
    <t>mean</t>
  </si>
  <si>
    <t>25th</t>
  </si>
  <si>
    <t>10th</t>
  </si>
  <si>
    <t>5th</t>
  </si>
  <si>
    <t>3rd</t>
  </si>
  <si>
    <t>1st</t>
  </si>
  <si>
    <t>Z-Scores for percentiles of</t>
  </si>
  <si>
    <t>Local Parameters</t>
  </si>
  <si>
    <t xml:space="preserve"> normal distribution</t>
  </si>
  <si>
    <t>* This standard deviation reflects some uncertainty in estimation of gestational age. Especially studies with accurate pregnancy dating should use their own estimates.</t>
  </si>
  <si>
    <t>This program is based on fetal weight equation proposed by Hadlock et al. [Hadlock FP, Harrist RB, Martinez-Poyer J. In utero analysis of fetal growth: a sonographic weight standard. /Radiology/ 1991;181(1):129-33.] and adapts the customization proposed by Gardosi et al. [Gardosi J, Chang A, Kalyan B, Sahota D, Symonds EM. Customised antenatal growth charts. /Lancet/ 1992;339(8788):283-7].  Technical details are described in the Appendix to Mikolajczyk, Zhang, Betran, Souza, Mori, Gülmezoglu, Merialdi. A Global Reference for Fetal/Birth Weight Percentiles /Lancet/2011. The standard deviation of birthweight originally presented in the light green field above is derived from the 2004-2008 WHO Global Survey on Maternal and Perinatal Health.</t>
  </si>
  <si>
    <t>L_10_per</t>
  </si>
  <si>
    <t>temp</t>
  </si>
  <si>
    <t>HATT</t>
  </si>
  <si>
    <t>HATTr</t>
  </si>
  <si>
    <t>gest_hbp_b</t>
  </si>
  <si>
    <t>gest_diabetes_b</t>
  </si>
  <si>
    <t>ges_L28</t>
  </si>
  <si>
    <t>still_birth</t>
  </si>
  <si>
    <t>Heavy_bw</t>
  </si>
  <si>
    <t>bw_percentile</t>
  </si>
  <si>
    <t>gest_hbp_a</t>
  </si>
  <si>
    <t>gest_diabetes_a</t>
  </si>
  <si>
    <t>ges_L34</t>
  </si>
  <si>
    <t>ges_L37</t>
  </si>
  <si>
    <t>inject_site_pain_swell</t>
  </si>
  <si>
    <t>throat_nose</t>
  </si>
  <si>
    <t>inject_site_pain_swell_2</t>
  </si>
  <si>
    <t>throat_nose_2</t>
  </si>
  <si>
    <t>mother_covid_2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</si>
</sst>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FFFF"/>
      <name val="Arial"/>
      <family val="2"/>
    </font>
    <font>
      <sz val="10"/>
      <color rgb="FFC0C0C0"/>
      <name val="Arial"/>
      <family val="2"/>
    </font>
    <font>
      <b/>
      <sz val="10"/>
      <color rgb="FFC0C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CC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Border="1"/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3" fillId="3" borderId="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wrapText="1"/>
    </xf>
    <xf numFmtId="0" fontId="0" fillId="0" borderId="0" xfId="0"/>
    <xf numFmtId="0" fontId="7" fillId="3" borderId="2" xfId="0" applyFont="1" applyFill="1" applyBorder="1"/>
    <xf numFmtId="0" fontId="7" fillId="2" borderId="0" xfId="0" applyFont="1" applyFill="1"/>
    <xf numFmtId="3" fontId="6" fillId="0" borderId="0" xfId="0" applyNumberFormat="1" applyFont="1"/>
    <xf numFmtId="164" fontId="7" fillId="4" borderId="2" xfId="0" applyNumberFormat="1" applyFont="1" applyFill="1" applyBorder="1" applyAlignment="1">
      <alignment wrapText="1"/>
    </xf>
    <xf numFmtId="164" fontId="7" fillId="2" borderId="0" xfId="0" applyNumberFormat="1" applyFont="1" applyFill="1" applyAlignment="1">
      <alignment wrapText="1"/>
    </xf>
    <xf numFmtId="0" fontId="7" fillId="6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7" xfId="0" applyFont="1" applyFill="1" applyBorder="1"/>
    <xf numFmtId="0" fontId="7" fillId="7" borderId="8" xfId="0" applyFont="1" applyFill="1" applyBorder="1"/>
    <xf numFmtId="0" fontId="7" fillId="6" borderId="9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0" fontId="7" fillId="7" borderId="10" xfId="0" applyFont="1" applyFill="1" applyBorder="1"/>
    <xf numFmtId="1" fontId="7" fillId="6" borderId="9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0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1" fillId="2" borderId="0" xfId="0" applyFont="1" applyFill="1"/>
    <xf numFmtId="0" fontId="2" fillId="2" borderId="0" xfId="0" applyFont="1" applyFill="1" applyBorder="1" applyAlignment="1">
      <alignment horizontal="right"/>
    </xf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7" fillId="8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2" borderId="0" xfId="0" applyFont="1" applyFill="1" applyAlignment="1">
      <alignment horizontal="left" wrapText="1"/>
    </xf>
    <xf numFmtId="0" fontId="5" fillId="0" borderId="0" xfId="0" applyFont="1"/>
    <xf numFmtId="0" fontId="0" fillId="0" borderId="0" xfId="0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2">
    <cellStyle name="Normal" xfId="0" builtinId="0"/>
    <cellStyle name="Normal 2" xfId="1" xr:uid="{E4DF825C-C546-4833-91A3-F376EAE30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'[1]Weight percentiles'!$E$19</c:f>
              <c:strCache>
                <c:ptCount val="1"/>
                <c:pt idx="0">
                  <c:v>95th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percentiles'!$E$20:$E$37</c:f>
              <c:numCache>
                <c:formatCode>General</c:formatCode>
                <c:ptCount val="18"/>
                <c:pt idx="0">
                  <c:v>768.37202961598655</c:v>
                </c:pt>
                <c:pt idx="1">
                  <c:v>897.1957174716099</c:v>
                </c:pt>
                <c:pt idx="2">
                  <c:v>1040.2267834984675</c:v>
                </c:pt>
                <c:pt idx="3">
                  <c:v>1197.5511345030341</c:v>
                </c:pt>
                <c:pt idx="4">
                  <c:v>1368.9427826515255</c:v>
                </c:pt>
                <c:pt idx="5">
                  <c:v>1553.8236286662554</c:v>
                </c:pt>
                <c:pt idx="6">
                  <c:v>1751.2306168669681</c:v>
                </c:pt>
                <c:pt idx="7">
                  <c:v>1959.7927942560061</c:v>
                </c:pt>
                <c:pt idx="8">
                  <c:v>2177.7206369866362</c:v>
                </c:pt>
                <c:pt idx="9">
                  <c:v>2402.8096747585791</c:v>
                </c:pt>
                <c:pt idx="10">
                  <c:v>2632.4599479008589</c:v>
                </c:pt>
                <c:pt idx="11">
                  <c:v>2863.7121862982881</c:v>
                </c:pt>
                <c:pt idx="12">
                  <c:v>3093.3008297090801</c:v>
                </c:pt>
                <c:pt idx="13">
                  <c:v>3317.7231532154346</c:v>
                </c:pt>
                <c:pt idx="14">
                  <c:v>3533.3228675721571</c:v>
                </c:pt>
                <c:pt idx="15">
                  <c:v>3736.3856874523608</c:v>
                </c:pt>
                <c:pt idx="16">
                  <c:v>3923.2435599941455</c:v>
                </c:pt>
                <c:pt idx="17">
                  <c:v>4090.3835797520487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A8-8341-837E-91C177D2478D}"/>
            </c:ext>
          </c:extLst>
        </c:ser>
        <c:ser>
          <c:idx val="1"/>
          <c:order val="1"/>
          <c:tx>
            <c:strRef>
              <c:f>'[1]Weight percentiles'!$F$19</c:f>
              <c:strCache>
                <c:ptCount val="1"/>
                <c:pt idx="0">
                  <c:v>90th</c:v>
                </c:pt>
              </c:strCache>
            </c:strRef>
          </c:tx>
          <c:spPr>
            <a:ln w="57150" cmpd="sng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percentiles'!$F$20:$F$37</c:f>
              <c:numCache>
                <c:formatCode>General</c:formatCode>
                <c:ptCount val="18"/>
                <c:pt idx="0">
                  <c:v>740.90351552086202</c:v>
                </c:pt>
                <c:pt idx="1">
                  <c:v>865.12188830870946</c:v>
                </c:pt>
                <c:pt idx="2">
                  <c:v>1003.0397400308208</c:v>
                </c:pt>
                <c:pt idx="3">
                  <c:v>1154.7399064132128</c:v>
                </c:pt>
                <c:pt idx="4">
                  <c:v>1320.0044784559975</c:v>
                </c:pt>
                <c:pt idx="5">
                  <c:v>1498.2760233393312</c:v>
                </c:pt>
                <c:pt idx="6">
                  <c:v>1688.6259136384228</c:v>
                </c:pt>
                <c:pt idx="7">
                  <c:v>1889.7322065229405</c:v>
                </c:pt>
                <c:pt idx="8">
                  <c:v>2099.8693517931774</c:v>
                </c:pt>
                <c:pt idx="9">
                  <c:v>2316.9116867071484</c:v>
                </c:pt>
                <c:pt idx="10">
                  <c:v>2538.3521974926302</c:v>
                </c:pt>
                <c:pt idx="11">
                  <c:v>2761.3374049140311</c:v>
                </c:pt>
                <c:pt idx="12">
                  <c:v>2982.7184891678853</c:v>
                </c:pt>
                <c:pt idx="13">
                  <c:v>3199.1179441692843</c:v>
                </c:pt>
                <c:pt idx="14">
                  <c:v>3407.0101892735506</c:v>
                </c:pt>
                <c:pt idx="15">
                  <c:v>3602.8137210549116</c:v>
                </c:pt>
                <c:pt idx="16">
                  <c:v>3782.9916157892471</c:v>
                </c:pt>
                <c:pt idx="17">
                  <c:v>3944.1565508074395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A8-8341-837E-91C177D2478D}"/>
            </c:ext>
          </c:extLst>
        </c:ser>
        <c:ser>
          <c:idx val="2"/>
          <c:order val="2"/>
          <c:tx>
            <c:strRef>
              <c:f>'[1]Weight percentiles'!$G$19</c:f>
              <c:strCache>
                <c:ptCount val="1"/>
                <c:pt idx="0">
                  <c:v>75th</c:v>
                </c:pt>
              </c:strCache>
            </c:strRef>
          </c:tx>
          <c:spPr>
            <a:ln w="57150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percentiles'!$G$20:$G$37</c:f>
              <c:numCache>
                <c:formatCode>General</c:formatCode>
                <c:ptCount val="18"/>
                <c:pt idx="0">
                  <c:v>695.00482624881931</c:v>
                </c:pt>
                <c:pt idx="1">
                  <c:v>811.52791837591838</c:v>
                </c:pt>
                <c:pt idx="2">
                  <c:v>940.90181195955256</c:v>
                </c:pt>
                <c:pt idx="3">
                  <c:v>1083.2042110842096</c:v>
                </c:pt>
                <c:pt idx="4">
                  <c:v>1238.2307061291599</c:v>
                </c:pt>
                <c:pt idx="5">
                  <c:v>1405.4583970244412</c:v>
                </c:pt>
                <c:pt idx="6">
                  <c:v>1584.0161844588793</c:v>
                </c:pt>
                <c:pt idx="7">
                  <c:v>1772.6640194546262</c:v>
                </c:pt>
                <c:pt idx="8">
                  <c:v>1969.7832489865471</c:v>
                </c:pt>
                <c:pt idx="9">
                  <c:v>2173.3798943061156</c:v>
                </c:pt>
                <c:pt idx="10">
                  <c:v>2381.1022501849629</c:v>
                </c:pt>
                <c:pt idx="11">
                  <c:v>2590.2736093342287</c:v>
                </c:pt>
                <c:pt idx="12">
                  <c:v>2797.9402201323423</c:v>
                </c:pt>
                <c:pt idx="13">
                  <c:v>3000.9338117039183</c:v>
                </c:pt>
                <c:pt idx="14">
                  <c:v>3195.9472117761161</c:v>
                </c:pt>
                <c:pt idx="15">
                  <c:v>3379.6207896898895</c:v>
                </c:pt>
                <c:pt idx="16">
                  <c:v>3548.6367327923881</c:v>
                </c:pt>
                <c:pt idx="17">
                  <c:v>3699.8175617576503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A8-8341-837E-91C177D2478D}"/>
            </c:ext>
          </c:extLst>
        </c:ser>
        <c:ser>
          <c:idx val="3"/>
          <c:order val="3"/>
          <c:tx>
            <c:strRef>
              <c:f>'[1]Weight percentiles'!$H$19</c:f>
              <c:strCache>
                <c:ptCount val="1"/>
                <c:pt idx="0">
                  <c:v>mean</c:v>
                </c:pt>
              </c:strCache>
            </c:strRef>
          </c:tx>
          <c:spPr>
            <a:ln w="57150" cmpd="sng">
              <a:solidFill>
                <a:srgbClr val="008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percentiles'!$H$20:$H$37</c:f>
              <c:numCache>
                <c:formatCode>General</c:formatCode>
                <c:ptCount val="18"/>
                <c:pt idx="0">
                  <c:v>644.00804511819604</c:v>
                </c:pt>
                <c:pt idx="1">
                  <c:v>751.98112089801043</c:v>
                </c:pt>
                <c:pt idx="2">
                  <c:v>871.86205574823418</c:v>
                </c:pt>
                <c:pt idx="3">
                  <c:v>1003.7228521264886</c:v>
                </c:pt>
                <c:pt idx="4">
                  <c:v>1147.3740992038447</c:v>
                </c:pt>
                <c:pt idx="5">
                  <c:v>1302.3312653063774</c:v>
                </c:pt>
                <c:pt idx="6">
                  <c:v>1467.7871690400791</c:v>
                </c:pt>
                <c:pt idx="7">
                  <c:v>1642.5927514518135</c:v>
                </c:pt>
                <c:pt idx="8">
                  <c:v>1825.2481300500176</c:v>
                </c:pt>
                <c:pt idx="9">
                  <c:v>2013.9056365778019</c:v>
                </c:pt>
                <c:pt idx="10">
                  <c:v>2206.3861248916915</c:v>
                </c:pt>
                <c:pt idx="11">
                  <c:v>2400.2092941889473</c:v>
                </c:pt>
                <c:pt idx="12">
                  <c:v>2592.6381277817295</c:v>
                </c:pt>
                <c:pt idx="13">
                  <c:v>2780.7368303261765</c:v>
                </c:pt>
                <c:pt idx="14">
                  <c:v>2961.4408971312987</c:v>
                </c:pt>
                <c:pt idx="15">
                  <c:v>3131.6372143145204</c:v>
                </c:pt>
                <c:pt idx="16">
                  <c:v>3288.2514175550023</c:v>
                </c:pt>
                <c:pt idx="17">
                  <c:v>3428.3391787389946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A8-8341-837E-91C177D2478D}"/>
            </c:ext>
          </c:extLst>
        </c:ser>
        <c:ser>
          <c:idx val="4"/>
          <c:order val="4"/>
          <c:tx>
            <c:strRef>
              <c:f>'[1]Weight percentiles'!$I$19</c:f>
              <c:strCache>
                <c:ptCount val="1"/>
                <c:pt idx="0">
                  <c:v>25th</c:v>
                </c:pt>
              </c:strCache>
            </c:strRef>
          </c:tx>
          <c:spPr>
            <a:ln w="57150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percentiles'!$I$20:$I$37</c:f>
              <c:numCache>
                <c:formatCode>General</c:formatCode>
                <c:ptCount val="18"/>
                <c:pt idx="0">
                  <c:v>593.01126398757276</c:v>
                </c:pt>
                <c:pt idx="1">
                  <c:v>692.4343234201026</c:v>
                </c:pt>
                <c:pt idx="2">
                  <c:v>802.82229953691581</c:v>
                </c:pt>
                <c:pt idx="3">
                  <c:v>924.24149316876776</c:v>
                </c:pt>
                <c:pt idx="4">
                  <c:v>1056.5174922785297</c:v>
                </c:pt>
                <c:pt idx="5">
                  <c:v>1199.2041335883137</c:v>
                </c:pt>
                <c:pt idx="6">
                  <c:v>1351.5581536212792</c:v>
                </c:pt>
                <c:pt idx="7">
                  <c:v>1512.5214834490007</c:v>
                </c:pt>
                <c:pt idx="8">
                  <c:v>1680.7130111134884</c:v>
                </c:pt>
                <c:pt idx="9">
                  <c:v>1854.4313788494881</c:v>
                </c:pt>
                <c:pt idx="10">
                  <c:v>2031.66999959842</c:v>
                </c:pt>
                <c:pt idx="11">
                  <c:v>2210.1449790436654</c:v>
                </c:pt>
                <c:pt idx="12">
                  <c:v>2387.3360354311162</c:v>
                </c:pt>
                <c:pt idx="13">
                  <c:v>2560.5398489484351</c:v>
                </c:pt>
                <c:pt idx="14">
                  <c:v>2726.9345824864808</c:v>
                </c:pt>
                <c:pt idx="15">
                  <c:v>2883.6536389391513</c:v>
                </c:pt>
                <c:pt idx="16">
                  <c:v>3027.866102317616</c:v>
                </c:pt>
                <c:pt idx="17">
                  <c:v>3156.860795720339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AA8-8341-837E-91C177D2478D}"/>
            </c:ext>
          </c:extLst>
        </c:ser>
        <c:ser>
          <c:idx val="5"/>
          <c:order val="5"/>
          <c:tx>
            <c:strRef>
              <c:f>'[1]Weight percentiles'!$J$19</c:f>
              <c:strCache>
                <c:ptCount val="1"/>
                <c:pt idx="0">
                  <c:v>10th</c:v>
                </c:pt>
              </c:strCache>
            </c:strRef>
          </c:tx>
          <c:spPr>
            <a:ln w="57150" cmpd="sng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percentiles'!$J$20:$J$37</c:f>
              <c:numCache>
                <c:formatCode>General</c:formatCode>
                <c:ptCount val="18"/>
                <c:pt idx="0">
                  <c:v>547.11257471553017</c:v>
                </c:pt>
                <c:pt idx="1">
                  <c:v>638.84035348731152</c:v>
                </c:pt>
                <c:pt idx="2">
                  <c:v>740.68437146564759</c:v>
                </c:pt>
                <c:pt idx="3">
                  <c:v>852.70579783976473</c:v>
                </c:pt>
                <c:pt idx="4">
                  <c:v>974.74371995169213</c:v>
                </c:pt>
                <c:pt idx="5">
                  <c:v>1106.3865072734236</c:v>
                </c:pt>
                <c:pt idx="6">
                  <c:v>1246.9484244417356</c:v>
                </c:pt>
                <c:pt idx="7">
                  <c:v>1395.4532963806864</c:v>
                </c:pt>
                <c:pt idx="8">
                  <c:v>1550.6269083068582</c:v>
                </c:pt>
                <c:pt idx="9">
                  <c:v>1710.8995864484555</c:v>
                </c:pt>
                <c:pt idx="10">
                  <c:v>1874.4200522907529</c:v>
                </c:pt>
                <c:pt idx="11">
                  <c:v>2039.0811834638632</c:v>
                </c:pt>
                <c:pt idx="12">
                  <c:v>2202.5577663955733</c:v>
                </c:pt>
                <c:pt idx="13">
                  <c:v>2362.355716483069</c:v>
                </c:pt>
                <c:pt idx="14">
                  <c:v>2515.8716049890463</c:v>
                </c:pt>
                <c:pt idx="15">
                  <c:v>2660.4607075741292</c:v>
                </c:pt>
                <c:pt idx="16">
                  <c:v>2793.5112193207569</c:v>
                </c:pt>
                <c:pt idx="17">
                  <c:v>2912.5218066705502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AA8-8341-837E-91C177D2478D}"/>
            </c:ext>
          </c:extLst>
        </c:ser>
        <c:ser>
          <c:idx val="6"/>
          <c:order val="6"/>
          <c:tx>
            <c:strRef>
              <c:f>'[1]Weight percentiles'!$K$19</c:f>
              <c:strCache>
                <c:ptCount val="1"/>
                <c:pt idx="0">
                  <c:v>5th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percentiles'!$K$20:$K$37</c:f>
              <c:numCache>
                <c:formatCode>General</c:formatCode>
                <c:ptCount val="18"/>
                <c:pt idx="0">
                  <c:v>519.64406062040564</c:v>
                </c:pt>
                <c:pt idx="1">
                  <c:v>606.76652432441108</c:v>
                </c:pt>
                <c:pt idx="2">
                  <c:v>703.49732799800086</c:v>
                </c:pt>
                <c:pt idx="3">
                  <c:v>809.89456974994334</c:v>
                </c:pt>
                <c:pt idx="4">
                  <c:v>925.80541575616417</c:v>
                </c:pt>
                <c:pt idx="5">
                  <c:v>1050.8389019464994</c:v>
                </c:pt>
                <c:pt idx="6">
                  <c:v>1184.3437212131903</c:v>
                </c:pt>
                <c:pt idx="7">
                  <c:v>1325.3927086476208</c:v>
                </c:pt>
                <c:pt idx="8">
                  <c:v>1472.7756231133994</c:v>
                </c:pt>
                <c:pt idx="9">
                  <c:v>1625.0015983970247</c:v>
                </c:pt>
                <c:pt idx="10">
                  <c:v>1780.312301882524</c:v>
                </c:pt>
                <c:pt idx="11">
                  <c:v>1936.7064020796063</c:v>
                </c:pt>
                <c:pt idx="12">
                  <c:v>2091.9754258543785</c:v>
                </c:pt>
                <c:pt idx="13">
                  <c:v>2243.7505074369187</c:v>
                </c:pt>
                <c:pt idx="14">
                  <c:v>2389.5589266904399</c:v>
                </c:pt>
                <c:pt idx="15">
                  <c:v>2526.8887411766796</c:v>
                </c:pt>
                <c:pt idx="16">
                  <c:v>2653.2592751158591</c:v>
                </c:pt>
                <c:pt idx="17">
                  <c:v>2766.294777725941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AA8-8341-837E-91C177D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37855"/>
        <c:axId val="1494228165"/>
      </c:lineChart>
      <c:catAx>
        <c:axId val="189523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Gestational Age (weeks)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228165"/>
        <c:crosses val="autoZero"/>
        <c:auto val="1"/>
        <c:lblAlgn val="ctr"/>
        <c:lblOffset val="100"/>
        <c:noMultiLvlLbl val="1"/>
      </c:catAx>
      <c:valAx>
        <c:axId val="149422816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Weight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2378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190500</xdr:colOff>
      <xdr:row>7</xdr:row>
      <xdr:rowOff>114300</xdr:rowOff>
    </xdr:from>
    <xdr:ext cx="7734300" cy="507682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1FF311EC-1106-4E46-B76A-A6F5A127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np/Library/Group%20Containers/UBF8T346G9.OneDriveSyncClientSuite/OneDrive.noindex/OneDrive/Desktop/Work%20in%20Progress/vacine%20ba&#770;&#768;u/weight_percentiles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percentiles"/>
    </sheetNames>
    <sheetDataSet>
      <sheetData sheetId="0">
        <row r="19">
          <cell r="E19" t="str">
            <v>95th</v>
          </cell>
          <cell r="F19" t="str">
            <v>90th</v>
          </cell>
          <cell r="G19" t="str">
            <v>75th</v>
          </cell>
          <cell r="H19" t="str">
            <v>mean</v>
          </cell>
          <cell r="I19" t="str">
            <v>25th</v>
          </cell>
          <cell r="J19" t="str">
            <v>10th</v>
          </cell>
          <cell r="K19" t="str">
            <v>5th</v>
          </cell>
        </row>
        <row r="20">
          <cell r="B20">
            <v>24</v>
          </cell>
          <cell r="E20">
            <v>768.37202961598655</v>
          </cell>
          <cell r="F20">
            <v>740.90351552086202</v>
          </cell>
          <cell r="G20">
            <v>695.00482624881931</v>
          </cell>
          <cell r="H20">
            <v>644.00804511819604</v>
          </cell>
          <cell r="I20">
            <v>593.01126398757276</v>
          </cell>
          <cell r="J20">
            <v>547.11257471553017</v>
          </cell>
          <cell r="K20">
            <v>519.64406062040564</v>
          </cell>
        </row>
        <row r="21">
          <cell r="B21">
            <v>25</v>
          </cell>
          <cell r="E21">
            <v>897.1957174716099</v>
          </cell>
          <cell r="F21">
            <v>865.12188830870946</v>
          </cell>
          <cell r="G21">
            <v>811.52791837591838</v>
          </cell>
          <cell r="H21">
            <v>751.98112089801043</v>
          </cell>
          <cell r="I21">
            <v>692.4343234201026</v>
          </cell>
          <cell r="J21">
            <v>638.84035348731152</v>
          </cell>
          <cell r="K21">
            <v>606.76652432441108</v>
          </cell>
        </row>
        <row r="22">
          <cell r="B22">
            <v>26</v>
          </cell>
          <cell r="E22">
            <v>1040.2267834984675</v>
          </cell>
          <cell r="F22">
            <v>1003.0397400308208</v>
          </cell>
          <cell r="G22">
            <v>940.90181195955256</v>
          </cell>
          <cell r="H22">
            <v>871.86205574823418</v>
          </cell>
          <cell r="I22">
            <v>802.82229953691581</v>
          </cell>
          <cell r="J22">
            <v>740.68437146564759</v>
          </cell>
          <cell r="K22">
            <v>703.49732799800086</v>
          </cell>
        </row>
        <row r="23">
          <cell r="B23">
            <v>27</v>
          </cell>
          <cell r="E23">
            <v>1197.5511345030341</v>
          </cell>
          <cell r="F23">
            <v>1154.7399064132128</v>
          </cell>
          <cell r="G23">
            <v>1083.2042110842096</v>
          </cell>
          <cell r="H23">
            <v>1003.7228521264886</v>
          </cell>
          <cell r="I23">
            <v>924.24149316876776</v>
          </cell>
          <cell r="J23">
            <v>852.70579783976473</v>
          </cell>
          <cell r="K23">
            <v>809.89456974994334</v>
          </cell>
        </row>
        <row r="24">
          <cell r="B24">
            <v>28</v>
          </cell>
          <cell r="E24">
            <v>1368.9427826515255</v>
          </cell>
          <cell r="F24">
            <v>1320.0044784559975</v>
          </cell>
          <cell r="G24">
            <v>1238.2307061291599</v>
          </cell>
          <cell r="H24">
            <v>1147.3740992038447</v>
          </cell>
          <cell r="I24">
            <v>1056.5174922785297</v>
          </cell>
          <cell r="J24">
            <v>974.74371995169213</v>
          </cell>
          <cell r="K24">
            <v>925.80541575616417</v>
          </cell>
        </row>
        <row r="25">
          <cell r="B25">
            <v>29</v>
          </cell>
          <cell r="E25">
            <v>1553.8236286662554</v>
          </cell>
          <cell r="F25">
            <v>1498.2760233393312</v>
          </cell>
          <cell r="G25">
            <v>1405.4583970244412</v>
          </cell>
          <cell r="H25">
            <v>1302.3312653063774</v>
          </cell>
          <cell r="I25">
            <v>1199.2041335883137</v>
          </cell>
          <cell r="J25">
            <v>1106.3865072734236</v>
          </cell>
          <cell r="K25">
            <v>1050.8389019464994</v>
          </cell>
        </row>
        <row r="26">
          <cell r="B26">
            <v>30</v>
          </cell>
          <cell r="E26">
            <v>1751.2306168669681</v>
          </cell>
          <cell r="F26">
            <v>1688.6259136384228</v>
          </cell>
          <cell r="G26">
            <v>1584.0161844588793</v>
          </cell>
          <cell r="H26">
            <v>1467.7871690400791</v>
          </cell>
          <cell r="I26">
            <v>1351.5581536212792</v>
          </cell>
          <cell r="J26">
            <v>1246.9484244417356</v>
          </cell>
          <cell r="K26">
            <v>1184.3437212131903</v>
          </cell>
        </row>
        <row r="27">
          <cell r="B27">
            <v>31</v>
          </cell>
          <cell r="E27">
            <v>1959.7927942560061</v>
          </cell>
          <cell r="F27">
            <v>1889.7322065229405</v>
          </cell>
          <cell r="G27">
            <v>1772.6640194546262</v>
          </cell>
          <cell r="H27">
            <v>1642.5927514518135</v>
          </cell>
          <cell r="I27">
            <v>1512.5214834490007</v>
          </cell>
          <cell r="J27">
            <v>1395.4532963806864</v>
          </cell>
          <cell r="K27">
            <v>1325.3927086476208</v>
          </cell>
        </row>
        <row r="28">
          <cell r="B28">
            <v>32</v>
          </cell>
          <cell r="E28">
            <v>2177.7206369866362</v>
          </cell>
          <cell r="F28">
            <v>2099.8693517931774</v>
          </cell>
          <cell r="G28">
            <v>1969.7832489865471</v>
          </cell>
          <cell r="H28">
            <v>1825.2481300500176</v>
          </cell>
          <cell r="I28">
            <v>1680.7130111134884</v>
          </cell>
          <cell r="J28">
            <v>1550.6269083068582</v>
          </cell>
          <cell r="K28">
            <v>1472.7756231133994</v>
          </cell>
        </row>
        <row r="29">
          <cell r="B29">
            <v>33</v>
          </cell>
          <cell r="E29">
            <v>2402.8096747585791</v>
          </cell>
          <cell r="F29">
            <v>2316.9116867071484</v>
          </cell>
          <cell r="G29">
            <v>2173.3798943061156</v>
          </cell>
          <cell r="H29">
            <v>2013.9056365778019</v>
          </cell>
          <cell r="I29">
            <v>1854.4313788494881</v>
          </cell>
          <cell r="J29">
            <v>1710.8995864484555</v>
          </cell>
          <cell r="K29">
            <v>1625.0015983970247</v>
          </cell>
        </row>
        <row r="30">
          <cell r="B30">
            <v>34</v>
          </cell>
          <cell r="E30">
            <v>2632.4599479008589</v>
          </cell>
          <cell r="F30">
            <v>2538.3521974926302</v>
          </cell>
          <cell r="G30">
            <v>2381.1022501849629</v>
          </cell>
          <cell r="H30">
            <v>2206.3861248916915</v>
          </cell>
          <cell r="I30">
            <v>2031.66999959842</v>
          </cell>
          <cell r="J30">
            <v>1874.4200522907529</v>
          </cell>
          <cell r="K30">
            <v>1780.312301882524</v>
          </cell>
        </row>
        <row r="31">
          <cell r="B31">
            <v>35</v>
          </cell>
          <cell r="E31">
            <v>2863.7121862982881</v>
          </cell>
          <cell r="F31">
            <v>2761.3374049140311</v>
          </cell>
          <cell r="G31">
            <v>2590.2736093342287</v>
          </cell>
          <cell r="H31">
            <v>2400.2092941889473</v>
          </cell>
          <cell r="I31">
            <v>2210.1449790436654</v>
          </cell>
          <cell r="J31">
            <v>2039.0811834638632</v>
          </cell>
          <cell r="K31">
            <v>1936.7064020796063</v>
          </cell>
        </row>
        <row r="32">
          <cell r="B32">
            <v>36</v>
          </cell>
          <cell r="E32">
            <v>3093.3008297090801</v>
          </cell>
          <cell r="F32">
            <v>2982.7184891678853</v>
          </cell>
          <cell r="G32">
            <v>2797.9402201323423</v>
          </cell>
          <cell r="H32">
            <v>2592.6381277817295</v>
          </cell>
          <cell r="I32">
            <v>2387.3360354311162</v>
          </cell>
          <cell r="J32">
            <v>2202.5577663955733</v>
          </cell>
          <cell r="K32">
            <v>2091.9754258543785</v>
          </cell>
        </row>
        <row r="33">
          <cell r="B33">
            <v>37</v>
          </cell>
          <cell r="E33">
            <v>3317.7231532154346</v>
          </cell>
          <cell r="F33">
            <v>3199.1179441692843</v>
          </cell>
          <cell r="G33">
            <v>3000.9338117039183</v>
          </cell>
          <cell r="H33">
            <v>2780.7368303261765</v>
          </cell>
          <cell r="I33">
            <v>2560.5398489484351</v>
          </cell>
          <cell r="J33">
            <v>2362.355716483069</v>
          </cell>
          <cell r="K33">
            <v>2243.7505074369187</v>
          </cell>
        </row>
        <row r="34">
          <cell r="B34">
            <v>38</v>
          </cell>
          <cell r="E34">
            <v>3533.3228675721571</v>
          </cell>
          <cell r="F34">
            <v>3407.0101892735506</v>
          </cell>
          <cell r="G34">
            <v>3195.9472117761161</v>
          </cell>
          <cell r="H34">
            <v>2961.4408971312987</v>
          </cell>
          <cell r="I34">
            <v>2726.9345824864808</v>
          </cell>
          <cell r="J34">
            <v>2515.8716049890463</v>
          </cell>
          <cell r="K34">
            <v>2389.5589266904399</v>
          </cell>
        </row>
        <row r="35">
          <cell r="B35">
            <v>39</v>
          </cell>
          <cell r="E35">
            <v>3736.3856874523608</v>
          </cell>
          <cell r="F35">
            <v>3602.8137210549116</v>
          </cell>
          <cell r="G35">
            <v>3379.6207896898895</v>
          </cell>
          <cell r="H35">
            <v>3131.6372143145204</v>
          </cell>
          <cell r="I35">
            <v>2883.6536389391513</v>
          </cell>
          <cell r="J35">
            <v>2660.4607075741292</v>
          </cell>
          <cell r="K35">
            <v>2526.8887411766796</v>
          </cell>
        </row>
        <row r="36">
          <cell r="B36">
            <v>40</v>
          </cell>
          <cell r="E36">
            <v>3923.2435599941455</v>
          </cell>
          <cell r="F36">
            <v>3782.9916157892471</v>
          </cell>
          <cell r="G36">
            <v>3548.6367327923881</v>
          </cell>
          <cell r="H36">
            <v>3288.2514175550023</v>
          </cell>
          <cell r="I36">
            <v>3027.866102317616</v>
          </cell>
          <cell r="J36">
            <v>2793.5112193207569</v>
          </cell>
          <cell r="K36">
            <v>2653.2592751158591</v>
          </cell>
        </row>
        <row r="37">
          <cell r="B37">
            <v>41</v>
          </cell>
          <cell r="E37">
            <v>4090.3835797520487</v>
          </cell>
          <cell r="F37">
            <v>3944.1565508074395</v>
          </cell>
          <cell r="G37">
            <v>3699.8175617576503</v>
          </cell>
          <cell r="H37">
            <v>3428.3391787389946</v>
          </cell>
          <cell r="I37">
            <v>3156.860795720339</v>
          </cell>
          <cell r="J37">
            <v>2912.5218066705502</v>
          </cell>
          <cell r="K37">
            <v>2766.294777725941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3167-D3C1-415F-BB15-53607F3547D1}">
  <sheetPr filterMode="1"/>
  <dimension ref="A1:DH955"/>
  <sheetViews>
    <sheetView tabSelected="1" topLeftCell="C1" zoomScale="115" workbookViewId="0">
      <selection activeCell="DF77" sqref="DF77:DF955"/>
    </sheetView>
  </sheetViews>
  <sheetFormatPr defaultColWidth="8.81640625" defaultRowHeight="14.5" x14ac:dyDescent="0.35"/>
  <cols>
    <col min="1" max="1" width="12.26953125" customWidth="1"/>
    <col min="2" max="2" width="14.453125" customWidth="1"/>
    <col min="7" max="7" width="8.81640625" style="2"/>
    <col min="8" max="8" width="12.453125" customWidth="1"/>
    <col min="9" max="9" width="14.81640625" bestFit="1" customWidth="1"/>
    <col min="10" max="10" width="14.1796875" customWidth="1"/>
    <col min="11" max="11" width="15" customWidth="1"/>
    <col min="12" max="14" width="15" style="48" customWidth="1"/>
    <col min="15" max="15" width="14.453125" customWidth="1"/>
    <col min="17" max="17" width="13.7265625" style="9" customWidth="1"/>
    <col min="18" max="22" width="9.7265625" style="46" bestFit="1" customWidth="1"/>
    <col min="23" max="23" width="10.7265625" style="46" bestFit="1" customWidth="1"/>
    <col min="24" max="25" width="9.7265625" style="46" bestFit="1" customWidth="1"/>
    <col min="26" max="26" width="8.7265625" style="46" bestFit="1" customWidth="1"/>
    <col min="27" max="27" width="6.26953125" style="46" bestFit="1" customWidth="1"/>
    <col min="28" max="28" width="6.1796875" style="46" bestFit="1" customWidth="1"/>
    <col min="29" max="29" width="13.7265625" style="46" customWidth="1"/>
    <col min="30" max="30" width="8.81640625" style="9"/>
    <col min="32" max="32" width="8.81640625" style="46"/>
    <col min="34" max="34" width="8.81640625" style="45"/>
    <col min="35" max="36" width="8.81640625" style="42"/>
    <col min="37" max="37" width="13.1796875" customWidth="1"/>
    <col min="39" max="39" width="8.81640625" style="45"/>
    <col min="42" max="42" width="12" bestFit="1" customWidth="1"/>
    <col min="47" max="47" width="15.81640625" customWidth="1"/>
    <col min="48" max="48" width="16.26953125" customWidth="1"/>
    <col min="50" max="50" width="9" customWidth="1"/>
    <col min="52" max="52" width="8.81640625" style="51"/>
    <col min="58" max="58" width="8.81640625" style="51"/>
    <col min="74" max="74" width="10.453125" style="1" bestFit="1" customWidth="1"/>
    <col min="75" max="75" width="17.1796875" customWidth="1"/>
    <col min="78" max="78" width="8.81640625" style="52"/>
    <col min="84" max="84" width="8.81640625" style="52"/>
    <col min="107" max="107" width="19.7265625" customWidth="1"/>
    <col min="108" max="108" width="19.7265625" style="54" customWidth="1"/>
    <col min="111" max="111" width="8.81640625" style="46"/>
  </cols>
  <sheetData>
    <row r="1" spans="1:112" x14ac:dyDescent="0.3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2" t="s">
        <v>10</v>
      </c>
      <c r="H1" s="1" t="s">
        <v>23</v>
      </c>
      <c r="I1" s="1" t="s">
        <v>51</v>
      </c>
      <c r="J1" s="1" t="s">
        <v>64</v>
      </c>
      <c r="K1" t="s">
        <v>65</v>
      </c>
      <c r="L1" s="48" t="s">
        <v>217</v>
      </c>
      <c r="M1" s="48" t="s">
        <v>223</v>
      </c>
      <c r="N1" s="48" t="s">
        <v>224</v>
      </c>
      <c r="O1" t="s">
        <v>74</v>
      </c>
      <c r="P1" t="s">
        <v>54</v>
      </c>
      <c r="Q1" s="9" t="s">
        <v>212</v>
      </c>
      <c r="R1" s="20" t="s">
        <v>195</v>
      </c>
      <c r="S1" s="20" t="s">
        <v>196</v>
      </c>
      <c r="T1" s="20" t="s">
        <v>197</v>
      </c>
      <c r="U1" s="49" t="s">
        <v>198</v>
      </c>
      <c r="V1" s="20" t="s">
        <v>199</v>
      </c>
      <c r="W1" s="20" t="s">
        <v>200</v>
      </c>
      <c r="X1" s="20" t="s">
        <v>201</v>
      </c>
      <c r="Y1" s="20" t="s">
        <v>202</v>
      </c>
      <c r="Z1" s="20" t="s">
        <v>203</v>
      </c>
      <c r="AA1" s="21" t="s">
        <v>204</v>
      </c>
      <c r="AB1" s="22" t="s">
        <v>205</v>
      </c>
      <c r="AC1" s="46" t="s">
        <v>220</v>
      </c>
      <c r="AD1" s="9" t="s">
        <v>211</v>
      </c>
      <c r="AE1" t="s">
        <v>56</v>
      </c>
      <c r="AF1" s="46" t="s">
        <v>218</v>
      </c>
      <c r="AG1" t="s">
        <v>215</v>
      </c>
      <c r="AH1" s="45" t="s">
        <v>221</v>
      </c>
      <c r="AI1" s="42" t="s">
        <v>213</v>
      </c>
      <c r="AJ1" s="42" t="s">
        <v>214</v>
      </c>
      <c r="AK1" t="s">
        <v>14</v>
      </c>
      <c r="AL1" t="s">
        <v>216</v>
      </c>
      <c r="AM1" s="45" t="s">
        <v>222</v>
      </c>
      <c r="AN1" t="s">
        <v>107</v>
      </c>
      <c r="AO1" t="s">
        <v>108</v>
      </c>
      <c r="AP1" t="s">
        <v>16</v>
      </c>
      <c r="AQ1" t="s">
        <v>109</v>
      </c>
      <c r="AR1" t="s">
        <v>110</v>
      </c>
      <c r="AS1" t="s">
        <v>18</v>
      </c>
      <c r="AT1" t="s">
        <v>19</v>
      </c>
      <c r="AU1" t="s">
        <v>22</v>
      </c>
      <c r="AV1" t="s">
        <v>26</v>
      </c>
      <c r="AW1" t="s">
        <v>27</v>
      </c>
      <c r="AX1" t="s">
        <v>43</v>
      </c>
      <c r="AY1" t="s">
        <v>44</v>
      </c>
      <c r="AZ1" s="51" t="s">
        <v>225</v>
      </c>
      <c r="BA1" t="s">
        <v>45</v>
      </c>
      <c r="BB1" t="s">
        <v>46</v>
      </c>
      <c r="BC1" t="s">
        <v>28</v>
      </c>
      <c r="BD1" t="s">
        <v>29</v>
      </c>
      <c r="BE1" t="s">
        <v>30</v>
      </c>
      <c r="BF1" s="51" t="s">
        <v>226</v>
      </c>
      <c r="BG1" t="s">
        <v>47</v>
      </c>
      <c r="BH1" t="s">
        <v>31</v>
      </c>
      <c r="BI1" t="s">
        <v>32</v>
      </c>
      <c r="BJ1" t="s">
        <v>33</v>
      </c>
      <c r="BK1" t="s">
        <v>49</v>
      </c>
      <c r="BL1" t="s">
        <v>87</v>
      </c>
      <c r="BM1" t="s">
        <v>34</v>
      </c>
      <c r="BN1" t="s">
        <v>35</v>
      </c>
      <c r="BO1" t="s">
        <v>36</v>
      </c>
      <c r="BP1" t="s">
        <v>37</v>
      </c>
      <c r="BQ1" t="s">
        <v>48</v>
      </c>
      <c r="BR1" t="s">
        <v>38</v>
      </c>
      <c r="BS1" t="s">
        <v>40</v>
      </c>
      <c r="BT1" t="s">
        <v>41</v>
      </c>
      <c r="BU1" t="s">
        <v>42</v>
      </c>
      <c r="BV1" t="s">
        <v>50</v>
      </c>
      <c r="BW1" t="s">
        <v>53</v>
      </c>
      <c r="BX1" t="s">
        <v>75</v>
      </c>
      <c r="BY1" t="s">
        <v>76</v>
      </c>
      <c r="BZ1" s="52" t="s">
        <v>227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s="52" t="s">
        <v>228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57</v>
      </c>
      <c r="CX1" t="s">
        <v>60</v>
      </c>
      <c r="CY1" t="s">
        <v>58</v>
      </c>
      <c r="CZ1" t="s">
        <v>59</v>
      </c>
      <c r="DA1" t="s">
        <v>61</v>
      </c>
      <c r="DB1" t="s">
        <v>62</v>
      </c>
      <c r="DC1" t="s">
        <v>63</v>
      </c>
      <c r="DD1" s="54" t="s">
        <v>229</v>
      </c>
      <c r="DE1" t="s">
        <v>66</v>
      </c>
      <c r="DF1" t="s">
        <v>71</v>
      </c>
      <c r="DG1" s="46" t="s">
        <v>219</v>
      </c>
      <c r="DH1" t="s">
        <v>67</v>
      </c>
    </row>
    <row r="2" spans="1:112" hidden="1" x14ac:dyDescent="0.35">
      <c r="A2" t="s">
        <v>3</v>
      </c>
      <c r="B2">
        <v>903056946</v>
      </c>
      <c r="C2">
        <v>1989</v>
      </c>
      <c r="D2">
        <v>33</v>
      </c>
      <c r="E2">
        <v>2</v>
      </c>
      <c r="F2" t="s">
        <v>8</v>
      </c>
      <c r="G2" s="3" t="s">
        <v>11</v>
      </c>
      <c r="H2" s="1">
        <v>44427</v>
      </c>
      <c r="I2" s="1">
        <v>44472</v>
      </c>
      <c r="J2" s="1">
        <v>44448</v>
      </c>
      <c r="K2" s="50">
        <v>24</v>
      </c>
      <c r="L2" s="48">
        <f t="shared" ref="L2:L33" si="0">IF(K2&lt;28,1,0)</f>
        <v>1</v>
      </c>
      <c r="M2" s="48">
        <v>1</v>
      </c>
      <c r="N2" s="48">
        <v>1</v>
      </c>
      <c r="O2">
        <v>19.714285714285715</v>
      </c>
      <c r="P2">
        <v>600</v>
      </c>
      <c r="Q2" s="9">
        <f>VLOOKUP(ROUND(K2,0),Sheet2!$B$20:$J$37,8,0)</f>
        <v>593.01126398757276</v>
      </c>
      <c r="R2" s="46">
        <f>VLOOKUP(ROUND(K2,0),Sheet2!$B$20:$J$37,2,0)</f>
        <v>819.89840652912483</v>
      </c>
      <c r="S2" s="46">
        <f>VLOOKUP(ROUND(K2,0),Sheet2!$B$20:$J$37,3,0)</f>
        <v>786.21096586077363</v>
      </c>
      <c r="T2" s="46">
        <f>VLOOKUP(ROUND(K2,0),Sheet2!$B$20:$J$37,4,0)</f>
        <v>768.37202961598655</v>
      </c>
      <c r="U2" s="46">
        <f>VLOOKUP(ROUND(K2,0),Sheet2!$B$20:$J$37,5,0)</f>
        <v>740.90351552086202</v>
      </c>
      <c r="V2" s="46">
        <f>VLOOKUP(ROUND(K2,0),Sheet2!$B$20:$J$37,6,0)</f>
        <v>695.00482624881931</v>
      </c>
      <c r="W2" s="46">
        <f>VLOOKUP(ROUND(K2,0),Sheet2!$B$20:$J$37,7,0)</f>
        <v>644.00804511819604</v>
      </c>
      <c r="X2" s="46">
        <f>VLOOKUP(ROUND(K2,0),Sheet2!$B$20:$J$37,8,0)</f>
        <v>593.01126398757276</v>
      </c>
      <c r="Y2" s="46">
        <f>VLOOKUP(ROUND(K2,0),Sheet2!$B$20:$J$37,9,0)</f>
        <v>547.11257471553017</v>
      </c>
      <c r="Z2" s="46">
        <f>VLOOKUP(ROUND(K2,0),Sheet2!$B$20:$M$37,10,0)</f>
        <v>519.64406062040564</v>
      </c>
      <c r="AA2" s="46">
        <f>VLOOKUP(ROUND(K2,0),Sheet2!$B$20:$M$37,11,0)</f>
        <v>501.80512437561845</v>
      </c>
      <c r="AB2" s="46">
        <f>VLOOKUP(ROUND(K2,0),Sheet2!$B$20:$M$37,12,0)</f>
        <v>468.11768370726736</v>
      </c>
      <c r="AC2" s="46">
        <v>25</v>
      </c>
      <c r="AD2" s="9">
        <f>IF(P2&lt;Y2,1,0)</f>
        <v>0</v>
      </c>
      <c r="AE2">
        <v>1</v>
      </c>
      <c r="AF2" s="46">
        <v>0</v>
      </c>
      <c r="AG2">
        <v>0</v>
      </c>
      <c r="AH2" s="45">
        <v>0</v>
      </c>
      <c r="AL2">
        <v>0</v>
      </c>
      <c r="AM2" s="45">
        <v>0</v>
      </c>
      <c r="AO2">
        <v>0</v>
      </c>
      <c r="AQ2">
        <v>1</v>
      </c>
      <c r="AR2">
        <v>22.714285714285715</v>
      </c>
      <c r="AS2">
        <v>0</v>
      </c>
      <c r="AT2">
        <v>0</v>
      </c>
      <c r="AU2" t="s">
        <v>20</v>
      </c>
      <c r="AV2" t="s">
        <v>24</v>
      </c>
      <c r="AW2">
        <v>0</v>
      </c>
      <c r="AX2">
        <v>0</v>
      </c>
      <c r="AY2">
        <v>1</v>
      </c>
      <c r="AZ2" s="51">
        <f>AX2+AY2</f>
        <v>1</v>
      </c>
      <c r="BA2">
        <v>0</v>
      </c>
      <c r="BB2">
        <v>0</v>
      </c>
      <c r="BC2">
        <v>1</v>
      </c>
      <c r="BD2">
        <v>0</v>
      </c>
      <c r="BE2">
        <v>0</v>
      </c>
      <c r="BF2" s="51">
        <f>BD2+BE2</f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45</v>
      </c>
      <c r="BW2" t="s">
        <v>24</v>
      </c>
      <c r="BX2">
        <v>0</v>
      </c>
      <c r="BY2">
        <v>0</v>
      </c>
      <c r="BZ2" s="52">
        <f>BX2+BY2</f>
        <v>0</v>
      </c>
      <c r="CA2">
        <v>0</v>
      </c>
      <c r="CB2">
        <v>0</v>
      </c>
      <c r="CC2">
        <v>0</v>
      </c>
      <c r="CD2">
        <v>0</v>
      </c>
      <c r="CE2">
        <v>0</v>
      </c>
      <c r="CF2" s="52">
        <f>CD2+CE2</f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Y2">
        <v>0</v>
      </c>
      <c r="CZ2">
        <v>0</v>
      </c>
      <c r="DA2">
        <v>0</v>
      </c>
      <c r="DC2">
        <v>0</v>
      </c>
      <c r="DD2" s="54">
        <f>IF(DC2&gt;0,1,0)</f>
        <v>0</v>
      </c>
      <c r="DE2" t="s">
        <v>73</v>
      </c>
    </row>
    <row r="3" spans="1:112" hidden="1" x14ac:dyDescent="0.35">
      <c r="A3" t="s">
        <v>3</v>
      </c>
      <c r="B3">
        <v>902776729</v>
      </c>
      <c r="C3">
        <v>1978</v>
      </c>
      <c r="D3">
        <v>44</v>
      </c>
      <c r="E3">
        <v>4</v>
      </c>
      <c r="F3" t="s">
        <v>9</v>
      </c>
      <c r="G3" s="3" t="s">
        <v>11</v>
      </c>
      <c r="H3" s="1">
        <v>44427</v>
      </c>
      <c r="I3" s="1">
        <v>44475</v>
      </c>
      <c r="J3" s="1">
        <v>44426</v>
      </c>
      <c r="K3" s="50">
        <v>24.285714285714285</v>
      </c>
      <c r="L3" s="48">
        <f t="shared" si="0"/>
        <v>1</v>
      </c>
      <c r="M3" s="48">
        <v>1</v>
      </c>
      <c r="N3" s="48">
        <v>1</v>
      </c>
      <c r="O3">
        <v>24.428571428571427</v>
      </c>
      <c r="P3">
        <v>700</v>
      </c>
      <c r="Q3" s="9">
        <f>VLOOKUP(ROUND(K3,0),Sheet2!$B$20:$J$37,8,0)</f>
        <v>593.01126398757276</v>
      </c>
      <c r="R3" s="46">
        <f>VLOOKUP(ROUND(K3,0),Sheet2!$B$20:$J$37,2,0)</f>
        <v>819.89840652912483</v>
      </c>
      <c r="S3" s="46">
        <f>VLOOKUP(ROUND(K3,0),Sheet2!$B$20:$J$37,3,0)</f>
        <v>786.21096586077363</v>
      </c>
      <c r="T3" s="46">
        <f>VLOOKUP(ROUND(K3,0),Sheet2!$B$20:$J$37,4,0)</f>
        <v>768.37202961598655</v>
      </c>
      <c r="U3" s="46">
        <f>VLOOKUP(ROUND(K3,0),Sheet2!$B$20:$J$37,5,0)</f>
        <v>740.90351552086202</v>
      </c>
      <c r="V3" s="46">
        <f>VLOOKUP(ROUND(K3,0),Sheet2!$B$20:$J$37,6,0)</f>
        <v>695.00482624881931</v>
      </c>
      <c r="W3" s="46">
        <f>VLOOKUP(ROUND(K3,0),Sheet2!$B$20:$J$37,7,0)</f>
        <v>644.00804511819604</v>
      </c>
      <c r="X3" s="46">
        <f>VLOOKUP(ROUND(K3,0),Sheet2!$B$20:$J$37,8,0)</f>
        <v>593.01126398757276</v>
      </c>
      <c r="Y3" s="46">
        <f>VLOOKUP(ROUND(K3,0),Sheet2!$B$20:$J$37,9,0)</f>
        <v>547.11257471553017</v>
      </c>
      <c r="Z3" s="46">
        <f>VLOOKUP(ROUND(K3,0),Sheet2!$B$20:$M$37,10,0)</f>
        <v>519.64406062040564</v>
      </c>
      <c r="AA3" s="46">
        <f>VLOOKUP(ROUND(K3,0),Sheet2!$B$20:$M$37,11,0)</f>
        <v>501.80512437561845</v>
      </c>
      <c r="AB3" s="46">
        <f>VLOOKUP(ROUND(K3,0),Sheet2!$B$20:$M$37,12,0)</f>
        <v>468.11768370726736</v>
      </c>
      <c r="AC3" s="46">
        <v>75</v>
      </c>
      <c r="AD3" s="53">
        <f t="shared" ref="AD3:AD66" si="1">IF(P3&lt;Y3,1,0)</f>
        <v>0</v>
      </c>
      <c r="AE3">
        <v>0</v>
      </c>
      <c r="AF3" s="46">
        <v>1</v>
      </c>
      <c r="AG3">
        <v>0</v>
      </c>
      <c r="AH3" s="45">
        <v>0</v>
      </c>
      <c r="AL3">
        <v>0</v>
      </c>
      <c r="AM3" s="45">
        <v>0</v>
      </c>
      <c r="AO3">
        <v>0</v>
      </c>
      <c r="AQ3">
        <v>1</v>
      </c>
      <c r="AS3">
        <v>0</v>
      </c>
      <c r="AT3">
        <v>0</v>
      </c>
      <c r="AU3" t="s">
        <v>20</v>
      </c>
      <c r="AV3" t="s">
        <v>24</v>
      </c>
      <c r="AW3">
        <v>0</v>
      </c>
      <c r="AX3">
        <v>0</v>
      </c>
      <c r="AY3">
        <v>1</v>
      </c>
      <c r="AZ3" s="51">
        <f t="shared" ref="AZ3:AZ66" si="2">AX3+AY3</f>
        <v>1</v>
      </c>
      <c r="BA3">
        <v>0</v>
      </c>
      <c r="BB3">
        <v>0</v>
      </c>
      <c r="BC3">
        <v>0</v>
      </c>
      <c r="BD3">
        <v>0</v>
      </c>
      <c r="BE3">
        <v>0</v>
      </c>
      <c r="BF3" s="51">
        <f t="shared" ref="BF3:BF66" si="3">BD3+BE3</f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48</v>
      </c>
      <c r="BW3" t="s">
        <v>24</v>
      </c>
      <c r="BX3">
        <v>0</v>
      </c>
      <c r="BY3">
        <v>0</v>
      </c>
      <c r="BZ3" s="52">
        <f t="shared" ref="BZ3:BZ13" si="4">BX3+BY3</f>
        <v>0</v>
      </c>
      <c r="CA3">
        <v>0</v>
      </c>
      <c r="CB3">
        <v>0</v>
      </c>
      <c r="CC3">
        <v>0</v>
      </c>
      <c r="CD3">
        <v>0</v>
      </c>
      <c r="CE3">
        <v>0</v>
      </c>
      <c r="CF3" s="52">
        <f t="shared" ref="CF3:CF13" si="5">CD3+CE3</f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Y3">
        <v>0</v>
      </c>
      <c r="CZ3">
        <v>0</v>
      </c>
      <c r="DA3">
        <v>0</v>
      </c>
      <c r="DC3">
        <v>0</v>
      </c>
      <c r="DD3" s="54">
        <f t="shared" ref="DD3:DD66" si="6">IF(DC3&gt;0,1,0)</f>
        <v>0</v>
      </c>
      <c r="DE3" t="s">
        <v>8</v>
      </c>
    </row>
    <row r="4" spans="1:112" hidden="1" x14ac:dyDescent="0.35">
      <c r="A4" t="s">
        <v>3</v>
      </c>
      <c r="B4">
        <v>902568569</v>
      </c>
      <c r="C4">
        <v>1985</v>
      </c>
      <c r="D4">
        <v>37</v>
      </c>
      <c r="E4">
        <v>1</v>
      </c>
      <c r="F4" t="s">
        <v>9</v>
      </c>
      <c r="G4" s="3" t="s">
        <v>11</v>
      </c>
      <c r="H4" s="1">
        <v>44426</v>
      </c>
      <c r="I4" s="1">
        <v>44481</v>
      </c>
      <c r="J4" s="1">
        <v>44466</v>
      </c>
      <c r="K4">
        <v>26.857142857142858</v>
      </c>
      <c r="L4" s="48">
        <f t="shared" si="0"/>
        <v>1</v>
      </c>
      <c r="M4" s="48">
        <v>1</v>
      </c>
      <c r="N4" s="48">
        <v>1</v>
      </c>
      <c r="O4">
        <v>21.142857142857142</v>
      </c>
      <c r="P4">
        <v>800</v>
      </c>
      <c r="Q4" s="9">
        <f>VLOOKUP(ROUND(K4,0),Sheet2!$B$20:$J$37,8,0)</f>
        <v>924.24149316876776</v>
      </c>
      <c r="R4" s="46">
        <f>VLOOKUP(ROUND(K4,0),Sheet2!$B$20:$J$37,2,0)</f>
        <v>1277.8578983502273</v>
      </c>
      <c r="S4" s="46">
        <f>VLOOKUP(ROUND(K4,0),Sheet2!$B$20:$J$37,3,0)</f>
        <v>1225.3541225281822</v>
      </c>
      <c r="T4" s="46">
        <f>VLOOKUP(ROUND(K4,0),Sheet2!$B$20:$J$37,4,0)</f>
        <v>1197.5511345030341</v>
      </c>
      <c r="U4" s="46">
        <f>VLOOKUP(ROUND(K4,0),Sheet2!$B$20:$J$37,5,0)</f>
        <v>1154.7399064132128</v>
      </c>
      <c r="V4" s="46">
        <f>VLOOKUP(ROUND(K4,0),Sheet2!$B$20:$J$37,6,0)</f>
        <v>1083.2042110842096</v>
      </c>
      <c r="W4" s="46">
        <f>VLOOKUP(ROUND(K4,0),Sheet2!$B$20:$J$37,7,0)</f>
        <v>1003.7228521264886</v>
      </c>
      <c r="X4" s="46">
        <f>VLOOKUP(ROUND(K4,0),Sheet2!$B$20:$J$37,8,0)</f>
        <v>924.24149316876776</v>
      </c>
      <c r="Y4" s="46">
        <f>VLOOKUP(ROUND(K4,0),Sheet2!$B$20:$J$37,9,0)</f>
        <v>852.70579783976473</v>
      </c>
      <c r="Z4" s="46">
        <f>VLOOKUP(ROUND(K4,0),Sheet2!$B$20:$M$37,10,0)</f>
        <v>809.89456974994334</v>
      </c>
      <c r="AA4" s="46">
        <f>VLOOKUP(ROUND(K4,0),Sheet2!$B$20:$M$37,11,0)</f>
        <v>782.09158172479511</v>
      </c>
      <c r="AB4" s="46">
        <f>VLOOKUP(ROUND(K4,0),Sheet2!$B$20:$M$37,12,0)</f>
        <v>729.58780590275001</v>
      </c>
      <c r="AC4" s="46">
        <v>3</v>
      </c>
      <c r="AD4" s="53">
        <f t="shared" si="1"/>
        <v>1</v>
      </c>
      <c r="AE4">
        <v>0</v>
      </c>
      <c r="AF4" s="46">
        <v>1</v>
      </c>
      <c r="AG4">
        <v>0</v>
      </c>
      <c r="AH4" s="45">
        <v>0</v>
      </c>
      <c r="AL4">
        <v>0</v>
      </c>
      <c r="AM4" s="45">
        <v>0</v>
      </c>
      <c r="AO4">
        <v>0</v>
      </c>
      <c r="AQ4">
        <v>1</v>
      </c>
      <c r="AS4">
        <v>0</v>
      </c>
      <c r="AT4">
        <v>0</v>
      </c>
      <c r="AU4" t="s">
        <v>20</v>
      </c>
      <c r="AV4" t="s">
        <v>24</v>
      </c>
      <c r="AW4">
        <v>0</v>
      </c>
      <c r="AX4">
        <v>0</v>
      </c>
      <c r="AY4">
        <v>1</v>
      </c>
      <c r="AZ4" s="51">
        <f t="shared" si="2"/>
        <v>1</v>
      </c>
      <c r="BA4">
        <v>0</v>
      </c>
      <c r="BB4">
        <v>0</v>
      </c>
      <c r="BC4">
        <v>1</v>
      </c>
      <c r="BD4">
        <v>0</v>
      </c>
      <c r="BE4">
        <v>0</v>
      </c>
      <c r="BF4" s="51">
        <f t="shared" si="3"/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55</v>
      </c>
      <c r="BW4" t="s">
        <v>24</v>
      </c>
      <c r="BX4">
        <v>0</v>
      </c>
      <c r="BY4">
        <v>1</v>
      </c>
      <c r="BZ4" s="52">
        <f t="shared" si="4"/>
        <v>1</v>
      </c>
      <c r="CA4">
        <v>0</v>
      </c>
      <c r="CB4">
        <v>0</v>
      </c>
      <c r="CC4">
        <v>1</v>
      </c>
      <c r="CD4">
        <v>0</v>
      </c>
      <c r="CE4">
        <v>0</v>
      </c>
      <c r="CF4" s="52">
        <f t="shared" si="5"/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Y4">
        <v>0</v>
      </c>
      <c r="CZ4">
        <v>0</v>
      </c>
      <c r="DA4">
        <v>0</v>
      </c>
      <c r="DC4">
        <v>0</v>
      </c>
      <c r="DD4" s="54">
        <f t="shared" si="6"/>
        <v>0</v>
      </c>
      <c r="DE4" t="s">
        <v>8</v>
      </c>
      <c r="DF4">
        <v>0</v>
      </c>
      <c r="DG4" s="46">
        <v>0</v>
      </c>
    </row>
    <row r="5" spans="1:112" hidden="1" x14ac:dyDescent="0.35">
      <c r="A5" t="s">
        <v>3</v>
      </c>
      <c r="B5">
        <v>907688624</v>
      </c>
      <c r="C5">
        <v>1985</v>
      </c>
      <c r="D5">
        <v>37</v>
      </c>
      <c r="E5">
        <v>2</v>
      </c>
      <c r="F5" t="s">
        <v>8</v>
      </c>
      <c r="G5" s="3" t="s">
        <v>11</v>
      </c>
      <c r="H5" s="1">
        <v>44439</v>
      </c>
      <c r="I5" s="1">
        <v>44460</v>
      </c>
      <c r="J5" s="1">
        <v>44526</v>
      </c>
      <c r="K5">
        <v>38.714285714285715</v>
      </c>
      <c r="L5" s="48">
        <f t="shared" si="0"/>
        <v>0</v>
      </c>
      <c r="M5" s="48">
        <f t="shared" ref="M5:M65" si="7">IF(AND(K5&gt;=28, K5&lt;34),1,0)</f>
        <v>0</v>
      </c>
      <c r="N5" s="48">
        <f t="shared" ref="N5:N65" si="8">IF(AND(K5&gt;=34, K5&lt;37),1,0)</f>
        <v>0</v>
      </c>
      <c r="O5">
        <v>29.285714285714285</v>
      </c>
      <c r="P5">
        <v>3970</v>
      </c>
      <c r="Q5" s="9">
        <f>VLOOKUP(ROUND(K5,0),Sheet2!$B$20:$J$37,8,0)</f>
        <v>2883.6536389391513</v>
      </c>
      <c r="R5" s="46">
        <f>VLOOKUP(ROUND(K5,0),Sheet2!$B$20:$J$37,2,0)</f>
        <v>3986.9445441050993</v>
      </c>
      <c r="S5" s="46">
        <f>VLOOKUP(ROUND(K5,0),Sheet2!$B$20:$J$37,3,0)</f>
        <v>3823.1316171522089</v>
      </c>
      <c r="T5" s="46">
        <f>VLOOKUP(ROUND(K5,0),Sheet2!$B$20:$J$37,4,0)</f>
        <v>3736.3856874523608</v>
      </c>
      <c r="U5" s="46">
        <f>VLOOKUP(ROUND(K5,0),Sheet2!$B$20:$J$37,5,0)</f>
        <v>3602.8137210549116</v>
      </c>
      <c r="V5" s="46">
        <f>VLOOKUP(ROUND(K5,0),Sheet2!$B$20:$J$37,6,0)</f>
        <v>3379.6207896898895</v>
      </c>
      <c r="W5" s="46">
        <f>VLOOKUP(ROUND(K5,0),Sheet2!$B$20:$J$37,7,0)</f>
        <v>3131.6372143145204</v>
      </c>
      <c r="X5" s="46">
        <f>VLOOKUP(ROUND(K5,0),Sheet2!$B$20:$J$37,8,0)</f>
        <v>2883.6536389391513</v>
      </c>
      <c r="Y5" s="46">
        <f>VLOOKUP(ROUND(K5,0),Sheet2!$B$20:$J$37,9,0)</f>
        <v>2660.4607075741292</v>
      </c>
      <c r="Z5" s="46">
        <f>VLOOKUP(ROUND(K5,0),Sheet2!$B$20:$M$37,10,0)</f>
        <v>2526.8887411766796</v>
      </c>
      <c r="AA5" s="46">
        <f>VLOOKUP(ROUND(K5,0),Sheet2!$B$20:$M$37,11,0)</f>
        <v>2440.1428114768319</v>
      </c>
      <c r="AB5" s="46">
        <f>VLOOKUP(ROUND(K5,0),Sheet2!$B$20:$M$37,12,0)</f>
        <v>2276.3298845239415</v>
      </c>
      <c r="AC5" s="46">
        <v>97</v>
      </c>
      <c r="AD5" s="53">
        <f t="shared" si="1"/>
        <v>0</v>
      </c>
      <c r="AE5">
        <v>1</v>
      </c>
      <c r="AF5" s="46">
        <v>0</v>
      </c>
      <c r="AG5">
        <v>0</v>
      </c>
      <c r="AH5" s="45">
        <v>0</v>
      </c>
      <c r="AL5">
        <v>0</v>
      </c>
      <c r="AM5" s="45">
        <v>0</v>
      </c>
      <c r="AO5">
        <v>0</v>
      </c>
      <c r="AS5">
        <v>0</v>
      </c>
      <c r="AT5">
        <v>0</v>
      </c>
      <c r="AU5" t="s">
        <v>20</v>
      </c>
      <c r="AV5" t="s">
        <v>25</v>
      </c>
      <c r="AW5">
        <v>0</v>
      </c>
      <c r="AX5">
        <v>1</v>
      </c>
      <c r="AY5">
        <v>1</v>
      </c>
      <c r="AZ5" s="51">
        <v>1</v>
      </c>
      <c r="BA5">
        <v>0</v>
      </c>
      <c r="BB5">
        <v>0</v>
      </c>
      <c r="BC5">
        <v>0</v>
      </c>
      <c r="BD5">
        <v>0</v>
      </c>
      <c r="BE5">
        <v>0</v>
      </c>
      <c r="BF5" s="51">
        <f t="shared" si="3"/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21</v>
      </c>
      <c r="BW5" t="s">
        <v>25</v>
      </c>
      <c r="BX5">
        <v>1</v>
      </c>
      <c r="BY5">
        <v>1</v>
      </c>
      <c r="BZ5" s="52">
        <v>1</v>
      </c>
      <c r="CA5">
        <v>0</v>
      </c>
      <c r="CB5">
        <v>0</v>
      </c>
      <c r="CC5">
        <v>0</v>
      </c>
      <c r="CD5">
        <v>0</v>
      </c>
      <c r="CE5">
        <v>0</v>
      </c>
      <c r="CF5" s="52">
        <f t="shared" si="5"/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Y5">
        <v>0</v>
      </c>
      <c r="CZ5">
        <v>0</v>
      </c>
      <c r="DA5">
        <v>0</v>
      </c>
      <c r="DC5">
        <v>0</v>
      </c>
      <c r="DD5" s="54">
        <f t="shared" si="6"/>
        <v>0</v>
      </c>
      <c r="DE5" t="s">
        <v>73</v>
      </c>
      <c r="DF5">
        <v>0</v>
      </c>
      <c r="DG5" s="46">
        <v>0</v>
      </c>
      <c r="DH5" t="s">
        <v>68</v>
      </c>
    </row>
    <row r="6" spans="1:112" hidden="1" x14ac:dyDescent="0.35">
      <c r="A6" t="s">
        <v>3</v>
      </c>
      <c r="B6">
        <v>902529038</v>
      </c>
      <c r="C6">
        <v>1984</v>
      </c>
      <c r="D6">
        <v>38</v>
      </c>
      <c r="E6">
        <v>2</v>
      </c>
      <c r="F6" t="s">
        <v>8</v>
      </c>
      <c r="G6" s="3" t="s">
        <v>11</v>
      </c>
      <c r="H6" s="1">
        <v>44422</v>
      </c>
      <c r="I6" s="1">
        <v>44530</v>
      </c>
      <c r="J6" s="1">
        <v>44472</v>
      </c>
      <c r="K6">
        <v>36</v>
      </c>
      <c r="L6" s="48">
        <f t="shared" si="0"/>
        <v>0</v>
      </c>
      <c r="M6" s="48">
        <f t="shared" si="7"/>
        <v>0</v>
      </c>
      <c r="N6" s="48">
        <f t="shared" si="8"/>
        <v>1</v>
      </c>
      <c r="O6">
        <v>28.857142857142858</v>
      </c>
      <c r="P6">
        <v>3300</v>
      </c>
      <c r="Q6" s="9">
        <f>VLOOKUP(ROUND(K6,0),Sheet2!$B$20:$J$37,8,0)</f>
        <v>2387.3360354311162</v>
      </c>
      <c r="R6" s="46">
        <f>VLOOKUP(ROUND(K6,0),Sheet2!$B$20:$J$37,2,0)</f>
        <v>3300.7349609813637</v>
      </c>
      <c r="S6" s="46">
        <f>VLOOKUP(ROUND(K6,0),Sheet2!$B$20:$J$37,3,0)</f>
        <v>3165.1165571955503</v>
      </c>
      <c r="T6" s="46">
        <f>VLOOKUP(ROUND(K6,0),Sheet2!$B$20:$J$37,4,0)</f>
        <v>3093.3008297090801</v>
      </c>
      <c r="U6" s="46">
        <f>VLOOKUP(ROUND(K6,0),Sheet2!$B$20:$J$37,5,0)</f>
        <v>2982.7184891678853</v>
      </c>
      <c r="V6" s="46">
        <f>VLOOKUP(ROUND(K6,0),Sheet2!$B$20:$J$37,6,0)</f>
        <v>2797.9402201323423</v>
      </c>
      <c r="W6" s="46">
        <f>VLOOKUP(ROUND(K6,0),Sheet2!$B$20:$J$37,7,0)</f>
        <v>2592.6381277817295</v>
      </c>
      <c r="X6" s="46">
        <f>VLOOKUP(ROUND(K6,0),Sheet2!$B$20:$J$37,8,0)</f>
        <v>2387.3360354311162</v>
      </c>
      <c r="Y6" s="46">
        <f>VLOOKUP(ROUND(K6,0),Sheet2!$B$20:$J$37,9,0)</f>
        <v>2202.5577663955733</v>
      </c>
      <c r="Z6" s="46">
        <f>VLOOKUP(ROUND(K6,0),Sheet2!$B$20:$M$37,10,0)</f>
        <v>2091.9754258543785</v>
      </c>
      <c r="AA6" s="46">
        <f>VLOOKUP(ROUND(K6,0),Sheet2!$B$20:$M$37,11,0)</f>
        <v>2020.1596983679083</v>
      </c>
      <c r="AB6" s="46">
        <f>VLOOKUP(ROUND(K6,0),Sheet2!$B$20:$M$37,12,0)</f>
        <v>1884.5412945820949</v>
      </c>
      <c r="AC6" s="46">
        <v>97</v>
      </c>
      <c r="AD6" s="53">
        <f t="shared" si="1"/>
        <v>0</v>
      </c>
      <c r="AE6">
        <v>1</v>
      </c>
      <c r="AF6" s="46">
        <v>0</v>
      </c>
      <c r="AG6">
        <v>0</v>
      </c>
      <c r="AH6" s="45">
        <v>0</v>
      </c>
      <c r="AL6">
        <v>0</v>
      </c>
      <c r="AM6" s="45">
        <v>0</v>
      </c>
      <c r="AO6">
        <v>0</v>
      </c>
      <c r="AQ6">
        <v>1</v>
      </c>
      <c r="AR6">
        <v>36</v>
      </c>
      <c r="AS6">
        <v>0</v>
      </c>
      <c r="AT6">
        <v>0</v>
      </c>
      <c r="AU6" t="s">
        <v>20</v>
      </c>
      <c r="AV6" t="s">
        <v>24</v>
      </c>
      <c r="AW6">
        <v>0</v>
      </c>
      <c r="AX6">
        <v>0</v>
      </c>
      <c r="AY6">
        <v>1</v>
      </c>
      <c r="AZ6" s="51">
        <f t="shared" si="2"/>
        <v>1</v>
      </c>
      <c r="BA6">
        <v>0</v>
      </c>
      <c r="BB6">
        <v>0</v>
      </c>
      <c r="BC6">
        <v>1</v>
      </c>
      <c r="BD6">
        <v>0</v>
      </c>
      <c r="BE6">
        <v>0</v>
      </c>
      <c r="BF6" s="51">
        <f t="shared" si="3"/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108</v>
      </c>
      <c r="BW6" t="s">
        <v>24</v>
      </c>
      <c r="BX6">
        <v>0</v>
      </c>
      <c r="BY6">
        <v>0</v>
      </c>
      <c r="BZ6" s="52">
        <f t="shared" si="4"/>
        <v>0</v>
      </c>
      <c r="CA6">
        <v>0</v>
      </c>
      <c r="CB6">
        <v>0</v>
      </c>
      <c r="CC6">
        <v>0</v>
      </c>
      <c r="CD6">
        <v>0</v>
      </c>
      <c r="CE6">
        <v>0</v>
      </c>
      <c r="CF6" s="52">
        <f t="shared" si="5"/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Y6">
        <v>0</v>
      </c>
      <c r="CZ6">
        <v>0</v>
      </c>
      <c r="DA6">
        <v>0</v>
      </c>
      <c r="DC6">
        <v>0</v>
      </c>
      <c r="DD6" s="54">
        <f t="shared" si="6"/>
        <v>0</v>
      </c>
      <c r="DE6" t="s">
        <v>8</v>
      </c>
      <c r="DF6">
        <v>0</v>
      </c>
      <c r="DG6" s="46">
        <v>0</v>
      </c>
      <c r="DH6" t="s">
        <v>68</v>
      </c>
    </row>
    <row r="7" spans="1:112" hidden="1" x14ac:dyDescent="0.35">
      <c r="A7" t="s">
        <v>2</v>
      </c>
      <c r="B7">
        <v>21047138</v>
      </c>
      <c r="C7">
        <v>1985</v>
      </c>
      <c r="D7">
        <v>37</v>
      </c>
      <c r="E7">
        <v>0</v>
      </c>
      <c r="F7" t="s">
        <v>8</v>
      </c>
      <c r="G7" s="3" t="s">
        <v>11</v>
      </c>
      <c r="H7" s="1">
        <v>44429</v>
      </c>
      <c r="I7" s="1">
        <v>44452</v>
      </c>
      <c r="J7" s="1">
        <v>44469</v>
      </c>
      <c r="K7">
        <v>39.714285714285715</v>
      </c>
      <c r="L7" s="48">
        <f t="shared" si="0"/>
        <v>0</v>
      </c>
      <c r="M7" s="48">
        <f t="shared" si="7"/>
        <v>0</v>
      </c>
      <c r="N7" s="48">
        <f t="shared" si="8"/>
        <v>0</v>
      </c>
      <c r="O7">
        <v>37.285714285714285</v>
      </c>
      <c r="P7">
        <v>4000</v>
      </c>
      <c r="Q7" s="9">
        <f>VLOOKUP(ROUND(K7,0),Sheet2!$B$20:$J$37,8,0)</f>
        <v>3027.866102317616</v>
      </c>
      <c r="R7" s="46">
        <f>VLOOKUP(ROUND(K7,0),Sheet2!$B$20:$J$37,2,0)</f>
        <v>4186.3329471694315</v>
      </c>
      <c r="S7" s="46">
        <f>VLOOKUP(ROUND(K7,0),Sheet2!$B$20:$J$37,3,0)</f>
        <v>4014.327682062572</v>
      </c>
      <c r="T7" s="46">
        <f>VLOOKUP(ROUND(K7,0),Sheet2!$B$20:$J$37,4,0)</f>
        <v>3923.2435599941455</v>
      </c>
      <c r="U7" s="46">
        <f>VLOOKUP(ROUND(K7,0),Sheet2!$B$20:$J$37,5,0)</f>
        <v>3782.9916157892471</v>
      </c>
      <c r="V7" s="46">
        <f>VLOOKUP(ROUND(K7,0),Sheet2!$B$20:$J$37,6,0)</f>
        <v>3548.6367327923881</v>
      </c>
      <c r="W7" s="46">
        <f>VLOOKUP(ROUND(K7,0),Sheet2!$B$20:$J$37,7,0)</f>
        <v>3288.2514175550023</v>
      </c>
      <c r="X7" s="46">
        <f>VLOOKUP(ROUND(K7,0),Sheet2!$B$20:$J$37,8,0)</f>
        <v>3027.866102317616</v>
      </c>
      <c r="Y7" s="46">
        <f>VLOOKUP(ROUND(K7,0),Sheet2!$B$20:$J$37,9,0)</f>
        <v>2793.5112193207569</v>
      </c>
      <c r="Z7" s="46">
        <f>VLOOKUP(ROUND(K7,0),Sheet2!$B$20:$M$37,10,0)</f>
        <v>2653.2592751158591</v>
      </c>
      <c r="AA7" s="46">
        <f>VLOOKUP(ROUND(K7,0),Sheet2!$B$20:$M$37,11,0)</f>
        <v>2562.1751530474321</v>
      </c>
      <c r="AB7" s="46">
        <f>VLOOKUP(ROUND(K7,0),Sheet2!$B$20:$M$37,12,0)</f>
        <v>2390.1698879405726</v>
      </c>
      <c r="AC7" s="46">
        <v>95</v>
      </c>
      <c r="AD7" s="53">
        <f t="shared" si="1"/>
        <v>0</v>
      </c>
      <c r="AE7">
        <v>1</v>
      </c>
      <c r="AF7" s="46">
        <v>0</v>
      </c>
      <c r="AG7">
        <v>0</v>
      </c>
      <c r="AH7" s="45">
        <v>0</v>
      </c>
      <c r="AL7">
        <v>0</v>
      </c>
      <c r="AM7" s="45">
        <v>0</v>
      </c>
      <c r="AO7">
        <v>0</v>
      </c>
      <c r="AQ7">
        <v>0</v>
      </c>
      <c r="AS7">
        <v>0</v>
      </c>
      <c r="AT7">
        <v>0</v>
      </c>
      <c r="AU7" t="s">
        <v>20</v>
      </c>
      <c r="AV7" t="s">
        <v>25</v>
      </c>
      <c r="AW7">
        <v>0</v>
      </c>
      <c r="AX7">
        <v>0</v>
      </c>
      <c r="AY7">
        <v>0</v>
      </c>
      <c r="AZ7" s="51">
        <f t="shared" si="2"/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51">
        <f t="shared" si="3"/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23</v>
      </c>
      <c r="BW7" t="s">
        <v>25</v>
      </c>
      <c r="BX7">
        <v>0</v>
      </c>
      <c r="BY7">
        <v>0</v>
      </c>
      <c r="BZ7" s="52">
        <f t="shared" si="4"/>
        <v>0</v>
      </c>
      <c r="CA7">
        <v>0</v>
      </c>
      <c r="CB7">
        <v>0</v>
      </c>
      <c r="CC7">
        <v>0</v>
      </c>
      <c r="CD7">
        <v>0</v>
      </c>
      <c r="CE7">
        <v>0</v>
      </c>
      <c r="CF7" s="52">
        <f t="shared" si="5"/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Y7">
        <v>0</v>
      </c>
      <c r="CZ7">
        <v>0</v>
      </c>
      <c r="DA7">
        <v>0</v>
      </c>
      <c r="DC7">
        <v>0</v>
      </c>
      <c r="DD7" s="54">
        <f t="shared" si="6"/>
        <v>0</v>
      </c>
      <c r="DF7">
        <v>0</v>
      </c>
      <c r="DG7" s="46">
        <v>1</v>
      </c>
      <c r="DH7" t="s">
        <v>70</v>
      </c>
    </row>
    <row r="8" spans="1:112" hidden="1" x14ac:dyDescent="0.35">
      <c r="A8" t="s">
        <v>3</v>
      </c>
      <c r="B8">
        <v>797792368</v>
      </c>
      <c r="C8">
        <v>1993</v>
      </c>
      <c r="D8">
        <v>29</v>
      </c>
      <c r="E8">
        <v>2</v>
      </c>
      <c r="F8" t="s">
        <v>8</v>
      </c>
      <c r="G8" s="3" t="s">
        <v>11</v>
      </c>
      <c r="H8" s="1">
        <v>44438</v>
      </c>
      <c r="I8" s="1">
        <v>44459</v>
      </c>
      <c r="J8" s="1">
        <v>44522</v>
      </c>
      <c r="K8">
        <v>40</v>
      </c>
      <c r="L8" s="48">
        <f t="shared" si="0"/>
        <v>0</v>
      </c>
      <c r="M8" s="48">
        <f t="shared" si="7"/>
        <v>0</v>
      </c>
      <c r="N8" s="48">
        <f t="shared" si="8"/>
        <v>0</v>
      </c>
      <c r="O8">
        <v>31</v>
      </c>
      <c r="P8">
        <v>4000</v>
      </c>
      <c r="Q8" s="9">
        <f>VLOOKUP(ROUND(K8,0),Sheet2!$B$20:$J$37,8,0)</f>
        <v>3027.866102317616</v>
      </c>
      <c r="R8" s="46">
        <f>VLOOKUP(ROUND(K8,0),Sheet2!$B$20:$J$37,2,0)</f>
        <v>4186.3329471694315</v>
      </c>
      <c r="S8" s="46">
        <f>VLOOKUP(ROUND(K8,0),Sheet2!$B$20:$J$37,3,0)</f>
        <v>4014.327682062572</v>
      </c>
      <c r="T8" s="46">
        <f>VLOOKUP(ROUND(K8,0),Sheet2!$B$20:$J$37,4,0)</f>
        <v>3923.2435599941455</v>
      </c>
      <c r="U8" s="46">
        <f>VLOOKUP(ROUND(K8,0),Sheet2!$B$20:$J$37,5,0)</f>
        <v>3782.9916157892471</v>
      </c>
      <c r="V8" s="46">
        <f>VLOOKUP(ROUND(K8,0),Sheet2!$B$20:$J$37,6,0)</f>
        <v>3548.6367327923881</v>
      </c>
      <c r="W8" s="46">
        <f>VLOOKUP(ROUND(K8,0),Sheet2!$B$20:$J$37,7,0)</f>
        <v>3288.2514175550023</v>
      </c>
      <c r="X8" s="46">
        <f>VLOOKUP(ROUND(K8,0),Sheet2!$B$20:$J$37,8,0)</f>
        <v>3027.866102317616</v>
      </c>
      <c r="Y8" s="46">
        <f>VLOOKUP(ROUND(K8,0),Sheet2!$B$20:$J$37,9,0)</f>
        <v>2793.5112193207569</v>
      </c>
      <c r="Z8" s="46">
        <f>VLOOKUP(ROUND(K8,0),Sheet2!$B$20:$M$37,10,0)</f>
        <v>2653.2592751158591</v>
      </c>
      <c r="AA8" s="46">
        <f>VLOOKUP(ROUND(K8,0),Sheet2!$B$20:$M$37,11,0)</f>
        <v>2562.1751530474321</v>
      </c>
      <c r="AB8" s="46">
        <f>VLOOKUP(ROUND(K8,0),Sheet2!$B$20:$M$37,12,0)</f>
        <v>2390.1698879405726</v>
      </c>
      <c r="AC8" s="46">
        <v>95</v>
      </c>
      <c r="AD8" s="53">
        <f t="shared" si="1"/>
        <v>0</v>
      </c>
      <c r="AE8">
        <v>1</v>
      </c>
      <c r="AF8" s="46">
        <v>0</v>
      </c>
      <c r="AG8">
        <v>0</v>
      </c>
      <c r="AH8" s="45">
        <v>0</v>
      </c>
      <c r="AL8">
        <v>0</v>
      </c>
      <c r="AM8" s="45">
        <v>0</v>
      </c>
      <c r="AO8">
        <v>0</v>
      </c>
      <c r="AS8">
        <v>0</v>
      </c>
      <c r="AT8">
        <v>1</v>
      </c>
      <c r="AU8" t="s">
        <v>20</v>
      </c>
      <c r="AV8" t="s">
        <v>25</v>
      </c>
      <c r="AW8">
        <v>0</v>
      </c>
      <c r="AX8">
        <v>0</v>
      </c>
      <c r="AY8">
        <v>1</v>
      </c>
      <c r="AZ8" s="51">
        <f t="shared" si="2"/>
        <v>1</v>
      </c>
      <c r="BA8">
        <v>0</v>
      </c>
      <c r="BB8">
        <v>0</v>
      </c>
      <c r="BC8">
        <v>0</v>
      </c>
      <c r="BD8">
        <v>0</v>
      </c>
      <c r="BE8">
        <v>0</v>
      </c>
      <c r="BF8" s="51">
        <f t="shared" si="3"/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21</v>
      </c>
      <c r="BW8" t="s">
        <v>25</v>
      </c>
      <c r="BX8">
        <v>0</v>
      </c>
      <c r="BY8">
        <v>1</v>
      </c>
      <c r="BZ8" s="52">
        <f t="shared" si="4"/>
        <v>1</v>
      </c>
      <c r="CA8">
        <v>0</v>
      </c>
      <c r="CB8">
        <v>0</v>
      </c>
      <c r="CC8">
        <v>0</v>
      </c>
      <c r="CD8">
        <v>0</v>
      </c>
      <c r="CE8">
        <v>0</v>
      </c>
      <c r="CF8" s="52">
        <f t="shared" si="5"/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Y8">
        <v>0</v>
      </c>
      <c r="CZ8">
        <v>0</v>
      </c>
      <c r="DA8">
        <v>0</v>
      </c>
      <c r="DC8">
        <v>0</v>
      </c>
      <c r="DD8" s="54">
        <f t="shared" si="6"/>
        <v>0</v>
      </c>
      <c r="DE8" t="s">
        <v>73</v>
      </c>
      <c r="DF8">
        <v>0</v>
      </c>
      <c r="DG8" s="46">
        <v>1</v>
      </c>
      <c r="DH8" t="s">
        <v>70</v>
      </c>
    </row>
    <row r="9" spans="1:112" hidden="1" x14ac:dyDescent="0.35">
      <c r="A9" t="s">
        <v>3</v>
      </c>
      <c r="B9">
        <v>772737993</v>
      </c>
      <c r="C9">
        <v>1991</v>
      </c>
      <c r="D9">
        <v>31</v>
      </c>
      <c r="E9" s="45">
        <v>1</v>
      </c>
      <c r="F9" t="s">
        <v>8</v>
      </c>
      <c r="G9" s="3" t="s">
        <v>11</v>
      </c>
      <c r="H9" s="1">
        <v>44448</v>
      </c>
      <c r="I9" s="1">
        <v>44469</v>
      </c>
      <c r="J9" s="1">
        <v>44529</v>
      </c>
      <c r="K9">
        <v>40</v>
      </c>
      <c r="L9" s="48">
        <f t="shared" si="0"/>
        <v>0</v>
      </c>
      <c r="M9" s="48">
        <f t="shared" si="7"/>
        <v>0</v>
      </c>
      <c r="N9" s="48">
        <f t="shared" si="8"/>
        <v>0</v>
      </c>
      <c r="O9">
        <v>31.428571428571431</v>
      </c>
      <c r="P9">
        <v>4000</v>
      </c>
      <c r="Q9" s="9">
        <f>VLOOKUP(ROUND(K9,0),Sheet2!$B$20:$J$37,8,0)</f>
        <v>3027.866102317616</v>
      </c>
      <c r="R9" s="46">
        <f>VLOOKUP(ROUND(K9,0),Sheet2!$B$20:$J$37,2,0)</f>
        <v>4186.3329471694315</v>
      </c>
      <c r="S9" s="46">
        <f>VLOOKUP(ROUND(K9,0),Sheet2!$B$20:$J$37,3,0)</f>
        <v>4014.327682062572</v>
      </c>
      <c r="T9" s="46">
        <f>VLOOKUP(ROUND(K9,0),Sheet2!$B$20:$J$37,4,0)</f>
        <v>3923.2435599941455</v>
      </c>
      <c r="U9" s="46">
        <f>VLOOKUP(ROUND(K9,0),Sheet2!$B$20:$J$37,5,0)</f>
        <v>3782.9916157892471</v>
      </c>
      <c r="V9" s="46">
        <f>VLOOKUP(ROUND(K9,0),Sheet2!$B$20:$J$37,6,0)</f>
        <v>3548.6367327923881</v>
      </c>
      <c r="W9" s="46">
        <f>VLOOKUP(ROUND(K9,0),Sheet2!$B$20:$J$37,7,0)</f>
        <v>3288.2514175550023</v>
      </c>
      <c r="X9" s="46">
        <f>VLOOKUP(ROUND(K9,0),Sheet2!$B$20:$J$37,8,0)</f>
        <v>3027.866102317616</v>
      </c>
      <c r="Y9" s="46">
        <f>VLOOKUP(ROUND(K9,0),Sheet2!$B$20:$J$37,9,0)</f>
        <v>2793.5112193207569</v>
      </c>
      <c r="Z9" s="46">
        <f>VLOOKUP(ROUND(K9,0),Sheet2!$B$20:$M$37,10,0)</f>
        <v>2653.2592751158591</v>
      </c>
      <c r="AA9" s="46">
        <f>VLOOKUP(ROUND(K9,0),Sheet2!$B$20:$M$37,11,0)</f>
        <v>2562.1751530474321</v>
      </c>
      <c r="AB9" s="46">
        <f>VLOOKUP(ROUND(K9,0),Sheet2!$B$20:$M$37,12,0)</f>
        <v>2390.1698879405726</v>
      </c>
      <c r="AC9" s="46">
        <v>95</v>
      </c>
      <c r="AD9" s="53">
        <f t="shared" si="1"/>
        <v>0</v>
      </c>
      <c r="AE9">
        <v>1</v>
      </c>
      <c r="AF9" s="46">
        <v>0</v>
      </c>
      <c r="AG9">
        <v>0</v>
      </c>
      <c r="AH9" s="45">
        <v>0</v>
      </c>
      <c r="AL9">
        <v>0</v>
      </c>
      <c r="AM9" s="45">
        <v>0</v>
      </c>
      <c r="AO9">
        <v>0</v>
      </c>
      <c r="AQ9">
        <v>0</v>
      </c>
      <c r="AS9">
        <v>0</v>
      </c>
      <c r="AT9">
        <v>0</v>
      </c>
      <c r="AU9" t="s">
        <v>20</v>
      </c>
      <c r="AV9" t="s">
        <v>25</v>
      </c>
      <c r="AW9">
        <v>0</v>
      </c>
      <c r="AX9">
        <v>0</v>
      </c>
      <c r="AY9">
        <v>1</v>
      </c>
      <c r="AZ9" s="51">
        <f t="shared" si="2"/>
        <v>1</v>
      </c>
      <c r="BA9">
        <v>0</v>
      </c>
      <c r="BB9">
        <v>0</v>
      </c>
      <c r="BC9">
        <v>0</v>
      </c>
      <c r="BD9">
        <v>0</v>
      </c>
      <c r="BE9">
        <v>0</v>
      </c>
      <c r="BF9" s="51">
        <f t="shared" si="3"/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21</v>
      </c>
      <c r="BW9" t="s">
        <v>25</v>
      </c>
      <c r="BX9">
        <v>0</v>
      </c>
      <c r="BY9">
        <v>1</v>
      </c>
      <c r="BZ9" s="52">
        <f t="shared" si="4"/>
        <v>1</v>
      </c>
      <c r="CA9">
        <v>0</v>
      </c>
      <c r="CB9">
        <v>0</v>
      </c>
      <c r="CC9">
        <v>1</v>
      </c>
      <c r="CD9">
        <v>0</v>
      </c>
      <c r="CE9">
        <v>0</v>
      </c>
      <c r="CF9" s="52">
        <f t="shared" si="5"/>
        <v>0</v>
      </c>
      <c r="CG9">
        <v>0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Y9">
        <v>0</v>
      </c>
      <c r="CZ9">
        <v>0</v>
      </c>
      <c r="DA9">
        <v>0</v>
      </c>
      <c r="DC9">
        <v>0</v>
      </c>
      <c r="DD9" s="54">
        <f t="shared" si="6"/>
        <v>0</v>
      </c>
      <c r="DE9" t="s">
        <v>73</v>
      </c>
      <c r="DF9">
        <v>0</v>
      </c>
      <c r="DG9" s="46">
        <v>1</v>
      </c>
      <c r="DH9" t="s">
        <v>70</v>
      </c>
    </row>
    <row r="10" spans="1:112" hidden="1" x14ac:dyDescent="0.35">
      <c r="A10" t="s">
        <v>3</v>
      </c>
      <c r="B10">
        <v>901891757</v>
      </c>
      <c r="C10">
        <v>1994</v>
      </c>
      <c r="D10">
        <v>28</v>
      </c>
      <c r="E10">
        <v>2</v>
      </c>
      <c r="F10" t="s">
        <v>8</v>
      </c>
      <c r="G10" s="3" t="s">
        <v>11</v>
      </c>
      <c r="H10" s="1">
        <v>44448</v>
      </c>
      <c r="I10" s="1">
        <v>44470</v>
      </c>
      <c r="J10" s="1">
        <v>44550</v>
      </c>
      <c r="K10">
        <v>38</v>
      </c>
      <c r="L10" s="48">
        <f t="shared" si="0"/>
        <v>0</v>
      </c>
      <c r="M10" s="48">
        <f t="shared" si="7"/>
        <v>0</v>
      </c>
      <c r="N10" s="48">
        <f t="shared" si="8"/>
        <v>0</v>
      </c>
      <c r="O10">
        <v>26.571428571428569</v>
      </c>
      <c r="P10">
        <v>3600</v>
      </c>
      <c r="Q10" s="9">
        <f>VLOOKUP(ROUND(K10,0),Sheet2!$B$20:$J$37,8,0)</f>
        <v>2726.9345824864808</v>
      </c>
      <c r="R10" s="46">
        <f>VLOOKUP(ROUND(K10,0),Sheet2!$B$20:$J$37,2,0)</f>
        <v>3770.264503671694</v>
      </c>
      <c r="S10" s="46">
        <f>VLOOKUP(ROUND(K10,0),Sheet2!$B$20:$J$37,3,0)</f>
        <v>3615.3543821737098</v>
      </c>
      <c r="T10" s="46">
        <f>VLOOKUP(ROUND(K10,0),Sheet2!$B$20:$J$37,4,0)</f>
        <v>3533.3228675721571</v>
      </c>
      <c r="U10" s="46">
        <f>VLOOKUP(ROUND(K10,0),Sheet2!$B$20:$J$37,5,0)</f>
        <v>3407.0101892735506</v>
      </c>
      <c r="V10" s="46">
        <f>VLOOKUP(ROUND(K10,0),Sheet2!$B$20:$J$37,6,0)</f>
        <v>3195.9472117761161</v>
      </c>
      <c r="W10" s="46">
        <f>VLOOKUP(ROUND(K10,0),Sheet2!$B$20:$J$37,7,0)</f>
        <v>2961.4408971312987</v>
      </c>
      <c r="X10" s="46">
        <f>VLOOKUP(ROUND(K10,0),Sheet2!$B$20:$J$37,8,0)</f>
        <v>2726.9345824864808</v>
      </c>
      <c r="Y10" s="46">
        <f>VLOOKUP(ROUND(K10,0),Sheet2!$B$20:$J$37,9,0)</f>
        <v>2515.8716049890463</v>
      </c>
      <c r="Z10" s="46">
        <f>VLOOKUP(ROUND(K10,0),Sheet2!$B$20:$M$37,10,0)</f>
        <v>2389.5589266904399</v>
      </c>
      <c r="AA10" s="46">
        <f>VLOOKUP(ROUND(K10,0),Sheet2!$B$20:$M$37,11,0)</f>
        <v>2307.5274120888876</v>
      </c>
      <c r="AB10" s="46">
        <f>VLOOKUP(ROUND(K10,0),Sheet2!$B$20:$M$37,12,0)</f>
        <v>2152.6172905909029</v>
      </c>
      <c r="AC10" s="46">
        <v>95</v>
      </c>
      <c r="AD10" s="53">
        <f t="shared" si="1"/>
        <v>0</v>
      </c>
      <c r="AE10">
        <v>1</v>
      </c>
      <c r="AF10" s="46">
        <v>0</v>
      </c>
      <c r="AG10">
        <v>0</v>
      </c>
      <c r="AH10" s="45">
        <v>0</v>
      </c>
      <c r="AL10">
        <v>0</v>
      </c>
      <c r="AM10" s="45">
        <v>0</v>
      </c>
      <c r="AN10" t="s">
        <v>15</v>
      </c>
      <c r="AO10">
        <v>0</v>
      </c>
      <c r="AS10">
        <v>0</v>
      </c>
      <c r="AT10">
        <v>0</v>
      </c>
      <c r="AU10" t="s">
        <v>20</v>
      </c>
      <c r="AV10" t="s">
        <v>25</v>
      </c>
      <c r="AW10">
        <v>0</v>
      </c>
      <c r="AX10">
        <v>0</v>
      </c>
      <c r="AY10">
        <v>1</v>
      </c>
      <c r="AZ10" s="51">
        <f t="shared" si="2"/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 s="51">
        <f t="shared" si="3"/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22</v>
      </c>
      <c r="BW10" t="s">
        <v>25</v>
      </c>
      <c r="BX10">
        <v>0</v>
      </c>
      <c r="BY10">
        <v>1</v>
      </c>
      <c r="BZ10" s="52">
        <f t="shared" si="4"/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 s="52">
        <f t="shared" si="5"/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Y10">
        <v>0</v>
      </c>
      <c r="CZ10">
        <v>0</v>
      </c>
      <c r="DA10">
        <v>0</v>
      </c>
      <c r="DC10">
        <v>0</v>
      </c>
      <c r="DD10" s="54">
        <f t="shared" si="6"/>
        <v>0</v>
      </c>
      <c r="DE10" t="s">
        <v>8</v>
      </c>
      <c r="DF10">
        <v>0</v>
      </c>
      <c r="DG10" s="46">
        <v>0</v>
      </c>
      <c r="DH10" t="s">
        <v>68</v>
      </c>
    </row>
    <row r="11" spans="1:112" hidden="1" x14ac:dyDescent="0.35">
      <c r="A11" t="s">
        <v>3</v>
      </c>
      <c r="B11">
        <v>907743269</v>
      </c>
      <c r="C11">
        <v>1990</v>
      </c>
      <c r="D11">
        <v>32</v>
      </c>
      <c r="E11">
        <v>3</v>
      </c>
      <c r="F11" t="s">
        <v>8</v>
      </c>
      <c r="G11" s="3" t="s">
        <v>11</v>
      </c>
      <c r="H11" s="1">
        <v>44442</v>
      </c>
      <c r="I11" s="1">
        <v>44464</v>
      </c>
      <c r="J11" s="1">
        <v>44475</v>
      </c>
      <c r="K11">
        <v>38</v>
      </c>
      <c r="L11" s="48">
        <f t="shared" si="0"/>
        <v>0</v>
      </c>
      <c r="M11" s="48">
        <f t="shared" si="7"/>
        <v>0</v>
      </c>
      <c r="N11" s="48">
        <f t="shared" si="8"/>
        <v>0</v>
      </c>
      <c r="O11">
        <v>36.428571428571431</v>
      </c>
      <c r="P11">
        <v>3600</v>
      </c>
      <c r="Q11" s="9">
        <f>VLOOKUP(ROUND(K11,0),Sheet2!$B$20:$J$37,8,0)</f>
        <v>2726.9345824864808</v>
      </c>
      <c r="R11" s="46">
        <f>VLOOKUP(ROUND(K11,0),Sheet2!$B$20:$J$37,2,0)</f>
        <v>3770.264503671694</v>
      </c>
      <c r="S11" s="46">
        <f>VLOOKUP(ROUND(K11,0),Sheet2!$B$20:$J$37,3,0)</f>
        <v>3615.3543821737098</v>
      </c>
      <c r="T11" s="46">
        <f>VLOOKUP(ROUND(K11,0),Sheet2!$B$20:$J$37,4,0)</f>
        <v>3533.3228675721571</v>
      </c>
      <c r="U11" s="46">
        <f>VLOOKUP(ROUND(K11,0),Sheet2!$B$20:$J$37,5,0)</f>
        <v>3407.0101892735506</v>
      </c>
      <c r="V11" s="46">
        <f>VLOOKUP(ROUND(K11,0),Sheet2!$B$20:$J$37,6,0)</f>
        <v>3195.9472117761161</v>
      </c>
      <c r="W11" s="46">
        <f>VLOOKUP(ROUND(K11,0),Sheet2!$B$20:$J$37,7,0)</f>
        <v>2961.4408971312987</v>
      </c>
      <c r="X11" s="46">
        <f>VLOOKUP(ROUND(K11,0),Sheet2!$B$20:$J$37,8,0)</f>
        <v>2726.9345824864808</v>
      </c>
      <c r="Y11" s="46">
        <f>VLOOKUP(ROUND(K11,0),Sheet2!$B$20:$J$37,9,0)</f>
        <v>2515.8716049890463</v>
      </c>
      <c r="Z11" s="46">
        <f>VLOOKUP(ROUND(K11,0),Sheet2!$B$20:$M$37,10,0)</f>
        <v>2389.5589266904399</v>
      </c>
      <c r="AA11" s="46">
        <f>VLOOKUP(ROUND(K11,0),Sheet2!$B$20:$M$37,11,0)</f>
        <v>2307.5274120888876</v>
      </c>
      <c r="AB11" s="46">
        <f>VLOOKUP(ROUND(K11,0),Sheet2!$B$20:$M$37,12,0)</f>
        <v>2152.6172905909029</v>
      </c>
      <c r="AC11" s="46">
        <v>95</v>
      </c>
      <c r="AD11" s="53">
        <f t="shared" si="1"/>
        <v>0</v>
      </c>
      <c r="AE11">
        <v>1</v>
      </c>
      <c r="AF11" s="46">
        <v>0</v>
      </c>
      <c r="AG11">
        <v>0</v>
      </c>
      <c r="AH11" s="45">
        <v>0</v>
      </c>
      <c r="AL11">
        <v>0</v>
      </c>
      <c r="AM11" s="45">
        <v>0</v>
      </c>
      <c r="AO11">
        <v>0</v>
      </c>
      <c r="AQ11">
        <v>0</v>
      </c>
      <c r="AS11">
        <v>0</v>
      </c>
      <c r="AT11">
        <v>0</v>
      </c>
      <c r="AU11" t="s">
        <v>20</v>
      </c>
      <c r="AV11" t="s">
        <v>25</v>
      </c>
      <c r="AW11">
        <v>0</v>
      </c>
      <c r="AX11">
        <v>0</v>
      </c>
      <c r="AY11">
        <v>1</v>
      </c>
      <c r="AZ11" s="51">
        <f t="shared" si="2"/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 s="51">
        <f t="shared" si="3"/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22</v>
      </c>
      <c r="BW11" t="s">
        <v>25</v>
      </c>
      <c r="BX11">
        <v>0</v>
      </c>
      <c r="BY11">
        <v>1</v>
      </c>
      <c r="BZ11" s="52">
        <f t="shared" si="4"/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 s="52">
        <f t="shared" si="5"/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Y11">
        <v>0</v>
      </c>
      <c r="CZ11">
        <v>0</v>
      </c>
      <c r="DA11">
        <v>0</v>
      </c>
      <c r="DC11">
        <v>0</v>
      </c>
      <c r="DD11" s="54">
        <f t="shared" si="6"/>
        <v>0</v>
      </c>
      <c r="DE11" t="s">
        <v>8</v>
      </c>
      <c r="DF11">
        <v>0</v>
      </c>
      <c r="DG11" s="46">
        <v>0</v>
      </c>
      <c r="DH11" t="s">
        <v>68</v>
      </c>
    </row>
    <row r="12" spans="1:112" hidden="1" x14ac:dyDescent="0.35">
      <c r="A12" t="s">
        <v>3</v>
      </c>
      <c r="B12">
        <v>902507429</v>
      </c>
      <c r="C12">
        <v>1993</v>
      </c>
      <c r="D12">
        <v>29</v>
      </c>
      <c r="E12">
        <v>2</v>
      </c>
      <c r="F12" t="s">
        <v>8</v>
      </c>
      <c r="G12" s="3" t="s">
        <v>11</v>
      </c>
      <c r="H12" s="1">
        <v>44456</v>
      </c>
      <c r="I12" s="1">
        <v>44477</v>
      </c>
      <c r="J12" s="1">
        <v>44551</v>
      </c>
      <c r="K12">
        <v>39</v>
      </c>
      <c r="L12" s="48">
        <f t="shared" si="0"/>
        <v>0</v>
      </c>
      <c r="M12" s="48">
        <f t="shared" si="7"/>
        <v>0</v>
      </c>
      <c r="N12" s="48">
        <f t="shared" si="8"/>
        <v>0</v>
      </c>
      <c r="O12">
        <v>28.428571428571431</v>
      </c>
      <c r="P12">
        <v>3950</v>
      </c>
      <c r="Q12" s="9">
        <f>VLOOKUP(ROUND(K12,0),Sheet2!$B$20:$J$37,8,0)</f>
        <v>2883.6536389391513</v>
      </c>
      <c r="R12" s="46">
        <f>VLOOKUP(ROUND(K12,0),Sheet2!$B$20:$J$37,2,0)</f>
        <v>3986.9445441050993</v>
      </c>
      <c r="S12" s="46">
        <f>VLOOKUP(ROUND(K12,0),Sheet2!$B$20:$J$37,3,0)</f>
        <v>3823.1316171522089</v>
      </c>
      <c r="T12" s="46">
        <f>VLOOKUP(ROUND(K12,0),Sheet2!$B$20:$J$37,4,0)</f>
        <v>3736.3856874523608</v>
      </c>
      <c r="U12" s="46">
        <f>VLOOKUP(ROUND(K12,0),Sheet2!$B$20:$J$37,5,0)</f>
        <v>3602.8137210549116</v>
      </c>
      <c r="V12" s="46">
        <f>VLOOKUP(ROUND(K12,0),Sheet2!$B$20:$J$37,6,0)</f>
        <v>3379.6207896898895</v>
      </c>
      <c r="W12" s="46">
        <f>VLOOKUP(ROUND(K12,0),Sheet2!$B$20:$J$37,7,0)</f>
        <v>3131.6372143145204</v>
      </c>
      <c r="X12" s="46">
        <f>VLOOKUP(ROUND(K12,0),Sheet2!$B$20:$J$37,8,0)</f>
        <v>2883.6536389391513</v>
      </c>
      <c r="Y12" s="46">
        <f>VLOOKUP(ROUND(K12,0),Sheet2!$B$20:$J$37,9,0)</f>
        <v>2660.4607075741292</v>
      </c>
      <c r="Z12" s="46">
        <f>VLOOKUP(ROUND(K12,0),Sheet2!$B$20:$M$37,10,0)</f>
        <v>2526.8887411766796</v>
      </c>
      <c r="AA12" s="46">
        <f>VLOOKUP(ROUND(K12,0),Sheet2!$B$20:$M$37,11,0)</f>
        <v>2440.1428114768319</v>
      </c>
      <c r="AB12" s="46">
        <f>VLOOKUP(ROUND(K12,0),Sheet2!$B$20:$M$37,12,0)</f>
        <v>2276.3298845239415</v>
      </c>
      <c r="AC12" s="46">
        <v>97</v>
      </c>
      <c r="AD12" s="53">
        <f t="shared" si="1"/>
        <v>0</v>
      </c>
      <c r="AE12">
        <v>1</v>
      </c>
      <c r="AF12" s="46">
        <v>0</v>
      </c>
      <c r="AG12">
        <v>0</v>
      </c>
      <c r="AH12" s="45">
        <v>0</v>
      </c>
      <c r="AL12">
        <v>0</v>
      </c>
      <c r="AM12" s="45">
        <v>0</v>
      </c>
      <c r="AO12">
        <v>0</v>
      </c>
      <c r="AS12">
        <v>0</v>
      </c>
      <c r="AT12">
        <v>0</v>
      </c>
      <c r="AU12" t="s">
        <v>20</v>
      </c>
      <c r="AV12" t="s">
        <v>25</v>
      </c>
      <c r="AW12">
        <v>0</v>
      </c>
      <c r="AX12">
        <v>0</v>
      </c>
      <c r="AY12">
        <v>1</v>
      </c>
      <c r="AZ12" s="51">
        <f t="shared" si="2"/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 s="51">
        <f t="shared" si="3"/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21</v>
      </c>
      <c r="BW12" t="s">
        <v>25</v>
      </c>
      <c r="BX12">
        <v>0</v>
      </c>
      <c r="BY12">
        <v>1</v>
      </c>
      <c r="BZ12" s="52">
        <f t="shared" si="4"/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 s="52">
        <f t="shared" si="5"/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Y12">
        <v>0</v>
      </c>
      <c r="CZ12">
        <v>0</v>
      </c>
      <c r="DA12">
        <v>0</v>
      </c>
      <c r="DC12">
        <v>0</v>
      </c>
      <c r="DD12" s="54">
        <f t="shared" si="6"/>
        <v>0</v>
      </c>
      <c r="DE12" t="s">
        <v>73</v>
      </c>
      <c r="DF12">
        <v>0</v>
      </c>
      <c r="DG12" s="46">
        <v>0</v>
      </c>
      <c r="DH12" t="s">
        <v>68</v>
      </c>
    </row>
    <row r="13" spans="1:112" hidden="1" x14ac:dyDescent="0.35">
      <c r="A13" t="s">
        <v>3</v>
      </c>
      <c r="B13">
        <v>978808819</v>
      </c>
      <c r="C13">
        <v>1987</v>
      </c>
      <c r="D13">
        <v>35</v>
      </c>
      <c r="E13">
        <v>3</v>
      </c>
      <c r="F13" t="s">
        <v>8</v>
      </c>
      <c r="G13" s="3" t="s">
        <v>11</v>
      </c>
      <c r="H13" s="1">
        <v>44428</v>
      </c>
      <c r="I13" s="1">
        <v>44484</v>
      </c>
      <c r="J13" s="1">
        <v>44516</v>
      </c>
      <c r="K13">
        <v>38</v>
      </c>
      <c r="L13" s="48">
        <f t="shared" si="0"/>
        <v>0</v>
      </c>
      <c r="M13" s="48">
        <f t="shared" si="7"/>
        <v>0</v>
      </c>
      <c r="N13" s="48">
        <f t="shared" si="8"/>
        <v>0</v>
      </c>
      <c r="O13">
        <v>33.428571428571431</v>
      </c>
      <c r="P13">
        <v>3600</v>
      </c>
      <c r="Q13" s="9">
        <f>VLOOKUP(ROUND(K13,0),Sheet2!$B$20:$J$37,8,0)</f>
        <v>2726.9345824864808</v>
      </c>
      <c r="R13" s="46">
        <f>VLOOKUP(ROUND(K13,0),Sheet2!$B$20:$J$37,2,0)</f>
        <v>3770.264503671694</v>
      </c>
      <c r="S13" s="46">
        <f>VLOOKUP(ROUND(K13,0),Sheet2!$B$20:$J$37,3,0)</f>
        <v>3615.3543821737098</v>
      </c>
      <c r="T13" s="46">
        <f>VLOOKUP(ROUND(K13,0),Sheet2!$B$20:$J$37,4,0)</f>
        <v>3533.3228675721571</v>
      </c>
      <c r="U13" s="46">
        <f>VLOOKUP(ROUND(K13,0),Sheet2!$B$20:$J$37,5,0)</f>
        <v>3407.0101892735506</v>
      </c>
      <c r="V13" s="46">
        <f>VLOOKUP(ROUND(K13,0),Sheet2!$B$20:$J$37,6,0)</f>
        <v>3195.9472117761161</v>
      </c>
      <c r="W13" s="46">
        <f>VLOOKUP(ROUND(K13,0),Sheet2!$B$20:$J$37,7,0)</f>
        <v>2961.4408971312987</v>
      </c>
      <c r="X13" s="46">
        <f>VLOOKUP(ROUND(K13,0),Sheet2!$B$20:$J$37,8,0)</f>
        <v>2726.9345824864808</v>
      </c>
      <c r="Y13" s="46">
        <f>VLOOKUP(ROUND(K13,0),Sheet2!$B$20:$J$37,9,0)</f>
        <v>2515.8716049890463</v>
      </c>
      <c r="Z13" s="46">
        <f>VLOOKUP(ROUND(K13,0),Sheet2!$B$20:$M$37,10,0)</f>
        <v>2389.5589266904399</v>
      </c>
      <c r="AA13" s="46">
        <f>VLOOKUP(ROUND(K13,0),Sheet2!$B$20:$M$37,11,0)</f>
        <v>2307.5274120888876</v>
      </c>
      <c r="AB13" s="46">
        <f>VLOOKUP(ROUND(K13,0),Sheet2!$B$20:$M$37,12,0)</f>
        <v>2152.6172905909029</v>
      </c>
      <c r="AC13" s="46">
        <v>95</v>
      </c>
      <c r="AD13" s="53">
        <f t="shared" si="1"/>
        <v>0</v>
      </c>
      <c r="AE13">
        <v>1</v>
      </c>
      <c r="AF13" s="46">
        <v>0</v>
      </c>
      <c r="AG13">
        <v>0</v>
      </c>
      <c r="AH13" s="45">
        <v>0</v>
      </c>
      <c r="AL13">
        <v>0</v>
      </c>
      <c r="AM13" s="45">
        <v>0</v>
      </c>
      <c r="AO13">
        <v>0</v>
      </c>
      <c r="AQ13">
        <v>0</v>
      </c>
      <c r="AS13">
        <v>0</v>
      </c>
      <c r="AT13">
        <v>0</v>
      </c>
      <c r="AU13" t="s">
        <v>20</v>
      </c>
      <c r="AV13" t="s">
        <v>24</v>
      </c>
      <c r="AW13">
        <v>0</v>
      </c>
      <c r="AX13">
        <v>0</v>
      </c>
      <c r="AY13">
        <v>1</v>
      </c>
      <c r="AZ13" s="51">
        <f t="shared" si="2"/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 s="51">
        <f t="shared" si="3"/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56</v>
      </c>
      <c r="BW13" t="s">
        <v>24</v>
      </c>
      <c r="BX13">
        <v>0</v>
      </c>
      <c r="BY13">
        <v>0</v>
      </c>
      <c r="BZ13" s="52">
        <f t="shared" si="4"/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 s="52">
        <f t="shared" si="5"/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Y13">
        <v>0</v>
      </c>
      <c r="CZ13">
        <v>0</v>
      </c>
      <c r="DA13">
        <v>0</v>
      </c>
      <c r="DC13">
        <v>0</v>
      </c>
      <c r="DD13" s="54">
        <f t="shared" si="6"/>
        <v>0</v>
      </c>
      <c r="DE13" t="s">
        <v>73</v>
      </c>
      <c r="DF13">
        <v>0</v>
      </c>
      <c r="DG13" s="46">
        <v>0</v>
      </c>
      <c r="DH13" t="s">
        <v>68</v>
      </c>
    </row>
    <row r="14" spans="1:112" hidden="1" x14ac:dyDescent="0.35">
      <c r="A14" t="s">
        <v>2</v>
      </c>
      <c r="B14">
        <v>17021431</v>
      </c>
      <c r="C14">
        <v>1990</v>
      </c>
      <c r="D14">
        <v>32</v>
      </c>
      <c r="E14">
        <v>0</v>
      </c>
      <c r="F14" t="s">
        <v>9</v>
      </c>
      <c r="G14" s="3" t="s">
        <v>11</v>
      </c>
      <c r="H14" s="1">
        <v>44425</v>
      </c>
      <c r="I14" s="1" t="s">
        <v>52</v>
      </c>
      <c r="J14" s="1">
        <v>44447</v>
      </c>
      <c r="K14">
        <v>38.285714285714285</v>
      </c>
      <c r="L14" s="48">
        <f t="shared" si="0"/>
        <v>0</v>
      </c>
      <c r="M14" s="48">
        <f t="shared" si="7"/>
        <v>0</v>
      </c>
      <c r="N14" s="48">
        <f t="shared" si="8"/>
        <v>0</v>
      </c>
      <c r="O14">
        <v>35.142857142857139</v>
      </c>
      <c r="P14">
        <v>3600</v>
      </c>
      <c r="Q14" s="9">
        <f>VLOOKUP(ROUND(K14,0),Sheet2!$B$20:$J$37,8,0)</f>
        <v>2726.9345824864808</v>
      </c>
      <c r="R14" s="46">
        <f>VLOOKUP(ROUND(K14,0),Sheet2!$B$20:$J$37,2,0)</f>
        <v>3770.264503671694</v>
      </c>
      <c r="S14" s="46">
        <f>VLOOKUP(ROUND(K14,0),Sheet2!$B$20:$J$37,3,0)</f>
        <v>3615.3543821737098</v>
      </c>
      <c r="T14" s="46">
        <f>VLOOKUP(ROUND(K14,0),Sheet2!$B$20:$J$37,4,0)</f>
        <v>3533.3228675721571</v>
      </c>
      <c r="U14" s="46">
        <f>VLOOKUP(ROUND(K14,0),Sheet2!$B$20:$J$37,5,0)</f>
        <v>3407.0101892735506</v>
      </c>
      <c r="V14" s="46">
        <f>VLOOKUP(ROUND(K14,0),Sheet2!$B$20:$J$37,6,0)</f>
        <v>3195.9472117761161</v>
      </c>
      <c r="W14" s="46">
        <f>VLOOKUP(ROUND(K14,0),Sheet2!$B$20:$J$37,7,0)</f>
        <v>2961.4408971312987</v>
      </c>
      <c r="X14" s="46">
        <f>VLOOKUP(ROUND(K14,0),Sheet2!$B$20:$J$37,8,0)</f>
        <v>2726.9345824864808</v>
      </c>
      <c r="Y14" s="46">
        <f>VLOOKUP(ROUND(K14,0),Sheet2!$B$20:$J$37,9,0)</f>
        <v>2515.8716049890463</v>
      </c>
      <c r="Z14" s="46">
        <f>VLOOKUP(ROUND(K14,0),Sheet2!$B$20:$M$37,10,0)</f>
        <v>2389.5589266904399</v>
      </c>
      <c r="AA14" s="46">
        <f>VLOOKUP(ROUND(K14,0),Sheet2!$B$20:$M$37,11,0)</f>
        <v>2307.5274120888876</v>
      </c>
      <c r="AB14" s="46">
        <f>VLOOKUP(ROUND(K14,0),Sheet2!$B$20:$M$37,12,0)</f>
        <v>2152.6172905909029</v>
      </c>
      <c r="AC14" s="46">
        <v>95</v>
      </c>
      <c r="AD14" s="53">
        <f t="shared" si="1"/>
        <v>0</v>
      </c>
      <c r="AE14">
        <v>1</v>
      </c>
      <c r="AF14" s="46">
        <v>0</v>
      </c>
      <c r="AG14">
        <v>0</v>
      </c>
      <c r="AH14" s="45">
        <v>0</v>
      </c>
      <c r="AL14">
        <v>0</v>
      </c>
      <c r="AM14" s="45">
        <v>0</v>
      </c>
      <c r="AO14">
        <v>0</v>
      </c>
      <c r="AQ14">
        <v>0</v>
      </c>
      <c r="AS14">
        <v>0</v>
      </c>
      <c r="AT14">
        <v>0</v>
      </c>
      <c r="AU14" t="s">
        <v>21</v>
      </c>
      <c r="AV14" t="s">
        <v>24</v>
      </c>
      <c r="AW14">
        <v>0</v>
      </c>
      <c r="AX14">
        <v>0</v>
      </c>
      <c r="AY14">
        <v>1</v>
      </c>
      <c r="AZ14" s="51">
        <f t="shared" si="2"/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 s="51">
        <f t="shared" si="3"/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/>
      <c r="CW14">
        <v>0</v>
      </c>
      <c r="CY14">
        <v>0</v>
      </c>
      <c r="CZ14">
        <v>0</v>
      </c>
      <c r="DA14">
        <v>0</v>
      </c>
      <c r="DC14">
        <v>0</v>
      </c>
      <c r="DD14" s="54">
        <f t="shared" si="6"/>
        <v>0</v>
      </c>
      <c r="DF14">
        <v>0</v>
      </c>
      <c r="DG14" s="46">
        <v>0</v>
      </c>
      <c r="DH14" t="s">
        <v>68</v>
      </c>
    </row>
    <row r="15" spans="1:112" hidden="1" x14ac:dyDescent="0.35">
      <c r="A15" t="s">
        <v>2</v>
      </c>
      <c r="B15">
        <v>20066616</v>
      </c>
      <c r="C15">
        <v>1985</v>
      </c>
      <c r="D15">
        <v>37</v>
      </c>
      <c r="E15">
        <v>0</v>
      </c>
      <c r="F15" t="s">
        <v>9</v>
      </c>
      <c r="G15" s="4" t="s">
        <v>11</v>
      </c>
      <c r="H15" s="1">
        <v>44449</v>
      </c>
      <c r="I15" s="1">
        <v>44470</v>
      </c>
      <c r="J15" s="1">
        <v>44532</v>
      </c>
      <c r="K15">
        <v>38.285714285714285</v>
      </c>
      <c r="L15" s="48">
        <f t="shared" si="0"/>
        <v>0</v>
      </c>
      <c r="M15" s="48">
        <f t="shared" si="7"/>
        <v>0</v>
      </c>
      <c r="N15" s="48">
        <f t="shared" si="8"/>
        <v>0</v>
      </c>
      <c r="O15">
        <v>29.428571428571427</v>
      </c>
      <c r="P15">
        <v>3600</v>
      </c>
      <c r="Q15" s="9">
        <f>VLOOKUP(ROUND(K15,0),Sheet2!$B$20:$J$37,8,0)</f>
        <v>2726.9345824864808</v>
      </c>
      <c r="R15" s="46">
        <f>VLOOKUP(ROUND(K15,0),Sheet2!$B$20:$J$37,2,0)</f>
        <v>3770.264503671694</v>
      </c>
      <c r="S15" s="46">
        <f>VLOOKUP(ROUND(K15,0),Sheet2!$B$20:$J$37,3,0)</f>
        <v>3615.3543821737098</v>
      </c>
      <c r="T15" s="46">
        <f>VLOOKUP(ROUND(K15,0),Sheet2!$B$20:$J$37,4,0)</f>
        <v>3533.3228675721571</v>
      </c>
      <c r="U15" s="46">
        <f>VLOOKUP(ROUND(K15,0),Sheet2!$B$20:$J$37,5,0)</f>
        <v>3407.0101892735506</v>
      </c>
      <c r="V15" s="46">
        <f>VLOOKUP(ROUND(K15,0),Sheet2!$B$20:$J$37,6,0)</f>
        <v>3195.9472117761161</v>
      </c>
      <c r="W15" s="46">
        <f>VLOOKUP(ROUND(K15,0),Sheet2!$B$20:$J$37,7,0)</f>
        <v>2961.4408971312987</v>
      </c>
      <c r="X15" s="46">
        <f>VLOOKUP(ROUND(K15,0),Sheet2!$B$20:$J$37,8,0)</f>
        <v>2726.9345824864808</v>
      </c>
      <c r="Y15" s="46">
        <f>VLOOKUP(ROUND(K15,0),Sheet2!$B$20:$J$37,9,0)</f>
        <v>2515.8716049890463</v>
      </c>
      <c r="Z15" s="46">
        <f>VLOOKUP(ROUND(K15,0),Sheet2!$B$20:$M$37,10,0)</f>
        <v>2389.5589266904399</v>
      </c>
      <c r="AA15" s="46">
        <f>VLOOKUP(ROUND(K15,0),Sheet2!$B$20:$M$37,11,0)</f>
        <v>2307.5274120888876</v>
      </c>
      <c r="AB15" s="46">
        <f>VLOOKUP(ROUND(K15,0),Sheet2!$B$20:$M$37,12,0)</f>
        <v>2152.6172905909029</v>
      </c>
      <c r="AC15" s="46">
        <v>95</v>
      </c>
      <c r="AD15" s="53">
        <f t="shared" si="1"/>
        <v>0</v>
      </c>
      <c r="AE15">
        <v>1</v>
      </c>
      <c r="AF15" s="46">
        <v>0</v>
      </c>
      <c r="AG15">
        <v>0</v>
      </c>
      <c r="AH15" s="45">
        <v>0</v>
      </c>
      <c r="AL15">
        <v>0</v>
      </c>
      <c r="AM15" s="45">
        <v>0</v>
      </c>
      <c r="AO15">
        <v>0</v>
      </c>
      <c r="AQ15">
        <v>0</v>
      </c>
      <c r="AS15">
        <v>0</v>
      </c>
      <c r="AT15">
        <v>0</v>
      </c>
      <c r="AU15" t="s">
        <v>20</v>
      </c>
      <c r="AV15" t="s">
        <v>25</v>
      </c>
      <c r="AW15">
        <v>0</v>
      </c>
      <c r="AX15">
        <v>0</v>
      </c>
      <c r="AY15">
        <v>1</v>
      </c>
      <c r="AZ15" s="51">
        <f t="shared" si="2"/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 s="51">
        <f t="shared" si="3"/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21</v>
      </c>
      <c r="BW15" t="s">
        <v>25</v>
      </c>
      <c r="BX15">
        <v>0</v>
      </c>
      <c r="BY15">
        <v>1</v>
      </c>
      <c r="BZ15" s="52">
        <f>BX15+BY15</f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 s="52">
        <f>CD15+CE15</f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Y15">
        <v>0</v>
      </c>
      <c r="CZ15">
        <v>0</v>
      </c>
      <c r="DA15">
        <v>0</v>
      </c>
      <c r="DC15">
        <v>0</v>
      </c>
      <c r="DD15" s="54">
        <f t="shared" si="6"/>
        <v>0</v>
      </c>
      <c r="DF15">
        <v>0</v>
      </c>
      <c r="DG15" s="46">
        <v>0</v>
      </c>
      <c r="DH15" t="s">
        <v>68</v>
      </c>
    </row>
    <row r="16" spans="1:112" hidden="1" x14ac:dyDescent="0.35">
      <c r="A16" t="s">
        <v>3</v>
      </c>
      <c r="B16">
        <v>354479694</v>
      </c>
      <c r="C16">
        <v>1997</v>
      </c>
      <c r="D16">
        <v>25</v>
      </c>
      <c r="E16">
        <v>1</v>
      </c>
      <c r="F16" t="s">
        <v>8</v>
      </c>
      <c r="G16" s="3" t="s">
        <v>11</v>
      </c>
      <c r="H16" s="1">
        <v>44455</v>
      </c>
      <c r="I16" s="1"/>
      <c r="J16" s="1">
        <v>44499</v>
      </c>
      <c r="K16">
        <v>34</v>
      </c>
      <c r="L16" s="48">
        <f t="shared" si="0"/>
        <v>0</v>
      </c>
      <c r="M16" s="48">
        <f t="shared" si="7"/>
        <v>0</v>
      </c>
      <c r="N16" s="48">
        <f t="shared" si="8"/>
        <v>1</v>
      </c>
      <c r="O16">
        <v>27.714285714285715</v>
      </c>
      <c r="P16">
        <v>2800</v>
      </c>
      <c r="Q16" s="9">
        <f>VLOOKUP(ROUND(K16,0),Sheet2!$B$20:$J$37,8,0)</f>
        <v>2031.66999959842</v>
      </c>
      <c r="R16" s="46">
        <f>VLOOKUP(ROUND(K16,0),Sheet2!$B$20:$J$37,2,0)</f>
        <v>2808.9904803202526</v>
      </c>
      <c r="S16" s="46">
        <f>VLOOKUP(ROUND(K16,0),Sheet2!$B$20:$J$37,3,0)</f>
        <v>2693.5765468497157</v>
      </c>
      <c r="T16" s="46">
        <f>VLOOKUP(ROUND(K16,0),Sheet2!$B$20:$J$37,4,0)</f>
        <v>2632.4599479008589</v>
      </c>
      <c r="U16" s="46">
        <f>VLOOKUP(ROUND(K16,0),Sheet2!$B$20:$J$37,5,0)</f>
        <v>2538.3521974926302</v>
      </c>
      <c r="V16" s="46">
        <f>VLOOKUP(ROUND(K16,0),Sheet2!$B$20:$J$37,6,0)</f>
        <v>2381.1022501849629</v>
      </c>
      <c r="W16" s="46">
        <f>VLOOKUP(ROUND(K16,0),Sheet2!$B$20:$J$37,7,0)</f>
        <v>2206.3861248916915</v>
      </c>
      <c r="X16" s="46">
        <f>VLOOKUP(ROUND(K16,0),Sheet2!$B$20:$J$37,8,0)</f>
        <v>2031.66999959842</v>
      </c>
      <c r="Y16" s="46">
        <f>VLOOKUP(ROUND(K16,0),Sheet2!$B$20:$J$37,9,0)</f>
        <v>1874.4200522907529</v>
      </c>
      <c r="Z16" s="46">
        <f>VLOOKUP(ROUND(K16,0),Sheet2!$B$20:$M$37,10,0)</f>
        <v>1780.312301882524</v>
      </c>
      <c r="AA16" s="46">
        <f>VLOOKUP(ROUND(K16,0),Sheet2!$B$20:$M$37,11,0)</f>
        <v>1719.1957029336675</v>
      </c>
      <c r="AB16" s="46">
        <f>VLOOKUP(ROUND(K16,0),Sheet2!$B$20:$M$37,12,0)</f>
        <v>1603.7817694631306</v>
      </c>
      <c r="AC16" s="46">
        <v>97</v>
      </c>
      <c r="AD16" s="53">
        <f t="shared" si="1"/>
        <v>0</v>
      </c>
      <c r="AE16">
        <v>1</v>
      </c>
      <c r="AF16" s="46">
        <v>0</v>
      </c>
      <c r="AG16">
        <v>0</v>
      </c>
      <c r="AH16" s="45">
        <v>0</v>
      </c>
      <c r="AL16">
        <v>0</v>
      </c>
      <c r="AM16" s="45">
        <v>0</v>
      </c>
      <c r="AO16">
        <v>0</v>
      </c>
      <c r="AQ16">
        <v>1</v>
      </c>
      <c r="AS16">
        <v>0</v>
      </c>
      <c r="AT16">
        <v>0</v>
      </c>
      <c r="AU16" t="s">
        <v>21</v>
      </c>
      <c r="AV16" t="s">
        <v>25</v>
      </c>
      <c r="AW16">
        <v>0</v>
      </c>
      <c r="AX16">
        <v>0</v>
      </c>
      <c r="AY16">
        <v>1</v>
      </c>
      <c r="AZ16" s="51">
        <f t="shared" si="2"/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 s="51">
        <f t="shared" si="3"/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/>
      <c r="CW16">
        <v>0</v>
      </c>
      <c r="CY16">
        <v>0</v>
      </c>
      <c r="CZ16">
        <v>0</v>
      </c>
      <c r="DA16">
        <v>0</v>
      </c>
      <c r="DC16">
        <v>1</v>
      </c>
      <c r="DD16" s="54">
        <f t="shared" si="6"/>
        <v>1</v>
      </c>
      <c r="DE16" t="s">
        <v>8</v>
      </c>
      <c r="DF16">
        <v>0</v>
      </c>
      <c r="DG16" s="46">
        <v>0</v>
      </c>
      <c r="DH16" t="s">
        <v>68</v>
      </c>
    </row>
    <row r="17" spans="1:112" hidden="1" x14ac:dyDescent="0.35">
      <c r="A17" t="s">
        <v>2</v>
      </c>
      <c r="B17">
        <v>19050059</v>
      </c>
      <c r="C17">
        <v>1990</v>
      </c>
      <c r="D17">
        <v>32</v>
      </c>
      <c r="E17">
        <v>0</v>
      </c>
      <c r="F17" t="s">
        <v>9</v>
      </c>
      <c r="G17" s="3" t="s">
        <v>11</v>
      </c>
      <c r="H17" s="1">
        <v>44429</v>
      </c>
      <c r="I17" s="1" t="s">
        <v>52</v>
      </c>
      <c r="J17" s="1">
        <v>44461</v>
      </c>
      <c r="K17">
        <v>38.428571428571431</v>
      </c>
      <c r="L17" s="48">
        <f t="shared" si="0"/>
        <v>0</v>
      </c>
      <c r="M17" s="48">
        <f t="shared" si="7"/>
        <v>0</v>
      </c>
      <c r="N17" s="48">
        <f t="shared" si="8"/>
        <v>0</v>
      </c>
      <c r="O17">
        <v>33.857142857142861</v>
      </c>
      <c r="P17">
        <v>3600</v>
      </c>
      <c r="Q17" s="9">
        <f>VLOOKUP(ROUND(K17,0),Sheet2!$B$20:$J$37,8,0)</f>
        <v>2726.9345824864808</v>
      </c>
      <c r="R17" s="46">
        <f>VLOOKUP(ROUND(K17,0),Sheet2!$B$20:$J$37,2,0)</f>
        <v>3770.264503671694</v>
      </c>
      <c r="S17" s="46">
        <f>VLOOKUP(ROUND(K17,0),Sheet2!$B$20:$J$37,3,0)</f>
        <v>3615.3543821737098</v>
      </c>
      <c r="T17" s="46">
        <f>VLOOKUP(ROUND(K17,0),Sheet2!$B$20:$J$37,4,0)</f>
        <v>3533.3228675721571</v>
      </c>
      <c r="U17" s="46">
        <f>VLOOKUP(ROUND(K17,0),Sheet2!$B$20:$J$37,5,0)</f>
        <v>3407.0101892735506</v>
      </c>
      <c r="V17" s="46">
        <f>VLOOKUP(ROUND(K17,0),Sheet2!$B$20:$J$37,6,0)</f>
        <v>3195.9472117761161</v>
      </c>
      <c r="W17" s="46">
        <f>VLOOKUP(ROUND(K17,0),Sheet2!$B$20:$J$37,7,0)</f>
        <v>2961.4408971312987</v>
      </c>
      <c r="X17" s="46">
        <f>VLOOKUP(ROUND(K17,0),Sheet2!$B$20:$J$37,8,0)</f>
        <v>2726.9345824864808</v>
      </c>
      <c r="Y17" s="46">
        <f>VLOOKUP(ROUND(K17,0),Sheet2!$B$20:$J$37,9,0)</f>
        <v>2515.8716049890463</v>
      </c>
      <c r="Z17" s="46">
        <f>VLOOKUP(ROUND(K17,0),Sheet2!$B$20:$M$37,10,0)</f>
        <v>2389.5589266904399</v>
      </c>
      <c r="AA17" s="46">
        <f>VLOOKUP(ROUND(K17,0),Sheet2!$B$20:$M$37,11,0)</f>
        <v>2307.5274120888876</v>
      </c>
      <c r="AB17" s="46">
        <f>VLOOKUP(ROUND(K17,0),Sheet2!$B$20:$M$37,12,0)</f>
        <v>2152.6172905909029</v>
      </c>
      <c r="AC17" s="46">
        <v>95</v>
      </c>
      <c r="AD17" s="53">
        <f t="shared" si="1"/>
        <v>0</v>
      </c>
      <c r="AE17">
        <v>1</v>
      </c>
      <c r="AF17" s="46">
        <v>0</v>
      </c>
      <c r="AG17">
        <v>0</v>
      </c>
      <c r="AH17" s="45">
        <v>0</v>
      </c>
      <c r="AL17">
        <v>0</v>
      </c>
      <c r="AM17" s="45">
        <v>0</v>
      </c>
      <c r="AO17">
        <v>0</v>
      </c>
      <c r="AQ17">
        <v>0</v>
      </c>
      <c r="AS17">
        <v>0</v>
      </c>
      <c r="AT17">
        <v>0</v>
      </c>
      <c r="AU17" t="s">
        <v>21</v>
      </c>
      <c r="AV17" t="s">
        <v>25</v>
      </c>
      <c r="AW17">
        <v>0</v>
      </c>
      <c r="AX17">
        <v>0</v>
      </c>
      <c r="AY17">
        <v>0</v>
      </c>
      <c r="AZ17" s="51">
        <f t="shared" si="2"/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51">
        <f t="shared" si="3"/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/>
      <c r="CW17">
        <v>0</v>
      </c>
      <c r="CY17">
        <v>0</v>
      </c>
      <c r="CZ17">
        <v>0</v>
      </c>
      <c r="DA17">
        <v>0</v>
      </c>
      <c r="DC17">
        <v>0</v>
      </c>
      <c r="DD17" s="54">
        <f t="shared" si="6"/>
        <v>0</v>
      </c>
      <c r="DF17">
        <v>0</v>
      </c>
      <c r="DG17" s="46">
        <v>0</v>
      </c>
      <c r="DH17" t="s">
        <v>68</v>
      </c>
    </row>
    <row r="18" spans="1:112" hidden="1" x14ac:dyDescent="0.35">
      <c r="A18" t="s">
        <v>2</v>
      </c>
      <c r="B18">
        <v>19020574</v>
      </c>
      <c r="C18">
        <v>1990</v>
      </c>
      <c r="D18">
        <v>32</v>
      </c>
      <c r="E18">
        <v>0</v>
      </c>
      <c r="F18" t="s">
        <v>9</v>
      </c>
      <c r="G18" s="4" t="s">
        <v>11</v>
      </c>
      <c r="H18" s="1">
        <v>44422</v>
      </c>
      <c r="I18" s="1"/>
      <c r="J18" s="1">
        <v>44529</v>
      </c>
      <c r="K18">
        <v>38.428571428571431</v>
      </c>
      <c r="L18" s="48">
        <f t="shared" si="0"/>
        <v>0</v>
      </c>
      <c r="M18" s="48">
        <f t="shared" si="7"/>
        <v>0</v>
      </c>
      <c r="N18" s="48">
        <f t="shared" si="8"/>
        <v>0</v>
      </c>
      <c r="O18">
        <v>23.142857142857146</v>
      </c>
      <c r="P18">
        <v>3600</v>
      </c>
      <c r="Q18" s="9">
        <f>VLOOKUP(ROUND(K18,0),Sheet2!$B$20:$J$37,8,0)</f>
        <v>2726.9345824864808</v>
      </c>
      <c r="R18" s="46">
        <f>VLOOKUP(ROUND(K18,0),Sheet2!$B$20:$J$37,2,0)</f>
        <v>3770.264503671694</v>
      </c>
      <c r="S18" s="46">
        <f>VLOOKUP(ROUND(K18,0),Sheet2!$B$20:$J$37,3,0)</f>
        <v>3615.3543821737098</v>
      </c>
      <c r="T18" s="46">
        <f>VLOOKUP(ROUND(K18,0),Sheet2!$B$20:$J$37,4,0)</f>
        <v>3533.3228675721571</v>
      </c>
      <c r="U18" s="46">
        <f>VLOOKUP(ROUND(K18,0),Sheet2!$B$20:$J$37,5,0)</f>
        <v>3407.0101892735506</v>
      </c>
      <c r="V18" s="46">
        <f>VLOOKUP(ROUND(K18,0),Sheet2!$B$20:$J$37,6,0)</f>
        <v>3195.9472117761161</v>
      </c>
      <c r="W18" s="46">
        <f>VLOOKUP(ROUND(K18,0),Sheet2!$B$20:$J$37,7,0)</f>
        <v>2961.4408971312987</v>
      </c>
      <c r="X18" s="46">
        <f>VLOOKUP(ROUND(K18,0),Sheet2!$B$20:$J$37,8,0)</f>
        <v>2726.9345824864808</v>
      </c>
      <c r="Y18" s="46">
        <f>VLOOKUP(ROUND(K18,0),Sheet2!$B$20:$J$37,9,0)</f>
        <v>2515.8716049890463</v>
      </c>
      <c r="Z18" s="46">
        <f>VLOOKUP(ROUND(K18,0),Sheet2!$B$20:$M$37,10,0)</f>
        <v>2389.5589266904399</v>
      </c>
      <c r="AA18" s="46">
        <f>VLOOKUP(ROUND(K18,0),Sheet2!$B$20:$M$37,11,0)</f>
        <v>2307.5274120888876</v>
      </c>
      <c r="AB18" s="46">
        <f>VLOOKUP(ROUND(K18,0),Sheet2!$B$20:$M$37,12,0)</f>
        <v>2152.6172905909029</v>
      </c>
      <c r="AC18" s="46">
        <v>95</v>
      </c>
      <c r="AD18" s="53">
        <f t="shared" si="1"/>
        <v>0</v>
      </c>
      <c r="AE18">
        <v>1</v>
      </c>
      <c r="AF18" s="46">
        <v>0</v>
      </c>
      <c r="AG18">
        <v>0</v>
      </c>
      <c r="AH18" s="45">
        <v>0</v>
      </c>
      <c r="AL18">
        <v>0</v>
      </c>
      <c r="AM18" s="45">
        <v>0</v>
      </c>
      <c r="AO18">
        <v>0</v>
      </c>
      <c r="AQ18">
        <v>0</v>
      </c>
      <c r="AS18">
        <v>0</v>
      </c>
      <c r="AT18">
        <v>0</v>
      </c>
      <c r="AU18" t="s">
        <v>21</v>
      </c>
      <c r="AV18" t="s">
        <v>24</v>
      </c>
      <c r="AW18">
        <v>0</v>
      </c>
      <c r="AX18">
        <v>0</v>
      </c>
      <c r="AY18">
        <v>1</v>
      </c>
      <c r="AZ18" s="51">
        <f t="shared" si="2"/>
        <v>1</v>
      </c>
      <c r="BA18">
        <v>0</v>
      </c>
      <c r="BB18">
        <v>1</v>
      </c>
      <c r="BC18">
        <v>1</v>
      </c>
      <c r="BD18">
        <v>0</v>
      </c>
      <c r="BE18">
        <v>0</v>
      </c>
      <c r="BF18" s="51">
        <f t="shared" si="3"/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/>
      <c r="CW18">
        <v>0</v>
      </c>
      <c r="CY18">
        <v>0</v>
      </c>
      <c r="CZ18">
        <v>0</v>
      </c>
      <c r="DA18">
        <v>0</v>
      </c>
      <c r="DC18">
        <v>0</v>
      </c>
      <c r="DD18" s="54">
        <f t="shared" si="6"/>
        <v>0</v>
      </c>
      <c r="DF18">
        <v>0</v>
      </c>
      <c r="DG18" s="46">
        <v>0</v>
      </c>
      <c r="DH18" t="s">
        <v>68</v>
      </c>
    </row>
    <row r="19" spans="1:112" hidden="1" x14ac:dyDescent="0.35">
      <c r="A19" t="s">
        <v>3</v>
      </c>
      <c r="B19">
        <v>917604209</v>
      </c>
      <c r="C19">
        <v>1990</v>
      </c>
      <c r="D19">
        <v>32</v>
      </c>
      <c r="E19">
        <v>3</v>
      </c>
      <c r="F19" t="s">
        <v>8</v>
      </c>
      <c r="G19" s="3" t="s">
        <v>11</v>
      </c>
      <c r="H19" s="1">
        <v>44438</v>
      </c>
      <c r="I19" s="1">
        <v>44459</v>
      </c>
      <c r="J19" s="1">
        <v>44466</v>
      </c>
      <c r="K19">
        <v>38.428571428571431</v>
      </c>
      <c r="L19" s="48">
        <f t="shared" si="0"/>
        <v>0</v>
      </c>
      <c r="M19" s="48">
        <f t="shared" si="7"/>
        <v>0</v>
      </c>
      <c r="N19" s="48">
        <f t="shared" si="8"/>
        <v>0</v>
      </c>
      <c r="O19">
        <v>37.428571428571431</v>
      </c>
      <c r="P19">
        <v>3600</v>
      </c>
      <c r="Q19" s="9">
        <f>VLOOKUP(ROUND(K19,0),Sheet2!$B$20:$J$37,8,0)</f>
        <v>2726.9345824864808</v>
      </c>
      <c r="R19" s="46">
        <f>VLOOKUP(ROUND(K19,0),Sheet2!$B$20:$J$37,2,0)</f>
        <v>3770.264503671694</v>
      </c>
      <c r="S19" s="46">
        <f>VLOOKUP(ROUND(K19,0),Sheet2!$B$20:$J$37,3,0)</f>
        <v>3615.3543821737098</v>
      </c>
      <c r="T19" s="46">
        <f>VLOOKUP(ROUND(K19,0),Sheet2!$B$20:$J$37,4,0)</f>
        <v>3533.3228675721571</v>
      </c>
      <c r="U19" s="46">
        <f>VLOOKUP(ROUND(K19,0),Sheet2!$B$20:$J$37,5,0)</f>
        <v>3407.0101892735506</v>
      </c>
      <c r="V19" s="46">
        <f>VLOOKUP(ROUND(K19,0),Sheet2!$B$20:$J$37,6,0)</f>
        <v>3195.9472117761161</v>
      </c>
      <c r="W19" s="46">
        <f>VLOOKUP(ROUND(K19,0),Sheet2!$B$20:$J$37,7,0)</f>
        <v>2961.4408971312987</v>
      </c>
      <c r="X19" s="46">
        <f>VLOOKUP(ROUND(K19,0),Sheet2!$B$20:$J$37,8,0)</f>
        <v>2726.9345824864808</v>
      </c>
      <c r="Y19" s="46">
        <f>VLOOKUP(ROUND(K19,0),Sheet2!$B$20:$J$37,9,0)</f>
        <v>2515.8716049890463</v>
      </c>
      <c r="Z19" s="46">
        <f>VLOOKUP(ROUND(K19,0),Sheet2!$B$20:$M$37,10,0)</f>
        <v>2389.5589266904399</v>
      </c>
      <c r="AA19" s="46">
        <f>VLOOKUP(ROUND(K19,0),Sheet2!$B$20:$M$37,11,0)</f>
        <v>2307.5274120888876</v>
      </c>
      <c r="AB19" s="46">
        <f>VLOOKUP(ROUND(K19,0),Sheet2!$B$20:$M$37,12,0)</f>
        <v>2152.6172905909029</v>
      </c>
      <c r="AC19" s="46">
        <v>95</v>
      </c>
      <c r="AD19" s="53">
        <f t="shared" si="1"/>
        <v>0</v>
      </c>
      <c r="AE19">
        <v>1</v>
      </c>
      <c r="AF19" s="46">
        <v>0</v>
      </c>
      <c r="AG19">
        <v>0</v>
      </c>
      <c r="AH19" s="45">
        <v>0</v>
      </c>
      <c r="AL19">
        <v>0</v>
      </c>
      <c r="AM19" s="45">
        <v>0</v>
      </c>
      <c r="AO19">
        <v>0</v>
      </c>
      <c r="AS19">
        <v>0</v>
      </c>
      <c r="AT19">
        <v>0</v>
      </c>
      <c r="AU19" t="s">
        <v>20</v>
      </c>
      <c r="AV19" t="s">
        <v>25</v>
      </c>
      <c r="AW19">
        <v>0</v>
      </c>
      <c r="AX19">
        <v>1</v>
      </c>
      <c r="AY19">
        <v>0</v>
      </c>
      <c r="AZ19" s="51">
        <f t="shared" si="2"/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 s="51">
        <f t="shared" si="3"/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21</v>
      </c>
      <c r="BW19" t="s">
        <v>25</v>
      </c>
      <c r="BX19">
        <v>0</v>
      </c>
      <c r="BY19">
        <v>0</v>
      </c>
      <c r="BZ19" s="52">
        <f>BX19+BY19</f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 s="52">
        <f>CD19+CE19</f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Y19">
        <v>0</v>
      </c>
      <c r="CZ19">
        <v>0</v>
      </c>
      <c r="DA19">
        <v>0</v>
      </c>
      <c r="DC19">
        <v>0</v>
      </c>
      <c r="DD19" s="54">
        <f t="shared" si="6"/>
        <v>0</v>
      </c>
      <c r="DE19" t="s">
        <v>8</v>
      </c>
      <c r="DF19">
        <v>0</v>
      </c>
      <c r="DG19" s="46">
        <v>0</v>
      </c>
      <c r="DH19" t="s">
        <v>68</v>
      </c>
    </row>
    <row r="20" spans="1:112" hidden="1" x14ac:dyDescent="0.35">
      <c r="A20" t="s">
        <v>2</v>
      </c>
      <c r="B20">
        <v>16004747</v>
      </c>
      <c r="C20">
        <v>1984</v>
      </c>
      <c r="D20">
        <v>38</v>
      </c>
      <c r="E20" s="45">
        <v>0</v>
      </c>
      <c r="F20" t="s">
        <v>8</v>
      </c>
      <c r="G20" s="3" t="s">
        <v>11</v>
      </c>
      <c r="H20" s="1">
        <v>44426</v>
      </c>
      <c r="I20" s="1" t="s">
        <v>52</v>
      </c>
      <c r="J20" s="1">
        <v>44429</v>
      </c>
      <c r="K20">
        <v>38.428571428571431</v>
      </c>
      <c r="L20" s="48">
        <f t="shared" si="0"/>
        <v>0</v>
      </c>
      <c r="M20" s="48">
        <f t="shared" si="7"/>
        <v>0</v>
      </c>
      <c r="N20" s="48">
        <f t="shared" si="8"/>
        <v>0</v>
      </c>
      <c r="O20">
        <v>38</v>
      </c>
      <c r="P20">
        <v>3600</v>
      </c>
      <c r="Q20" s="9">
        <f>VLOOKUP(ROUND(K20,0),Sheet2!$B$20:$J$37,8,0)</f>
        <v>2726.9345824864808</v>
      </c>
      <c r="R20" s="46">
        <f>VLOOKUP(ROUND(K20,0),Sheet2!$B$20:$J$37,2,0)</f>
        <v>3770.264503671694</v>
      </c>
      <c r="S20" s="46">
        <f>VLOOKUP(ROUND(K20,0),Sheet2!$B$20:$J$37,3,0)</f>
        <v>3615.3543821737098</v>
      </c>
      <c r="T20" s="46">
        <f>VLOOKUP(ROUND(K20,0),Sheet2!$B$20:$J$37,4,0)</f>
        <v>3533.3228675721571</v>
      </c>
      <c r="U20" s="46">
        <f>VLOOKUP(ROUND(K20,0),Sheet2!$B$20:$J$37,5,0)</f>
        <v>3407.0101892735506</v>
      </c>
      <c r="V20" s="46">
        <f>VLOOKUP(ROUND(K20,0),Sheet2!$B$20:$J$37,6,0)</f>
        <v>3195.9472117761161</v>
      </c>
      <c r="W20" s="46">
        <f>VLOOKUP(ROUND(K20,0),Sheet2!$B$20:$J$37,7,0)</f>
        <v>2961.4408971312987</v>
      </c>
      <c r="X20" s="46">
        <f>VLOOKUP(ROUND(K20,0),Sheet2!$B$20:$J$37,8,0)</f>
        <v>2726.9345824864808</v>
      </c>
      <c r="Y20" s="46">
        <f>VLOOKUP(ROUND(K20,0),Sheet2!$B$20:$J$37,9,0)</f>
        <v>2515.8716049890463</v>
      </c>
      <c r="Z20" s="46">
        <f>VLOOKUP(ROUND(K20,0),Sheet2!$B$20:$M$37,10,0)</f>
        <v>2389.5589266904399</v>
      </c>
      <c r="AA20" s="46">
        <f>VLOOKUP(ROUND(K20,0),Sheet2!$B$20:$M$37,11,0)</f>
        <v>2307.5274120888876</v>
      </c>
      <c r="AB20" s="46">
        <f>VLOOKUP(ROUND(K20,0),Sheet2!$B$20:$M$37,12,0)</f>
        <v>2152.6172905909029</v>
      </c>
      <c r="AC20" s="46">
        <v>95</v>
      </c>
      <c r="AD20" s="53">
        <f t="shared" si="1"/>
        <v>0</v>
      </c>
      <c r="AE20">
        <v>1</v>
      </c>
      <c r="AF20" s="46">
        <v>0</v>
      </c>
      <c r="AG20">
        <v>0</v>
      </c>
      <c r="AH20" s="45">
        <v>0</v>
      </c>
      <c r="AL20">
        <v>0</v>
      </c>
      <c r="AM20" s="45">
        <v>0</v>
      </c>
      <c r="AO20">
        <v>0</v>
      </c>
      <c r="AQ20">
        <v>0</v>
      </c>
      <c r="AS20">
        <v>0</v>
      </c>
      <c r="AT20">
        <v>0</v>
      </c>
      <c r="AU20" t="s">
        <v>21</v>
      </c>
      <c r="AV20" t="s">
        <v>24</v>
      </c>
      <c r="AW20">
        <v>0</v>
      </c>
      <c r="AX20">
        <v>0</v>
      </c>
      <c r="AY20">
        <v>1</v>
      </c>
      <c r="AZ20" s="51">
        <f t="shared" si="2"/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 s="51">
        <f t="shared" si="3"/>
        <v>0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/>
      <c r="CW20">
        <v>0</v>
      </c>
      <c r="CY20">
        <v>0</v>
      </c>
      <c r="CZ20">
        <v>0</v>
      </c>
      <c r="DA20">
        <v>0</v>
      </c>
      <c r="DC20">
        <v>0</v>
      </c>
      <c r="DD20" s="54">
        <f t="shared" si="6"/>
        <v>0</v>
      </c>
      <c r="DF20">
        <v>0</v>
      </c>
      <c r="DG20" s="46">
        <v>0</v>
      </c>
      <c r="DH20" t="s">
        <v>68</v>
      </c>
    </row>
    <row r="21" spans="1:112" hidden="1" x14ac:dyDescent="0.35">
      <c r="A21" t="s">
        <v>3</v>
      </c>
      <c r="B21">
        <v>983151200</v>
      </c>
      <c r="C21">
        <v>1984</v>
      </c>
      <c r="D21">
        <v>38</v>
      </c>
      <c r="E21">
        <v>2</v>
      </c>
      <c r="F21" t="s">
        <v>8</v>
      </c>
      <c r="G21" s="3" t="s">
        <v>11</v>
      </c>
      <c r="H21" s="1">
        <v>44443</v>
      </c>
      <c r="I21" s="1">
        <v>44463</v>
      </c>
      <c r="J21" s="1">
        <v>44536</v>
      </c>
      <c r="K21">
        <v>39</v>
      </c>
      <c r="L21" s="48">
        <f t="shared" si="0"/>
        <v>0</v>
      </c>
      <c r="M21" s="48">
        <f t="shared" si="7"/>
        <v>0</v>
      </c>
      <c r="N21" s="48">
        <f t="shared" si="8"/>
        <v>0</v>
      </c>
      <c r="O21">
        <v>28.571428571428569</v>
      </c>
      <c r="P21">
        <v>3800</v>
      </c>
      <c r="Q21" s="9">
        <f>VLOOKUP(ROUND(K21,0),Sheet2!$B$20:$J$37,8,0)</f>
        <v>2883.6536389391513</v>
      </c>
      <c r="R21" s="46">
        <f>VLOOKUP(ROUND(K21,0),Sheet2!$B$20:$J$37,2,0)</f>
        <v>3986.9445441050993</v>
      </c>
      <c r="S21" s="46">
        <f>VLOOKUP(ROUND(K21,0),Sheet2!$B$20:$J$37,3,0)</f>
        <v>3823.1316171522089</v>
      </c>
      <c r="T21" s="46">
        <f>VLOOKUP(ROUND(K21,0),Sheet2!$B$20:$J$37,4,0)</f>
        <v>3736.3856874523608</v>
      </c>
      <c r="U21" s="46">
        <f>VLOOKUP(ROUND(K21,0),Sheet2!$B$20:$J$37,5,0)</f>
        <v>3602.8137210549116</v>
      </c>
      <c r="V21" s="46">
        <f>VLOOKUP(ROUND(K21,0),Sheet2!$B$20:$J$37,6,0)</f>
        <v>3379.6207896898895</v>
      </c>
      <c r="W21" s="46">
        <f>VLOOKUP(ROUND(K21,0),Sheet2!$B$20:$J$37,7,0)</f>
        <v>3131.6372143145204</v>
      </c>
      <c r="X21" s="46">
        <f>VLOOKUP(ROUND(K21,0),Sheet2!$B$20:$J$37,8,0)</f>
        <v>2883.6536389391513</v>
      </c>
      <c r="Y21" s="46">
        <f>VLOOKUP(ROUND(K21,0),Sheet2!$B$20:$J$37,9,0)</f>
        <v>2660.4607075741292</v>
      </c>
      <c r="Z21" s="46">
        <f>VLOOKUP(ROUND(K21,0),Sheet2!$B$20:$M$37,10,0)</f>
        <v>2526.8887411766796</v>
      </c>
      <c r="AA21" s="46">
        <f>VLOOKUP(ROUND(K21,0),Sheet2!$B$20:$M$37,11,0)</f>
        <v>2440.1428114768319</v>
      </c>
      <c r="AB21" s="46">
        <f>VLOOKUP(ROUND(K21,0),Sheet2!$B$20:$M$37,12,0)</f>
        <v>2276.3298845239415</v>
      </c>
      <c r="AC21" s="46">
        <v>95</v>
      </c>
      <c r="AD21" s="53">
        <f t="shared" si="1"/>
        <v>0</v>
      </c>
      <c r="AE21">
        <v>1</v>
      </c>
      <c r="AF21" s="46">
        <v>0</v>
      </c>
      <c r="AG21">
        <v>0</v>
      </c>
      <c r="AH21" s="45">
        <v>0</v>
      </c>
      <c r="AL21">
        <v>1</v>
      </c>
      <c r="AM21" s="45">
        <v>0</v>
      </c>
      <c r="AN21">
        <v>28</v>
      </c>
      <c r="AO21">
        <v>0</v>
      </c>
      <c r="AS21">
        <v>0</v>
      </c>
      <c r="AT21">
        <v>0</v>
      </c>
      <c r="AU21" t="s">
        <v>20</v>
      </c>
      <c r="AV21" t="s">
        <v>25</v>
      </c>
      <c r="AW21">
        <v>0</v>
      </c>
      <c r="AX21">
        <v>0</v>
      </c>
      <c r="AY21">
        <v>1</v>
      </c>
      <c r="AZ21" s="51">
        <f t="shared" si="2"/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 s="51">
        <f t="shared" si="3"/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20</v>
      </c>
      <c r="BW21" t="s">
        <v>25</v>
      </c>
      <c r="BX21">
        <v>0</v>
      </c>
      <c r="BY21">
        <v>0</v>
      </c>
      <c r="BZ21" s="52">
        <f t="shared" ref="BZ21:BZ23" si="9">BX21+BY21</f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 s="52">
        <f t="shared" ref="CF21:CF23" si="10">CD21+CE21</f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Y21">
        <v>0</v>
      </c>
      <c r="CZ21">
        <v>0</v>
      </c>
      <c r="DA21">
        <v>0</v>
      </c>
      <c r="DC21">
        <v>0</v>
      </c>
      <c r="DD21" s="54">
        <f t="shared" si="6"/>
        <v>0</v>
      </c>
      <c r="DE21" t="s">
        <v>73</v>
      </c>
      <c r="DF21">
        <v>0</v>
      </c>
      <c r="DG21" s="46">
        <v>0</v>
      </c>
      <c r="DH21" t="s">
        <v>68</v>
      </c>
    </row>
    <row r="22" spans="1:112" hidden="1" x14ac:dyDescent="0.35">
      <c r="A22" t="s">
        <v>3</v>
      </c>
      <c r="B22">
        <v>932669695</v>
      </c>
      <c r="C22">
        <v>1995</v>
      </c>
      <c r="D22">
        <v>27</v>
      </c>
      <c r="E22">
        <v>1</v>
      </c>
      <c r="F22" t="s">
        <v>8</v>
      </c>
      <c r="G22" s="3" t="s">
        <v>11</v>
      </c>
      <c r="H22" s="1">
        <v>44452</v>
      </c>
      <c r="I22" s="1">
        <v>44474</v>
      </c>
      <c r="J22" s="1">
        <v>44519</v>
      </c>
      <c r="K22">
        <v>39</v>
      </c>
      <c r="L22" s="48">
        <f t="shared" si="0"/>
        <v>0</v>
      </c>
      <c r="M22" s="48">
        <f t="shared" si="7"/>
        <v>0</v>
      </c>
      <c r="N22" s="48">
        <f t="shared" si="8"/>
        <v>0</v>
      </c>
      <c r="O22">
        <v>32.571428571428569</v>
      </c>
      <c r="P22">
        <v>3800</v>
      </c>
      <c r="Q22" s="9">
        <f>VLOOKUP(ROUND(K22,0),Sheet2!$B$20:$J$37,8,0)</f>
        <v>2883.6536389391513</v>
      </c>
      <c r="R22" s="46">
        <f>VLOOKUP(ROUND(K22,0),Sheet2!$B$20:$J$37,2,0)</f>
        <v>3986.9445441050993</v>
      </c>
      <c r="S22" s="46">
        <f>VLOOKUP(ROUND(K22,0),Sheet2!$B$20:$J$37,3,0)</f>
        <v>3823.1316171522089</v>
      </c>
      <c r="T22" s="46">
        <f>VLOOKUP(ROUND(K22,0),Sheet2!$B$20:$J$37,4,0)</f>
        <v>3736.3856874523608</v>
      </c>
      <c r="U22" s="46">
        <f>VLOOKUP(ROUND(K22,0),Sheet2!$B$20:$J$37,5,0)</f>
        <v>3602.8137210549116</v>
      </c>
      <c r="V22" s="46">
        <f>VLOOKUP(ROUND(K22,0),Sheet2!$B$20:$J$37,6,0)</f>
        <v>3379.6207896898895</v>
      </c>
      <c r="W22" s="46">
        <f>VLOOKUP(ROUND(K22,0),Sheet2!$B$20:$J$37,7,0)</f>
        <v>3131.6372143145204</v>
      </c>
      <c r="X22" s="46">
        <f>VLOOKUP(ROUND(K22,0),Sheet2!$B$20:$J$37,8,0)</f>
        <v>2883.6536389391513</v>
      </c>
      <c r="Y22" s="46">
        <f>VLOOKUP(ROUND(K22,0),Sheet2!$B$20:$J$37,9,0)</f>
        <v>2660.4607075741292</v>
      </c>
      <c r="Z22" s="46">
        <f>VLOOKUP(ROUND(K22,0),Sheet2!$B$20:$M$37,10,0)</f>
        <v>2526.8887411766796</v>
      </c>
      <c r="AA22" s="46">
        <f>VLOOKUP(ROUND(K22,0),Sheet2!$B$20:$M$37,11,0)</f>
        <v>2440.1428114768319</v>
      </c>
      <c r="AB22" s="46">
        <f>VLOOKUP(ROUND(K22,0),Sheet2!$B$20:$M$37,12,0)</f>
        <v>2276.3298845239415</v>
      </c>
      <c r="AC22" s="46">
        <v>95</v>
      </c>
      <c r="AD22" s="53">
        <f t="shared" si="1"/>
        <v>0</v>
      </c>
      <c r="AE22">
        <v>1</v>
      </c>
      <c r="AF22" s="46">
        <v>0</v>
      </c>
      <c r="AG22">
        <v>0</v>
      </c>
      <c r="AH22" s="45">
        <v>0</v>
      </c>
      <c r="AL22">
        <v>0</v>
      </c>
      <c r="AM22" s="45">
        <v>0</v>
      </c>
      <c r="AO22">
        <v>0</v>
      </c>
      <c r="AQ22">
        <v>0</v>
      </c>
      <c r="AS22">
        <v>0</v>
      </c>
      <c r="AT22">
        <v>0</v>
      </c>
      <c r="AU22" t="s">
        <v>20</v>
      </c>
      <c r="AV22" t="s">
        <v>25</v>
      </c>
      <c r="AW22">
        <v>0</v>
      </c>
      <c r="AX22">
        <v>0</v>
      </c>
      <c r="AY22">
        <v>1</v>
      </c>
      <c r="AZ22" s="51">
        <f t="shared" si="2"/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 s="51">
        <f t="shared" si="3"/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22</v>
      </c>
      <c r="BW22" t="s">
        <v>25</v>
      </c>
      <c r="BX22">
        <v>0</v>
      </c>
      <c r="BY22">
        <v>0</v>
      </c>
      <c r="BZ22" s="52">
        <f t="shared" si="9"/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 s="52">
        <f t="shared" si="10"/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Y22">
        <v>0</v>
      </c>
      <c r="CZ22">
        <v>0</v>
      </c>
      <c r="DA22">
        <v>0</v>
      </c>
      <c r="DC22">
        <v>1</v>
      </c>
      <c r="DD22" s="54">
        <f t="shared" si="6"/>
        <v>1</v>
      </c>
      <c r="DE22" t="s">
        <v>73</v>
      </c>
      <c r="DF22">
        <v>0</v>
      </c>
      <c r="DG22" s="46">
        <v>0</v>
      </c>
      <c r="DH22" t="s">
        <v>68</v>
      </c>
    </row>
    <row r="23" spans="1:112" hidden="1" x14ac:dyDescent="0.35">
      <c r="A23" t="s">
        <v>3</v>
      </c>
      <c r="B23">
        <v>904445747</v>
      </c>
      <c r="C23">
        <v>1994</v>
      </c>
      <c r="D23">
        <v>28</v>
      </c>
      <c r="E23">
        <v>2</v>
      </c>
      <c r="F23" t="s">
        <v>8</v>
      </c>
      <c r="G23" s="3" t="s">
        <v>11</v>
      </c>
      <c r="H23" s="1">
        <v>44428</v>
      </c>
      <c r="I23" s="1">
        <v>44482</v>
      </c>
      <c r="J23" s="1">
        <v>44533</v>
      </c>
      <c r="K23">
        <v>39</v>
      </c>
      <c r="L23" s="48">
        <f t="shared" si="0"/>
        <v>0</v>
      </c>
      <c r="M23" s="48">
        <f t="shared" si="7"/>
        <v>0</v>
      </c>
      <c r="N23" s="48">
        <f t="shared" si="8"/>
        <v>0</v>
      </c>
      <c r="O23">
        <v>31.714285714285715</v>
      </c>
      <c r="P23">
        <v>3800</v>
      </c>
      <c r="Q23" s="9">
        <f>VLOOKUP(ROUND(K23,0),Sheet2!$B$20:$J$37,8,0)</f>
        <v>2883.6536389391513</v>
      </c>
      <c r="R23" s="46">
        <f>VLOOKUP(ROUND(K23,0),Sheet2!$B$20:$J$37,2,0)</f>
        <v>3986.9445441050993</v>
      </c>
      <c r="S23" s="46">
        <f>VLOOKUP(ROUND(K23,0),Sheet2!$B$20:$J$37,3,0)</f>
        <v>3823.1316171522089</v>
      </c>
      <c r="T23" s="46">
        <f>VLOOKUP(ROUND(K23,0),Sheet2!$B$20:$J$37,4,0)</f>
        <v>3736.3856874523608</v>
      </c>
      <c r="U23" s="46">
        <f>VLOOKUP(ROUND(K23,0),Sheet2!$B$20:$J$37,5,0)</f>
        <v>3602.8137210549116</v>
      </c>
      <c r="V23" s="46">
        <f>VLOOKUP(ROUND(K23,0),Sheet2!$B$20:$J$37,6,0)</f>
        <v>3379.6207896898895</v>
      </c>
      <c r="W23" s="46">
        <f>VLOOKUP(ROUND(K23,0),Sheet2!$B$20:$J$37,7,0)</f>
        <v>3131.6372143145204</v>
      </c>
      <c r="X23" s="46">
        <f>VLOOKUP(ROUND(K23,0),Sheet2!$B$20:$J$37,8,0)</f>
        <v>2883.6536389391513</v>
      </c>
      <c r="Y23" s="46">
        <f>VLOOKUP(ROUND(K23,0),Sheet2!$B$20:$J$37,9,0)</f>
        <v>2660.4607075741292</v>
      </c>
      <c r="Z23" s="46">
        <f>VLOOKUP(ROUND(K23,0),Sheet2!$B$20:$M$37,10,0)</f>
        <v>2526.8887411766796</v>
      </c>
      <c r="AA23" s="46">
        <f>VLOOKUP(ROUND(K23,0),Sheet2!$B$20:$M$37,11,0)</f>
        <v>2440.1428114768319</v>
      </c>
      <c r="AB23" s="46">
        <f>VLOOKUP(ROUND(K23,0),Sheet2!$B$20:$M$37,12,0)</f>
        <v>2276.3298845239415</v>
      </c>
      <c r="AC23" s="46">
        <v>95</v>
      </c>
      <c r="AD23" s="53">
        <f t="shared" si="1"/>
        <v>0</v>
      </c>
      <c r="AE23">
        <v>1</v>
      </c>
      <c r="AF23" s="46">
        <v>0</v>
      </c>
      <c r="AG23">
        <v>0</v>
      </c>
      <c r="AH23" s="45">
        <v>0</v>
      </c>
      <c r="AL23">
        <v>0</v>
      </c>
      <c r="AM23" s="45">
        <v>0</v>
      </c>
      <c r="AO23">
        <v>0</v>
      </c>
      <c r="AS23">
        <v>0</v>
      </c>
      <c r="AT23">
        <v>0</v>
      </c>
      <c r="AU23" t="s">
        <v>20</v>
      </c>
      <c r="AV23" t="s">
        <v>24</v>
      </c>
      <c r="AW23">
        <v>0</v>
      </c>
      <c r="AX23">
        <v>0</v>
      </c>
      <c r="AY23">
        <v>1</v>
      </c>
      <c r="AZ23" s="51">
        <f t="shared" si="2"/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 s="51">
        <f t="shared" si="3"/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54</v>
      </c>
      <c r="BW23" t="s">
        <v>24</v>
      </c>
      <c r="BX23">
        <v>0</v>
      </c>
      <c r="BY23">
        <v>0</v>
      </c>
      <c r="BZ23" s="52">
        <f t="shared" si="9"/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 s="52">
        <f t="shared" si="10"/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Y23">
        <v>0</v>
      </c>
      <c r="CZ23">
        <v>0</v>
      </c>
      <c r="DA23">
        <v>0</v>
      </c>
      <c r="DC23">
        <v>0</v>
      </c>
      <c r="DD23" s="54">
        <f t="shared" si="6"/>
        <v>0</v>
      </c>
      <c r="DE23" t="s">
        <v>73</v>
      </c>
      <c r="DF23">
        <v>0</v>
      </c>
      <c r="DG23" s="46">
        <v>0</v>
      </c>
      <c r="DH23" t="s">
        <v>68</v>
      </c>
    </row>
    <row r="24" spans="1:112" hidden="1" x14ac:dyDescent="0.35">
      <c r="A24" t="s">
        <v>2</v>
      </c>
      <c r="B24">
        <v>20044799</v>
      </c>
      <c r="C24">
        <v>1990</v>
      </c>
      <c r="D24">
        <v>32</v>
      </c>
      <c r="E24">
        <v>0</v>
      </c>
      <c r="F24" t="s">
        <v>9</v>
      </c>
      <c r="G24" s="4" t="s">
        <v>11</v>
      </c>
      <c r="H24" s="1">
        <v>44426</v>
      </c>
      <c r="I24" s="1"/>
      <c r="J24" s="1">
        <v>44539</v>
      </c>
      <c r="K24">
        <v>39</v>
      </c>
      <c r="L24" s="48">
        <f t="shared" si="0"/>
        <v>0</v>
      </c>
      <c r="M24" s="48">
        <f t="shared" si="7"/>
        <v>0</v>
      </c>
      <c r="N24" s="48">
        <f t="shared" si="8"/>
        <v>0</v>
      </c>
      <c r="O24">
        <v>22.857142857142858</v>
      </c>
      <c r="P24">
        <v>3800</v>
      </c>
      <c r="Q24" s="9">
        <f>VLOOKUP(ROUND(K24,0),Sheet2!$B$20:$J$37,8,0)</f>
        <v>2883.6536389391513</v>
      </c>
      <c r="R24" s="46">
        <f>VLOOKUP(ROUND(K24,0),Sheet2!$B$20:$J$37,2,0)</f>
        <v>3986.9445441050993</v>
      </c>
      <c r="S24" s="46">
        <f>VLOOKUP(ROUND(K24,0),Sheet2!$B$20:$J$37,3,0)</f>
        <v>3823.1316171522089</v>
      </c>
      <c r="T24" s="46">
        <f>VLOOKUP(ROUND(K24,0),Sheet2!$B$20:$J$37,4,0)</f>
        <v>3736.3856874523608</v>
      </c>
      <c r="U24" s="46">
        <f>VLOOKUP(ROUND(K24,0),Sheet2!$B$20:$J$37,5,0)</f>
        <v>3602.8137210549116</v>
      </c>
      <c r="V24" s="46">
        <f>VLOOKUP(ROUND(K24,0),Sheet2!$B$20:$J$37,6,0)</f>
        <v>3379.6207896898895</v>
      </c>
      <c r="W24" s="46">
        <f>VLOOKUP(ROUND(K24,0),Sheet2!$B$20:$J$37,7,0)</f>
        <v>3131.6372143145204</v>
      </c>
      <c r="X24" s="46">
        <f>VLOOKUP(ROUND(K24,0),Sheet2!$B$20:$J$37,8,0)</f>
        <v>2883.6536389391513</v>
      </c>
      <c r="Y24" s="46">
        <f>VLOOKUP(ROUND(K24,0),Sheet2!$B$20:$J$37,9,0)</f>
        <v>2660.4607075741292</v>
      </c>
      <c r="Z24" s="46">
        <f>VLOOKUP(ROUND(K24,0),Sheet2!$B$20:$M$37,10,0)</f>
        <v>2526.8887411766796</v>
      </c>
      <c r="AA24" s="46">
        <f>VLOOKUP(ROUND(K24,0),Sheet2!$B$20:$M$37,11,0)</f>
        <v>2440.1428114768319</v>
      </c>
      <c r="AB24" s="46">
        <f>VLOOKUP(ROUND(K24,0),Sheet2!$B$20:$M$37,12,0)</f>
        <v>2276.3298845239415</v>
      </c>
      <c r="AC24" s="46">
        <v>95</v>
      </c>
      <c r="AD24" s="53">
        <f t="shared" si="1"/>
        <v>0</v>
      </c>
      <c r="AE24">
        <v>1</v>
      </c>
      <c r="AF24" s="46">
        <v>0</v>
      </c>
      <c r="AG24">
        <v>0</v>
      </c>
      <c r="AH24" s="45">
        <v>0</v>
      </c>
      <c r="AL24">
        <v>0</v>
      </c>
      <c r="AM24" s="45">
        <v>0</v>
      </c>
      <c r="AO24">
        <v>0</v>
      </c>
      <c r="AQ24">
        <v>0</v>
      </c>
      <c r="AS24">
        <v>0</v>
      </c>
      <c r="AT24">
        <v>0</v>
      </c>
      <c r="AU24" t="s">
        <v>21</v>
      </c>
      <c r="AV24" t="s">
        <v>24</v>
      </c>
      <c r="AW24">
        <v>0</v>
      </c>
      <c r="AX24">
        <v>0</v>
      </c>
      <c r="AY24">
        <v>1</v>
      </c>
      <c r="AZ24" s="51">
        <f t="shared" si="2"/>
        <v>1</v>
      </c>
      <c r="BA24">
        <v>0</v>
      </c>
      <c r="BB24">
        <v>1</v>
      </c>
      <c r="BC24">
        <v>0</v>
      </c>
      <c r="BD24">
        <v>0</v>
      </c>
      <c r="BE24">
        <v>0</v>
      </c>
      <c r="BF24" s="51">
        <f t="shared" si="3"/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/>
      <c r="CW24">
        <v>0</v>
      </c>
      <c r="CY24">
        <v>0</v>
      </c>
      <c r="CZ24">
        <v>0</v>
      </c>
      <c r="DA24">
        <v>0</v>
      </c>
      <c r="DC24">
        <v>0</v>
      </c>
      <c r="DD24" s="54">
        <f t="shared" si="6"/>
        <v>0</v>
      </c>
      <c r="DF24">
        <v>0</v>
      </c>
      <c r="DG24" s="46">
        <v>0</v>
      </c>
      <c r="DH24" t="s">
        <v>68</v>
      </c>
    </row>
    <row r="25" spans="1:112" hidden="1" x14ac:dyDescent="0.35">
      <c r="A25" t="s">
        <v>3</v>
      </c>
      <c r="B25">
        <v>703034881</v>
      </c>
      <c r="C25">
        <v>1980</v>
      </c>
      <c r="D25">
        <v>42</v>
      </c>
      <c r="E25">
        <v>2</v>
      </c>
      <c r="F25" t="s">
        <v>8</v>
      </c>
      <c r="G25" s="3" t="s">
        <v>11</v>
      </c>
      <c r="H25" s="1">
        <v>44452</v>
      </c>
      <c r="I25" s="1">
        <v>44473</v>
      </c>
      <c r="J25" s="1">
        <v>44539</v>
      </c>
      <c r="K25">
        <v>39</v>
      </c>
      <c r="L25" s="48">
        <f t="shared" si="0"/>
        <v>0</v>
      </c>
      <c r="M25" s="48">
        <f t="shared" si="7"/>
        <v>0</v>
      </c>
      <c r="N25" s="48">
        <f t="shared" si="8"/>
        <v>0</v>
      </c>
      <c r="O25">
        <v>29.571428571428569</v>
      </c>
      <c r="P25">
        <v>3800</v>
      </c>
      <c r="Q25" s="9">
        <f>VLOOKUP(ROUND(K25,0),Sheet2!$B$20:$J$37,8,0)</f>
        <v>2883.6536389391513</v>
      </c>
      <c r="R25" s="46">
        <f>VLOOKUP(ROUND(K25,0),Sheet2!$B$20:$J$37,2,0)</f>
        <v>3986.9445441050993</v>
      </c>
      <c r="S25" s="46">
        <f>VLOOKUP(ROUND(K25,0),Sheet2!$B$20:$J$37,3,0)</f>
        <v>3823.1316171522089</v>
      </c>
      <c r="T25" s="46">
        <f>VLOOKUP(ROUND(K25,0),Sheet2!$B$20:$J$37,4,0)</f>
        <v>3736.3856874523608</v>
      </c>
      <c r="U25" s="46">
        <f>VLOOKUP(ROUND(K25,0),Sheet2!$B$20:$J$37,5,0)</f>
        <v>3602.8137210549116</v>
      </c>
      <c r="V25" s="46">
        <f>VLOOKUP(ROUND(K25,0),Sheet2!$B$20:$J$37,6,0)</f>
        <v>3379.6207896898895</v>
      </c>
      <c r="W25" s="46">
        <f>VLOOKUP(ROUND(K25,0),Sheet2!$B$20:$J$37,7,0)</f>
        <v>3131.6372143145204</v>
      </c>
      <c r="X25" s="46">
        <f>VLOOKUP(ROUND(K25,0),Sheet2!$B$20:$J$37,8,0)</f>
        <v>2883.6536389391513</v>
      </c>
      <c r="Y25" s="46">
        <f>VLOOKUP(ROUND(K25,0),Sheet2!$B$20:$J$37,9,0)</f>
        <v>2660.4607075741292</v>
      </c>
      <c r="Z25" s="46">
        <f>VLOOKUP(ROUND(K25,0),Sheet2!$B$20:$M$37,10,0)</f>
        <v>2526.8887411766796</v>
      </c>
      <c r="AA25" s="46">
        <f>VLOOKUP(ROUND(K25,0),Sheet2!$B$20:$M$37,11,0)</f>
        <v>2440.1428114768319</v>
      </c>
      <c r="AB25" s="46">
        <f>VLOOKUP(ROUND(K25,0),Sheet2!$B$20:$M$37,12,0)</f>
        <v>2276.3298845239415</v>
      </c>
      <c r="AC25" s="46">
        <v>95</v>
      </c>
      <c r="AD25" s="53">
        <f t="shared" si="1"/>
        <v>0</v>
      </c>
      <c r="AE25">
        <v>1</v>
      </c>
      <c r="AF25" s="46">
        <v>0</v>
      </c>
      <c r="AG25">
        <v>0</v>
      </c>
      <c r="AH25" s="45">
        <v>0</v>
      </c>
      <c r="AL25">
        <v>0</v>
      </c>
      <c r="AM25" s="45">
        <v>0</v>
      </c>
      <c r="AO25">
        <v>0</v>
      </c>
      <c r="AS25">
        <v>0</v>
      </c>
      <c r="AT25">
        <v>0</v>
      </c>
      <c r="AU25" t="s">
        <v>20</v>
      </c>
      <c r="AV25" t="s">
        <v>25</v>
      </c>
      <c r="AW25">
        <v>0</v>
      </c>
      <c r="AX25">
        <v>0</v>
      </c>
      <c r="AY25">
        <v>0</v>
      </c>
      <c r="AZ25" s="51">
        <f t="shared" si="2"/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51">
        <f t="shared" si="3"/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21</v>
      </c>
      <c r="BW25" t="s">
        <v>25</v>
      </c>
      <c r="BX25">
        <v>0</v>
      </c>
      <c r="BY25">
        <v>0</v>
      </c>
      <c r="BZ25" s="52">
        <f t="shared" ref="BZ25:BZ26" si="11">BX25+BY25</f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 s="52">
        <f t="shared" ref="CF25:CF26" si="12">CD25+CE25</f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Y25">
        <v>0</v>
      </c>
      <c r="CZ25">
        <v>0</v>
      </c>
      <c r="DA25">
        <v>0</v>
      </c>
      <c r="DC25">
        <v>0</v>
      </c>
      <c r="DD25" s="54">
        <f t="shared" si="6"/>
        <v>0</v>
      </c>
      <c r="DE25" t="s">
        <v>8</v>
      </c>
      <c r="DF25">
        <v>0</v>
      </c>
      <c r="DG25" s="46">
        <v>0</v>
      </c>
      <c r="DH25" t="s">
        <v>68</v>
      </c>
    </row>
    <row r="26" spans="1:112" hidden="1" x14ac:dyDescent="0.35">
      <c r="A26" t="s">
        <v>3</v>
      </c>
      <c r="B26">
        <v>961506030</v>
      </c>
      <c r="C26">
        <v>1986</v>
      </c>
      <c r="D26">
        <v>36</v>
      </c>
      <c r="E26">
        <v>1</v>
      </c>
      <c r="F26" t="s">
        <v>8</v>
      </c>
      <c r="G26" s="3" t="s">
        <v>11</v>
      </c>
      <c r="H26" s="1">
        <v>44457</v>
      </c>
      <c r="I26" s="1">
        <v>44478</v>
      </c>
      <c r="J26" s="1">
        <v>44529</v>
      </c>
      <c r="K26">
        <v>38.714285714285715</v>
      </c>
      <c r="L26" s="48">
        <f t="shared" si="0"/>
        <v>0</v>
      </c>
      <c r="M26" s="48">
        <f t="shared" si="7"/>
        <v>0</v>
      </c>
      <c r="N26" s="48">
        <f t="shared" si="8"/>
        <v>0</v>
      </c>
      <c r="O26">
        <v>31.428571428571431</v>
      </c>
      <c r="P26">
        <v>3785</v>
      </c>
      <c r="Q26" s="9">
        <f>VLOOKUP(ROUND(K26,0),Sheet2!$B$20:$J$37,8,0)</f>
        <v>2883.6536389391513</v>
      </c>
      <c r="R26" s="46">
        <f>VLOOKUP(ROUND(K26,0),Sheet2!$B$20:$J$37,2,0)</f>
        <v>3986.9445441050993</v>
      </c>
      <c r="S26" s="46">
        <f>VLOOKUP(ROUND(K26,0),Sheet2!$B$20:$J$37,3,0)</f>
        <v>3823.1316171522089</v>
      </c>
      <c r="T26" s="46">
        <f>VLOOKUP(ROUND(K26,0),Sheet2!$B$20:$J$37,4,0)</f>
        <v>3736.3856874523608</v>
      </c>
      <c r="U26" s="46">
        <f>VLOOKUP(ROUND(K26,0),Sheet2!$B$20:$J$37,5,0)</f>
        <v>3602.8137210549116</v>
      </c>
      <c r="V26" s="46">
        <f>VLOOKUP(ROUND(K26,0),Sheet2!$B$20:$J$37,6,0)</f>
        <v>3379.6207896898895</v>
      </c>
      <c r="W26" s="46">
        <f>VLOOKUP(ROUND(K26,0),Sheet2!$B$20:$J$37,7,0)</f>
        <v>3131.6372143145204</v>
      </c>
      <c r="X26" s="46">
        <f>VLOOKUP(ROUND(K26,0),Sheet2!$B$20:$J$37,8,0)</f>
        <v>2883.6536389391513</v>
      </c>
      <c r="Y26" s="46">
        <f>VLOOKUP(ROUND(K26,0),Sheet2!$B$20:$J$37,9,0)</f>
        <v>2660.4607075741292</v>
      </c>
      <c r="Z26" s="46">
        <f>VLOOKUP(ROUND(K26,0),Sheet2!$B$20:$M$37,10,0)</f>
        <v>2526.8887411766796</v>
      </c>
      <c r="AA26" s="46">
        <f>VLOOKUP(ROUND(K26,0),Sheet2!$B$20:$M$37,11,0)</f>
        <v>2440.1428114768319</v>
      </c>
      <c r="AB26" s="46">
        <f>VLOOKUP(ROUND(K26,0),Sheet2!$B$20:$M$37,12,0)</f>
        <v>2276.3298845239415</v>
      </c>
      <c r="AC26" s="46">
        <v>95</v>
      </c>
      <c r="AD26" s="53">
        <f t="shared" si="1"/>
        <v>0</v>
      </c>
      <c r="AE26">
        <v>1</v>
      </c>
      <c r="AF26" s="46">
        <v>0</v>
      </c>
      <c r="AG26">
        <v>0</v>
      </c>
      <c r="AH26" s="45">
        <v>0</v>
      </c>
      <c r="AL26">
        <v>1</v>
      </c>
      <c r="AM26" s="45">
        <v>0</v>
      </c>
      <c r="AN26">
        <v>28</v>
      </c>
      <c r="AO26">
        <v>0</v>
      </c>
      <c r="AS26">
        <v>0</v>
      </c>
      <c r="AT26">
        <v>0</v>
      </c>
      <c r="AU26" t="s">
        <v>20</v>
      </c>
      <c r="AV26" t="s">
        <v>25</v>
      </c>
      <c r="AW26">
        <v>0</v>
      </c>
      <c r="AX26">
        <v>0</v>
      </c>
      <c r="AY26">
        <v>0</v>
      </c>
      <c r="AZ26" s="51">
        <f t="shared" si="2"/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51">
        <f t="shared" si="3"/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21</v>
      </c>
      <c r="BW26" t="s">
        <v>25</v>
      </c>
      <c r="BX26">
        <v>0</v>
      </c>
      <c r="BY26">
        <v>0</v>
      </c>
      <c r="BZ26" s="52">
        <f t="shared" si="11"/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 s="52">
        <f t="shared" si="12"/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Y26">
        <v>0</v>
      </c>
      <c r="CZ26">
        <v>0</v>
      </c>
      <c r="DA26">
        <v>0</v>
      </c>
      <c r="DC26">
        <v>0</v>
      </c>
      <c r="DD26" s="54">
        <f t="shared" si="6"/>
        <v>0</v>
      </c>
      <c r="DE26" t="s">
        <v>73</v>
      </c>
      <c r="DF26">
        <v>0</v>
      </c>
      <c r="DG26" s="46">
        <v>0</v>
      </c>
      <c r="DH26" t="s">
        <v>68</v>
      </c>
    </row>
    <row r="27" spans="1:112" hidden="1" x14ac:dyDescent="0.35">
      <c r="A27" t="s">
        <v>3</v>
      </c>
      <c r="B27">
        <v>909916933</v>
      </c>
      <c r="C27">
        <v>1989</v>
      </c>
      <c r="D27">
        <v>33</v>
      </c>
      <c r="E27">
        <v>2</v>
      </c>
      <c r="F27" t="s">
        <v>8</v>
      </c>
      <c r="G27" s="3" t="s">
        <v>11</v>
      </c>
      <c r="H27" s="1">
        <v>44429</v>
      </c>
      <c r="I27" s="1"/>
      <c r="J27" s="1">
        <v>44495</v>
      </c>
      <c r="K27">
        <v>39</v>
      </c>
      <c r="L27" s="48">
        <f t="shared" si="0"/>
        <v>0</v>
      </c>
      <c r="M27" s="48">
        <f t="shared" si="7"/>
        <v>0</v>
      </c>
      <c r="N27" s="48">
        <f t="shared" si="8"/>
        <v>0</v>
      </c>
      <c r="O27">
        <v>29.571428571428569</v>
      </c>
      <c r="P27">
        <v>3750</v>
      </c>
      <c r="Q27" s="9">
        <f>VLOOKUP(ROUND(K27,0),Sheet2!$B$20:$J$37,8,0)</f>
        <v>2883.6536389391513</v>
      </c>
      <c r="R27" s="46">
        <f>VLOOKUP(ROUND(K27,0),Sheet2!$B$20:$J$37,2,0)</f>
        <v>3986.9445441050993</v>
      </c>
      <c r="S27" s="46">
        <f>VLOOKUP(ROUND(K27,0),Sheet2!$B$20:$J$37,3,0)</f>
        <v>3823.1316171522089</v>
      </c>
      <c r="T27" s="46">
        <f>VLOOKUP(ROUND(K27,0),Sheet2!$B$20:$J$37,4,0)</f>
        <v>3736.3856874523608</v>
      </c>
      <c r="U27" s="46">
        <f>VLOOKUP(ROUND(K27,0),Sheet2!$B$20:$J$37,5,0)</f>
        <v>3602.8137210549116</v>
      </c>
      <c r="V27" s="46">
        <f>VLOOKUP(ROUND(K27,0),Sheet2!$B$20:$J$37,6,0)</f>
        <v>3379.6207896898895</v>
      </c>
      <c r="W27" s="46">
        <f>VLOOKUP(ROUND(K27,0),Sheet2!$B$20:$J$37,7,0)</f>
        <v>3131.6372143145204</v>
      </c>
      <c r="X27" s="46">
        <f>VLOOKUP(ROUND(K27,0),Sheet2!$B$20:$J$37,8,0)</f>
        <v>2883.6536389391513</v>
      </c>
      <c r="Y27" s="46">
        <f>VLOOKUP(ROUND(K27,0),Sheet2!$B$20:$J$37,9,0)</f>
        <v>2660.4607075741292</v>
      </c>
      <c r="Z27" s="46">
        <f>VLOOKUP(ROUND(K27,0),Sheet2!$B$20:$M$37,10,0)</f>
        <v>2526.8887411766796</v>
      </c>
      <c r="AA27" s="46">
        <f>VLOOKUP(ROUND(K27,0),Sheet2!$B$20:$M$37,11,0)</f>
        <v>2440.1428114768319</v>
      </c>
      <c r="AB27" s="46">
        <f>VLOOKUP(ROUND(K27,0),Sheet2!$B$20:$M$37,12,0)</f>
        <v>2276.3298845239415</v>
      </c>
      <c r="AC27" s="46">
        <v>95</v>
      </c>
      <c r="AD27" s="53">
        <f t="shared" si="1"/>
        <v>0</v>
      </c>
      <c r="AE27">
        <v>1</v>
      </c>
      <c r="AF27" s="46">
        <v>0</v>
      </c>
      <c r="AG27">
        <v>0</v>
      </c>
      <c r="AH27" s="45">
        <v>0</v>
      </c>
      <c r="AL27">
        <v>0</v>
      </c>
      <c r="AM27" s="45">
        <v>0</v>
      </c>
      <c r="AO27">
        <v>0</v>
      </c>
      <c r="AQ27">
        <v>0</v>
      </c>
      <c r="AS27">
        <v>0</v>
      </c>
      <c r="AT27">
        <v>0</v>
      </c>
      <c r="AU27" t="s">
        <v>21</v>
      </c>
      <c r="AV27" t="s">
        <v>25</v>
      </c>
      <c r="AW27">
        <v>0</v>
      </c>
      <c r="AX27">
        <v>0</v>
      </c>
      <c r="AY27">
        <v>1</v>
      </c>
      <c r="AZ27" s="51">
        <f t="shared" si="2"/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 s="51">
        <f t="shared" si="3"/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/>
      <c r="CW27">
        <v>0</v>
      </c>
      <c r="CY27">
        <v>0</v>
      </c>
      <c r="CZ27">
        <v>0</v>
      </c>
      <c r="DA27">
        <v>0</v>
      </c>
      <c r="DC27">
        <v>0</v>
      </c>
      <c r="DD27" s="54">
        <f t="shared" si="6"/>
        <v>0</v>
      </c>
      <c r="DE27" t="s">
        <v>73</v>
      </c>
      <c r="DF27">
        <v>0</v>
      </c>
      <c r="DG27" s="46">
        <v>0</v>
      </c>
      <c r="DH27" t="s">
        <v>68</v>
      </c>
    </row>
    <row r="28" spans="1:112" hidden="1" x14ac:dyDescent="0.35">
      <c r="A28" t="s">
        <v>2</v>
      </c>
      <c r="B28">
        <v>19024016</v>
      </c>
      <c r="C28">
        <v>1988</v>
      </c>
      <c r="D28">
        <v>34</v>
      </c>
      <c r="E28">
        <v>0</v>
      </c>
      <c r="F28" t="s">
        <v>8</v>
      </c>
      <c r="G28" s="3" t="s">
        <v>11</v>
      </c>
      <c r="H28" s="1">
        <v>44429</v>
      </c>
      <c r="I28" s="1" t="s">
        <v>52</v>
      </c>
      <c r="J28" s="1">
        <v>44474</v>
      </c>
      <c r="K28">
        <v>36.142857142857146</v>
      </c>
      <c r="L28" s="48">
        <f t="shared" si="0"/>
        <v>0</v>
      </c>
      <c r="M28" s="48">
        <f t="shared" si="7"/>
        <v>0</v>
      </c>
      <c r="N28" s="48">
        <f t="shared" si="8"/>
        <v>1</v>
      </c>
      <c r="O28">
        <v>29.714285714285715</v>
      </c>
      <c r="P28">
        <v>3100</v>
      </c>
      <c r="Q28" s="9">
        <f>VLOOKUP(ROUND(K28,0),Sheet2!$B$20:$J$37,8,0)</f>
        <v>2387.3360354311162</v>
      </c>
      <c r="R28" s="46">
        <f>VLOOKUP(ROUND(K28,0),Sheet2!$B$20:$J$37,2,0)</f>
        <v>3300.7349609813637</v>
      </c>
      <c r="S28" s="46">
        <f>VLOOKUP(ROUND(K28,0),Sheet2!$B$20:$J$37,3,0)</f>
        <v>3165.1165571955503</v>
      </c>
      <c r="T28" s="46">
        <f>VLOOKUP(ROUND(K28,0),Sheet2!$B$20:$J$37,4,0)</f>
        <v>3093.3008297090801</v>
      </c>
      <c r="U28" s="46">
        <f>VLOOKUP(ROUND(K28,0),Sheet2!$B$20:$J$37,5,0)</f>
        <v>2982.7184891678853</v>
      </c>
      <c r="V28" s="46">
        <f>VLOOKUP(ROUND(K28,0),Sheet2!$B$20:$J$37,6,0)</f>
        <v>2797.9402201323423</v>
      </c>
      <c r="W28" s="46">
        <f>VLOOKUP(ROUND(K28,0),Sheet2!$B$20:$J$37,7,0)</f>
        <v>2592.6381277817295</v>
      </c>
      <c r="X28" s="46">
        <f>VLOOKUP(ROUND(K28,0),Sheet2!$B$20:$J$37,8,0)</f>
        <v>2387.3360354311162</v>
      </c>
      <c r="Y28" s="46">
        <f>VLOOKUP(ROUND(K28,0),Sheet2!$B$20:$J$37,9,0)</f>
        <v>2202.5577663955733</v>
      </c>
      <c r="Z28" s="46">
        <f>VLOOKUP(ROUND(K28,0),Sheet2!$B$20:$M$37,10,0)</f>
        <v>2091.9754258543785</v>
      </c>
      <c r="AA28" s="46">
        <f>VLOOKUP(ROUND(K28,0),Sheet2!$B$20:$M$37,11,0)</f>
        <v>2020.1596983679083</v>
      </c>
      <c r="AB28" s="46">
        <f>VLOOKUP(ROUND(K28,0),Sheet2!$B$20:$M$37,12,0)</f>
        <v>1884.5412945820949</v>
      </c>
      <c r="AC28" s="46">
        <v>95</v>
      </c>
      <c r="AD28" s="53">
        <f t="shared" si="1"/>
        <v>0</v>
      </c>
      <c r="AE28">
        <v>1</v>
      </c>
      <c r="AF28" s="46">
        <v>0</v>
      </c>
      <c r="AG28">
        <v>0</v>
      </c>
      <c r="AH28" s="45">
        <v>0</v>
      </c>
      <c r="AL28">
        <v>0</v>
      </c>
      <c r="AM28" s="45">
        <v>0</v>
      </c>
      <c r="AO28">
        <v>0</v>
      </c>
      <c r="AQ28">
        <v>1</v>
      </c>
      <c r="AR28">
        <v>36.142857142857146</v>
      </c>
      <c r="AS28">
        <v>0</v>
      </c>
      <c r="AT28">
        <v>0</v>
      </c>
      <c r="AU28" t="s">
        <v>21</v>
      </c>
      <c r="AV28" t="s">
        <v>25</v>
      </c>
      <c r="AW28">
        <v>0</v>
      </c>
      <c r="AX28">
        <v>0</v>
      </c>
      <c r="AY28">
        <v>1</v>
      </c>
      <c r="AZ28" s="51">
        <f t="shared" si="2"/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 s="51">
        <f t="shared" si="3"/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/>
      <c r="CW28">
        <v>0</v>
      </c>
      <c r="CY28">
        <v>0</v>
      </c>
      <c r="CZ28">
        <v>0</v>
      </c>
      <c r="DA28">
        <v>0</v>
      </c>
      <c r="DC28">
        <v>0</v>
      </c>
      <c r="DD28" s="54">
        <f t="shared" si="6"/>
        <v>0</v>
      </c>
      <c r="DF28">
        <v>0</v>
      </c>
      <c r="DG28" s="46">
        <v>0</v>
      </c>
      <c r="DH28" t="s">
        <v>68</v>
      </c>
    </row>
    <row r="29" spans="1:112" hidden="1" x14ac:dyDescent="0.35">
      <c r="A29" t="s">
        <v>2</v>
      </c>
      <c r="B29">
        <v>18421652</v>
      </c>
      <c r="C29">
        <v>1990</v>
      </c>
      <c r="D29">
        <v>32</v>
      </c>
      <c r="E29">
        <v>0</v>
      </c>
      <c r="F29" t="s">
        <v>8</v>
      </c>
      <c r="G29" s="3" t="s">
        <v>11</v>
      </c>
      <c r="H29" s="1">
        <v>44429</v>
      </c>
      <c r="I29" s="1" t="s">
        <v>52</v>
      </c>
      <c r="J29" s="1">
        <v>44472</v>
      </c>
      <c r="K29">
        <v>39.571428571428569</v>
      </c>
      <c r="L29" s="48">
        <f t="shared" si="0"/>
        <v>0</v>
      </c>
      <c r="M29" s="48">
        <f t="shared" si="7"/>
        <v>0</v>
      </c>
      <c r="N29" s="48">
        <f t="shared" si="8"/>
        <v>0</v>
      </c>
      <c r="O29">
        <v>33.428571428571423</v>
      </c>
      <c r="P29">
        <v>3900</v>
      </c>
      <c r="Q29" s="9">
        <f>VLOOKUP(ROUND(K29,0),Sheet2!$B$20:$J$37,8,0)</f>
        <v>3027.866102317616</v>
      </c>
      <c r="R29" s="46">
        <f>VLOOKUP(ROUND(K29,0),Sheet2!$B$20:$J$37,2,0)</f>
        <v>4186.3329471694315</v>
      </c>
      <c r="S29" s="46">
        <f>VLOOKUP(ROUND(K29,0),Sheet2!$B$20:$J$37,3,0)</f>
        <v>4014.327682062572</v>
      </c>
      <c r="T29" s="46">
        <f>VLOOKUP(ROUND(K29,0),Sheet2!$B$20:$J$37,4,0)</f>
        <v>3923.2435599941455</v>
      </c>
      <c r="U29" s="46">
        <f>VLOOKUP(ROUND(K29,0),Sheet2!$B$20:$J$37,5,0)</f>
        <v>3782.9916157892471</v>
      </c>
      <c r="V29" s="46">
        <f>VLOOKUP(ROUND(K29,0),Sheet2!$B$20:$J$37,6,0)</f>
        <v>3548.6367327923881</v>
      </c>
      <c r="W29" s="46">
        <f>VLOOKUP(ROUND(K29,0),Sheet2!$B$20:$J$37,7,0)</f>
        <v>3288.2514175550023</v>
      </c>
      <c r="X29" s="46">
        <f>VLOOKUP(ROUND(K29,0),Sheet2!$B$20:$J$37,8,0)</f>
        <v>3027.866102317616</v>
      </c>
      <c r="Y29" s="46">
        <f>VLOOKUP(ROUND(K29,0),Sheet2!$B$20:$J$37,9,0)</f>
        <v>2793.5112193207569</v>
      </c>
      <c r="Z29" s="46">
        <f>VLOOKUP(ROUND(K29,0),Sheet2!$B$20:$M$37,10,0)</f>
        <v>2653.2592751158591</v>
      </c>
      <c r="AA29" s="46">
        <f>VLOOKUP(ROUND(K29,0),Sheet2!$B$20:$M$37,11,0)</f>
        <v>2562.1751530474321</v>
      </c>
      <c r="AB29" s="46">
        <f>VLOOKUP(ROUND(K29,0),Sheet2!$B$20:$M$37,12,0)</f>
        <v>2390.1698879405726</v>
      </c>
      <c r="AC29" s="46">
        <v>90</v>
      </c>
      <c r="AD29" s="53">
        <f t="shared" si="1"/>
        <v>0</v>
      </c>
      <c r="AE29">
        <v>1</v>
      </c>
      <c r="AF29" s="46">
        <v>0</v>
      </c>
      <c r="AG29">
        <v>0</v>
      </c>
      <c r="AH29" s="45">
        <v>0</v>
      </c>
      <c r="AL29">
        <v>0</v>
      </c>
      <c r="AM29" s="45">
        <v>0</v>
      </c>
      <c r="AO29">
        <v>0</v>
      </c>
      <c r="AQ29">
        <v>0</v>
      </c>
      <c r="AS29">
        <v>0</v>
      </c>
      <c r="AT29">
        <v>0</v>
      </c>
      <c r="AU29" t="s">
        <v>21</v>
      </c>
      <c r="AV29" t="s">
        <v>25</v>
      </c>
      <c r="AW29">
        <v>0</v>
      </c>
      <c r="AX29">
        <v>0</v>
      </c>
      <c r="AY29">
        <v>1</v>
      </c>
      <c r="AZ29" s="51">
        <f t="shared" si="2"/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 s="51">
        <f t="shared" si="3"/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/>
      <c r="CW29">
        <v>0</v>
      </c>
      <c r="CY29">
        <v>0</v>
      </c>
      <c r="CZ29">
        <v>0</v>
      </c>
      <c r="DA29">
        <v>0</v>
      </c>
      <c r="DC29">
        <v>0</v>
      </c>
      <c r="DD29" s="54">
        <f t="shared" si="6"/>
        <v>0</v>
      </c>
      <c r="DF29">
        <v>0</v>
      </c>
      <c r="DG29" s="46">
        <v>0</v>
      </c>
      <c r="DH29" t="s">
        <v>68</v>
      </c>
    </row>
    <row r="30" spans="1:112" hidden="1" x14ac:dyDescent="0.35">
      <c r="A30" t="s">
        <v>3</v>
      </c>
      <c r="B30">
        <v>764733010</v>
      </c>
      <c r="C30">
        <v>1993</v>
      </c>
      <c r="D30">
        <v>29</v>
      </c>
      <c r="E30">
        <v>1</v>
      </c>
      <c r="F30" t="s">
        <v>9</v>
      </c>
      <c r="G30" s="3" t="s">
        <v>11</v>
      </c>
      <c r="H30" s="1">
        <v>44438</v>
      </c>
      <c r="I30" s="1">
        <v>44464</v>
      </c>
      <c r="J30" s="1">
        <v>44541</v>
      </c>
      <c r="K30">
        <v>40</v>
      </c>
      <c r="L30" s="48">
        <f t="shared" si="0"/>
        <v>0</v>
      </c>
      <c r="M30" s="48">
        <f t="shared" si="7"/>
        <v>0</v>
      </c>
      <c r="N30" s="48">
        <f t="shared" si="8"/>
        <v>0</v>
      </c>
      <c r="O30">
        <v>29</v>
      </c>
      <c r="P30">
        <v>3900</v>
      </c>
      <c r="Q30" s="9">
        <f>VLOOKUP(ROUND(K30,0),Sheet2!$B$20:$J$37,8,0)</f>
        <v>3027.866102317616</v>
      </c>
      <c r="R30" s="46">
        <f>VLOOKUP(ROUND(K30,0),Sheet2!$B$20:$J$37,2,0)</f>
        <v>4186.3329471694315</v>
      </c>
      <c r="S30" s="46">
        <f>VLOOKUP(ROUND(K30,0),Sheet2!$B$20:$J$37,3,0)</f>
        <v>4014.327682062572</v>
      </c>
      <c r="T30" s="46">
        <f>VLOOKUP(ROUND(K30,0),Sheet2!$B$20:$J$37,4,0)</f>
        <v>3923.2435599941455</v>
      </c>
      <c r="U30" s="46">
        <f>VLOOKUP(ROUND(K30,0),Sheet2!$B$20:$J$37,5,0)</f>
        <v>3782.9916157892471</v>
      </c>
      <c r="V30" s="46">
        <f>VLOOKUP(ROUND(K30,0),Sheet2!$B$20:$J$37,6,0)</f>
        <v>3548.6367327923881</v>
      </c>
      <c r="W30" s="46">
        <f>VLOOKUP(ROUND(K30,0),Sheet2!$B$20:$J$37,7,0)</f>
        <v>3288.2514175550023</v>
      </c>
      <c r="X30" s="46">
        <f>VLOOKUP(ROUND(K30,0),Sheet2!$B$20:$J$37,8,0)</f>
        <v>3027.866102317616</v>
      </c>
      <c r="Y30" s="46">
        <f>VLOOKUP(ROUND(K30,0),Sheet2!$B$20:$J$37,9,0)</f>
        <v>2793.5112193207569</v>
      </c>
      <c r="Z30" s="46">
        <f>VLOOKUP(ROUND(K30,0),Sheet2!$B$20:$M$37,10,0)</f>
        <v>2653.2592751158591</v>
      </c>
      <c r="AA30" s="46">
        <f>VLOOKUP(ROUND(K30,0),Sheet2!$B$20:$M$37,11,0)</f>
        <v>2562.1751530474321</v>
      </c>
      <c r="AB30" s="46">
        <f>VLOOKUP(ROUND(K30,0),Sheet2!$B$20:$M$37,12,0)</f>
        <v>2390.1698879405726</v>
      </c>
      <c r="AC30" s="46">
        <v>90</v>
      </c>
      <c r="AD30" s="53">
        <f t="shared" si="1"/>
        <v>0</v>
      </c>
      <c r="AE30">
        <v>1</v>
      </c>
      <c r="AF30" s="46">
        <v>0</v>
      </c>
      <c r="AG30">
        <v>0</v>
      </c>
      <c r="AH30" s="45">
        <v>0</v>
      </c>
      <c r="AL30">
        <v>0</v>
      </c>
      <c r="AM30" s="45">
        <v>0</v>
      </c>
      <c r="AO30">
        <v>0</v>
      </c>
      <c r="AS30">
        <v>0</v>
      </c>
      <c r="AT30">
        <v>0</v>
      </c>
      <c r="AU30" t="s">
        <v>20</v>
      </c>
      <c r="AV30" t="s">
        <v>25</v>
      </c>
      <c r="AW30">
        <v>0</v>
      </c>
      <c r="AX30">
        <v>0</v>
      </c>
      <c r="AY30">
        <v>1</v>
      </c>
      <c r="AZ30" s="51">
        <f t="shared" si="2"/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 s="51">
        <f t="shared" si="3"/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26</v>
      </c>
      <c r="BW30" t="s">
        <v>25</v>
      </c>
      <c r="BX30">
        <v>0</v>
      </c>
      <c r="BY30">
        <v>0</v>
      </c>
      <c r="BZ30" s="52">
        <f t="shared" ref="BZ30:BZ31" si="13">BX30+BY30</f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 s="52">
        <f t="shared" ref="CF30:CF31" si="14">CD30+CE30</f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Y30">
        <v>0</v>
      </c>
      <c r="CZ30">
        <v>0</v>
      </c>
      <c r="DA30">
        <v>0</v>
      </c>
      <c r="DC30">
        <v>0</v>
      </c>
      <c r="DD30" s="54">
        <f t="shared" si="6"/>
        <v>0</v>
      </c>
      <c r="DE30" t="s">
        <v>8</v>
      </c>
      <c r="DF30">
        <v>0</v>
      </c>
      <c r="DG30" s="46">
        <v>0</v>
      </c>
      <c r="DH30" t="s">
        <v>68</v>
      </c>
    </row>
    <row r="31" spans="1:112" hidden="1" x14ac:dyDescent="0.35">
      <c r="A31" t="s">
        <v>3</v>
      </c>
      <c r="B31">
        <v>906328672</v>
      </c>
      <c r="C31">
        <v>1992</v>
      </c>
      <c r="D31">
        <v>30</v>
      </c>
      <c r="E31">
        <v>0</v>
      </c>
      <c r="F31" t="s">
        <v>8</v>
      </c>
      <c r="G31" s="3" t="s">
        <v>11</v>
      </c>
      <c r="H31" s="1">
        <v>44450</v>
      </c>
      <c r="I31" s="1">
        <v>44471</v>
      </c>
      <c r="J31" s="1">
        <v>44527</v>
      </c>
      <c r="K31" s="46">
        <v>40</v>
      </c>
      <c r="L31" s="48">
        <f t="shared" si="0"/>
        <v>0</v>
      </c>
      <c r="M31" s="48">
        <f t="shared" si="7"/>
        <v>0</v>
      </c>
      <c r="N31" s="48">
        <f t="shared" si="8"/>
        <v>0</v>
      </c>
      <c r="O31">
        <v>32</v>
      </c>
      <c r="P31">
        <v>3900</v>
      </c>
      <c r="Q31" s="9">
        <f>VLOOKUP(ROUND(K31,0),Sheet2!$B$20:$J$37,8,0)</f>
        <v>3027.866102317616</v>
      </c>
      <c r="R31" s="46">
        <f>VLOOKUP(ROUND(K31,0),Sheet2!$B$20:$J$37,2,0)</f>
        <v>4186.3329471694315</v>
      </c>
      <c r="S31" s="46">
        <f>VLOOKUP(ROUND(K31,0),Sheet2!$B$20:$J$37,3,0)</f>
        <v>4014.327682062572</v>
      </c>
      <c r="T31" s="46">
        <f>VLOOKUP(ROUND(K31,0),Sheet2!$B$20:$J$37,4,0)</f>
        <v>3923.2435599941455</v>
      </c>
      <c r="U31" s="46">
        <f>VLOOKUP(ROUND(K31,0),Sheet2!$B$20:$J$37,5,0)</f>
        <v>3782.9916157892471</v>
      </c>
      <c r="V31" s="46">
        <f>VLOOKUP(ROUND(K31,0),Sheet2!$B$20:$J$37,6,0)</f>
        <v>3548.6367327923881</v>
      </c>
      <c r="W31" s="46">
        <f>VLOOKUP(ROUND(K31,0),Sheet2!$B$20:$J$37,7,0)</f>
        <v>3288.2514175550023</v>
      </c>
      <c r="X31" s="46">
        <f>VLOOKUP(ROUND(K31,0),Sheet2!$B$20:$J$37,8,0)</f>
        <v>3027.866102317616</v>
      </c>
      <c r="Y31" s="46">
        <f>VLOOKUP(ROUND(K31,0),Sheet2!$B$20:$J$37,9,0)</f>
        <v>2793.5112193207569</v>
      </c>
      <c r="Z31" s="46">
        <f>VLOOKUP(ROUND(K31,0),Sheet2!$B$20:$M$37,10,0)</f>
        <v>2653.2592751158591</v>
      </c>
      <c r="AA31" s="46">
        <f>VLOOKUP(ROUND(K31,0),Sheet2!$B$20:$M$37,11,0)</f>
        <v>2562.1751530474321</v>
      </c>
      <c r="AB31" s="46">
        <f>VLOOKUP(ROUND(K31,0),Sheet2!$B$20:$M$37,12,0)</f>
        <v>2390.1698879405726</v>
      </c>
      <c r="AC31" s="46">
        <v>90</v>
      </c>
      <c r="AD31" s="53">
        <f t="shared" si="1"/>
        <v>0</v>
      </c>
      <c r="AE31">
        <v>1</v>
      </c>
      <c r="AF31" s="46">
        <v>0</v>
      </c>
      <c r="AG31">
        <v>0</v>
      </c>
      <c r="AH31" s="45">
        <v>0</v>
      </c>
      <c r="AL31">
        <v>0</v>
      </c>
      <c r="AM31" s="45">
        <v>0</v>
      </c>
      <c r="AO31">
        <v>0</v>
      </c>
      <c r="AQ31">
        <v>0</v>
      </c>
      <c r="AS31">
        <v>0</v>
      </c>
      <c r="AT31">
        <v>0</v>
      </c>
      <c r="AU31" t="s">
        <v>20</v>
      </c>
      <c r="AV31" t="s">
        <v>25</v>
      </c>
      <c r="AW31">
        <v>0</v>
      </c>
      <c r="AX31">
        <v>0</v>
      </c>
      <c r="AY31">
        <v>1</v>
      </c>
      <c r="AZ31" s="51">
        <f t="shared" si="2"/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 s="51">
        <f t="shared" si="3"/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21</v>
      </c>
      <c r="BW31" t="s">
        <v>25</v>
      </c>
      <c r="BX31">
        <v>0</v>
      </c>
      <c r="BY31">
        <v>1</v>
      </c>
      <c r="BZ31" s="52">
        <f t="shared" si="13"/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 s="52">
        <f t="shared" si="14"/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Y31">
        <v>0</v>
      </c>
      <c r="CZ31">
        <v>0</v>
      </c>
      <c r="DA31">
        <v>0</v>
      </c>
      <c r="DC31">
        <v>0</v>
      </c>
      <c r="DD31" s="54">
        <f t="shared" si="6"/>
        <v>0</v>
      </c>
      <c r="DE31" t="s">
        <v>73</v>
      </c>
      <c r="DF31">
        <v>0</v>
      </c>
      <c r="DG31" s="46">
        <v>0</v>
      </c>
      <c r="DH31" t="s">
        <v>68</v>
      </c>
    </row>
    <row r="32" spans="1:112" hidden="1" x14ac:dyDescent="0.35">
      <c r="A32" t="s">
        <v>2</v>
      </c>
      <c r="B32">
        <v>17019210</v>
      </c>
      <c r="C32">
        <v>1990</v>
      </c>
      <c r="D32">
        <v>32</v>
      </c>
      <c r="E32">
        <v>0</v>
      </c>
      <c r="F32" t="s">
        <v>8</v>
      </c>
      <c r="G32" s="3" t="s">
        <v>11</v>
      </c>
      <c r="H32" s="1">
        <v>44428</v>
      </c>
      <c r="I32" s="1" t="s">
        <v>52</v>
      </c>
      <c r="J32" s="1">
        <v>44500</v>
      </c>
      <c r="K32">
        <v>36.714285714285715</v>
      </c>
      <c r="L32" s="48">
        <f t="shared" si="0"/>
        <v>0</v>
      </c>
      <c r="M32" s="48">
        <f t="shared" si="7"/>
        <v>0</v>
      </c>
      <c r="N32" s="48">
        <f t="shared" si="8"/>
        <v>1</v>
      </c>
      <c r="O32">
        <v>26.428571428571431</v>
      </c>
      <c r="P32">
        <v>3300</v>
      </c>
      <c r="Q32" s="9">
        <f>VLOOKUP(ROUND(K32,0),Sheet2!$B$20:$J$37,8,0)</f>
        <v>2560.5398489484351</v>
      </c>
      <c r="R32" s="46">
        <f>VLOOKUP(ROUND(K32,0),Sheet2!$B$20:$J$37,2,0)</f>
        <v>3540.206855246417</v>
      </c>
      <c r="S32" s="46">
        <f>VLOOKUP(ROUND(K32,0),Sheet2!$B$20:$J$37,3,0)</f>
        <v>3394.7491894672271</v>
      </c>
      <c r="T32" s="46">
        <f>VLOOKUP(ROUND(K32,0),Sheet2!$B$20:$J$37,4,0)</f>
        <v>3317.7231532154346</v>
      </c>
      <c r="U32" s="46">
        <f>VLOOKUP(ROUND(K32,0),Sheet2!$B$20:$J$37,5,0)</f>
        <v>3199.1179441692843</v>
      </c>
      <c r="V32" s="46">
        <f>VLOOKUP(ROUND(K32,0),Sheet2!$B$20:$J$37,6,0)</f>
        <v>3000.9338117039183</v>
      </c>
      <c r="W32" s="46">
        <f>VLOOKUP(ROUND(K32,0),Sheet2!$B$20:$J$37,7,0)</f>
        <v>2780.7368303261765</v>
      </c>
      <c r="X32" s="46">
        <f>VLOOKUP(ROUND(K32,0),Sheet2!$B$20:$J$37,8,0)</f>
        <v>2560.5398489484351</v>
      </c>
      <c r="Y32" s="46">
        <f>VLOOKUP(ROUND(K32,0),Sheet2!$B$20:$J$37,9,0)</f>
        <v>2362.355716483069</v>
      </c>
      <c r="Z32" s="46">
        <f>VLOOKUP(ROUND(K32,0),Sheet2!$B$20:$M$37,10,0)</f>
        <v>2243.7505074369187</v>
      </c>
      <c r="AA32" s="46">
        <f>VLOOKUP(ROUND(K32,0),Sheet2!$B$20:$M$37,11,0)</f>
        <v>2166.7244711851258</v>
      </c>
      <c r="AB32" s="46">
        <f>VLOOKUP(ROUND(K32,0),Sheet2!$B$20:$M$37,12,0)</f>
        <v>2021.2668054059363</v>
      </c>
      <c r="AC32" s="46">
        <v>90</v>
      </c>
      <c r="AD32" s="53">
        <f t="shared" si="1"/>
        <v>0</v>
      </c>
      <c r="AE32">
        <v>1</v>
      </c>
      <c r="AF32" s="46">
        <v>0</v>
      </c>
      <c r="AG32">
        <v>0</v>
      </c>
      <c r="AH32" s="45">
        <v>0</v>
      </c>
      <c r="AL32">
        <v>0</v>
      </c>
      <c r="AM32" s="45">
        <v>0</v>
      </c>
      <c r="AO32">
        <v>0</v>
      </c>
      <c r="AQ32">
        <v>1</v>
      </c>
      <c r="AR32">
        <v>36.714285714285715</v>
      </c>
      <c r="AS32">
        <v>0</v>
      </c>
      <c r="AT32">
        <v>0</v>
      </c>
      <c r="AU32" t="s">
        <v>21</v>
      </c>
      <c r="AV32" t="s">
        <v>24</v>
      </c>
      <c r="AW32">
        <v>0</v>
      </c>
      <c r="AX32">
        <v>0</v>
      </c>
      <c r="AY32">
        <v>1</v>
      </c>
      <c r="AZ32" s="51">
        <f t="shared" si="2"/>
        <v>1</v>
      </c>
      <c r="BA32">
        <v>0</v>
      </c>
      <c r="BB32">
        <v>0</v>
      </c>
      <c r="BC32">
        <v>1</v>
      </c>
      <c r="BD32">
        <v>0</v>
      </c>
      <c r="BE32">
        <v>0</v>
      </c>
      <c r="BF32" s="51">
        <f t="shared" si="3"/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/>
      <c r="CW32">
        <v>0</v>
      </c>
      <c r="CY32">
        <v>0</v>
      </c>
      <c r="CZ32">
        <v>0</v>
      </c>
      <c r="DA32">
        <v>0</v>
      </c>
      <c r="DC32">
        <v>0</v>
      </c>
      <c r="DD32" s="54">
        <f t="shared" si="6"/>
        <v>0</v>
      </c>
      <c r="DF32">
        <v>0</v>
      </c>
      <c r="DG32" s="46">
        <v>0</v>
      </c>
      <c r="DH32" t="s">
        <v>68</v>
      </c>
    </row>
    <row r="33" spans="1:112" hidden="1" x14ac:dyDescent="0.35">
      <c r="A33" t="s">
        <v>2</v>
      </c>
      <c r="B33">
        <v>21046899</v>
      </c>
      <c r="C33">
        <v>1991</v>
      </c>
      <c r="D33">
        <v>31</v>
      </c>
      <c r="E33">
        <v>0</v>
      </c>
      <c r="F33" t="s">
        <v>8</v>
      </c>
      <c r="G33" s="3" t="s">
        <v>11</v>
      </c>
      <c r="H33" s="1">
        <v>44428</v>
      </c>
      <c r="I33" s="1" t="s">
        <v>52</v>
      </c>
      <c r="J33" s="1">
        <v>44434</v>
      </c>
      <c r="K33">
        <v>37.428571428571431</v>
      </c>
      <c r="L33" s="48">
        <f t="shared" si="0"/>
        <v>0</v>
      </c>
      <c r="M33" s="48">
        <f t="shared" si="7"/>
        <v>0</v>
      </c>
      <c r="N33" s="48">
        <f t="shared" si="8"/>
        <v>0</v>
      </c>
      <c r="O33">
        <v>36.571428571428577</v>
      </c>
      <c r="P33">
        <v>3300</v>
      </c>
      <c r="Q33" s="9">
        <f>VLOOKUP(ROUND(K33,0),Sheet2!$B$20:$J$37,8,0)</f>
        <v>2560.5398489484351</v>
      </c>
      <c r="R33" s="46">
        <f>VLOOKUP(ROUND(K33,0),Sheet2!$B$20:$J$37,2,0)</f>
        <v>3540.206855246417</v>
      </c>
      <c r="S33" s="46">
        <f>VLOOKUP(ROUND(K33,0),Sheet2!$B$20:$J$37,3,0)</f>
        <v>3394.7491894672271</v>
      </c>
      <c r="T33" s="46">
        <f>VLOOKUP(ROUND(K33,0),Sheet2!$B$20:$J$37,4,0)</f>
        <v>3317.7231532154346</v>
      </c>
      <c r="U33" s="46">
        <f>VLOOKUP(ROUND(K33,0),Sheet2!$B$20:$J$37,5,0)</f>
        <v>3199.1179441692843</v>
      </c>
      <c r="V33" s="46">
        <f>VLOOKUP(ROUND(K33,0),Sheet2!$B$20:$J$37,6,0)</f>
        <v>3000.9338117039183</v>
      </c>
      <c r="W33" s="46">
        <f>VLOOKUP(ROUND(K33,0),Sheet2!$B$20:$J$37,7,0)</f>
        <v>2780.7368303261765</v>
      </c>
      <c r="X33" s="46">
        <f>VLOOKUP(ROUND(K33,0),Sheet2!$B$20:$J$37,8,0)</f>
        <v>2560.5398489484351</v>
      </c>
      <c r="Y33" s="46">
        <f>VLOOKUP(ROUND(K33,0),Sheet2!$B$20:$J$37,9,0)</f>
        <v>2362.355716483069</v>
      </c>
      <c r="Z33" s="46">
        <f>VLOOKUP(ROUND(K33,0),Sheet2!$B$20:$M$37,10,0)</f>
        <v>2243.7505074369187</v>
      </c>
      <c r="AA33" s="46">
        <f>VLOOKUP(ROUND(K33,0),Sheet2!$B$20:$M$37,11,0)</f>
        <v>2166.7244711851258</v>
      </c>
      <c r="AB33" s="46">
        <f>VLOOKUP(ROUND(K33,0),Sheet2!$B$20:$M$37,12,0)</f>
        <v>2021.2668054059363</v>
      </c>
      <c r="AC33" s="46">
        <v>90</v>
      </c>
      <c r="AD33" s="53">
        <f t="shared" si="1"/>
        <v>0</v>
      </c>
      <c r="AE33">
        <v>1</v>
      </c>
      <c r="AF33" s="46">
        <v>0</v>
      </c>
      <c r="AG33">
        <v>0</v>
      </c>
      <c r="AH33" s="45">
        <v>0</v>
      </c>
      <c r="AL33">
        <v>0</v>
      </c>
      <c r="AM33" s="45">
        <v>0</v>
      </c>
      <c r="AO33">
        <v>0</v>
      </c>
      <c r="AQ33">
        <v>0</v>
      </c>
      <c r="AS33">
        <v>0</v>
      </c>
      <c r="AT33">
        <v>0</v>
      </c>
      <c r="AU33" t="s">
        <v>21</v>
      </c>
      <c r="AV33" t="s">
        <v>24</v>
      </c>
      <c r="AW33">
        <v>0</v>
      </c>
      <c r="AX33">
        <v>1</v>
      </c>
      <c r="AY33">
        <v>1</v>
      </c>
      <c r="AZ33" s="51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 s="51">
        <f t="shared" si="3"/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/>
      <c r="CW33">
        <v>0</v>
      </c>
      <c r="CY33">
        <v>0</v>
      </c>
      <c r="CZ33">
        <v>0</v>
      </c>
      <c r="DA33">
        <v>0</v>
      </c>
      <c r="DC33">
        <v>0</v>
      </c>
      <c r="DD33" s="54">
        <f t="shared" si="6"/>
        <v>0</v>
      </c>
      <c r="DF33">
        <v>0</v>
      </c>
      <c r="DG33" s="46">
        <v>0</v>
      </c>
      <c r="DH33" t="s">
        <v>68</v>
      </c>
    </row>
    <row r="34" spans="1:112" hidden="1" x14ac:dyDescent="0.35">
      <c r="A34" t="s">
        <v>2</v>
      </c>
      <c r="B34">
        <v>20054667</v>
      </c>
      <c r="C34">
        <v>1989</v>
      </c>
      <c r="D34">
        <v>33</v>
      </c>
      <c r="E34">
        <v>0</v>
      </c>
      <c r="F34" t="s">
        <v>8</v>
      </c>
      <c r="G34" s="3" t="s">
        <v>11</v>
      </c>
      <c r="H34" s="1">
        <v>44426</v>
      </c>
      <c r="I34" s="1">
        <v>44481</v>
      </c>
      <c r="J34" s="1">
        <v>44506</v>
      </c>
      <c r="K34">
        <v>37.428571428571431</v>
      </c>
      <c r="L34" s="48">
        <f t="shared" ref="L34:L60" si="15">IF(K34&lt;28,1,0)</f>
        <v>0</v>
      </c>
      <c r="M34" s="48">
        <f t="shared" si="7"/>
        <v>0</v>
      </c>
      <c r="N34" s="48">
        <f t="shared" si="8"/>
        <v>0</v>
      </c>
      <c r="O34">
        <v>33.857142857142861</v>
      </c>
      <c r="P34">
        <v>3300</v>
      </c>
      <c r="Q34" s="9">
        <f>VLOOKUP(ROUND(K34,0),Sheet2!$B$20:$J$37,8,0)</f>
        <v>2560.5398489484351</v>
      </c>
      <c r="R34" s="46">
        <f>VLOOKUP(ROUND(K34,0),Sheet2!$B$20:$J$37,2,0)</f>
        <v>3540.206855246417</v>
      </c>
      <c r="S34" s="46">
        <f>VLOOKUP(ROUND(K34,0),Sheet2!$B$20:$J$37,3,0)</f>
        <v>3394.7491894672271</v>
      </c>
      <c r="T34" s="46">
        <f>VLOOKUP(ROUND(K34,0),Sheet2!$B$20:$J$37,4,0)</f>
        <v>3317.7231532154346</v>
      </c>
      <c r="U34" s="46">
        <f>VLOOKUP(ROUND(K34,0),Sheet2!$B$20:$J$37,5,0)</f>
        <v>3199.1179441692843</v>
      </c>
      <c r="V34" s="46">
        <f>VLOOKUP(ROUND(K34,0),Sheet2!$B$20:$J$37,6,0)</f>
        <v>3000.9338117039183</v>
      </c>
      <c r="W34" s="46">
        <f>VLOOKUP(ROUND(K34,0),Sheet2!$B$20:$J$37,7,0)</f>
        <v>2780.7368303261765</v>
      </c>
      <c r="X34" s="46">
        <f>VLOOKUP(ROUND(K34,0),Sheet2!$B$20:$J$37,8,0)</f>
        <v>2560.5398489484351</v>
      </c>
      <c r="Y34" s="46">
        <f>VLOOKUP(ROUND(K34,0),Sheet2!$B$20:$J$37,9,0)</f>
        <v>2362.355716483069</v>
      </c>
      <c r="Z34" s="46">
        <f>VLOOKUP(ROUND(K34,0),Sheet2!$B$20:$M$37,10,0)</f>
        <v>2243.7505074369187</v>
      </c>
      <c r="AA34" s="46">
        <f>VLOOKUP(ROUND(K34,0),Sheet2!$B$20:$M$37,11,0)</f>
        <v>2166.7244711851258</v>
      </c>
      <c r="AB34" s="46">
        <f>VLOOKUP(ROUND(K34,0),Sheet2!$B$20:$M$37,12,0)</f>
        <v>2021.2668054059363</v>
      </c>
      <c r="AC34" s="46">
        <v>90</v>
      </c>
      <c r="AD34" s="53">
        <f t="shared" si="1"/>
        <v>0</v>
      </c>
      <c r="AE34">
        <v>1</v>
      </c>
      <c r="AF34" s="46">
        <v>0</v>
      </c>
      <c r="AG34">
        <v>0</v>
      </c>
      <c r="AH34" s="45">
        <v>0</v>
      </c>
      <c r="AL34">
        <v>0</v>
      </c>
      <c r="AM34" s="45">
        <v>0</v>
      </c>
      <c r="AO34">
        <v>0</v>
      </c>
      <c r="AQ34">
        <v>0</v>
      </c>
      <c r="AS34">
        <v>0</v>
      </c>
      <c r="AT34">
        <v>0</v>
      </c>
      <c r="AU34" t="s">
        <v>20</v>
      </c>
      <c r="AV34" t="s">
        <v>24</v>
      </c>
      <c r="AW34">
        <v>0</v>
      </c>
      <c r="AX34">
        <v>0</v>
      </c>
      <c r="AY34">
        <v>0</v>
      </c>
      <c r="AZ34" s="51">
        <f t="shared" si="2"/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51">
        <f t="shared" si="3"/>
        <v>0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55</v>
      </c>
      <c r="BW34" t="s">
        <v>24</v>
      </c>
      <c r="BX34">
        <v>0</v>
      </c>
      <c r="BY34">
        <v>0</v>
      </c>
      <c r="BZ34" s="52">
        <f t="shared" ref="BZ34:BZ35" si="16">BX34+BY34</f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s="52">
        <f t="shared" ref="CF34:CF35" si="17">CD34+CE34</f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Y34">
        <v>0</v>
      </c>
      <c r="CZ34">
        <v>0</v>
      </c>
      <c r="DA34">
        <v>0</v>
      </c>
      <c r="DC34">
        <v>0</v>
      </c>
      <c r="DD34" s="54">
        <f t="shared" si="6"/>
        <v>0</v>
      </c>
      <c r="DF34">
        <v>0</v>
      </c>
      <c r="DG34" s="46">
        <v>0</v>
      </c>
      <c r="DH34" t="s">
        <v>68</v>
      </c>
    </row>
    <row r="35" spans="1:112" hidden="1" x14ac:dyDescent="0.35">
      <c r="A35" t="s">
        <v>3</v>
      </c>
      <c r="B35">
        <v>937629810</v>
      </c>
      <c r="C35">
        <v>1989</v>
      </c>
      <c r="D35">
        <v>33</v>
      </c>
      <c r="E35">
        <v>1</v>
      </c>
      <c r="F35" t="s">
        <v>8</v>
      </c>
      <c r="G35" s="3" t="s">
        <v>11</v>
      </c>
      <c r="H35" s="1">
        <v>44434</v>
      </c>
      <c r="I35" s="1">
        <v>44455</v>
      </c>
      <c r="J35" s="1">
        <v>44503</v>
      </c>
      <c r="K35">
        <v>37.428571428571431</v>
      </c>
      <c r="L35" s="48">
        <f t="shared" si="15"/>
        <v>0</v>
      </c>
      <c r="M35" s="48">
        <f t="shared" si="7"/>
        <v>0</v>
      </c>
      <c r="N35" s="48">
        <f t="shared" si="8"/>
        <v>0</v>
      </c>
      <c r="O35">
        <v>30.571428571428573</v>
      </c>
      <c r="P35">
        <v>3300</v>
      </c>
      <c r="Q35" s="9">
        <f>VLOOKUP(ROUND(K35,0),Sheet2!$B$20:$J$37,8,0)</f>
        <v>2560.5398489484351</v>
      </c>
      <c r="R35" s="46">
        <f>VLOOKUP(ROUND(K35,0),Sheet2!$B$20:$J$37,2,0)</f>
        <v>3540.206855246417</v>
      </c>
      <c r="S35" s="46">
        <f>VLOOKUP(ROUND(K35,0),Sheet2!$B$20:$J$37,3,0)</f>
        <v>3394.7491894672271</v>
      </c>
      <c r="T35" s="46">
        <f>VLOOKUP(ROUND(K35,0),Sheet2!$B$20:$J$37,4,0)</f>
        <v>3317.7231532154346</v>
      </c>
      <c r="U35" s="46">
        <f>VLOOKUP(ROUND(K35,0),Sheet2!$B$20:$J$37,5,0)</f>
        <v>3199.1179441692843</v>
      </c>
      <c r="V35" s="46">
        <f>VLOOKUP(ROUND(K35,0),Sheet2!$B$20:$J$37,6,0)</f>
        <v>3000.9338117039183</v>
      </c>
      <c r="W35" s="46">
        <f>VLOOKUP(ROUND(K35,0),Sheet2!$B$20:$J$37,7,0)</f>
        <v>2780.7368303261765</v>
      </c>
      <c r="X35" s="46">
        <f>VLOOKUP(ROUND(K35,0),Sheet2!$B$20:$J$37,8,0)</f>
        <v>2560.5398489484351</v>
      </c>
      <c r="Y35" s="46">
        <f>VLOOKUP(ROUND(K35,0),Sheet2!$B$20:$J$37,9,0)</f>
        <v>2362.355716483069</v>
      </c>
      <c r="Z35" s="46">
        <f>VLOOKUP(ROUND(K35,0),Sheet2!$B$20:$M$37,10,0)</f>
        <v>2243.7505074369187</v>
      </c>
      <c r="AA35" s="46">
        <f>VLOOKUP(ROUND(K35,0),Sheet2!$B$20:$M$37,11,0)</f>
        <v>2166.7244711851258</v>
      </c>
      <c r="AB35" s="46">
        <f>VLOOKUP(ROUND(K35,0),Sheet2!$B$20:$M$37,12,0)</f>
        <v>2021.2668054059363</v>
      </c>
      <c r="AC35" s="46">
        <v>90</v>
      </c>
      <c r="AD35" s="53">
        <f t="shared" si="1"/>
        <v>0</v>
      </c>
      <c r="AE35">
        <v>1</v>
      </c>
      <c r="AF35" s="46">
        <v>0</v>
      </c>
      <c r="AG35">
        <v>0</v>
      </c>
      <c r="AH35" s="45">
        <v>0</v>
      </c>
      <c r="AL35">
        <v>0</v>
      </c>
      <c r="AM35" s="45">
        <v>0</v>
      </c>
      <c r="AO35">
        <v>0</v>
      </c>
      <c r="AQ35">
        <v>0</v>
      </c>
      <c r="AS35">
        <v>0</v>
      </c>
      <c r="AT35">
        <v>0</v>
      </c>
      <c r="AU35" t="s">
        <v>20</v>
      </c>
      <c r="AV35" t="s">
        <v>25</v>
      </c>
      <c r="AW35">
        <v>0</v>
      </c>
      <c r="AX35">
        <v>0</v>
      </c>
      <c r="AY35">
        <v>1</v>
      </c>
      <c r="AZ35" s="51">
        <f t="shared" si="2"/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 s="51">
        <f t="shared" si="3"/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21</v>
      </c>
      <c r="BW35" t="s">
        <v>25</v>
      </c>
      <c r="BX35">
        <v>0</v>
      </c>
      <c r="BY35">
        <v>0</v>
      </c>
      <c r="BZ35" s="52">
        <f t="shared" si="16"/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 s="52">
        <f t="shared" si="17"/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Y35">
        <v>0</v>
      </c>
      <c r="CZ35">
        <v>0</v>
      </c>
      <c r="DA35">
        <v>0</v>
      </c>
      <c r="DC35">
        <v>0</v>
      </c>
      <c r="DD35" s="54">
        <f t="shared" si="6"/>
        <v>0</v>
      </c>
      <c r="DE35" t="s">
        <v>8</v>
      </c>
      <c r="DF35">
        <v>0</v>
      </c>
      <c r="DG35" s="46">
        <v>0</v>
      </c>
      <c r="DH35" t="s">
        <v>68</v>
      </c>
    </row>
    <row r="36" spans="1:112" hidden="1" x14ac:dyDescent="0.35">
      <c r="A36" t="s">
        <v>2</v>
      </c>
      <c r="B36">
        <v>21401684</v>
      </c>
      <c r="C36">
        <v>1986</v>
      </c>
      <c r="D36">
        <v>36</v>
      </c>
      <c r="E36">
        <v>0</v>
      </c>
      <c r="F36" t="s">
        <v>8</v>
      </c>
      <c r="G36" s="4" t="s">
        <v>11</v>
      </c>
      <c r="H36" s="1">
        <v>44433</v>
      </c>
      <c r="I36" s="1"/>
      <c r="J36" s="1">
        <v>44522</v>
      </c>
      <c r="K36">
        <v>37</v>
      </c>
      <c r="L36" s="48">
        <f t="shared" si="15"/>
        <v>0</v>
      </c>
      <c r="M36" s="48">
        <f t="shared" si="7"/>
        <v>0</v>
      </c>
      <c r="N36" s="48">
        <f t="shared" si="8"/>
        <v>0</v>
      </c>
      <c r="O36">
        <v>24.285714285714285</v>
      </c>
      <c r="P36">
        <v>3300</v>
      </c>
      <c r="Q36" s="9">
        <f>VLOOKUP(ROUND(K36,0),Sheet2!$B$20:$J$37,8,0)</f>
        <v>2560.5398489484351</v>
      </c>
      <c r="R36" s="46">
        <f>VLOOKUP(ROUND(K36,0),Sheet2!$B$20:$J$37,2,0)</f>
        <v>3540.206855246417</v>
      </c>
      <c r="S36" s="46">
        <f>VLOOKUP(ROUND(K36,0),Sheet2!$B$20:$J$37,3,0)</f>
        <v>3394.7491894672271</v>
      </c>
      <c r="T36" s="46">
        <f>VLOOKUP(ROUND(K36,0),Sheet2!$B$20:$J$37,4,0)</f>
        <v>3317.7231532154346</v>
      </c>
      <c r="U36" s="46">
        <f>VLOOKUP(ROUND(K36,0),Sheet2!$B$20:$J$37,5,0)</f>
        <v>3199.1179441692843</v>
      </c>
      <c r="V36" s="46">
        <f>VLOOKUP(ROUND(K36,0),Sheet2!$B$20:$J$37,6,0)</f>
        <v>3000.9338117039183</v>
      </c>
      <c r="W36" s="46">
        <f>VLOOKUP(ROUND(K36,0),Sheet2!$B$20:$J$37,7,0)</f>
        <v>2780.7368303261765</v>
      </c>
      <c r="X36" s="46">
        <f>VLOOKUP(ROUND(K36,0),Sheet2!$B$20:$J$37,8,0)</f>
        <v>2560.5398489484351</v>
      </c>
      <c r="Y36" s="46">
        <f>VLOOKUP(ROUND(K36,0),Sheet2!$B$20:$J$37,9,0)</f>
        <v>2362.355716483069</v>
      </c>
      <c r="Z36" s="46">
        <f>VLOOKUP(ROUND(K36,0),Sheet2!$B$20:$M$37,10,0)</f>
        <v>2243.7505074369187</v>
      </c>
      <c r="AA36" s="46">
        <f>VLOOKUP(ROUND(K36,0),Sheet2!$B$20:$M$37,11,0)</f>
        <v>2166.7244711851258</v>
      </c>
      <c r="AB36" s="46">
        <f>VLOOKUP(ROUND(K36,0),Sheet2!$B$20:$M$37,12,0)</f>
        <v>2021.2668054059363</v>
      </c>
      <c r="AC36" s="46">
        <v>90</v>
      </c>
      <c r="AD36" s="53">
        <f t="shared" si="1"/>
        <v>0</v>
      </c>
      <c r="AE36">
        <v>1</v>
      </c>
      <c r="AF36" s="46">
        <v>0</v>
      </c>
      <c r="AG36">
        <v>0</v>
      </c>
      <c r="AH36" s="45">
        <v>0</v>
      </c>
      <c r="AL36">
        <v>1</v>
      </c>
      <c r="AM36" s="45">
        <v>0</v>
      </c>
      <c r="AO36">
        <v>0</v>
      </c>
      <c r="AQ36">
        <v>0</v>
      </c>
      <c r="AS36">
        <v>0</v>
      </c>
      <c r="AT36">
        <v>0</v>
      </c>
      <c r="AU36" t="s">
        <v>21</v>
      </c>
      <c r="AV36" t="s">
        <v>24</v>
      </c>
      <c r="AW36">
        <v>0</v>
      </c>
      <c r="AX36">
        <v>0</v>
      </c>
      <c r="AY36">
        <v>1</v>
      </c>
      <c r="AZ36" s="51">
        <f t="shared" si="2"/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 s="51">
        <f t="shared" si="3"/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/>
      <c r="CW36">
        <v>0</v>
      </c>
      <c r="CY36">
        <v>0</v>
      </c>
      <c r="CZ36">
        <v>0</v>
      </c>
      <c r="DA36">
        <v>0</v>
      </c>
      <c r="DC36">
        <v>0</v>
      </c>
      <c r="DD36" s="54">
        <f t="shared" si="6"/>
        <v>0</v>
      </c>
      <c r="DF36">
        <v>0</v>
      </c>
      <c r="DG36" s="46">
        <v>0</v>
      </c>
      <c r="DH36" t="s">
        <v>68</v>
      </c>
    </row>
    <row r="37" spans="1:112" hidden="1" x14ac:dyDescent="0.35">
      <c r="A37" t="s">
        <v>3</v>
      </c>
      <c r="B37" s="2">
        <v>342241992</v>
      </c>
      <c r="C37">
        <v>1991</v>
      </c>
      <c r="D37">
        <v>31</v>
      </c>
      <c r="E37">
        <v>1</v>
      </c>
      <c r="F37" t="s">
        <v>8</v>
      </c>
      <c r="G37" s="3" t="s">
        <v>11</v>
      </c>
      <c r="H37" s="1">
        <v>44438</v>
      </c>
      <c r="I37" s="1">
        <v>44459</v>
      </c>
      <c r="J37" s="1">
        <v>44517</v>
      </c>
      <c r="K37">
        <v>38.5</v>
      </c>
      <c r="L37" s="48">
        <f t="shared" si="15"/>
        <v>0</v>
      </c>
      <c r="M37" s="48">
        <f t="shared" si="7"/>
        <v>0</v>
      </c>
      <c r="N37" s="48">
        <f t="shared" si="8"/>
        <v>0</v>
      </c>
      <c r="O37">
        <v>30.214285714285715</v>
      </c>
      <c r="P37">
        <v>3700</v>
      </c>
      <c r="Q37" s="9">
        <f>VLOOKUP(ROUND(K37,0),Sheet2!$B$20:$J$37,8,0)</f>
        <v>2883.6536389391513</v>
      </c>
      <c r="R37" s="46">
        <f>VLOOKUP(ROUND(K37,0),Sheet2!$B$20:$J$37,2,0)</f>
        <v>3986.9445441050993</v>
      </c>
      <c r="S37" s="46">
        <f>VLOOKUP(ROUND(K37,0),Sheet2!$B$20:$J$37,3,0)</f>
        <v>3823.1316171522089</v>
      </c>
      <c r="T37" s="46">
        <f>VLOOKUP(ROUND(K37,0),Sheet2!$B$20:$J$37,4,0)</f>
        <v>3736.3856874523608</v>
      </c>
      <c r="U37" s="46">
        <f>VLOOKUP(ROUND(K37,0),Sheet2!$B$20:$J$37,5,0)</f>
        <v>3602.8137210549116</v>
      </c>
      <c r="V37" s="46">
        <f>VLOOKUP(ROUND(K37,0),Sheet2!$B$20:$J$37,6,0)</f>
        <v>3379.6207896898895</v>
      </c>
      <c r="W37" s="46">
        <f>VLOOKUP(ROUND(K37,0),Sheet2!$B$20:$J$37,7,0)</f>
        <v>3131.6372143145204</v>
      </c>
      <c r="X37" s="46">
        <f>VLOOKUP(ROUND(K37,0),Sheet2!$B$20:$J$37,8,0)</f>
        <v>2883.6536389391513</v>
      </c>
      <c r="Y37" s="46">
        <f>VLOOKUP(ROUND(K37,0),Sheet2!$B$20:$J$37,9,0)</f>
        <v>2660.4607075741292</v>
      </c>
      <c r="Z37" s="46">
        <f>VLOOKUP(ROUND(K37,0),Sheet2!$B$20:$M$37,10,0)</f>
        <v>2526.8887411766796</v>
      </c>
      <c r="AA37" s="46">
        <f>VLOOKUP(ROUND(K37,0),Sheet2!$B$20:$M$37,11,0)</f>
        <v>2440.1428114768319</v>
      </c>
      <c r="AB37" s="46">
        <f>VLOOKUP(ROUND(K37,0),Sheet2!$B$20:$M$37,12,0)</f>
        <v>2276.3298845239415</v>
      </c>
      <c r="AC37" s="46">
        <v>90</v>
      </c>
      <c r="AD37" s="53">
        <f t="shared" si="1"/>
        <v>0</v>
      </c>
      <c r="AE37">
        <v>1</v>
      </c>
      <c r="AF37" s="46">
        <v>0</v>
      </c>
      <c r="AG37">
        <v>0</v>
      </c>
      <c r="AH37" s="45">
        <v>0</v>
      </c>
      <c r="AL37">
        <v>0</v>
      </c>
      <c r="AM37" s="45">
        <v>0</v>
      </c>
      <c r="AO37">
        <v>0</v>
      </c>
      <c r="AS37">
        <v>0</v>
      </c>
      <c r="AT37">
        <v>1</v>
      </c>
      <c r="AU37" t="s">
        <v>20</v>
      </c>
      <c r="AV37" t="s">
        <v>25</v>
      </c>
      <c r="AW37">
        <v>0</v>
      </c>
      <c r="AX37">
        <v>0</v>
      </c>
      <c r="AY37">
        <v>0</v>
      </c>
      <c r="AZ37" s="51">
        <f t="shared" si="2"/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51">
        <f t="shared" si="3"/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21</v>
      </c>
      <c r="BW37" t="s">
        <v>25</v>
      </c>
      <c r="BX37">
        <v>0</v>
      </c>
      <c r="BY37">
        <v>0</v>
      </c>
      <c r="BZ37" s="52">
        <f t="shared" ref="BZ37:BZ38" si="18">BX37+BY37</f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 s="52">
        <f t="shared" ref="CF37:CF38" si="19">CD37+CE37</f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Y37">
        <v>0</v>
      </c>
      <c r="CZ37">
        <v>0</v>
      </c>
      <c r="DA37">
        <v>0</v>
      </c>
      <c r="DC37">
        <v>0</v>
      </c>
      <c r="DD37" s="54">
        <f t="shared" si="6"/>
        <v>0</v>
      </c>
      <c r="DE37" t="s">
        <v>73</v>
      </c>
      <c r="DF37">
        <v>0</v>
      </c>
      <c r="DG37" s="46">
        <v>0</v>
      </c>
      <c r="DH37" t="s">
        <v>68</v>
      </c>
    </row>
    <row r="38" spans="1:112" hidden="1" x14ac:dyDescent="0.35">
      <c r="A38" t="s">
        <v>3</v>
      </c>
      <c r="B38">
        <v>902939135</v>
      </c>
      <c r="C38">
        <v>1984</v>
      </c>
      <c r="D38">
        <v>38</v>
      </c>
      <c r="E38">
        <v>2</v>
      </c>
      <c r="F38" t="s">
        <v>8</v>
      </c>
      <c r="G38" s="3" t="s">
        <v>11</v>
      </c>
      <c r="H38" s="1">
        <v>44427</v>
      </c>
      <c r="I38" s="1">
        <v>44474</v>
      </c>
      <c r="J38" s="1">
        <v>44502</v>
      </c>
      <c r="K38">
        <v>38.571428571428569</v>
      </c>
      <c r="L38" s="48">
        <f t="shared" si="15"/>
        <v>0</v>
      </c>
      <c r="M38" s="48">
        <f t="shared" si="7"/>
        <v>0</v>
      </c>
      <c r="N38" s="48">
        <f t="shared" si="8"/>
        <v>0</v>
      </c>
      <c r="O38">
        <v>34.571428571428569</v>
      </c>
      <c r="P38">
        <v>3700</v>
      </c>
      <c r="Q38" s="9">
        <f>VLOOKUP(ROUND(K38,0),Sheet2!$B$20:$J$37,8,0)</f>
        <v>2883.6536389391513</v>
      </c>
      <c r="R38" s="46">
        <f>VLOOKUP(ROUND(K38,0),Sheet2!$B$20:$J$37,2,0)</f>
        <v>3986.9445441050993</v>
      </c>
      <c r="S38" s="46">
        <f>VLOOKUP(ROUND(K38,0),Sheet2!$B$20:$J$37,3,0)</f>
        <v>3823.1316171522089</v>
      </c>
      <c r="T38" s="46">
        <f>VLOOKUP(ROUND(K38,0),Sheet2!$B$20:$J$37,4,0)</f>
        <v>3736.3856874523608</v>
      </c>
      <c r="U38" s="46">
        <f>VLOOKUP(ROUND(K38,0),Sheet2!$B$20:$J$37,5,0)</f>
        <v>3602.8137210549116</v>
      </c>
      <c r="V38" s="46">
        <f>VLOOKUP(ROUND(K38,0),Sheet2!$B$20:$J$37,6,0)</f>
        <v>3379.6207896898895</v>
      </c>
      <c r="W38" s="46">
        <f>VLOOKUP(ROUND(K38,0),Sheet2!$B$20:$J$37,7,0)</f>
        <v>3131.6372143145204</v>
      </c>
      <c r="X38" s="46">
        <f>VLOOKUP(ROUND(K38,0),Sheet2!$B$20:$J$37,8,0)</f>
        <v>2883.6536389391513</v>
      </c>
      <c r="Y38" s="46">
        <f>VLOOKUP(ROUND(K38,0),Sheet2!$B$20:$J$37,9,0)</f>
        <v>2660.4607075741292</v>
      </c>
      <c r="Z38" s="46">
        <f>VLOOKUP(ROUND(K38,0),Sheet2!$B$20:$M$37,10,0)</f>
        <v>2526.8887411766796</v>
      </c>
      <c r="AA38" s="46">
        <f>VLOOKUP(ROUND(K38,0),Sheet2!$B$20:$M$37,11,0)</f>
        <v>2440.1428114768319</v>
      </c>
      <c r="AB38" s="46">
        <f>VLOOKUP(ROUND(K38,0),Sheet2!$B$20:$M$37,12,0)</f>
        <v>2276.3298845239415</v>
      </c>
      <c r="AC38" s="46">
        <v>90</v>
      </c>
      <c r="AD38" s="53">
        <f t="shared" si="1"/>
        <v>0</v>
      </c>
      <c r="AE38">
        <v>1</v>
      </c>
      <c r="AF38" s="46">
        <v>0</v>
      </c>
      <c r="AG38">
        <v>0</v>
      </c>
      <c r="AH38" s="45">
        <v>0</v>
      </c>
      <c r="AL38">
        <v>0</v>
      </c>
      <c r="AM38" s="45">
        <v>0</v>
      </c>
      <c r="AO38">
        <v>0</v>
      </c>
      <c r="AQ38">
        <v>0</v>
      </c>
      <c r="AS38">
        <v>0</v>
      </c>
      <c r="AT38">
        <v>0</v>
      </c>
      <c r="AU38" t="s">
        <v>20</v>
      </c>
      <c r="AV38" t="s">
        <v>24</v>
      </c>
      <c r="AW38">
        <v>0</v>
      </c>
      <c r="AX38">
        <v>1</v>
      </c>
      <c r="AY38">
        <v>1</v>
      </c>
      <c r="AZ38" s="51">
        <v>1</v>
      </c>
      <c r="BA38">
        <v>1</v>
      </c>
      <c r="BB38">
        <v>0</v>
      </c>
      <c r="BC38">
        <v>1</v>
      </c>
      <c r="BD38">
        <v>0</v>
      </c>
      <c r="BE38">
        <v>0</v>
      </c>
      <c r="BF38" s="51">
        <f t="shared" si="3"/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47</v>
      </c>
      <c r="BW38" t="s">
        <v>24</v>
      </c>
      <c r="BX38">
        <v>0</v>
      </c>
      <c r="BY38">
        <v>0</v>
      </c>
      <c r="BZ38" s="52">
        <f t="shared" si="18"/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 s="52">
        <f t="shared" si="19"/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Y38">
        <v>0</v>
      </c>
      <c r="CZ38">
        <v>0</v>
      </c>
      <c r="DA38">
        <v>0</v>
      </c>
      <c r="DC38">
        <v>0</v>
      </c>
      <c r="DD38" s="54">
        <f t="shared" si="6"/>
        <v>0</v>
      </c>
      <c r="DE38" t="s">
        <v>73</v>
      </c>
      <c r="DF38">
        <v>0</v>
      </c>
      <c r="DG38" s="46">
        <v>0</v>
      </c>
      <c r="DH38" t="s">
        <v>68</v>
      </c>
    </row>
    <row r="39" spans="1:112" hidden="1" x14ac:dyDescent="0.35">
      <c r="A39" t="s">
        <v>2</v>
      </c>
      <c r="B39" s="50">
        <v>21048308</v>
      </c>
      <c r="C39">
        <v>1996</v>
      </c>
      <c r="D39">
        <v>26</v>
      </c>
      <c r="E39">
        <v>0</v>
      </c>
      <c r="F39" t="s">
        <v>8</v>
      </c>
      <c r="G39" s="4" t="s">
        <v>11</v>
      </c>
      <c r="H39" s="1">
        <v>44433</v>
      </c>
      <c r="I39" s="1"/>
      <c r="J39" s="1">
        <v>44528</v>
      </c>
      <c r="K39">
        <v>38.714285714285715</v>
      </c>
      <c r="L39" s="48">
        <f t="shared" si="15"/>
        <v>0</v>
      </c>
      <c r="M39" s="48">
        <f t="shared" si="7"/>
        <v>0</v>
      </c>
      <c r="N39" s="48">
        <f t="shared" si="8"/>
        <v>0</v>
      </c>
      <c r="O39">
        <v>25.142857142857146</v>
      </c>
      <c r="P39">
        <v>3700</v>
      </c>
      <c r="Q39" s="9">
        <f>VLOOKUP(ROUND(K39,0),Sheet2!$B$20:$J$37,8,0)</f>
        <v>2883.6536389391513</v>
      </c>
      <c r="R39" s="46">
        <f>VLOOKUP(ROUND(K39,0),Sheet2!$B$20:$J$37,2,0)</f>
        <v>3986.9445441050993</v>
      </c>
      <c r="S39" s="46">
        <f>VLOOKUP(ROUND(K39,0),Sheet2!$B$20:$J$37,3,0)</f>
        <v>3823.1316171522089</v>
      </c>
      <c r="T39" s="46">
        <f>VLOOKUP(ROUND(K39,0),Sheet2!$B$20:$J$37,4,0)</f>
        <v>3736.3856874523608</v>
      </c>
      <c r="U39" s="46">
        <f>VLOOKUP(ROUND(K39,0),Sheet2!$B$20:$J$37,5,0)</f>
        <v>3602.8137210549116</v>
      </c>
      <c r="V39" s="46">
        <f>VLOOKUP(ROUND(K39,0),Sheet2!$B$20:$J$37,6,0)</f>
        <v>3379.6207896898895</v>
      </c>
      <c r="W39" s="46">
        <f>VLOOKUP(ROUND(K39,0),Sheet2!$B$20:$J$37,7,0)</f>
        <v>3131.6372143145204</v>
      </c>
      <c r="X39" s="46">
        <f>VLOOKUP(ROUND(K39,0),Sheet2!$B$20:$J$37,8,0)</f>
        <v>2883.6536389391513</v>
      </c>
      <c r="Y39" s="46">
        <f>VLOOKUP(ROUND(K39,0),Sheet2!$B$20:$J$37,9,0)</f>
        <v>2660.4607075741292</v>
      </c>
      <c r="Z39" s="46">
        <f>VLOOKUP(ROUND(K39,0),Sheet2!$B$20:$M$37,10,0)</f>
        <v>2526.8887411766796</v>
      </c>
      <c r="AA39" s="46">
        <f>VLOOKUP(ROUND(K39,0),Sheet2!$B$20:$M$37,11,0)</f>
        <v>2440.1428114768319</v>
      </c>
      <c r="AB39" s="46">
        <f>VLOOKUP(ROUND(K39,0),Sheet2!$B$20:$M$37,12,0)</f>
        <v>2276.3298845239415</v>
      </c>
      <c r="AC39" s="46">
        <v>90</v>
      </c>
      <c r="AD39" s="53">
        <f t="shared" si="1"/>
        <v>0</v>
      </c>
      <c r="AE39">
        <v>1</v>
      </c>
      <c r="AF39" s="46">
        <v>0</v>
      </c>
      <c r="AG39">
        <v>0</v>
      </c>
      <c r="AH39" s="45">
        <v>0</v>
      </c>
      <c r="AL39">
        <v>0</v>
      </c>
      <c r="AM39" s="45">
        <v>0</v>
      </c>
      <c r="AO39">
        <v>0</v>
      </c>
      <c r="AQ39">
        <v>0</v>
      </c>
      <c r="AS39">
        <v>0</v>
      </c>
      <c r="AT39">
        <v>0</v>
      </c>
      <c r="AU39" t="s">
        <v>21</v>
      </c>
      <c r="AV39" t="s">
        <v>24</v>
      </c>
      <c r="AW39">
        <v>0</v>
      </c>
      <c r="AX39">
        <v>0</v>
      </c>
      <c r="AY39">
        <v>1</v>
      </c>
      <c r="AZ39" s="51">
        <f t="shared" si="2"/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 s="51">
        <f t="shared" si="3"/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/>
      <c r="CW39">
        <v>0</v>
      </c>
      <c r="CY39">
        <v>0</v>
      </c>
      <c r="CZ39">
        <v>0</v>
      </c>
      <c r="DA39">
        <v>0</v>
      </c>
      <c r="DC39">
        <v>0</v>
      </c>
      <c r="DD39" s="54">
        <f t="shared" si="6"/>
        <v>0</v>
      </c>
      <c r="DF39">
        <v>0</v>
      </c>
      <c r="DG39" s="46">
        <v>0</v>
      </c>
      <c r="DH39" t="s">
        <v>68</v>
      </c>
    </row>
    <row r="40" spans="1:112" hidden="1" x14ac:dyDescent="0.35">
      <c r="A40" t="s">
        <v>2</v>
      </c>
      <c r="B40">
        <v>21900894</v>
      </c>
      <c r="C40">
        <v>1988</v>
      </c>
      <c r="D40">
        <v>34</v>
      </c>
      <c r="E40">
        <v>0</v>
      </c>
      <c r="F40" t="s">
        <v>8</v>
      </c>
      <c r="G40" s="3" t="s">
        <v>11</v>
      </c>
      <c r="H40" s="1">
        <v>44427</v>
      </c>
      <c r="I40" s="1">
        <v>44478</v>
      </c>
      <c r="J40" s="1">
        <v>44506</v>
      </c>
      <c r="K40">
        <v>37.142857142857146</v>
      </c>
      <c r="L40" s="48">
        <f t="shared" si="15"/>
        <v>0</v>
      </c>
      <c r="M40" s="48">
        <f t="shared" si="7"/>
        <v>0</v>
      </c>
      <c r="N40" s="48">
        <f t="shared" si="8"/>
        <v>0</v>
      </c>
      <c r="O40">
        <v>33.142857142857146</v>
      </c>
      <c r="P40">
        <v>3500</v>
      </c>
      <c r="Q40" s="9">
        <f>VLOOKUP(ROUND(K40,0),Sheet2!$B$20:$J$37,8,0)</f>
        <v>2560.5398489484351</v>
      </c>
      <c r="R40" s="46">
        <f>VLOOKUP(ROUND(K40,0),Sheet2!$B$20:$J$37,2,0)</f>
        <v>3540.206855246417</v>
      </c>
      <c r="S40" s="46">
        <f>VLOOKUP(ROUND(K40,0),Sheet2!$B$20:$J$37,3,0)</f>
        <v>3394.7491894672271</v>
      </c>
      <c r="T40" s="46">
        <f>VLOOKUP(ROUND(K40,0),Sheet2!$B$20:$J$37,4,0)</f>
        <v>3317.7231532154346</v>
      </c>
      <c r="U40" s="46">
        <f>VLOOKUP(ROUND(K40,0),Sheet2!$B$20:$J$37,5,0)</f>
        <v>3199.1179441692843</v>
      </c>
      <c r="V40" s="46">
        <f>VLOOKUP(ROUND(K40,0),Sheet2!$B$20:$J$37,6,0)</f>
        <v>3000.9338117039183</v>
      </c>
      <c r="W40" s="46">
        <f>VLOOKUP(ROUND(K40,0),Sheet2!$B$20:$J$37,7,0)</f>
        <v>2780.7368303261765</v>
      </c>
      <c r="X40" s="46">
        <f>VLOOKUP(ROUND(K40,0),Sheet2!$B$20:$J$37,8,0)</f>
        <v>2560.5398489484351</v>
      </c>
      <c r="Y40" s="46">
        <f>VLOOKUP(ROUND(K40,0),Sheet2!$B$20:$J$37,9,0)</f>
        <v>2362.355716483069</v>
      </c>
      <c r="Z40" s="46">
        <f>VLOOKUP(ROUND(K40,0),Sheet2!$B$20:$M$37,10,0)</f>
        <v>2243.7505074369187</v>
      </c>
      <c r="AA40" s="46">
        <f>VLOOKUP(ROUND(K40,0),Sheet2!$B$20:$M$37,11,0)</f>
        <v>2166.7244711851258</v>
      </c>
      <c r="AB40" s="46">
        <f>VLOOKUP(ROUND(K40,0),Sheet2!$B$20:$M$37,12,0)</f>
        <v>2021.2668054059363</v>
      </c>
      <c r="AC40" s="46">
        <v>97</v>
      </c>
      <c r="AD40" s="53">
        <f t="shared" si="1"/>
        <v>0</v>
      </c>
      <c r="AE40">
        <v>1</v>
      </c>
      <c r="AF40" s="46">
        <v>0</v>
      </c>
      <c r="AG40">
        <v>0</v>
      </c>
      <c r="AH40" s="45">
        <v>0</v>
      </c>
      <c r="AL40">
        <v>0</v>
      </c>
      <c r="AM40" s="45">
        <v>0</v>
      </c>
      <c r="AO40">
        <v>0</v>
      </c>
      <c r="AQ40">
        <v>0</v>
      </c>
      <c r="AS40">
        <v>0</v>
      </c>
      <c r="AT40">
        <v>0</v>
      </c>
      <c r="AU40" t="s">
        <v>20</v>
      </c>
      <c r="AV40" t="s">
        <v>24</v>
      </c>
      <c r="AW40">
        <v>0</v>
      </c>
      <c r="AX40">
        <v>0</v>
      </c>
      <c r="AY40">
        <v>1</v>
      </c>
      <c r="AZ40" s="51">
        <f t="shared" si="2"/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 s="51">
        <f t="shared" si="3"/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51</v>
      </c>
      <c r="BW40" t="s">
        <v>24</v>
      </c>
      <c r="BX40">
        <v>0</v>
      </c>
      <c r="BY40">
        <v>0</v>
      </c>
      <c r="BZ40" s="52">
        <f>BX40+BY40</f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 s="52">
        <f>CD40+CE40</f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Y40">
        <v>0</v>
      </c>
      <c r="CZ40">
        <v>0</v>
      </c>
      <c r="DA40">
        <v>0</v>
      </c>
      <c r="DC40">
        <v>0</v>
      </c>
      <c r="DD40" s="54">
        <f t="shared" si="6"/>
        <v>0</v>
      </c>
      <c r="DF40">
        <v>0</v>
      </c>
      <c r="DG40" s="46">
        <v>0</v>
      </c>
      <c r="DH40" t="s">
        <v>68</v>
      </c>
    </row>
    <row r="41" spans="1:112" hidden="1" x14ac:dyDescent="0.35">
      <c r="A41" t="s">
        <v>2</v>
      </c>
      <c r="B41">
        <v>21005577</v>
      </c>
      <c r="C41">
        <v>1989</v>
      </c>
      <c r="D41">
        <v>33</v>
      </c>
      <c r="E41">
        <v>0</v>
      </c>
      <c r="F41" t="s">
        <v>9</v>
      </c>
      <c r="G41" s="4" t="s">
        <v>11</v>
      </c>
      <c r="H41" s="1">
        <v>44427</v>
      </c>
      <c r="I41" s="1"/>
      <c r="J41" s="1">
        <v>44535</v>
      </c>
      <c r="K41">
        <v>38.714285714285715</v>
      </c>
      <c r="L41" s="48">
        <f t="shared" si="15"/>
        <v>0</v>
      </c>
      <c r="M41" s="48">
        <f t="shared" si="7"/>
        <v>0</v>
      </c>
      <c r="N41" s="48">
        <f t="shared" si="8"/>
        <v>0</v>
      </c>
      <c r="O41">
        <v>23.285714285714285</v>
      </c>
      <c r="P41">
        <v>3700</v>
      </c>
      <c r="Q41" s="9">
        <f>VLOOKUP(ROUND(K41,0),Sheet2!$B$20:$J$37,8,0)</f>
        <v>2883.6536389391513</v>
      </c>
      <c r="R41" s="46">
        <f>VLOOKUP(ROUND(K41,0),Sheet2!$B$20:$J$37,2,0)</f>
        <v>3986.9445441050993</v>
      </c>
      <c r="S41" s="46">
        <f>VLOOKUP(ROUND(K41,0),Sheet2!$B$20:$J$37,3,0)</f>
        <v>3823.1316171522089</v>
      </c>
      <c r="T41" s="46">
        <f>VLOOKUP(ROUND(K41,0),Sheet2!$B$20:$J$37,4,0)</f>
        <v>3736.3856874523608</v>
      </c>
      <c r="U41" s="46">
        <f>VLOOKUP(ROUND(K41,0),Sheet2!$B$20:$J$37,5,0)</f>
        <v>3602.8137210549116</v>
      </c>
      <c r="V41" s="46">
        <f>VLOOKUP(ROUND(K41,0),Sheet2!$B$20:$J$37,6,0)</f>
        <v>3379.6207896898895</v>
      </c>
      <c r="W41" s="46">
        <f>VLOOKUP(ROUND(K41,0),Sheet2!$B$20:$J$37,7,0)</f>
        <v>3131.6372143145204</v>
      </c>
      <c r="X41" s="46">
        <f>VLOOKUP(ROUND(K41,0),Sheet2!$B$20:$J$37,8,0)</f>
        <v>2883.6536389391513</v>
      </c>
      <c r="Y41" s="46">
        <f>VLOOKUP(ROUND(K41,0),Sheet2!$B$20:$J$37,9,0)</f>
        <v>2660.4607075741292</v>
      </c>
      <c r="Z41" s="46">
        <f>VLOOKUP(ROUND(K41,0),Sheet2!$B$20:$M$37,10,0)</f>
        <v>2526.8887411766796</v>
      </c>
      <c r="AA41" s="46">
        <f>VLOOKUP(ROUND(K41,0),Sheet2!$B$20:$M$37,11,0)</f>
        <v>2440.1428114768319</v>
      </c>
      <c r="AB41" s="46">
        <f>VLOOKUP(ROUND(K41,0),Sheet2!$B$20:$M$37,12,0)</f>
        <v>2276.3298845239415</v>
      </c>
      <c r="AC41" s="46">
        <v>90</v>
      </c>
      <c r="AD41" s="53">
        <f t="shared" si="1"/>
        <v>0</v>
      </c>
      <c r="AE41">
        <v>1</v>
      </c>
      <c r="AF41" s="46">
        <v>0</v>
      </c>
      <c r="AG41">
        <v>0</v>
      </c>
      <c r="AH41" s="45">
        <v>0</v>
      </c>
      <c r="AL41">
        <v>0</v>
      </c>
      <c r="AM41" s="45">
        <v>0</v>
      </c>
      <c r="AO41">
        <v>0</v>
      </c>
      <c r="AQ41">
        <v>0</v>
      </c>
      <c r="AS41">
        <v>0</v>
      </c>
      <c r="AT41">
        <v>0</v>
      </c>
      <c r="AU41" t="s">
        <v>21</v>
      </c>
      <c r="AV41" t="s">
        <v>24</v>
      </c>
      <c r="AW41">
        <v>0</v>
      </c>
      <c r="AX41">
        <v>0</v>
      </c>
      <c r="AY41">
        <v>1</v>
      </c>
      <c r="AZ41" s="51">
        <f t="shared" si="2"/>
        <v>1</v>
      </c>
      <c r="BA41">
        <v>0</v>
      </c>
      <c r="BB41">
        <v>1</v>
      </c>
      <c r="BC41">
        <v>1</v>
      </c>
      <c r="BD41">
        <v>0</v>
      </c>
      <c r="BE41">
        <v>0</v>
      </c>
      <c r="BF41" s="51">
        <f t="shared" si="3"/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/>
      <c r="CW41">
        <v>0</v>
      </c>
      <c r="CY41">
        <v>0</v>
      </c>
      <c r="CZ41">
        <v>0</v>
      </c>
      <c r="DA41">
        <v>0</v>
      </c>
      <c r="DC41">
        <v>0</v>
      </c>
      <c r="DD41" s="54">
        <f t="shared" si="6"/>
        <v>0</v>
      </c>
      <c r="DF41">
        <v>0</v>
      </c>
      <c r="DG41" s="46">
        <v>0</v>
      </c>
      <c r="DH41" t="s">
        <v>68</v>
      </c>
    </row>
    <row r="42" spans="1:112" hidden="1" x14ac:dyDescent="0.35">
      <c r="A42" t="s">
        <v>2</v>
      </c>
      <c r="B42">
        <v>20039273</v>
      </c>
      <c r="C42">
        <v>1995</v>
      </c>
      <c r="D42">
        <v>27</v>
      </c>
      <c r="E42" s="45">
        <v>0</v>
      </c>
      <c r="F42" t="s">
        <v>8</v>
      </c>
      <c r="G42" s="3" t="s">
        <v>11</v>
      </c>
      <c r="H42" s="1">
        <v>44424</v>
      </c>
      <c r="I42" s="1">
        <v>44478</v>
      </c>
      <c r="J42" s="1">
        <v>44466</v>
      </c>
      <c r="K42">
        <v>39</v>
      </c>
      <c r="L42" s="48">
        <f t="shared" si="15"/>
        <v>0</v>
      </c>
      <c r="M42" s="48">
        <f t="shared" si="7"/>
        <v>0</v>
      </c>
      <c r="N42" s="48">
        <f t="shared" si="8"/>
        <v>0</v>
      </c>
      <c r="O42">
        <v>33</v>
      </c>
      <c r="P42">
        <v>3700</v>
      </c>
      <c r="Q42" s="9">
        <f>VLOOKUP(ROUND(K42,0),Sheet2!$B$20:$J$37,8,0)</f>
        <v>2883.6536389391513</v>
      </c>
      <c r="R42" s="46">
        <f>VLOOKUP(ROUND(K42,0),Sheet2!$B$20:$J$37,2,0)</f>
        <v>3986.9445441050993</v>
      </c>
      <c r="S42" s="46">
        <f>VLOOKUP(ROUND(K42,0),Sheet2!$B$20:$J$37,3,0)</f>
        <v>3823.1316171522089</v>
      </c>
      <c r="T42" s="46">
        <f>VLOOKUP(ROUND(K42,0),Sheet2!$B$20:$J$37,4,0)</f>
        <v>3736.3856874523608</v>
      </c>
      <c r="U42" s="46">
        <f>VLOOKUP(ROUND(K42,0),Sheet2!$B$20:$J$37,5,0)</f>
        <v>3602.8137210549116</v>
      </c>
      <c r="V42" s="46">
        <f>VLOOKUP(ROUND(K42,0),Sheet2!$B$20:$J$37,6,0)</f>
        <v>3379.6207896898895</v>
      </c>
      <c r="W42" s="46">
        <f>VLOOKUP(ROUND(K42,0),Sheet2!$B$20:$J$37,7,0)</f>
        <v>3131.6372143145204</v>
      </c>
      <c r="X42" s="46">
        <f>VLOOKUP(ROUND(K42,0),Sheet2!$B$20:$J$37,8,0)</f>
        <v>2883.6536389391513</v>
      </c>
      <c r="Y42" s="46">
        <f>VLOOKUP(ROUND(K42,0),Sheet2!$B$20:$J$37,9,0)</f>
        <v>2660.4607075741292</v>
      </c>
      <c r="Z42" s="46">
        <f>VLOOKUP(ROUND(K42,0),Sheet2!$B$20:$M$37,10,0)</f>
        <v>2526.8887411766796</v>
      </c>
      <c r="AA42" s="46">
        <f>VLOOKUP(ROUND(K42,0),Sheet2!$B$20:$M$37,11,0)</f>
        <v>2440.1428114768319</v>
      </c>
      <c r="AB42" s="46">
        <f>VLOOKUP(ROUND(K42,0),Sheet2!$B$20:$M$37,12,0)</f>
        <v>2276.3298845239415</v>
      </c>
      <c r="AC42" s="46">
        <v>90</v>
      </c>
      <c r="AD42" s="53">
        <f t="shared" si="1"/>
        <v>0</v>
      </c>
      <c r="AE42">
        <v>1</v>
      </c>
      <c r="AF42" s="46">
        <v>0</v>
      </c>
      <c r="AG42">
        <v>0</v>
      </c>
      <c r="AH42" s="45">
        <v>0</v>
      </c>
      <c r="AL42">
        <v>0</v>
      </c>
      <c r="AM42" s="45">
        <v>0</v>
      </c>
      <c r="AO42">
        <v>0</v>
      </c>
      <c r="AQ42">
        <v>0</v>
      </c>
      <c r="AS42">
        <v>0</v>
      </c>
      <c r="AT42">
        <v>0</v>
      </c>
      <c r="AU42" t="s">
        <v>20</v>
      </c>
      <c r="AV42" t="s">
        <v>24</v>
      </c>
      <c r="AW42">
        <v>0</v>
      </c>
      <c r="AX42">
        <v>0</v>
      </c>
      <c r="AY42">
        <v>0</v>
      </c>
      <c r="AZ42" s="51">
        <f t="shared" si="2"/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51">
        <f t="shared" si="3"/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54</v>
      </c>
      <c r="BW42" t="s">
        <v>24</v>
      </c>
      <c r="BX42">
        <v>0</v>
      </c>
      <c r="BY42">
        <v>0</v>
      </c>
      <c r="BZ42" s="52">
        <f t="shared" ref="BZ42:BZ44" si="20">BX42+BY42</f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 s="52">
        <f t="shared" ref="CF42:CF45" si="21">CD42+CE42</f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Y42">
        <v>0</v>
      </c>
      <c r="CZ42">
        <v>0</v>
      </c>
      <c r="DA42">
        <v>0</v>
      </c>
      <c r="DC42">
        <v>1.2</v>
      </c>
      <c r="DD42" s="54">
        <f t="shared" si="6"/>
        <v>1</v>
      </c>
      <c r="DF42">
        <v>0</v>
      </c>
      <c r="DG42" s="46">
        <v>0</v>
      </c>
      <c r="DH42" t="s">
        <v>68</v>
      </c>
    </row>
    <row r="43" spans="1:112" hidden="1" x14ac:dyDescent="0.35">
      <c r="A43" t="s">
        <v>3</v>
      </c>
      <c r="B43">
        <v>938607919</v>
      </c>
      <c r="C43">
        <v>1995</v>
      </c>
      <c r="D43">
        <v>27</v>
      </c>
      <c r="E43">
        <v>1</v>
      </c>
      <c r="F43" t="s">
        <v>8</v>
      </c>
      <c r="G43" s="3" t="s">
        <v>11</v>
      </c>
      <c r="H43" s="1">
        <v>44429</v>
      </c>
      <c r="I43" s="1">
        <v>44452</v>
      </c>
      <c r="J43" s="1">
        <v>44535</v>
      </c>
      <c r="K43">
        <v>39</v>
      </c>
      <c r="L43" s="48">
        <f t="shared" si="15"/>
        <v>0</v>
      </c>
      <c r="M43" s="48">
        <f t="shared" si="7"/>
        <v>0</v>
      </c>
      <c r="N43" s="48">
        <f t="shared" si="8"/>
        <v>0</v>
      </c>
      <c r="O43">
        <v>27.142857142857142</v>
      </c>
      <c r="P43">
        <v>3700</v>
      </c>
      <c r="Q43" s="9">
        <f>VLOOKUP(ROUND(K43,0),Sheet2!$B$20:$J$37,8,0)</f>
        <v>2883.6536389391513</v>
      </c>
      <c r="R43" s="46">
        <f>VLOOKUP(ROUND(K43,0),Sheet2!$B$20:$J$37,2,0)</f>
        <v>3986.9445441050993</v>
      </c>
      <c r="S43" s="46">
        <f>VLOOKUP(ROUND(K43,0),Sheet2!$B$20:$J$37,3,0)</f>
        <v>3823.1316171522089</v>
      </c>
      <c r="T43" s="46">
        <f>VLOOKUP(ROUND(K43,0),Sheet2!$B$20:$J$37,4,0)</f>
        <v>3736.3856874523608</v>
      </c>
      <c r="U43" s="46">
        <f>VLOOKUP(ROUND(K43,0),Sheet2!$B$20:$J$37,5,0)</f>
        <v>3602.8137210549116</v>
      </c>
      <c r="V43" s="46">
        <f>VLOOKUP(ROUND(K43,0),Sheet2!$B$20:$J$37,6,0)</f>
        <v>3379.6207896898895</v>
      </c>
      <c r="W43" s="46">
        <f>VLOOKUP(ROUND(K43,0),Sheet2!$B$20:$J$37,7,0)</f>
        <v>3131.6372143145204</v>
      </c>
      <c r="X43" s="46">
        <f>VLOOKUP(ROUND(K43,0),Sheet2!$B$20:$J$37,8,0)</f>
        <v>2883.6536389391513</v>
      </c>
      <c r="Y43" s="46">
        <f>VLOOKUP(ROUND(K43,0),Sheet2!$B$20:$J$37,9,0)</f>
        <v>2660.4607075741292</v>
      </c>
      <c r="Z43" s="46">
        <f>VLOOKUP(ROUND(K43,0),Sheet2!$B$20:$M$37,10,0)</f>
        <v>2526.8887411766796</v>
      </c>
      <c r="AA43" s="46">
        <f>VLOOKUP(ROUND(K43,0),Sheet2!$B$20:$M$37,11,0)</f>
        <v>2440.1428114768319</v>
      </c>
      <c r="AB43" s="46">
        <f>VLOOKUP(ROUND(K43,0),Sheet2!$B$20:$M$37,12,0)</f>
        <v>2276.3298845239415</v>
      </c>
      <c r="AC43" s="46">
        <v>90</v>
      </c>
      <c r="AD43" s="53">
        <f t="shared" si="1"/>
        <v>0</v>
      </c>
      <c r="AE43">
        <v>1</v>
      </c>
      <c r="AF43" s="46">
        <v>0</v>
      </c>
      <c r="AG43">
        <v>0</v>
      </c>
      <c r="AH43" s="45">
        <v>0</v>
      </c>
      <c r="AL43">
        <v>0</v>
      </c>
      <c r="AM43" s="45">
        <v>0</v>
      </c>
      <c r="AO43">
        <v>0</v>
      </c>
      <c r="AS43">
        <v>0</v>
      </c>
      <c r="AT43">
        <v>0</v>
      </c>
      <c r="AU43" t="s">
        <v>20</v>
      </c>
      <c r="AV43" t="s">
        <v>25</v>
      </c>
      <c r="AW43">
        <v>0</v>
      </c>
      <c r="AX43">
        <v>0</v>
      </c>
      <c r="AY43">
        <v>1</v>
      </c>
      <c r="AZ43" s="51">
        <f t="shared" si="2"/>
        <v>1</v>
      </c>
      <c r="BA43">
        <v>0</v>
      </c>
      <c r="BB43">
        <v>0</v>
      </c>
      <c r="BC43">
        <v>1</v>
      </c>
      <c r="BD43">
        <v>0</v>
      </c>
      <c r="BE43">
        <v>0</v>
      </c>
      <c r="BF43" s="51">
        <f t="shared" si="3"/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23</v>
      </c>
      <c r="BW43" t="s">
        <v>25</v>
      </c>
      <c r="BX43">
        <v>0</v>
      </c>
      <c r="BY43">
        <v>0</v>
      </c>
      <c r="BZ43" s="52">
        <f t="shared" si="20"/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 s="52">
        <f t="shared" si="21"/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Y43">
        <v>0</v>
      </c>
      <c r="CZ43">
        <v>0</v>
      </c>
      <c r="DA43">
        <v>0</v>
      </c>
      <c r="DC43">
        <v>0</v>
      </c>
      <c r="DD43" s="54">
        <f t="shared" si="6"/>
        <v>0</v>
      </c>
      <c r="DE43" t="s">
        <v>73</v>
      </c>
      <c r="DF43">
        <v>0</v>
      </c>
      <c r="DG43" s="46">
        <v>0</v>
      </c>
      <c r="DH43" t="s">
        <v>68</v>
      </c>
    </row>
    <row r="44" spans="1:112" hidden="1" x14ac:dyDescent="0.35">
      <c r="A44" t="s">
        <v>3</v>
      </c>
      <c r="B44">
        <v>938686541</v>
      </c>
      <c r="C44">
        <v>1989</v>
      </c>
      <c r="D44">
        <v>33</v>
      </c>
      <c r="E44">
        <v>2</v>
      </c>
      <c r="F44" t="s">
        <v>8</v>
      </c>
      <c r="G44" s="3" t="s">
        <v>11</v>
      </c>
      <c r="H44" s="1">
        <v>44427</v>
      </c>
      <c r="I44" s="1">
        <v>44519</v>
      </c>
      <c r="J44" s="1">
        <v>44476</v>
      </c>
      <c r="K44">
        <v>39</v>
      </c>
      <c r="L44" s="48">
        <f t="shared" si="15"/>
        <v>0</v>
      </c>
      <c r="M44" s="48">
        <f t="shared" si="7"/>
        <v>0</v>
      </c>
      <c r="N44" s="48">
        <f t="shared" si="8"/>
        <v>0</v>
      </c>
      <c r="O44">
        <v>32</v>
      </c>
      <c r="P44">
        <v>3700</v>
      </c>
      <c r="Q44" s="9">
        <f>VLOOKUP(ROUND(K44,0),Sheet2!$B$20:$J$37,8,0)</f>
        <v>2883.6536389391513</v>
      </c>
      <c r="R44" s="46">
        <f>VLOOKUP(ROUND(K44,0),Sheet2!$B$20:$J$37,2,0)</f>
        <v>3986.9445441050993</v>
      </c>
      <c r="S44" s="46">
        <f>VLOOKUP(ROUND(K44,0),Sheet2!$B$20:$J$37,3,0)</f>
        <v>3823.1316171522089</v>
      </c>
      <c r="T44" s="46">
        <f>VLOOKUP(ROUND(K44,0),Sheet2!$B$20:$J$37,4,0)</f>
        <v>3736.3856874523608</v>
      </c>
      <c r="U44" s="46">
        <f>VLOOKUP(ROUND(K44,0),Sheet2!$B$20:$J$37,5,0)</f>
        <v>3602.8137210549116</v>
      </c>
      <c r="V44" s="46">
        <f>VLOOKUP(ROUND(K44,0),Sheet2!$B$20:$J$37,6,0)</f>
        <v>3379.6207896898895</v>
      </c>
      <c r="W44" s="46">
        <f>VLOOKUP(ROUND(K44,0),Sheet2!$B$20:$J$37,7,0)</f>
        <v>3131.6372143145204</v>
      </c>
      <c r="X44" s="46">
        <f>VLOOKUP(ROUND(K44,0),Sheet2!$B$20:$J$37,8,0)</f>
        <v>2883.6536389391513</v>
      </c>
      <c r="Y44" s="46">
        <f>VLOOKUP(ROUND(K44,0),Sheet2!$B$20:$J$37,9,0)</f>
        <v>2660.4607075741292</v>
      </c>
      <c r="Z44" s="46">
        <f>VLOOKUP(ROUND(K44,0),Sheet2!$B$20:$M$37,10,0)</f>
        <v>2526.8887411766796</v>
      </c>
      <c r="AA44" s="46">
        <f>VLOOKUP(ROUND(K44,0),Sheet2!$B$20:$M$37,11,0)</f>
        <v>2440.1428114768319</v>
      </c>
      <c r="AB44" s="46">
        <f>VLOOKUP(ROUND(K44,0),Sheet2!$B$20:$M$37,12,0)</f>
        <v>2276.3298845239415</v>
      </c>
      <c r="AC44" s="46">
        <v>90</v>
      </c>
      <c r="AD44" s="53">
        <f t="shared" si="1"/>
        <v>0</v>
      </c>
      <c r="AE44">
        <v>1</v>
      </c>
      <c r="AF44" s="46">
        <v>0</v>
      </c>
      <c r="AG44">
        <v>0</v>
      </c>
      <c r="AH44" s="45">
        <v>0</v>
      </c>
      <c r="AL44">
        <v>0</v>
      </c>
      <c r="AM44" s="45">
        <v>0</v>
      </c>
      <c r="AO44">
        <v>0</v>
      </c>
      <c r="AS44">
        <v>0</v>
      </c>
      <c r="AT44">
        <v>0</v>
      </c>
      <c r="AU44" t="s">
        <v>20</v>
      </c>
      <c r="AV44" t="s">
        <v>24</v>
      </c>
      <c r="AW44">
        <v>0</v>
      </c>
      <c r="AX44">
        <v>0</v>
      </c>
      <c r="AY44">
        <v>1</v>
      </c>
      <c r="AZ44" s="51">
        <f t="shared" si="2"/>
        <v>1</v>
      </c>
      <c r="BA44">
        <v>0</v>
      </c>
      <c r="BB44">
        <v>0</v>
      </c>
      <c r="BC44">
        <v>1</v>
      </c>
      <c r="BD44">
        <v>0</v>
      </c>
      <c r="BE44">
        <v>0</v>
      </c>
      <c r="BF44" s="51">
        <f t="shared" si="3"/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92</v>
      </c>
      <c r="BW44" t="s">
        <v>24</v>
      </c>
      <c r="BX44">
        <v>0</v>
      </c>
      <c r="BY44">
        <v>0</v>
      </c>
      <c r="BZ44" s="52">
        <f t="shared" si="20"/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 s="52">
        <f t="shared" si="21"/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Y44">
        <v>0</v>
      </c>
      <c r="CZ44">
        <v>0</v>
      </c>
      <c r="DA44">
        <v>0</v>
      </c>
      <c r="DC44">
        <v>0</v>
      </c>
      <c r="DD44" s="54">
        <f t="shared" si="6"/>
        <v>0</v>
      </c>
      <c r="DE44" t="s">
        <v>8</v>
      </c>
      <c r="DF44">
        <v>0</v>
      </c>
      <c r="DG44" s="46">
        <v>0</v>
      </c>
      <c r="DH44" t="s">
        <v>68</v>
      </c>
    </row>
    <row r="45" spans="1:112" hidden="1" x14ac:dyDescent="0.35">
      <c r="A45" t="s">
        <v>3</v>
      </c>
      <c r="B45">
        <v>933336801</v>
      </c>
      <c r="C45">
        <v>1985</v>
      </c>
      <c r="D45">
        <v>37</v>
      </c>
      <c r="E45" s="45">
        <v>2</v>
      </c>
      <c r="F45" t="s">
        <v>8</v>
      </c>
      <c r="G45" s="3" t="s">
        <v>11</v>
      </c>
      <c r="H45" s="1">
        <v>44456</v>
      </c>
      <c r="I45" s="1">
        <v>44477</v>
      </c>
      <c r="J45" s="1">
        <v>44490</v>
      </c>
      <c r="K45">
        <v>39</v>
      </c>
      <c r="L45" s="48">
        <f t="shared" si="15"/>
        <v>0</v>
      </c>
      <c r="M45" s="48">
        <f t="shared" si="7"/>
        <v>0</v>
      </c>
      <c r="N45" s="48">
        <f t="shared" si="8"/>
        <v>0</v>
      </c>
      <c r="O45">
        <v>37.142857142857146</v>
      </c>
      <c r="P45">
        <v>3700</v>
      </c>
      <c r="Q45" s="9">
        <f>VLOOKUP(ROUND(K45,0),Sheet2!$B$20:$J$37,8,0)</f>
        <v>2883.6536389391513</v>
      </c>
      <c r="R45" s="46">
        <f>VLOOKUP(ROUND(K45,0),Sheet2!$B$20:$J$37,2,0)</f>
        <v>3986.9445441050993</v>
      </c>
      <c r="S45" s="46">
        <f>VLOOKUP(ROUND(K45,0),Sheet2!$B$20:$J$37,3,0)</f>
        <v>3823.1316171522089</v>
      </c>
      <c r="T45" s="46">
        <f>VLOOKUP(ROUND(K45,0),Sheet2!$B$20:$J$37,4,0)</f>
        <v>3736.3856874523608</v>
      </c>
      <c r="U45" s="46">
        <f>VLOOKUP(ROUND(K45,0),Sheet2!$B$20:$J$37,5,0)</f>
        <v>3602.8137210549116</v>
      </c>
      <c r="V45" s="46">
        <f>VLOOKUP(ROUND(K45,0),Sheet2!$B$20:$J$37,6,0)</f>
        <v>3379.6207896898895</v>
      </c>
      <c r="W45" s="46">
        <f>VLOOKUP(ROUND(K45,0),Sheet2!$B$20:$J$37,7,0)</f>
        <v>3131.6372143145204</v>
      </c>
      <c r="X45" s="46">
        <f>VLOOKUP(ROUND(K45,0),Sheet2!$B$20:$J$37,8,0)</f>
        <v>2883.6536389391513</v>
      </c>
      <c r="Y45" s="46">
        <f>VLOOKUP(ROUND(K45,0),Sheet2!$B$20:$J$37,9,0)</f>
        <v>2660.4607075741292</v>
      </c>
      <c r="Z45" s="46">
        <f>VLOOKUP(ROUND(K45,0),Sheet2!$B$20:$M$37,10,0)</f>
        <v>2526.8887411766796</v>
      </c>
      <c r="AA45" s="46">
        <f>VLOOKUP(ROUND(K45,0),Sheet2!$B$20:$M$37,11,0)</f>
        <v>2440.1428114768319</v>
      </c>
      <c r="AB45" s="46">
        <f>VLOOKUP(ROUND(K45,0),Sheet2!$B$20:$M$37,12,0)</f>
        <v>2276.3298845239415</v>
      </c>
      <c r="AC45" s="46">
        <v>90</v>
      </c>
      <c r="AD45" s="53">
        <f t="shared" si="1"/>
        <v>0</v>
      </c>
      <c r="AE45">
        <v>1</v>
      </c>
      <c r="AF45" s="46">
        <v>0</v>
      </c>
      <c r="AG45">
        <v>0</v>
      </c>
      <c r="AH45" s="45">
        <v>0</v>
      </c>
      <c r="AL45">
        <v>0</v>
      </c>
      <c r="AM45" s="45">
        <v>0</v>
      </c>
      <c r="AO45">
        <v>0</v>
      </c>
      <c r="AS45">
        <v>0</v>
      </c>
      <c r="AT45">
        <v>0</v>
      </c>
      <c r="AU45" t="s">
        <v>20</v>
      </c>
      <c r="AV45" t="s">
        <v>25</v>
      </c>
      <c r="AW45">
        <v>0</v>
      </c>
      <c r="AX45">
        <v>0</v>
      </c>
      <c r="AY45">
        <v>1</v>
      </c>
      <c r="AZ45" s="51">
        <f t="shared" si="2"/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 s="51">
        <f t="shared" si="3"/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21</v>
      </c>
      <c r="BW45" t="s">
        <v>25</v>
      </c>
      <c r="BX45">
        <v>1</v>
      </c>
      <c r="BY45">
        <v>1</v>
      </c>
      <c r="BZ45" s="52">
        <v>1</v>
      </c>
      <c r="CA45">
        <v>1</v>
      </c>
      <c r="CB45">
        <v>0</v>
      </c>
      <c r="CC45">
        <v>0</v>
      </c>
      <c r="CD45">
        <v>0</v>
      </c>
      <c r="CE45">
        <v>0</v>
      </c>
      <c r="CF45" s="52">
        <f t="shared" si="21"/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Y45">
        <v>0</v>
      </c>
      <c r="CZ45">
        <v>0</v>
      </c>
      <c r="DA45">
        <v>0</v>
      </c>
      <c r="DC45">
        <v>0</v>
      </c>
      <c r="DD45" s="54">
        <f t="shared" si="6"/>
        <v>0</v>
      </c>
      <c r="DE45" t="s">
        <v>73</v>
      </c>
      <c r="DF45">
        <v>0</v>
      </c>
      <c r="DG45" s="46">
        <v>0</v>
      </c>
      <c r="DH45" t="s">
        <v>68</v>
      </c>
    </row>
    <row r="46" spans="1:112" hidden="1" x14ac:dyDescent="0.35">
      <c r="A46" t="s">
        <v>2</v>
      </c>
      <c r="B46">
        <v>21048780</v>
      </c>
      <c r="C46">
        <v>1982</v>
      </c>
      <c r="D46">
        <v>40</v>
      </c>
      <c r="E46" s="45">
        <v>0</v>
      </c>
      <c r="F46" t="s">
        <v>8</v>
      </c>
      <c r="G46" s="4" t="s">
        <v>11</v>
      </c>
      <c r="H46" s="1">
        <v>44435</v>
      </c>
      <c r="I46" s="1"/>
      <c r="J46" s="1">
        <v>44539</v>
      </c>
      <c r="K46">
        <v>38.857142857142854</v>
      </c>
      <c r="L46" s="48">
        <f t="shared" si="15"/>
        <v>0</v>
      </c>
      <c r="M46" s="48">
        <f t="shared" si="7"/>
        <v>0</v>
      </c>
      <c r="N46" s="48">
        <f t="shared" si="8"/>
        <v>0</v>
      </c>
      <c r="O46">
        <v>23.999999999999996</v>
      </c>
      <c r="P46">
        <v>3700</v>
      </c>
      <c r="Q46" s="9">
        <f>VLOOKUP(ROUND(K46,0),Sheet2!$B$20:$J$37,8,0)</f>
        <v>2883.6536389391513</v>
      </c>
      <c r="R46" s="46">
        <f>VLOOKUP(ROUND(K46,0),Sheet2!$B$20:$J$37,2,0)</f>
        <v>3986.9445441050993</v>
      </c>
      <c r="S46" s="46">
        <f>VLOOKUP(ROUND(K46,0),Sheet2!$B$20:$J$37,3,0)</f>
        <v>3823.1316171522089</v>
      </c>
      <c r="T46" s="46">
        <f>VLOOKUP(ROUND(K46,0),Sheet2!$B$20:$J$37,4,0)</f>
        <v>3736.3856874523608</v>
      </c>
      <c r="U46" s="46">
        <f>VLOOKUP(ROUND(K46,0),Sheet2!$B$20:$J$37,5,0)</f>
        <v>3602.8137210549116</v>
      </c>
      <c r="V46" s="46">
        <f>VLOOKUP(ROUND(K46,0),Sheet2!$B$20:$J$37,6,0)</f>
        <v>3379.6207896898895</v>
      </c>
      <c r="W46" s="46">
        <f>VLOOKUP(ROUND(K46,0),Sheet2!$B$20:$J$37,7,0)</f>
        <v>3131.6372143145204</v>
      </c>
      <c r="X46" s="46">
        <f>VLOOKUP(ROUND(K46,0),Sheet2!$B$20:$J$37,8,0)</f>
        <v>2883.6536389391513</v>
      </c>
      <c r="Y46" s="46">
        <f>VLOOKUP(ROUND(K46,0),Sheet2!$B$20:$J$37,9,0)</f>
        <v>2660.4607075741292</v>
      </c>
      <c r="Z46" s="46">
        <f>VLOOKUP(ROUND(K46,0),Sheet2!$B$20:$M$37,10,0)</f>
        <v>2526.8887411766796</v>
      </c>
      <c r="AA46" s="46">
        <f>VLOOKUP(ROUND(K46,0),Sheet2!$B$20:$M$37,11,0)</f>
        <v>2440.1428114768319</v>
      </c>
      <c r="AB46" s="46">
        <f>VLOOKUP(ROUND(K46,0),Sheet2!$B$20:$M$37,12,0)</f>
        <v>2276.3298845239415</v>
      </c>
      <c r="AC46" s="46">
        <v>90</v>
      </c>
      <c r="AD46" s="53">
        <f t="shared" si="1"/>
        <v>0</v>
      </c>
      <c r="AE46">
        <v>1</v>
      </c>
      <c r="AF46" s="46">
        <v>0</v>
      </c>
      <c r="AG46">
        <v>0</v>
      </c>
      <c r="AH46" s="45">
        <v>0</v>
      </c>
      <c r="AL46">
        <v>1</v>
      </c>
      <c r="AM46" s="45">
        <v>0</v>
      </c>
      <c r="AO46">
        <v>0</v>
      </c>
      <c r="AQ46">
        <v>0</v>
      </c>
      <c r="AS46">
        <v>0</v>
      </c>
      <c r="AT46">
        <v>0</v>
      </c>
      <c r="AU46" t="s">
        <v>21</v>
      </c>
      <c r="AV46" t="s">
        <v>24</v>
      </c>
      <c r="AW46">
        <v>0</v>
      </c>
      <c r="AX46">
        <v>0</v>
      </c>
      <c r="AY46">
        <v>0</v>
      </c>
      <c r="AZ46" s="51">
        <f t="shared" si="2"/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 s="51">
        <f t="shared" si="3"/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/>
      <c r="CW46">
        <v>0</v>
      </c>
      <c r="CY46">
        <v>0</v>
      </c>
      <c r="CZ46">
        <v>0</v>
      </c>
      <c r="DA46">
        <v>0</v>
      </c>
      <c r="DC46">
        <v>0</v>
      </c>
      <c r="DD46" s="54">
        <f t="shared" si="6"/>
        <v>0</v>
      </c>
      <c r="DF46">
        <v>0</v>
      </c>
      <c r="DG46" s="46">
        <v>0</v>
      </c>
      <c r="DH46" t="s">
        <v>68</v>
      </c>
    </row>
    <row r="47" spans="1:112" hidden="1" x14ac:dyDescent="0.35">
      <c r="A47" t="s">
        <v>3</v>
      </c>
      <c r="B47">
        <v>938573028</v>
      </c>
      <c r="C47">
        <v>1993</v>
      </c>
      <c r="D47">
        <v>29</v>
      </c>
      <c r="E47">
        <v>1</v>
      </c>
      <c r="F47" t="s">
        <v>8</v>
      </c>
      <c r="G47" s="3" t="s">
        <v>11</v>
      </c>
      <c r="H47" s="1">
        <v>44470</v>
      </c>
      <c r="I47" s="1">
        <v>44501</v>
      </c>
      <c r="J47" s="1">
        <v>44520</v>
      </c>
      <c r="K47" s="46">
        <v>39.285714285714285</v>
      </c>
      <c r="L47" s="48">
        <f t="shared" si="15"/>
        <v>0</v>
      </c>
      <c r="M47" s="48">
        <f t="shared" si="7"/>
        <v>0</v>
      </c>
      <c r="N47" s="48">
        <f t="shared" si="8"/>
        <v>0</v>
      </c>
      <c r="O47">
        <v>36.571428571428569</v>
      </c>
      <c r="P47">
        <v>3700</v>
      </c>
      <c r="Q47" s="9">
        <f>VLOOKUP(ROUND(K47,0),Sheet2!$B$20:$J$37,8,0)</f>
        <v>2883.6536389391513</v>
      </c>
      <c r="R47" s="46">
        <f>VLOOKUP(ROUND(K47,0),Sheet2!$B$20:$J$37,2,0)</f>
        <v>3986.9445441050993</v>
      </c>
      <c r="S47" s="46">
        <f>VLOOKUP(ROUND(K47,0),Sheet2!$B$20:$J$37,3,0)</f>
        <v>3823.1316171522089</v>
      </c>
      <c r="T47" s="46">
        <f>VLOOKUP(ROUND(K47,0),Sheet2!$B$20:$J$37,4,0)</f>
        <v>3736.3856874523608</v>
      </c>
      <c r="U47" s="46">
        <f>VLOOKUP(ROUND(K47,0),Sheet2!$B$20:$J$37,5,0)</f>
        <v>3602.8137210549116</v>
      </c>
      <c r="V47" s="46">
        <f>VLOOKUP(ROUND(K47,0),Sheet2!$B$20:$J$37,6,0)</f>
        <v>3379.6207896898895</v>
      </c>
      <c r="W47" s="46">
        <f>VLOOKUP(ROUND(K47,0),Sheet2!$B$20:$J$37,7,0)</f>
        <v>3131.6372143145204</v>
      </c>
      <c r="X47" s="46">
        <f>VLOOKUP(ROUND(K47,0),Sheet2!$B$20:$J$37,8,0)</f>
        <v>2883.6536389391513</v>
      </c>
      <c r="Y47" s="46">
        <f>VLOOKUP(ROUND(K47,0),Sheet2!$B$20:$J$37,9,0)</f>
        <v>2660.4607075741292</v>
      </c>
      <c r="Z47" s="46">
        <f>VLOOKUP(ROUND(K47,0),Sheet2!$B$20:$M$37,10,0)</f>
        <v>2526.8887411766796</v>
      </c>
      <c r="AA47" s="46">
        <f>VLOOKUP(ROUND(K47,0),Sheet2!$B$20:$M$37,11,0)</f>
        <v>2440.1428114768319</v>
      </c>
      <c r="AB47" s="46">
        <f>VLOOKUP(ROUND(K47,0),Sheet2!$B$20:$M$37,12,0)</f>
        <v>2276.3298845239415</v>
      </c>
      <c r="AC47" s="46">
        <v>90</v>
      </c>
      <c r="AD47" s="53">
        <f t="shared" si="1"/>
        <v>0</v>
      </c>
      <c r="AE47">
        <v>1</v>
      </c>
      <c r="AF47" s="46">
        <v>0</v>
      </c>
      <c r="AG47">
        <v>0</v>
      </c>
      <c r="AH47" s="45">
        <v>0</v>
      </c>
      <c r="AL47">
        <v>0</v>
      </c>
      <c r="AM47" s="45">
        <v>0</v>
      </c>
      <c r="AO47">
        <v>0</v>
      </c>
      <c r="AQ47">
        <v>0</v>
      </c>
      <c r="AS47">
        <v>0</v>
      </c>
      <c r="AT47">
        <v>0</v>
      </c>
      <c r="AU47" t="s">
        <v>20</v>
      </c>
      <c r="AV47" t="s">
        <v>25</v>
      </c>
      <c r="AW47">
        <v>0</v>
      </c>
      <c r="AX47">
        <v>0</v>
      </c>
      <c r="AY47">
        <v>1</v>
      </c>
      <c r="AZ47" s="51">
        <f t="shared" si="2"/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 s="51">
        <f t="shared" si="3"/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31</v>
      </c>
      <c r="BW47" t="s">
        <v>25</v>
      </c>
      <c r="BX47">
        <v>0</v>
      </c>
      <c r="BY47">
        <v>0</v>
      </c>
      <c r="BZ47" s="52">
        <f>BX47+BY47</f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 s="52">
        <f>CD47+CE47</f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Y47">
        <v>0</v>
      </c>
      <c r="CZ47">
        <v>0</v>
      </c>
      <c r="DA47">
        <v>0</v>
      </c>
      <c r="DC47">
        <v>0</v>
      </c>
      <c r="DD47" s="54">
        <f t="shared" si="6"/>
        <v>0</v>
      </c>
      <c r="DE47" t="s">
        <v>73</v>
      </c>
      <c r="DF47">
        <v>0</v>
      </c>
      <c r="DG47" s="46">
        <v>0</v>
      </c>
      <c r="DH47" t="s">
        <v>68</v>
      </c>
    </row>
    <row r="48" spans="1:112" hidden="1" x14ac:dyDescent="0.35">
      <c r="A48" t="s">
        <v>2</v>
      </c>
      <c r="B48" s="46">
        <v>21050412</v>
      </c>
      <c r="C48">
        <v>1993</v>
      </c>
      <c r="D48">
        <v>29</v>
      </c>
      <c r="E48">
        <v>0</v>
      </c>
      <c r="F48" t="s">
        <v>8</v>
      </c>
      <c r="G48" s="3" t="s">
        <v>11</v>
      </c>
      <c r="H48" s="1">
        <v>44457</v>
      </c>
      <c r="I48" s="1" t="s">
        <v>52</v>
      </c>
      <c r="J48" s="1">
        <v>44455</v>
      </c>
      <c r="K48">
        <v>39.428571428571431</v>
      </c>
      <c r="L48" s="48">
        <f t="shared" si="15"/>
        <v>0</v>
      </c>
      <c r="M48" s="48">
        <f t="shared" si="7"/>
        <v>0</v>
      </c>
      <c r="N48" s="48">
        <f t="shared" si="8"/>
        <v>0</v>
      </c>
      <c r="O48">
        <v>39.714285714285715</v>
      </c>
      <c r="P48">
        <v>3700</v>
      </c>
      <c r="Q48" s="9">
        <f>VLOOKUP(ROUND(K48,0),Sheet2!$B$20:$J$37,8,0)</f>
        <v>2883.6536389391513</v>
      </c>
      <c r="R48" s="46">
        <f>VLOOKUP(ROUND(K48,0),Sheet2!$B$20:$J$37,2,0)</f>
        <v>3986.9445441050993</v>
      </c>
      <c r="S48" s="46">
        <f>VLOOKUP(ROUND(K48,0),Sheet2!$B$20:$J$37,3,0)</f>
        <v>3823.1316171522089</v>
      </c>
      <c r="T48" s="46">
        <f>VLOOKUP(ROUND(K48,0),Sheet2!$B$20:$J$37,4,0)</f>
        <v>3736.3856874523608</v>
      </c>
      <c r="U48" s="46">
        <f>VLOOKUP(ROUND(K48,0),Sheet2!$B$20:$J$37,5,0)</f>
        <v>3602.8137210549116</v>
      </c>
      <c r="V48" s="46">
        <f>VLOOKUP(ROUND(K48,0),Sheet2!$B$20:$J$37,6,0)</f>
        <v>3379.6207896898895</v>
      </c>
      <c r="W48" s="46">
        <f>VLOOKUP(ROUND(K48,0),Sheet2!$B$20:$J$37,7,0)</f>
        <v>3131.6372143145204</v>
      </c>
      <c r="X48" s="46">
        <f>VLOOKUP(ROUND(K48,0),Sheet2!$B$20:$J$37,8,0)</f>
        <v>2883.6536389391513</v>
      </c>
      <c r="Y48" s="46">
        <f>VLOOKUP(ROUND(K48,0),Sheet2!$B$20:$J$37,9,0)</f>
        <v>2660.4607075741292</v>
      </c>
      <c r="Z48" s="46">
        <f>VLOOKUP(ROUND(K48,0),Sheet2!$B$20:$M$37,10,0)</f>
        <v>2526.8887411766796</v>
      </c>
      <c r="AA48" s="46">
        <f>VLOOKUP(ROUND(K48,0),Sheet2!$B$20:$M$37,11,0)</f>
        <v>2440.1428114768319</v>
      </c>
      <c r="AB48" s="46">
        <f>VLOOKUP(ROUND(K48,0),Sheet2!$B$20:$M$37,12,0)</f>
        <v>2276.3298845239415</v>
      </c>
      <c r="AC48" s="46">
        <v>90</v>
      </c>
      <c r="AD48" s="53">
        <f t="shared" si="1"/>
        <v>0</v>
      </c>
      <c r="AE48">
        <v>1</v>
      </c>
      <c r="AF48" s="46">
        <v>0</v>
      </c>
      <c r="AG48">
        <v>0</v>
      </c>
      <c r="AH48" s="45">
        <v>0</v>
      </c>
      <c r="AL48">
        <v>0</v>
      </c>
      <c r="AM48" s="45">
        <v>0</v>
      </c>
      <c r="AO48">
        <v>0</v>
      </c>
      <c r="AQ48">
        <v>0</v>
      </c>
      <c r="AS48">
        <v>0</v>
      </c>
      <c r="AT48">
        <v>0</v>
      </c>
      <c r="AU48" t="s">
        <v>21</v>
      </c>
      <c r="AV48" t="s">
        <v>25</v>
      </c>
      <c r="AW48">
        <v>0</v>
      </c>
      <c r="AX48">
        <v>0</v>
      </c>
      <c r="AY48">
        <v>1</v>
      </c>
      <c r="AZ48" s="51">
        <f t="shared" si="2"/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 s="51">
        <f t="shared" si="3"/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/>
      <c r="CW48">
        <v>0</v>
      </c>
      <c r="CY48">
        <v>0</v>
      </c>
      <c r="CZ48">
        <v>0</v>
      </c>
      <c r="DA48">
        <v>0</v>
      </c>
      <c r="DC48">
        <v>0</v>
      </c>
      <c r="DD48" s="54">
        <f t="shared" si="6"/>
        <v>0</v>
      </c>
      <c r="DF48">
        <v>0</v>
      </c>
      <c r="DG48" s="46">
        <v>0</v>
      </c>
      <c r="DH48" t="s">
        <v>68</v>
      </c>
    </row>
    <row r="49" spans="1:112" hidden="1" x14ac:dyDescent="0.35">
      <c r="A49" t="s">
        <v>2</v>
      </c>
      <c r="B49">
        <v>20024023</v>
      </c>
      <c r="C49">
        <v>1991</v>
      </c>
      <c r="D49">
        <v>31</v>
      </c>
      <c r="E49">
        <v>0</v>
      </c>
      <c r="F49" t="s">
        <v>8</v>
      </c>
      <c r="G49" s="4" t="s">
        <v>11</v>
      </c>
      <c r="H49" s="1">
        <v>44426</v>
      </c>
      <c r="I49" s="1"/>
      <c r="J49" s="1">
        <v>44527</v>
      </c>
      <c r="K49">
        <v>39.428571428571431</v>
      </c>
      <c r="L49" s="48">
        <f t="shared" si="15"/>
        <v>0</v>
      </c>
      <c r="M49" s="48">
        <f t="shared" si="7"/>
        <v>0</v>
      </c>
      <c r="N49" s="48">
        <f t="shared" si="8"/>
        <v>0</v>
      </c>
      <c r="O49">
        <v>25</v>
      </c>
      <c r="P49">
        <v>3700</v>
      </c>
      <c r="Q49" s="9">
        <f>VLOOKUP(ROUND(K49,0),Sheet2!$B$20:$J$37,8,0)</f>
        <v>2883.6536389391513</v>
      </c>
      <c r="R49" s="46">
        <f>VLOOKUP(ROUND(K49,0),Sheet2!$B$20:$J$37,2,0)</f>
        <v>3986.9445441050993</v>
      </c>
      <c r="S49" s="46">
        <f>VLOOKUP(ROUND(K49,0),Sheet2!$B$20:$J$37,3,0)</f>
        <v>3823.1316171522089</v>
      </c>
      <c r="T49" s="46">
        <f>VLOOKUP(ROUND(K49,0),Sheet2!$B$20:$J$37,4,0)</f>
        <v>3736.3856874523608</v>
      </c>
      <c r="U49" s="46">
        <f>VLOOKUP(ROUND(K49,0),Sheet2!$B$20:$J$37,5,0)</f>
        <v>3602.8137210549116</v>
      </c>
      <c r="V49" s="46">
        <f>VLOOKUP(ROUND(K49,0),Sheet2!$B$20:$J$37,6,0)</f>
        <v>3379.6207896898895</v>
      </c>
      <c r="W49" s="46">
        <f>VLOOKUP(ROUND(K49,0),Sheet2!$B$20:$J$37,7,0)</f>
        <v>3131.6372143145204</v>
      </c>
      <c r="X49" s="46">
        <f>VLOOKUP(ROUND(K49,0),Sheet2!$B$20:$J$37,8,0)</f>
        <v>2883.6536389391513</v>
      </c>
      <c r="Y49" s="46">
        <f>VLOOKUP(ROUND(K49,0),Sheet2!$B$20:$J$37,9,0)</f>
        <v>2660.4607075741292</v>
      </c>
      <c r="Z49" s="46">
        <f>VLOOKUP(ROUND(K49,0),Sheet2!$B$20:$M$37,10,0)</f>
        <v>2526.8887411766796</v>
      </c>
      <c r="AA49" s="46">
        <f>VLOOKUP(ROUND(K49,0),Sheet2!$B$20:$M$37,11,0)</f>
        <v>2440.1428114768319</v>
      </c>
      <c r="AB49" s="46">
        <f>VLOOKUP(ROUND(K49,0),Sheet2!$B$20:$M$37,12,0)</f>
        <v>2276.3298845239415</v>
      </c>
      <c r="AC49" s="46">
        <v>90</v>
      </c>
      <c r="AD49" s="53">
        <f t="shared" si="1"/>
        <v>0</v>
      </c>
      <c r="AE49">
        <v>1</v>
      </c>
      <c r="AF49" s="46">
        <v>0</v>
      </c>
      <c r="AG49">
        <v>0</v>
      </c>
      <c r="AH49" s="45">
        <v>0</v>
      </c>
      <c r="AL49">
        <v>0</v>
      </c>
      <c r="AM49" s="45">
        <v>0</v>
      </c>
      <c r="AO49">
        <v>0</v>
      </c>
      <c r="AQ49">
        <v>0</v>
      </c>
      <c r="AS49">
        <v>0</v>
      </c>
      <c r="AT49">
        <v>0</v>
      </c>
      <c r="AU49" t="s">
        <v>21</v>
      </c>
      <c r="AV49" t="s">
        <v>24</v>
      </c>
      <c r="AW49">
        <v>0</v>
      </c>
      <c r="AX49">
        <v>0</v>
      </c>
      <c r="AY49">
        <v>1</v>
      </c>
      <c r="AZ49" s="51">
        <f t="shared" si="2"/>
        <v>1</v>
      </c>
      <c r="BA49">
        <v>0</v>
      </c>
      <c r="BB49">
        <v>1</v>
      </c>
      <c r="BC49">
        <v>1</v>
      </c>
      <c r="BD49">
        <v>0</v>
      </c>
      <c r="BE49">
        <v>0</v>
      </c>
      <c r="BF49" s="51">
        <f t="shared" si="3"/>
        <v>0</v>
      </c>
      <c r="BG49">
        <v>0</v>
      </c>
      <c r="BH49">
        <v>1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/>
      <c r="CW49">
        <v>0</v>
      </c>
      <c r="CY49">
        <v>0</v>
      </c>
      <c r="CZ49">
        <v>0</v>
      </c>
      <c r="DA49">
        <v>0</v>
      </c>
      <c r="DC49">
        <v>0</v>
      </c>
      <c r="DD49" s="54">
        <f t="shared" si="6"/>
        <v>0</v>
      </c>
      <c r="DF49">
        <v>0</v>
      </c>
      <c r="DG49" s="46">
        <v>0</v>
      </c>
      <c r="DH49" t="s">
        <v>68</v>
      </c>
    </row>
    <row r="50" spans="1:112" hidden="1" x14ac:dyDescent="0.35">
      <c r="A50" t="s">
        <v>2</v>
      </c>
      <c r="B50">
        <v>21049028</v>
      </c>
      <c r="C50">
        <v>1989</v>
      </c>
      <c r="D50">
        <v>33</v>
      </c>
      <c r="E50">
        <v>0</v>
      </c>
      <c r="F50" t="s">
        <v>8</v>
      </c>
      <c r="G50" s="3" t="s">
        <v>11</v>
      </c>
      <c r="H50" s="1">
        <v>44446</v>
      </c>
      <c r="I50" s="1">
        <v>44467</v>
      </c>
      <c r="J50" s="1">
        <v>44449</v>
      </c>
      <c r="K50">
        <v>39.428571428571431</v>
      </c>
      <c r="L50" s="48">
        <f t="shared" si="15"/>
        <v>0</v>
      </c>
      <c r="M50" s="48">
        <f t="shared" si="7"/>
        <v>0</v>
      </c>
      <c r="N50" s="48">
        <f t="shared" si="8"/>
        <v>0</v>
      </c>
      <c r="O50">
        <v>39</v>
      </c>
      <c r="P50">
        <v>3700</v>
      </c>
      <c r="Q50" s="9">
        <f>VLOOKUP(ROUND(K50,0),Sheet2!$B$20:$J$37,8,0)</f>
        <v>2883.6536389391513</v>
      </c>
      <c r="R50" s="46">
        <f>VLOOKUP(ROUND(K50,0),Sheet2!$B$20:$J$37,2,0)</f>
        <v>3986.9445441050993</v>
      </c>
      <c r="S50" s="46">
        <f>VLOOKUP(ROUND(K50,0),Sheet2!$B$20:$J$37,3,0)</f>
        <v>3823.1316171522089</v>
      </c>
      <c r="T50" s="46">
        <f>VLOOKUP(ROUND(K50,0),Sheet2!$B$20:$J$37,4,0)</f>
        <v>3736.3856874523608</v>
      </c>
      <c r="U50" s="46">
        <f>VLOOKUP(ROUND(K50,0),Sheet2!$B$20:$J$37,5,0)</f>
        <v>3602.8137210549116</v>
      </c>
      <c r="V50" s="46">
        <f>VLOOKUP(ROUND(K50,0),Sheet2!$B$20:$J$37,6,0)</f>
        <v>3379.6207896898895</v>
      </c>
      <c r="W50" s="46">
        <f>VLOOKUP(ROUND(K50,0),Sheet2!$B$20:$J$37,7,0)</f>
        <v>3131.6372143145204</v>
      </c>
      <c r="X50" s="46">
        <f>VLOOKUP(ROUND(K50,0),Sheet2!$B$20:$J$37,8,0)</f>
        <v>2883.6536389391513</v>
      </c>
      <c r="Y50" s="46">
        <f>VLOOKUP(ROUND(K50,0),Sheet2!$B$20:$J$37,9,0)</f>
        <v>2660.4607075741292</v>
      </c>
      <c r="Z50" s="46">
        <f>VLOOKUP(ROUND(K50,0),Sheet2!$B$20:$M$37,10,0)</f>
        <v>2526.8887411766796</v>
      </c>
      <c r="AA50" s="46">
        <f>VLOOKUP(ROUND(K50,0),Sheet2!$B$20:$M$37,11,0)</f>
        <v>2440.1428114768319</v>
      </c>
      <c r="AB50" s="46">
        <f>VLOOKUP(ROUND(K50,0),Sheet2!$B$20:$M$37,12,0)</f>
        <v>2276.3298845239415</v>
      </c>
      <c r="AC50" s="46">
        <v>90</v>
      </c>
      <c r="AD50" s="53">
        <f t="shared" si="1"/>
        <v>0</v>
      </c>
      <c r="AE50">
        <v>1</v>
      </c>
      <c r="AF50" s="46">
        <v>0</v>
      </c>
      <c r="AG50">
        <v>0</v>
      </c>
      <c r="AH50" s="45">
        <v>0</v>
      </c>
      <c r="AL50">
        <v>0</v>
      </c>
      <c r="AM50" s="45">
        <v>0</v>
      </c>
      <c r="AO50">
        <v>0</v>
      </c>
      <c r="AQ50">
        <v>0</v>
      </c>
      <c r="AS50">
        <v>0</v>
      </c>
      <c r="AT50">
        <v>0</v>
      </c>
      <c r="AU50" t="s">
        <v>20</v>
      </c>
      <c r="AV50" t="s">
        <v>25</v>
      </c>
      <c r="AW50">
        <v>0</v>
      </c>
      <c r="AX50">
        <v>0</v>
      </c>
      <c r="AY50">
        <v>1</v>
      </c>
      <c r="AZ50" s="51">
        <f t="shared" si="2"/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 s="51">
        <f t="shared" si="3"/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21</v>
      </c>
      <c r="BW50" t="s">
        <v>25</v>
      </c>
      <c r="BX50">
        <v>0</v>
      </c>
      <c r="BY50">
        <v>0</v>
      </c>
      <c r="BZ50" s="52">
        <f t="shared" ref="BZ50:BZ53" si="22">BX50+BY50</f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 s="52">
        <f t="shared" ref="CF50:CF53" si="23">CD50+CE50</f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Y50">
        <v>0</v>
      </c>
      <c r="CZ50">
        <v>0</v>
      </c>
      <c r="DA50">
        <v>0</v>
      </c>
      <c r="DC50">
        <v>0</v>
      </c>
      <c r="DD50" s="54">
        <f t="shared" si="6"/>
        <v>0</v>
      </c>
      <c r="DF50">
        <v>0</v>
      </c>
      <c r="DG50" s="46">
        <v>0</v>
      </c>
      <c r="DH50" t="s">
        <v>68</v>
      </c>
    </row>
    <row r="51" spans="1:112" hidden="1" x14ac:dyDescent="0.35">
      <c r="A51" t="s">
        <v>3</v>
      </c>
      <c r="B51">
        <v>901196998</v>
      </c>
      <c r="C51">
        <v>1991</v>
      </c>
      <c r="D51">
        <v>31</v>
      </c>
      <c r="E51">
        <v>2</v>
      </c>
      <c r="F51" t="s">
        <v>8</v>
      </c>
      <c r="G51" s="3" t="s">
        <v>11</v>
      </c>
      <c r="H51" s="1">
        <v>44435</v>
      </c>
      <c r="I51" s="1">
        <v>44474</v>
      </c>
      <c r="J51" s="1">
        <v>44504</v>
      </c>
      <c r="K51" s="46">
        <v>39</v>
      </c>
      <c r="L51" s="48">
        <f t="shared" si="15"/>
        <v>0</v>
      </c>
      <c r="M51" s="48">
        <f t="shared" si="7"/>
        <v>0</v>
      </c>
      <c r="N51" s="48">
        <f t="shared" si="8"/>
        <v>0</v>
      </c>
      <c r="O51">
        <v>34.714285714285715</v>
      </c>
      <c r="P51">
        <v>3700</v>
      </c>
      <c r="Q51" s="9">
        <f>VLOOKUP(ROUND(K51,0),Sheet2!$B$20:$J$37,8,0)</f>
        <v>2883.6536389391513</v>
      </c>
      <c r="R51" s="46">
        <f>VLOOKUP(ROUND(K51,0),Sheet2!$B$20:$J$37,2,0)</f>
        <v>3986.9445441050993</v>
      </c>
      <c r="S51" s="46">
        <f>VLOOKUP(ROUND(K51,0),Sheet2!$B$20:$J$37,3,0)</f>
        <v>3823.1316171522089</v>
      </c>
      <c r="T51" s="46">
        <f>VLOOKUP(ROUND(K51,0),Sheet2!$B$20:$J$37,4,0)</f>
        <v>3736.3856874523608</v>
      </c>
      <c r="U51" s="46">
        <f>VLOOKUP(ROUND(K51,0),Sheet2!$B$20:$J$37,5,0)</f>
        <v>3602.8137210549116</v>
      </c>
      <c r="V51" s="46">
        <f>VLOOKUP(ROUND(K51,0),Sheet2!$B$20:$J$37,6,0)</f>
        <v>3379.6207896898895</v>
      </c>
      <c r="W51" s="46">
        <f>VLOOKUP(ROUND(K51,0),Sheet2!$B$20:$J$37,7,0)</f>
        <v>3131.6372143145204</v>
      </c>
      <c r="X51" s="46">
        <f>VLOOKUP(ROUND(K51,0),Sheet2!$B$20:$J$37,8,0)</f>
        <v>2883.6536389391513</v>
      </c>
      <c r="Y51" s="46">
        <f>VLOOKUP(ROUND(K51,0),Sheet2!$B$20:$J$37,9,0)</f>
        <v>2660.4607075741292</v>
      </c>
      <c r="Z51" s="46">
        <f>VLOOKUP(ROUND(K51,0),Sheet2!$B$20:$M$37,10,0)</f>
        <v>2526.8887411766796</v>
      </c>
      <c r="AA51" s="46">
        <f>VLOOKUP(ROUND(K51,0),Sheet2!$B$20:$M$37,11,0)</f>
        <v>2440.1428114768319</v>
      </c>
      <c r="AB51" s="46">
        <f>VLOOKUP(ROUND(K51,0),Sheet2!$B$20:$M$37,12,0)</f>
        <v>2276.3298845239415</v>
      </c>
      <c r="AC51" s="46">
        <v>90</v>
      </c>
      <c r="AD51" s="53">
        <f t="shared" si="1"/>
        <v>0</v>
      </c>
      <c r="AE51">
        <v>1</v>
      </c>
      <c r="AF51" s="46">
        <v>0</v>
      </c>
      <c r="AG51">
        <v>0</v>
      </c>
      <c r="AH51" s="45">
        <v>0</v>
      </c>
      <c r="AL51">
        <v>1</v>
      </c>
      <c r="AM51" s="45">
        <v>0</v>
      </c>
      <c r="AO51">
        <v>0</v>
      </c>
      <c r="AQ51">
        <v>0</v>
      </c>
      <c r="AS51">
        <v>0</v>
      </c>
      <c r="AT51">
        <v>0</v>
      </c>
      <c r="AU51" t="s">
        <v>20</v>
      </c>
      <c r="AV51" t="s">
        <v>24</v>
      </c>
      <c r="AW51">
        <v>0</v>
      </c>
      <c r="AX51">
        <v>0</v>
      </c>
      <c r="AY51">
        <v>0</v>
      </c>
      <c r="AZ51" s="51">
        <f t="shared" si="2"/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 s="51">
        <f t="shared" si="3"/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39</v>
      </c>
      <c r="BW51" t="s">
        <v>24</v>
      </c>
      <c r="BX51">
        <v>0</v>
      </c>
      <c r="BY51">
        <v>0</v>
      </c>
      <c r="BZ51" s="52">
        <f t="shared" si="22"/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 s="52">
        <f t="shared" si="23"/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Y51">
        <v>0</v>
      </c>
      <c r="CZ51">
        <v>0</v>
      </c>
      <c r="DA51">
        <v>0</v>
      </c>
      <c r="DC51">
        <v>1.1000000000000001</v>
      </c>
      <c r="DD51" s="54">
        <f t="shared" si="6"/>
        <v>1</v>
      </c>
      <c r="DE51" t="s">
        <v>73</v>
      </c>
      <c r="DF51">
        <v>0</v>
      </c>
      <c r="DG51" s="46">
        <v>0</v>
      </c>
      <c r="DH51" t="s">
        <v>68</v>
      </c>
    </row>
    <row r="52" spans="1:112" hidden="1" x14ac:dyDescent="0.35">
      <c r="A52" t="s">
        <v>3</v>
      </c>
      <c r="B52">
        <v>936638463</v>
      </c>
      <c r="C52">
        <v>1993</v>
      </c>
      <c r="D52">
        <v>29</v>
      </c>
      <c r="E52">
        <v>1</v>
      </c>
      <c r="F52" t="s">
        <v>8</v>
      </c>
      <c r="G52" s="3" t="s">
        <v>11</v>
      </c>
      <c r="H52" s="1">
        <v>44442</v>
      </c>
      <c r="I52" s="1">
        <v>44464</v>
      </c>
      <c r="J52" s="1">
        <v>44547</v>
      </c>
      <c r="K52">
        <v>38</v>
      </c>
      <c r="L52" s="48">
        <f t="shared" si="15"/>
        <v>0</v>
      </c>
      <c r="M52" s="48">
        <f t="shared" si="7"/>
        <v>0</v>
      </c>
      <c r="N52" s="48">
        <f t="shared" si="8"/>
        <v>0</v>
      </c>
      <c r="O52">
        <v>26.142857142857142</v>
      </c>
      <c r="P52">
        <v>3500</v>
      </c>
      <c r="Q52" s="9">
        <f>VLOOKUP(ROUND(K52,0),Sheet2!$B$20:$J$37,8,0)</f>
        <v>2726.9345824864808</v>
      </c>
      <c r="R52" s="46">
        <f>VLOOKUP(ROUND(K52,0),Sheet2!$B$20:$J$37,2,0)</f>
        <v>3770.264503671694</v>
      </c>
      <c r="S52" s="46">
        <f>VLOOKUP(ROUND(K52,0),Sheet2!$B$20:$J$37,3,0)</f>
        <v>3615.3543821737098</v>
      </c>
      <c r="T52" s="46">
        <f>VLOOKUP(ROUND(K52,0),Sheet2!$B$20:$J$37,4,0)</f>
        <v>3533.3228675721571</v>
      </c>
      <c r="U52" s="46">
        <f>VLOOKUP(ROUND(K52,0),Sheet2!$B$20:$J$37,5,0)</f>
        <v>3407.0101892735506</v>
      </c>
      <c r="V52" s="46">
        <f>VLOOKUP(ROUND(K52,0),Sheet2!$B$20:$J$37,6,0)</f>
        <v>3195.9472117761161</v>
      </c>
      <c r="W52" s="46">
        <f>VLOOKUP(ROUND(K52,0),Sheet2!$B$20:$J$37,7,0)</f>
        <v>2961.4408971312987</v>
      </c>
      <c r="X52" s="46">
        <f>VLOOKUP(ROUND(K52,0),Sheet2!$B$20:$J$37,8,0)</f>
        <v>2726.9345824864808</v>
      </c>
      <c r="Y52" s="46">
        <f>VLOOKUP(ROUND(K52,0),Sheet2!$B$20:$J$37,9,0)</f>
        <v>2515.8716049890463</v>
      </c>
      <c r="Z52" s="46">
        <f>VLOOKUP(ROUND(K52,0),Sheet2!$B$20:$M$37,10,0)</f>
        <v>2389.5589266904399</v>
      </c>
      <c r="AA52" s="46">
        <f>VLOOKUP(ROUND(K52,0),Sheet2!$B$20:$M$37,11,0)</f>
        <v>2307.5274120888876</v>
      </c>
      <c r="AB52" s="46">
        <f>VLOOKUP(ROUND(K52,0),Sheet2!$B$20:$M$37,12,0)</f>
        <v>2152.6172905909029</v>
      </c>
      <c r="AC52" s="46">
        <v>90</v>
      </c>
      <c r="AD52" s="53">
        <f t="shared" si="1"/>
        <v>0</v>
      </c>
      <c r="AE52">
        <v>1</v>
      </c>
      <c r="AF52" s="46">
        <v>0</v>
      </c>
      <c r="AG52">
        <v>0</v>
      </c>
      <c r="AH52" s="45">
        <v>0</v>
      </c>
      <c r="AL52">
        <v>0</v>
      </c>
      <c r="AM52" s="45">
        <v>0</v>
      </c>
      <c r="AO52">
        <v>0</v>
      </c>
      <c r="AS52">
        <v>0</v>
      </c>
      <c r="AT52">
        <v>0</v>
      </c>
      <c r="AU52" t="s">
        <v>20</v>
      </c>
      <c r="AV52" t="s">
        <v>25</v>
      </c>
      <c r="AW52">
        <v>0</v>
      </c>
      <c r="AX52">
        <v>0</v>
      </c>
      <c r="AY52">
        <v>1</v>
      </c>
      <c r="AZ52" s="51">
        <f t="shared" si="2"/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 s="51">
        <f t="shared" si="3"/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22</v>
      </c>
      <c r="BW52" t="s">
        <v>25</v>
      </c>
      <c r="BX52">
        <v>0</v>
      </c>
      <c r="BY52">
        <v>1</v>
      </c>
      <c r="BZ52" s="52">
        <f t="shared" si="22"/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 s="52">
        <f t="shared" si="23"/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0</v>
      </c>
      <c r="DA52">
        <v>0</v>
      </c>
      <c r="DC52">
        <v>1</v>
      </c>
      <c r="DD52" s="54">
        <f t="shared" si="6"/>
        <v>1</v>
      </c>
      <c r="DE52" t="s">
        <v>73</v>
      </c>
      <c r="DF52">
        <v>0</v>
      </c>
      <c r="DG52" s="46">
        <v>0</v>
      </c>
      <c r="DH52" t="s">
        <v>68</v>
      </c>
    </row>
    <row r="53" spans="1:112" hidden="1" x14ac:dyDescent="0.35">
      <c r="A53" t="s">
        <v>3</v>
      </c>
      <c r="B53">
        <v>938181603</v>
      </c>
      <c r="C53">
        <v>1991</v>
      </c>
      <c r="D53">
        <v>31</v>
      </c>
      <c r="E53">
        <v>1</v>
      </c>
      <c r="F53" t="s">
        <v>8</v>
      </c>
      <c r="G53" s="3" t="s">
        <v>11</v>
      </c>
      <c r="H53" s="1">
        <v>44426</v>
      </c>
      <c r="I53" s="1">
        <v>44471</v>
      </c>
      <c r="J53" s="1">
        <v>44509</v>
      </c>
      <c r="K53">
        <v>38</v>
      </c>
      <c r="L53" s="48">
        <f t="shared" si="15"/>
        <v>0</v>
      </c>
      <c r="M53" s="48">
        <f t="shared" si="7"/>
        <v>0</v>
      </c>
      <c r="N53" s="48">
        <f t="shared" si="8"/>
        <v>0</v>
      </c>
      <c r="O53">
        <v>32.571428571428569</v>
      </c>
      <c r="P53">
        <v>3500</v>
      </c>
      <c r="Q53" s="9">
        <f>VLOOKUP(ROUND(K53,0),Sheet2!$B$20:$J$37,8,0)</f>
        <v>2726.9345824864808</v>
      </c>
      <c r="R53" s="46">
        <f>VLOOKUP(ROUND(K53,0),Sheet2!$B$20:$J$37,2,0)</f>
        <v>3770.264503671694</v>
      </c>
      <c r="S53" s="46">
        <f>VLOOKUP(ROUND(K53,0),Sheet2!$B$20:$J$37,3,0)</f>
        <v>3615.3543821737098</v>
      </c>
      <c r="T53" s="46">
        <f>VLOOKUP(ROUND(K53,0),Sheet2!$B$20:$J$37,4,0)</f>
        <v>3533.3228675721571</v>
      </c>
      <c r="U53" s="46">
        <f>VLOOKUP(ROUND(K53,0),Sheet2!$B$20:$J$37,5,0)</f>
        <v>3407.0101892735506</v>
      </c>
      <c r="V53" s="46">
        <f>VLOOKUP(ROUND(K53,0),Sheet2!$B$20:$J$37,6,0)</f>
        <v>3195.9472117761161</v>
      </c>
      <c r="W53" s="46">
        <f>VLOOKUP(ROUND(K53,0),Sheet2!$B$20:$J$37,7,0)</f>
        <v>2961.4408971312987</v>
      </c>
      <c r="X53" s="46">
        <f>VLOOKUP(ROUND(K53,0),Sheet2!$B$20:$J$37,8,0)</f>
        <v>2726.9345824864808</v>
      </c>
      <c r="Y53" s="46">
        <f>VLOOKUP(ROUND(K53,0),Sheet2!$B$20:$J$37,9,0)</f>
        <v>2515.8716049890463</v>
      </c>
      <c r="Z53" s="46">
        <f>VLOOKUP(ROUND(K53,0),Sheet2!$B$20:$M$37,10,0)</f>
        <v>2389.5589266904399</v>
      </c>
      <c r="AA53" s="46">
        <f>VLOOKUP(ROUND(K53,0),Sheet2!$B$20:$M$37,11,0)</f>
        <v>2307.5274120888876</v>
      </c>
      <c r="AB53" s="46">
        <f>VLOOKUP(ROUND(K53,0),Sheet2!$B$20:$M$37,12,0)</f>
        <v>2152.6172905909029</v>
      </c>
      <c r="AC53" s="46">
        <v>90</v>
      </c>
      <c r="AD53" s="53">
        <f t="shared" si="1"/>
        <v>0</v>
      </c>
      <c r="AE53">
        <v>1</v>
      </c>
      <c r="AF53" s="46">
        <v>0</v>
      </c>
      <c r="AG53">
        <v>0</v>
      </c>
      <c r="AH53" s="45">
        <v>0</v>
      </c>
      <c r="AL53">
        <v>0</v>
      </c>
      <c r="AM53" s="45">
        <v>0</v>
      </c>
      <c r="AO53">
        <v>0</v>
      </c>
      <c r="AS53">
        <v>0</v>
      </c>
      <c r="AT53">
        <v>0</v>
      </c>
      <c r="AU53" t="s">
        <v>20</v>
      </c>
      <c r="AV53" t="s">
        <v>24</v>
      </c>
      <c r="AW53">
        <v>0</v>
      </c>
      <c r="AX53">
        <v>0</v>
      </c>
      <c r="AY53">
        <v>1</v>
      </c>
      <c r="AZ53" s="51">
        <f t="shared" si="2"/>
        <v>1</v>
      </c>
      <c r="BA53">
        <v>0</v>
      </c>
      <c r="BB53">
        <v>0</v>
      </c>
      <c r="BC53">
        <v>1</v>
      </c>
      <c r="BD53">
        <v>0</v>
      </c>
      <c r="BE53">
        <v>0</v>
      </c>
      <c r="BF53" s="51">
        <f t="shared" si="3"/>
        <v>0</v>
      </c>
      <c r="BG53">
        <v>0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45</v>
      </c>
      <c r="BW53" t="s">
        <v>24</v>
      </c>
      <c r="BX53">
        <v>0</v>
      </c>
      <c r="BY53">
        <v>0</v>
      </c>
      <c r="BZ53" s="52">
        <f t="shared" si="22"/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 s="52">
        <f t="shared" si="23"/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Y53">
        <v>0</v>
      </c>
      <c r="CZ53">
        <v>0</v>
      </c>
      <c r="DA53">
        <v>0</v>
      </c>
      <c r="DC53">
        <v>0</v>
      </c>
      <c r="DD53" s="54">
        <f t="shared" si="6"/>
        <v>0</v>
      </c>
      <c r="DE53" t="s">
        <v>73</v>
      </c>
      <c r="DF53">
        <v>0</v>
      </c>
      <c r="DG53" s="46">
        <v>0</v>
      </c>
      <c r="DH53" t="s">
        <v>68</v>
      </c>
    </row>
    <row r="54" spans="1:112" hidden="1" x14ac:dyDescent="0.35">
      <c r="A54" t="s">
        <v>3</v>
      </c>
      <c r="B54">
        <v>934768789</v>
      </c>
      <c r="C54">
        <v>1988</v>
      </c>
      <c r="D54">
        <v>34</v>
      </c>
      <c r="E54">
        <v>3</v>
      </c>
      <c r="F54" t="s">
        <v>8</v>
      </c>
      <c r="G54" s="3" t="s">
        <v>11</v>
      </c>
      <c r="H54" s="1">
        <v>44429</v>
      </c>
      <c r="I54" s="1"/>
      <c r="J54" s="1">
        <v>44545</v>
      </c>
      <c r="K54">
        <v>38</v>
      </c>
      <c r="L54" s="48">
        <f t="shared" si="15"/>
        <v>0</v>
      </c>
      <c r="M54" s="48">
        <f t="shared" si="7"/>
        <v>0</v>
      </c>
      <c r="N54" s="48">
        <f t="shared" si="8"/>
        <v>0</v>
      </c>
      <c r="O54">
        <v>21.428571428571427</v>
      </c>
      <c r="P54">
        <v>3500</v>
      </c>
      <c r="Q54" s="9">
        <f>VLOOKUP(ROUND(K54,0),Sheet2!$B$20:$J$37,8,0)</f>
        <v>2726.9345824864808</v>
      </c>
      <c r="R54" s="46">
        <f>VLOOKUP(ROUND(K54,0),Sheet2!$B$20:$J$37,2,0)</f>
        <v>3770.264503671694</v>
      </c>
      <c r="S54" s="46">
        <f>VLOOKUP(ROUND(K54,0),Sheet2!$B$20:$J$37,3,0)</f>
        <v>3615.3543821737098</v>
      </c>
      <c r="T54" s="46">
        <f>VLOOKUP(ROUND(K54,0),Sheet2!$B$20:$J$37,4,0)</f>
        <v>3533.3228675721571</v>
      </c>
      <c r="U54" s="46">
        <f>VLOOKUP(ROUND(K54,0),Sheet2!$B$20:$J$37,5,0)</f>
        <v>3407.0101892735506</v>
      </c>
      <c r="V54" s="46">
        <f>VLOOKUP(ROUND(K54,0),Sheet2!$B$20:$J$37,6,0)</f>
        <v>3195.9472117761161</v>
      </c>
      <c r="W54" s="46">
        <f>VLOOKUP(ROUND(K54,0),Sheet2!$B$20:$J$37,7,0)</f>
        <v>2961.4408971312987</v>
      </c>
      <c r="X54" s="46">
        <f>VLOOKUP(ROUND(K54,0),Sheet2!$B$20:$J$37,8,0)</f>
        <v>2726.9345824864808</v>
      </c>
      <c r="Y54" s="46">
        <f>VLOOKUP(ROUND(K54,0),Sheet2!$B$20:$J$37,9,0)</f>
        <v>2515.8716049890463</v>
      </c>
      <c r="Z54" s="46">
        <f>VLOOKUP(ROUND(K54,0),Sheet2!$B$20:$M$37,10,0)</f>
        <v>2389.5589266904399</v>
      </c>
      <c r="AA54" s="46">
        <f>VLOOKUP(ROUND(K54,0),Sheet2!$B$20:$M$37,11,0)</f>
        <v>2307.5274120888876</v>
      </c>
      <c r="AB54" s="46">
        <f>VLOOKUP(ROUND(K54,0),Sheet2!$B$20:$M$37,12,0)</f>
        <v>2152.6172905909029</v>
      </c>
      <c r="AC54" s="46">
        <v>90</v>
      </c>
      <c r="AD54" s="53">
        <f t="shared" si="1"/>
        <v>0</v>
      </c>
      <c r="AE54">
        <v>1</v>
      </c>
      <c r="AF54" s="46">
        <v>0</v>
      </c>
      <c r="AG54">
        <v>0</v>
      </c>
      <c r="AH54" s="45">
        <v>0</v>
      </c>
      <c r="AL54">
        <v>0</v>
      </c>
      <c r="AM54" s="45">
        <v>0</v>
      </c>
      <c r="AN54" t="s">
        <v>15</v>
      </c>
      <c r="AO54">
        <v>0</v>
      </c>
      <c r="AS54">
        <v>0</v>
      </c>
      <c r="AT54">
        <v>0</v>
      </c>
      <c r="AU54" t="s">
        <v>21</v>
      </c>
      <c r="AV54" t="s">
        <v>25</v>
      </c>
      <c r="AW54">
        <v>0</v>
      </c>
      <c r="AX54">
        <v>0</v>
      </c>
      <c r="AY54">
        <v>1</v>
      </c>
      <c r="AZ54" s="51">
        <f t="shared" si="2"/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 s="51">
        <f t="shared" si="3"/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/>
      <c r="CW54">
        <v>0</v>
      </c>
      <c r="CY54">
        <v>0</v>
      </c>
      <c r="CZ54">
        <v>0</v>
      </c>
      <c r="DA54">
        <v>0</v>
      </c>
      <c r="DC54">
        <v>1</v>
      </c>
      <c r="DD54" s="54">
        <f t="shared" si="6"/>
        <v>1</v>
      </c>
      <c r="DE54" t="s">
        <v>73</v>
      </c>
      <c r="DF54">
        <v>0</v>
      </c>
      <c r="DG54" s="46">
        <v>0</v>
      </c>
      <c r="DH54" t="s">
        <v>68</v>
      </c>
    </row>
    <row r="55" spans="1:112" hidden="1" x14ac:dyDescent="0.35">
      <c r="A55" t="s">
        <v>2</v>
      </c>
      <c r="B55">
        <v>18724141</v>
      </c>
      <c r="C55">
        <v>1994</v>
      </c>
      <c r="D55">
        <v>28</v>
      </c>
      <c r="E55">
        <v>0</v>
      </c>
      <c r="F55" t="s">
        <v>8</v>
      </c>
      <c r="G55" s="3" t="s">
        <v>11</v>
      </c>
      <c r="H55" s="1">
        <v>44429</v>
      </c>
      <c r="I55" s="1" t="s">
        <v>52</v>
      </c>
      <c r="J55" s="1">
        <v>44493</v>
      </c>
      <c r="K55" s="46">
        <v>38.142857142857146</v>
      </c>
      <c r="L55" s="48">
        <f t="shared" si="15"/>
        <v>0</v>
      </c>
      <c r="M55" s="48">
        <f t="shared" si="7"/>
        <v>0</v>
      </c>
      <c r="N55" s="48">
        <f t="shared" si="8"/>
        <v>0</v>
      </c>
      <c r="O55">
        <v>29.000000000000004</v>
      </c>
      <c r="P55">
        <v>3500</v>
      </c>
      <c r="Q55" s="9">
        <f>VLOOKUP(ROUND(K55,0),Sheet2!$B$20:$J$37,8,0)</f>
        <v>2726.9345824864808</v>
      </c>
      <c r="R55" s="46">
        <f>VLOOKUP(ROUND(K55,0),Sheet2!$B$20:$J$37,2,0)</f>
        <v>3770.264503671694</v>
      </c>
      <c r="S55" s="46">
        <f>VLOOKUP(ROUND(K55,0),Sheet2!$B$20:$J$37,3,0)</f>
        <v>3615.3543821737098</v>
      </c>
      <c r="T55" s="46">
        <f>VLOOKUP(ROUND(K55,0),Sheet2!$B$20:$J$37,4,0)</f>
        <v>3533.3228675721571</v>
      </c>
      <c r="U55" s="46">
        <f>VLOOKUP(ROUND(K55,0),Sheet2!$B$20:$J$37,5,0)</f>
        <v>3407.0101892735506</v>
      </c>
      <c r="V55" s="46">
        <f>VLOOKUP(ROUND(K55,0),Sheet2!$B$20:$J$37,6,0)</f>
        <v>3195.9472117761161</v>
      </c>
      <c r="W55" s="46">
        <f>VLOOKUP(ROUND(K55,0),Sheet2!$B$20:$J$37,7,0)</f>
        <v>2961.4408971312987</v>
      </c>
      <c r="X55" s="46">
        <f>VLOOKUP(ROUND(K55,0),Sheet2!$B$20:$J$37,8,0)</f>
        <v>2726.9345824864808</v>
      </c>
      <c r="Y55" s="46">
        <f>VLOOKUP(ROUND(K55,0),Sheet2!$B$20:$J$37,9,0)</f>
        <v>2515.8716049890463</v>
      </c>
      <c r="Z55" s="46">
        <f>VLOOKUP(ROUND(K55,0),Sheet2!$B$20:$M$37,10,0)</f>
        <v>2389.5589266904399</v>
      </c>
      <c r="AA55" s="46">
        <f>VLOOKUP(ROUND(K55,0),Sheet2!$B$20:$M$37,11,0)</f>
        <v>2307.5274120888876</v>
      </c>
      <c r="AB55" s="46">
        <f>VLOOKUP(ROUND(K55,0),Sheet2!$B$20:$M$37,12,0)</f>
        <v>2152.6172905909029</v>
      </c>
      <c r="AC55" s="46">
        <v>90</v>
      </c>
      <c r="AD55" s="53">
        <f t="shared" si="1"/>
        <v>0</v>
      </c>
      <c r="AE55">
        <v>1</v>
      </c>
      <c r="AF55" s="46">
        <v>0</v>
      </c>
      <c r="AG55">
        <v>0</v>
      </c>
      <c r="AH55" s="45">
        <v>0</v>
      </c>
      <c r="AL55">
        <v>0</v>
      </c>
      <c r="AM55" s="45">
        <v>0</v>
      </c>
      <c r="AO55">
        <v>0</v>
      </c>
      <c r="AQ55">
        <v>0</v>
      </c>
      <c r="AS55">
        <v>0</v>
      </c>
      <c r="AT55">
        <v>0</v>
      </c>
      <c r="AU55" t="s">
        <v>21</v>
      </c>
      <c r="AV55" t="s">
        <v>25</v>
      </c>
      <c r="AW55">
        <v>0</v>
      </c>
      <c r="AX55">
        <v>0</v>
      </c>
      <c r="AY55">
        <v>0</v>
      </c>
      <c r="AZ55" s="51">
        <f t="shared" si="2"/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51">
        <f t="shared" si="3"/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/>
      <c r="CW55">
        <v>0</v>
      </c>
      <c r="CY55">
        <v>0</v>
      </c>
      <c r="CZ55">
        <v>0</v>
      </c>
      <c r="DA55">
        <v>0</v>
      </c>
      <c r="DC55">
        <v>0</v>
      </c>
      <c r="DD55" s="54">
        <f t="shared" si="6"/>
        <v>0</v>
      </c>
      <c r="DF55">
        <v>0</v>
      </c>
      <c r="DG55" s="46">
        <v>0</v>
      </c>
      <c r="DH55" t="s">
        <v>68</v>
      </c>
    </row>
    <row r="56" spans="1:112" hidden="1" x14ac:dyDescent="0.35">
      <c r="A56" t="s">
        <v>2</v>
      </c>
      <c r="B56">
        <v>21050400</v>
      </c>
      <c r="C56">
        <v>1991</v>
      </c>
      <c r="D56">
        <v>31</v>
      </c>
      <c r="E56">
        <v>0</v>
      </c>
      <c r="F56" t="s">
        <v>8</v>
      </c>
      <c r="G56" s="4" t="s">
        <v>11</v>
      </c>
      <c r="H56" s="1">
        <v>44445</v>
      </c>
      <c r="I56" s="1">
        <v>44466</v>
      </c>
      <c r="J56" s="1">
        <v>44518</v>
      </c>
      <c r="K56">
        <v>38.142857142857146</v>
      </c>
      <c r="L56" s="48">
        <f t="shared" si="15"/>
        <v>0</v>
      </c>
      <c r="M56" s="48">
        <f t="shared" si="7"/>
        <v>0</v>
      </c>
      <c r="N56" s="48">
        <f t="shared" si="8"/>
        <v>0</v>
      </c>
      <c r="O56">
        <v>30.714285714285715</v>
      </c>
      <c r="P56">
        <v>3500</v>
      </c>
      <c r="Q56" s="9">
        <f>VLOOKUP(ROUND(K56,0),Sheet2!$B$20:$J$37,8,0)</f>
        <v>2726.9345824864808</v>
      </c>
      <c r="R56" s="46">
        <f>VLOOKUP(ROUND(K56,0),Sheet2!$B$20:$J$37,2,0)</f>
        <v>3770.264503671694</v>
      </c>
      <c r="S56" s="46">
        <f>VLOOKUP(ROUND(K56,0),Sheet2!$B$20:$J$37,3,0)</f>
        <v>3615.3543821737098</v>
      </c>
      <c r="T56" s="46">
        <f>VLOOKUP(ROUND(K56,0),Sheet2!$B$20:$J$37,4,0)</f>
        <v>3533.3228675721571</v>
      </c>
      <c r="U56" s="46">
        <f>VLOOKUP(ROUND(K56,0),Sheet2!$B$20:$J$37,5,0)</f>
        <v>3407.0101892735506</v>
      </c>
      <c r="V56" s="46">
        <f>VLOOKUP(ROUND(K56,0),Sheet2!$B$20:$J$37,6,0)</f>
        <v>3195.9472117761161</v>
      </c>
      <c r="W56" s="46">
        <f>VLOOKUP(ROUND(K56,0),Sheet2!$B$20:$J$37,7,0)</f>
        <v>2961.4408971312987</v>
      </c>
      <c r="X56" s="46">
        <f>VLOOKUP(ROUND(K56,0),Sheet2!$B$20:$J$37,8,0)</f>
        <v>2726.9345824864808</v>
      </c>
      <c r="Y56" s="46">
        <f>VLOOKUP(ROUND(K56,0),Sheet2!$B$20:$J$37,9,0)</f>
        <v>2515.8716049890463</v>
      </c>
      <c r="Z56" s="46">
        <f>VLOOKUP(ROUND(K56,0),Sheet2!$B$20:$M$37,10,0)</f>
        <v>2389.5589266904399</v>
      </c>
      <c r="AA56" s="46">
        <f>VLOOKUP(ROUND(K56,0),Sheet2!$B$20:$M$37,11,0)</f>
        <v>2307.5274120888876</v>
      </c>
      <c r="AB56" s="46">
        <f>VLOOKUP(ROUND(K56,0),Sheet2!$B$20:$M$37,12,0)</f>
        <v>2152.6172905909029</v>
      </c>
      <c r="AC56" s="46">
        <v>90</v>
      </c>
      <c r="AD56" s="53">
        <f t="shared" si="1"/>
        <v>0</v>
      </c>
      <c r="AE56">
        <v>1</v>
      </c>
      <c r="AF56" s="46">
        <v>0</v>
      </c>
      <c r="AG56">
        <v>0</v>
      </c>
      <c r="AH56" s="45">
        <v>0</v>
      </c>
      <c r="AL56">
        <v>0</v>
      </c>
      <c r="AM56" s="45">
        <v>0</v>
      </c>
      <c r="AO56">
        <v>0</v>
      </c>
      <c r="AQ56">
        <v>0</v>
      </c>
      <c r="AS56">
        <v>0</v>
      </c>
      <c r="AT56">
        <v>0</v>
      </c>
      <c r="AU56" t="s">
        <v>20</v>
      </c>
      <c r="AV56" t="s">
        <v>25</v>
      </c>
      <c r="AW56">
        <v>0</v>
      </c>
      <c r="AX56">
        <v>0</v>
      </c>
      <c r="AY56">
        <v>0</v>
      </c>
      <c r="AZ56" s="51">
        <f t="shared" si="2"/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 s="51">
        <f t="shared" si="3"/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21</v>
      </c>
      <c r="BW56" t="s">
        <v>25</v>
      </c>
      <c r="BX56">
        <v>0</v>
      </c>
      <c r="BY56">
        <v>0</v>
      </c>
      <c r="BZ56" s="52">
        <f t="shared" ref="BZ56:BZ57" si="24">BX56+BY56</f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 s="52">
        <f t="shared" ref="CF56:CF57" si="25">CD56+CE56</f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Y56">
        <v>0</v>
      </c>
      <c r="CZ56">
        <v>0</v>
      </c>
      <c r="DA56">
        <v>0</v>
      </c>
      <c r="DC56">
        <v>0</v>
      </c>
      <c r="DD56" s="54">
        <f t="shared" si="6"/>
        <v>0</v>
      </c>
      <c r="DF56">
        <v>0</v>
      </c>
      <c r="DG56" s="46">
        <v>0</v>
      </c>
      <c r="DH56" t="s">
        <v>68</v>
      </c>
    </row>
    <row r="57" spans="1:112" hidden="1" x14ac:dyDescent="0.35">
      <c r="A57" t="s">
        <v>3</v>
      </c>
      <c r="B57">
        <v>327178274</v>
      </c>
      <c r="C57">
        <v>1993</v>
      </c>
      <c r="D57">
        <v>29</v>
      </c>
      <c r="E57">
        <v>1</v>
      </c>
      <c r="F57" t="s">
        <v>8</v>
      </c>
      <c r="G57" s="3" t="s">
        <v>11</v>
      </c>
      <c r="H57" s="1">
        <v>44426</v>
      </c>
      <c r="I57" s="1">
        <v>44481</v>
      </c>
      <c r="J57" s="1">
        <v>44518</v>
      </c>
      <c r="K57">
        <v>38.285714285714285</v>
      </c>
      <c r="L57" s="48">
        <f t="shared" si="15"/>
        <v>0</v>
      </c>
      <c r="M57" s="48">
        <f t="shared" si="7"/>
        <v>0</v>
      </c>
      <c r="N57" s="48">
        <f t="shared" si="8"/>
        <v>0</v>
      </c>
      <c r="O57">
        <v>33</v>
      </c>
      <c r="P57">
        <v>3500</v>
      </c>
      <c r="Q57" s="9">
        <f>VLOOKUP(ROUND(K57,0),Sheet2!$B$20:$J$37,8,0)</f>
        <v>2726.9345824864808</v>
      </c>
      <c r="R57" s="46">
        <f>VLOOKUP(ROUND(K57,0),Sheet2!$B$20:$J$37,2,0)</f>
        <v>3770.264503671694</v>
      </c>
      <c r="S57" s="46">
        <f>VLOOKUP(ROUND(K57,0),Sheet2!$B$20:$J$37,3,0)</f>
        <v>3615.3543821737098</v>
      </c>
      <c r="T57" s="46">
        <f>VLOOKUP(ROUND(K57,0),Sheet2!$B$20:$J$37,4,0)</f>
        <v>3533.3228675721571</v>
      </c>
      <c r="U57" s="46">
        <f>VLOOKUP(ROUND(K57,0),Sheet2!$B$20:$J$37,5,0)</f>
        <v>3407.0101892735506</v>
      </c>
      <c r="V57" s="46">
        <f>VLOOKUP(ROUND(K57,0),Sheet2!$B$20:$J$37,6,0)</f>
        <v>3195.9472117761161</v>
      </c>
      <c r="W57" s="46">
        <f>VLOOKUP(ROUND(K57,0),Sheet2!$B$20:$J$37,7,0)</f>
        <v>2961.4408971312987</v>
      </c>
      <c r="X57" s="46">
        <f>VLOOKUP(ROUND(K57,0),Sheet2!$B$20:$J$37,8,0)</f>
        <v>2726.9345824864808</v>
      </c>
      <c r="Y57" s="46">
        <f>VLOOKUP(ROUND(K57,0),Sheet2!$B$20:$J$37,9,0)</f>
        <v>2515.8716049890463</v>
      </c>
      <c r="Z57" s="46">
        <f>VLOOKUP(ROUND(K57,0),Sheet2!$B$20:$M$37,10,0)</f>
        <v>2389.5589266904399</v>
      </c>
      <c r="AA57" s="46">
        <f>VLOOKUP(ROUND(K57,0),Sheet2!$B$20:$M$37,11,0)</f>
        <v>2307.5274120888876</v>
      </c>
      <c r="AB57" s="46">
        <f>VLOOKUP(ROUND(K57,0),Sheet2!$B$20:$M$37,12,0)</f>
        <v>2152.6172905909029</v>
      </c>
      <c r="AC57" s="46">
        <v>90</v>
      </c>
      <c r="AD57" s="53">
        <f t="shared" si="1"/>
        <v>0</v>
      </c>
      <c r="AE57">
        <v>1</v>
      </c>
      <c r="AF57" s="46">
        <v>0</v>
      </c>
      <c r="AG57">
        <v>0</v>
      </c>
      <c r="AH57" s="45">
        <v>0</v>
      </c>
      <c r="AL57">
        <v>0</v>
      </c>
      <c r="AM57" s="45">
        <v>0</v>
      </c>
      <c r="AO57">
        <v>0</v>
      </c>
      <c r="AQ57">
        <v>0</v>
      </c>
      <c r="AS57">
        <v>0</v>
      </c>
      <c r="AT57">
        <v>0</v>
      </c>
      <c r="AU57" t="s">
        <v>20</v>
      </c>
      <c r="AV57" t="s">
        <v>24</v>
      </c>
      <c r="AW57">
        <v>0</v>
      </c>
      <c r="AX57">
        <v>0</v>
      </c>
      <c r="AY57">
        <v>1</v>
      </c>
      <c r="AZ57" s="51">
        <f t="shared" si="2"/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 s="51">
        <f t="shared" si="3"/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55</v>
      </c>
      <c r="BW57" t="s">
        <v>24</v>
      </c>
      <c r="BX57">
        <v>0</v>
      </c>
      <c r="BY57">
        <v>1</v>
      </c>
      <c r="BZ57" s="52">
        <f t="shared" si="24"/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 s="52">
        <f t="shared" si="25"/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Y57">
        <v>0</v>
      </c>
      <c r="CZ57">
        <v>0</v>
      </c>
      <c r="DA57">
        <v>0</v>
      </c>
      <c r="DC57">
        <v>0</v>
      </c>
      <c r="DD57" s="54">
        <f t="shared" si="6"/>
        <v>0</v>
      </c>
      <c r="DE57" t="s">
        <v>8</v>
      </c>
      <c r="DF57">
        <v>0</v>
      </c>
      <c r="DG57" s="46">
        <v>0</v>
      </c>
      <c r="DH57" t="s">
        <v>68</v>
      </c>
    </row>
    <row r="58" spans="1:112" hidden="1" x14ac:dyDescent="0.35">
      <c r="A58" t="s">
        <v>2</v>
      </c>
      <c r="B58">
        <v>21022864</v>
      </c>
      <c r="C58">
        <v>1993</v>
      </c>
      <c r="D58">
        <v>29</v>
      </c>
      <c r="E58">
        <v>0</v>
      </c>
      <c r="F58" t="s">
        <v>8</v>
      </c>
      <c r="G58" s="4" t="s">
        <v>11</v>
      </c>
      <c r="H58" s="1">
        <v>44425</v>
      </c>
      <c r="I58" s="1"/>
      <c r="J58" s="1">
        <v>44530</v>
      </c>
      <c r="K58">
        <v>38.285714285714285</v>
      </c>
      <c r="L58" s="48">
        <f t="shared" si="15"/>
        <v>0</v>
      </c>
      <c r="M58" s="48">
        <f t="shared" si="7"/>
        <v>0</v>
      </c>
      <c r="N58" s="48">
        <f t="shared" si="8"/>
        <v>0</v>
      </c>
      <c r="O58">
        <v>23.285714285714285</v>
      </c>
      <c r="P58">
        <v>3500</v>
      </c>
      <c r="Q58" s="9">
        <f>VLOOKUP(ROUND(K58,0),Sheet2!$B$20:$J$37,8,0)</f>
        <v>2726.9345824864808</v>
      </c>
      <c r="R58" s="46">
        <f>VLOOKUP(ROUND(K58,0),Sheet2!$B$20:$J$37,2,0)</f>
        <v>3770.264503671694</v>
      </c>
      <c r="S58" s="46">
        <f>VLOOKUP(ROUND(K58,0),Sheet2!$B$20:$J$37,3,0)</f>
        <v>3615.3543821737098</v>
      </c>
      <c r="T58" s="46">
        <f>VLOOKUP(ROUND(K58,0),Sheet2!$B$20:$J$37,4,0)</f>
        <v>3533.3228675721571</v>
      </c>
      <c r="U58" s="46">
        <f>VLOOKUP(ROUND(K58,0),Sheet2!$B$20:$J$37,5,0)</f>
        <v>3407.0101892735506</v>
      </c>
      <c r="V58" s="46">
        <f>VLOOKUP(ROUND(K58,0),Sheet2!$B$20:$J$37,6,0)</f>
        <v>3195.9472117761161</v>
      </c>
      <c r="W58" s="46">
        <f>VLOOKUP(ROUND(K58,0),Sheet2!$B$20:$J$37,7,0)</f>
        <v>2961.4408971312987</v>
      </c>
      <c r="X58" s="46">
        <f>VLOOKUP(ROUND(K58,0),Sheet2!$B$20:$J$37,8,0)</f>
        <v>2726.9345824864808</v>
      </c>
      <c r="Y58" s="46">
        <f>VLOOKUP(ROUND(K58,0),Sheet2!$B$20:$J$37,9,0)</f>
        <v>2515.8716049890463</v>
      </c>
      <c r="Z58" s="46">
        <f>VLOOKUP(ROUND(K58,0),Sheet2!$B$20:$M$37,10,0)</f>
        <v>2389.5589266904399</v>
      </c>
      <c r="AA58" s="46">
        <f>VLOOKUP(ROUND(K58,0),Sheet2!$B$20:$M$37,11,0)</f>
        <v>2307.5274120888876</v>
      </c>
      <c r="AB58" s="46">
        <f>VLOOKUP(ROUND(K58,0),Sheet2!$B$20:$M$37,12,0)</f>
        <v>2152.6172905909029</v>
      </c>
      <c r="AC58" s="46">
        <v>90</v>
      </c>
      <c r="AD58" s="53">
        <f t="shared" si="1"/>
        <v>0</v>
      </c>
      <c r="AE58">
        <v>1</v>
      </c>
      <c r="AF58" s="46">
        <v>0</v>
      </c>
      <c r="AG58">
        <v>0</v>
      </c>
      <c r="AH58" s="45">
        <v>0</v>
      </c>
      <c r="AL58">
        <v>0</v>
      </c>
      <c r="AM58" s="45">
        <v>0</v>
      </c>
      <c r="AO58">
        <v>0</v>
      </c>
      <c r="AQ58">
        <v>0</v>
      </c>
      <c r="AS58">
        <v>0</v>
      </c>
      <c r="AT58">
        <v>0</v>
      </c>
      <c r="AU58" t="s">
        <v>21</v>
      </c>
      <c r="AV58" t="s">
        <v>24</v>
      </c>
      <c r="AW58">
        <v>0</v>
      </c>
      <c r="AX58">
        <v>0</v>
      </c>
      <c r="AY58">
        <v>1</v>
      </c>
      <c r="AZ58" s="51">
        <f t="shared" si="2"/>
        <v>1</v>
      </c>
      <c r="BA58">
        <v>0</v>
      </c>
      <c r="BB58">
        <v>1</v>
      </c>
      <c r="BC58">
        <v>1</v>
      </c>
      <c r="BD58">
        <v>0</v>
      </c>
      <c r="BE58">
        <v>0</v>
      </c>
      <c r="BF58" s="51">
        <f t="shared" si="3"/>
        <v>0</v>
      </c>
      <c r="BG58">
        <v>0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/>
      <c r="CW58">
        <v>0</v>
      </c>
      <c r="CY58">
        <v>0</v>
      </c>
      <c r="CZ58">
        <v>0</v>
      </c>
      <c r="DA58">
        <v>0</v>
      </c>
      <c r="DC58">
        <v>0</v>
      </c>
      <c r="DD58" s="54">
        <f t="shared" si="6"/>
        <v>0</v>
      </c>
      <c r="DF58">
        <v>0</v>
      </c>
      <c r="DG58" s="46">
        <v>0</v>
      </c>
      <c r="DH58" t="s">
        <v>68</v>
      </c>
    </row>
    <row r="59" spans="1:112" hidden="1" x14ac:dyDescent="0.35">
      <c r="A59" t="s">
        <v>2</v>
      </c>
      <c r="B59">
        <v>18013541</v>
      </c>
      <c r="C59">
        <v>1991</v>
      </c>
      <c r="D59">
        <v>31</v>
      </c>
      <c r="E59" s="45">
        <v>0</v>
      </c>
      <c r="F59" t="s">
        <v>8</v>
      </c>
      <c r="G59" s="3" t="s">
        <v>11</v>
      </c>
      <c r="H59" s="1">
        <v>44426</v>
      </c>
      <c r="I59" s="1">
        <v>44479</v>
      </c>
      <c r="J59" s="1">
        <v>44461</v>
      </c>
      <c r="K59">
        <v>38.285714285714285</v>
      </c>
      <c r="L59" s="48">
        <f t="shared" si="15"/>
        <v>0</v>
      </c>
      <c r="M59" s="48">
        <f t="shared" si="7"/>
        <v>0</v>
      </c>
      <c r="N59" s="48">
        <f t="shared" si="8"/>
        <v>0</v>
      </c>
      <c r="O59">
        <v>33.285714285714285</v>
      </c>
      <c r="P59">
        <v>3500</v>
      </c>
      <c r="Q59" s="9">
        <f>VLOOKUP(ROUND(K59,0),Sheet2!$B$20:$J$37,8,0)</f>
        <v>2726.9345824864808</v>
      </c>
      <c r="R59" s="46">
        <f>VLOOKUP(ROUND(K59,0),Sheet2!$B$20:$J$37,2,0)</f>
        <v>3770.264503671694</v>
      </c>
      <c r="S59" s="46">
        <f>VLOOKUP(ROUND(K59,0),Sheet2!$B$20:$J$37,3,0)</f>
        <v>3615.3543821737098</v>
      </c>
      <c r="T59" s="46">
        <f>VLOOKUP(ROUND(K59,0),Sheet2!$B$20:$J$37,4,0)</f>
        <v>3533.3228675721571</v>
      </c>
      <c r="U59" s="46">
        <f>VLOOKUP(ROUND(K59,0),Sheet2!$B$20:$J$37,5,0)</f>
        <v>3407.0101892735506</v>
      </c>
      <c r="V59" s="46">
        <f>VLOOKUP(ROUND(K59,0),Sheet2!$B$20:$J$37,6,0)</f>
        <v>3195.9472117761161</v>
      </c>
      <c r="W59" s="46">
        <f>VLOOKUP(ROUND(K59,0),Sheet2!$B$20:$J$37,7,0)</f>
        <v>2961.4408971312987</v>
      </c>
      <c r="X59" s="46">
        <f>VLOOKUP(ROUND(K59,0),Sheet2!$B$20:$J$37,8,0)</f>
        <v>2726.9345824864808</v>
      </c>
      <c r="Y59" s="46">
        <f>VLOOKUP(ROUND(K59,0),Sheet2!$B$20:$J$37,9,0)</f>
        <v>2515.8716049890463</v>
      </c>
      <c r="Z59" s="46">
        <f>VLOOKUP(ROUND(K59,0),Sheet2!$B$20:$M$37,10,0)</f>
        <v>2389.5589266904399</v>
      </c>
      <c r="AA59" s="46">
        <f>VLOOKUP(ROUND(K59,0),Sheet2!$B$20:$M$37,11,0)</f>
        <v>2307.5274120888876</v>
      </c>
      <c r="AB59" s="46">
        <f>VLOOKUP(ROUND(K59,0),Sheet2!$B$20:$M$37,12,0)</f>
        <v>2152.6172905909029</v>
      </c>
      <c r="AC59" s="46">
        <v>90</v>
      </c>
      <c r="AD59" s="53">
        <f t="shared" si="1"/>
        <v>0</v>
      </c>
      <c r="AE59">
        <v>1</v>
      </c>
      <c r="AF59" s="46">
        <v>0</v>
      </c>
      <c r="AG59">
        <v>0</v>
      </c>
      <c r="AH59" s="45">
        <v>0</v>
      </c>
      <c r="AL59">
        <v>0</v>
      </c>
      <c r="AM59" s="45">
        <v>0</v>
      </c>
      <c r="AO59">
        <v>0</v>
      </c>
      <c r="AQ59">
        <v>0</v>
      </c>
      <c r="AS59">
        <v>0</v>
      </c>
      <c r="AT59">
        <v>0</v>
      </c>
      <c r="AU59" t="s">
        <v>20</v>
      </c>
      <c r="AV59" t="s">
        <v>24</v>
      </c>
      <c r="AW59">
        <v>0</v>
      </c>
      <c r="AX59">
        <v>1</v>
      </c>
      <c r="AY59">
        <v>1</v>
      </c>
      <c r="AZ59" s="51">
        <v>1</v>
      </c>
      <c r="BA59">
        <v>0</v>
      </c>
      <c r="BB59">
        <v>0</v>
      </c>
      <c r="BC59">
        <v>1</v>
      </c>
      <c r="BD59">
        <v>0</v>
      </c>
      <c r="BE59">
        <v>0</v>
      </c>
      <c r="BF59" s="51">
        <f t="shared" si="3"/>
        <v>0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53</v>
      </c>
      <c r="BW59" t="s">
        <v>24</v>
      </c>
      <c r="BX59">
        <v>0</v>
      </c>
      <c r="BY59">
        <v>0</v>
      </c>
      <c r="BZ59" s="52">
        <f t="shared" ref="BZ59:BZ66" si="26">BX59+BY59</f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 s="52">
        <f t="shared" ref="CF59:CF66" si="27">CD59+CE59</f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Y59">
        <v>0</v>
      </c>
      <c r="CZ59">
        <v>0</v>
      </c>
      <c r="DA59">
        <v>0</v>
      </c>
      <c r="DC59">
        <v>0</v>
      </c>
      <c r="DD59" s="54">
        <f t="shared" si="6"/>
        <v>0</v>
      </c>
      <c r="DF59">
        <v>0</v>
      </c>
      <c r="DG59" s="46">
        <v>0</v>
      </c>
      <c r="DH59" t="s">
        <v>68</v>
      </c>
    </row>
    <row r="60" spans="1:112" hidden="1" x14ac:dyDescent="0.35">
      <c r="A60" t="s">
        <v>2</v>
      </c>
      <c r="B60">
        <v>20068783</v>
      </c>
      <c r="C60">
        <v>1987</v>
      </c>
      <c r="D60">
        <v>35</v>
      </c>
      <c r="E60">
        <v>0</v>
      </c>
      <c r="F60" t="s">
        <v>9</v>
      </c>
      <c r="G60" s="4" t="s">
        <v>11</v>
      </c>
      <c r="H60" s="1">
        <v>44429</v>
      </c>
      <c r="I60" s="1">
        <v>44453</v>
      </c>
      <c r="J60" s="1">
        <v>44520</v>
      </c>
      <c r="K60">
        <v>38.428571428571431</v>
      </c>
      <c r="L60" s="48">
        <f t="shared" si="15"/>
        <v>0</v>
      </c>
      <c r="M60" s="48">
        <f t="shared" si="7"/>
        <v>0</v>
      </c>
      <c r="N60" s="48">
        <f t="shared" si="8"/>
        <v>0</v>
      </c>
      <c r="O60">
        <v>28.857142857142861</v>
      </c>
      <c r="P60">
        <v>3500</v>
      </c>
      <c r="Q60" s="9">
        <f>VLOOKUP(ROUND(K60,0),Sheet2!$B$20:$J$37,8,0)</f>
        <v>2726.9345824864808</v>
      </c>
      <c r="R60" s="46">
        <f>VLOOKUP(ROUND(K60,0),Sheet2!$B$20:$J$37,2,0)</f>
        <v>3770.264503671694</v>
      </c>
      <c r="S60" s="46">
        <f>VLOOKUP(ROUND(K60,0),Sheet2!$B$20:$J$37,3,0)</f>
        <v>3615.3543821737098</v>
      </c>
      <c r="T60" s="46">
        <f>VLOOKUP(ROUND(K60,0),Sheet2!$B$20:$J$37,4,0)</f>
        <v>3533.3228675721571</v>
      </c>
      <c r="U60" s="46">
        <f>VLOOKUP(ROUND(K60,0),Sheet2!$B$20:$J$37,5,0)</f>
        <v>3407.0101892735506</v>
      </c>
      <c r="V60" s="46">
        <f>VLOOKUP(ROUND(K60,0),Sheet2!$B$20:$J$37,6,0)</f>
        <v>3195.9472117761161</v>
      </c>
      <c r="W60" s="46">
        <f>VLOOKUP(ROUND(K60,0),Sheet2!$B$20:$J$37,7,0)</f>
        <v>2961.4408971312987</v>
      </c>
      <c r="X60" s="46">
        <f>VLOOKUP(ROUND(K60,0),Sheet2!$B$20:$J$37,8,0)</f>
        <v>2726.9345824864808</v>
      </c>
      <c r="Y60" s="46">
        <f>VLOOKUP(ROUND(K60,0),Sheet2!$B$20:$J$37,9,0)</f>
        <v>2515.8716049890463</v>
      </c>
      <c r="Z60" s="46">
        <f>VLOOKUP(ROUND(K60,0),Sheet2!$B$20:$M$37,10,0)</f>
        <v>2389.5589266904399</v>
      </c>
      <c r="AA60" s="46">
        <f>VLOOKUP(ROUND(K60,0),Sheet2!$B$20:$M$37,11,0)</f>
        <v>2307.5274120888876</v>
      </c>
      <c r="AB60" s="46">
        <f>VLOOKUP(ROUND(K60,0),Sheet2!$B$20:$M$37,12,0)</f>
        <v>2152.6172905909029</v>
      </c>
      <c r="AC60" s="46">
        <v>90</v>
      </c>
      <c r="AD60" s="53">
        <f t="shared" si="1"/>
        <v>0</v>
      </c>
      <c r="AE60">
        <v>1</v>
      </c>
      <c r="AF60" s="46">
        <v>0</v>
      </c>
      <c r="AG60">
        <v>0</v>
      </c>
      <c r="AH60" s="45">
        <v>0</v>
      </c>
      <c r="AL60">
        <v>1</v>
      </c>
      <c r="AM60" s="45">
        <v>0</v>
      </c>
      <c r="AO60">
        <v>0</v>
      </c>
      <c r="AQ60">
        <v>0</v>
      </c>
      <c r="AS60">
        <v>0</v>
      </c>
      <c r="AT60">
        <v>0</v>
      </c>
      <c r="AU60" t="s">
        <v>20</v>
      </c>
      <c r="AV60" t="s">
        <v>25</v>
      </c>
      <c r="AW60">
        <v>0</v>
      </c>
      <c r="AX60">
        <v>0</v>
      </c>
      <c r="AY60">
        <v>1</v>
      </c>
      <c r="AZ60" s="51">
        <f t="shared" si="2"/>
        <v>1</v>
      </c>
      <c r="BA60">
        <v>0</v>
      </c>
      <c r="BB60">
        <v>1</v>
      </c>
      <c r="BC60">
        <v>0</v>
      </c>
      <c r="BD60">
        <v>0</v>
      </c>
      <c r="BE60">
        <v>0</v>
      </c>
      <c r="BF60" s="51">
        <f t="shared" si="3"/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24</v>
      </c>
      <c r="BW60" t="s">
        <v>25</v>
      </c>
      <c r="BX60">
        <v>0</v>
      </c>
      <c r="BY60">
        <v>1</v>
      </c>
      <c r="BZ60" s="52">
        <f t="shared" si="26"/>
        <v>1</v>
      </c>
      <c r="CA60">
        <v>0</v>
      </c>
      <c r="CB60">
        <v>0</v>
      </c>
      <c r="CC60">
        <v>1</v>
      </c>
      <c r="CD60">
        <v>0</v>
      </c>
      <c r="CE60">
        <v>0</v>
      </c>
      <c r="CF60" s="52">
        <f t="shared" si="27"/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Y60">
        <v>0</v>
      </c>
      <c r="CZ60">
        <v>0</v>
      </c>
      <c r="DA60">
        <v>0</v>
      </c>
      <c r="DC60">
        <v>0</v>
      </c>
      <c r="DD60" s="54">
        <f t="shared" si="6"/>
        <v>0</v>
      </c>
      <c r="DF60">
        <v>0</v>
      </c>
      <c r="DG60" s="46">
        <v>0</v>
      </c>
      <c r="DH60" t="s">
        <v>68</v>
      </c>
    </row>
    <row r="61" spans="1:112" hidden="1" x14ac:dyDescent="0.35">
      <c r="A61" t="s">
        <v>2</v>
      </c>
      <c r="B61">
        <v>17719903</v>
      </c>
      <c r="C61">
        <v>1985</v>
      </c>
      <c r="D61">
        <v>37</v>
      </c>
      <c r="E61">
        <v>0</v>
      </c>
      <c r="F61" t="s">
        <v>8</v>
      </c>
      <c r="G61" s="3" t="s">
        <v>11</v>
      </c>
      <c r="H61" s="1">
        <v>44431</v>
      </c>
      <c r="I61" s="1">
        <v>44453</v>
      </c>
      <c r="J61" s="1">
        <v>44476</v>
      </c>
      <c r="K61" s="47">
        <v>38</v>
      </c>
      <c r="L61" s="48">
        <v>0</v>
      </c>
      <c r="M61" s="48">
        <f t="shared" si="7"/>
        <v>0</v>
      </c>
      <c r="N61" s="48">
        <f t="shared" si="8"/>
        <v>0</v>
      </c>
      <c r="P61">
        <v>3500</v>
      </c>
      <c r="Q61" s="9">
        <f>VLOOKUP(ROUND(K61,0),Sheet2!$B$20:$J$37,8,0)</f>
        <v>2726.9345824864808</v>
      </c>
      <c r="R61" s="46">
        <f>VLOOKUP(ROUND(K61,0),Sheet2!$B$20:$J$37,2,0)</f>
        <v>3770.264503671694</v>
      </c>
      <c r="S61" s="46">
        <f>VLOOKUP(ROUND(K61,0),Sheet2!$B$20:$J$37,3,0)</f>
        <v>3615.3543821737098</v>
      </c>
      <c r="T61" s="46">
        <f>VLOOKUP(ROUND(K61,0),Sheet2!$B$20:$J$37,4,0)</f>
        <v>3533.3228675721571</v>
      </c>
      <c r="U61" s="46">
        <f>VLOOKUP(ROUND(K61,0),Sheet2!$B$20:$J$37,5,0)</f>
        <v>3407.0101892735506</v>
      </c>
      <c r="V61" s="46">
        <f>VLOOKUP(ROUND(K61,0),Sheet2!$B$20:$J$37,6,0)</f>
        <v>3195.9472117761161</v>
      </c>
      <c r="W61" s="46">
        <f>VLOOKUP(ROUND(K61,0),Sheet2!$B$20:$J$37,7,0)</f>
        <v>2961.4408971312987</v>
      </c>
      <c r="X61" s="46">
        <f>VLOOKUP(ROUND(K61,0),Sheet2!$B$20:$J$37,8,0)</f>
        <v>2726.9345824864808</v>
      </c>
      <c r="Y61" s="46">
        <f>VLOOKUP(ROUND(K61,0),Sheet2!$B$20:$J$37,9,0)</f>
        <v>2515.8716049890463</v>
      </c>
      <c r="Z61" s="46">
        <f>VLOOKUP(ROUND(K61,0),Sheet2!$B$20:$M$37,10,0)</f>
        <v>2389.5589266904399</v>
      </c>
      <c r="AA61" s="46">
        <f>VLOOKUP(ROUND(K61,0),Sheet2!$B$20:$M$37,11,0)</f>
        <v>2307.5274120888876</v>
      </c>
      <c r="AB61" s="46">
        <f>VLOOKUP(ROUND(K61,0),Sheet2!$B$20:$M$37,12,0)</f>
        <v>2152.6172905909029</v>
      </c>
      <c r="AC61" s="46">
        <v>90</v>
      </c>
      <c r="AD61" s="53">
        <f t="shared" si="1"/>
        <v>0</v>
      </c>
      <c r="AE61">
        <v>1</v>
      </c>
      <c r="AF61" s="46">
        <v>0</v>
      </c>
      <c r="AG61">
        <v>0</v>
      </c>
      <c r="AH61" s="45">
        <v>0</v>
      </c>
      <c r="AL61">
        <v>0</v>
      </c>
      <c r="AM61" s="45">
        <v>0</v>
      </c>
      <c r="AO61">
        <v>0</v>
      </c>
      <c r="AQ61">
        <v>0</v>
      </c>
      <c r="AS61">
        <v>0</v>
      </c>
      <c r="AT61">
        <v>0</v>
      </c>
      <c r="AU61" t="s">
        <v>20</v>
      </c>
      <c r="AV61" t="s">
        <v>25</v>
      </c>
      <c r="AW61">
        <v>0</v>
      </c>
      <c r="AX61">
        <v>0</v>
      </c>
      <c r="AY61">
        <v>1</v>
      </c>
      <c r="AZ61" s="51">
        <f t="shared" si="2"/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 s="51">
        <f t="shared" si="3"/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22</v>
      </c>
      <c r="BW61" t="s">
        <v>25</v>
      </c>
      <c r="BX61">
        <v>0</v>
      </c>
      <c r="BY61">
        <v>1</v>
      </c>
      <c r="BZ61" s="52">
        <f t="shared" si="26"/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 s="52">
        <f t="shared" si="27"/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Y61">
        <v>0</v>
      </c>
      <c r="CZ61">
        <v>0</v>
      </c>
      <c r="DA61">
        <v>0</v>
      </c>
      <c r="DC61">
        <v>0</v>
      </c>
      <c r="DD61" s="54">
        <f t="shared" si="6"/>
        <v>0</v>
      </c>
      <c r="DE61" t="s">
        <v>8</v>
      </c>
      <c r="DF61">
        <v>0</v>
      </c>
      <c r="DG61" s="46">
        <v>0</v>
      </c>
      <c r="DH61" t="s">
        <v>68</v>
      </c>
    </row>
    <row r="62" spans="1:112" hidden="1" x14ac:dyDescent="0.35">
      <c r="A62" t="s">
        <v>3</v>
      </c>
      <c r="B62">
        <v>908516357</v>
      </c>
      <c r="C62">
        <v>1990</v>
      </c>
      <c r="D62">
        <v>32</v>
      </c>
      <c r="E62">
        <v>2</v>
      </c>
      <c r="F62" t="s">
        <v>8</v>
      </c>
      <c r="G62" s="3" t="s">
        <v>11</v>
      </c>
      <c r="H62" s="1">
        <v>44428</v>
      </c>
      <c r="I62" s="1">
        <v>44484</v>
      </c>
      <c r="J62" s="1">
        <v>44525</v>
      </c>
      <c r="K62">
        <v>36.857142857142854</v>
      </c>
      <c r="L62" s="48">
        <f t="shared" ref="L62:L93" si="28">IF(K62&lt;28,1,0)</f>
        <v>0</v>
      </c>
      <c r="M62" s="48">
        <f t="shared" si="7"/>
        <v>0</v>
      </c>
      <c r="N62" s="48">
        <f t="shared" si="8"/>
        <v>1</v>
      </c>
      <c r="O62">
        <v>30.999999999999996</v>
      </c>
      <c r="P62">
        <v>3265</v>
      </c>
      <c r="Q62" s="9">
        <f>VLOOKUP(ROUND(K62,0),Sheet2!$B$20:$J$37,8,0)</f>
        <v>2560.5398489484351</v>
      </c>
      <c r="R62" s="46">
        <f>VLOOKUP(ROUND(K62,0),Sheet2!$B$20:$J$37,2,0)</f>
        <v>3540.206855246417</v>
      </c>
      <c r="S62" s="46">
        <f>VLOOKUP(ROUND(K62,0),Sheet2!$B$20:$J$37,3,0)</f>
        <v>3394.7491894672271</v>
      </c>
      <c r="T62" s="46">
        <f>VLOOKUP(ROUND(K62,0),Sheet2!$B$20:$J$37,4,0)</f>
        <v>3317.7231532154346</v>
      </c>
      <c r="U62" s="46">
        <f>VLOOKUP(ROUND(K62,0),Sheet2!$B$20:$J$37,5,0)</f>
        <v>3199.1179441692843</v>
      </c>
      <c r="V62" s="46">
        <f>VLOOKUP(ROUND(K62,0),Sheet2!$B$20:$J$37,6,0)</f>
        <v>3000.9338117039183</v>
      </c>
      <c r="W62" s="46">
        <f>VLOOKUP(ROUND(K62,0),Sheet2!$B$20:$J$37,7,0)</f>
        <v>2780.7368303261765</v>
      </c>
      <c r="X62" s="46">
        <f>VLOOKUP(ROUND(K62,0),Sheet2!$B$20:$J$37,8,0)</f>
        <v>2560.5398489484351</v>
      </c>
      <c r="Y62" s="46">
        <f>VLOOKUP(ROUND(K62,0),Sheet2!$B$20:$J$37,9,0)</f>
        <v>2362.355716483069</v>
      </c>
      <c r="Z62" s="46">
        <f>VLOOKUP(ROUND(K62,0),Sheet2!$B$20:$M$37,10,0)</f>
        <v>2243.7505074369187</v>
      </c>
      <c r="AA62" s="46">
        <f>VLOOKUP(ROUND(K62,0),Sheet2!$B$20:$M$37,11,0)</f>
        <v>2166.7244711851258</v>
      </c>
      <c r="AB62" s="46">
        <f>VLOOKUP(ROUND(K62,0),Sheet2!$B$20:$M$37,12,0)</f>
        <v>2021.2668054059363</v>
      </c>
      <c r="AC62" s="46">
        <v>90</v>
      </c>
      <c r="AD62" s="53">
        <f t="shared" si="1"/>
        <v>0</v>
      </c>
      <c r="AE62">
        <v>1</v>
      </c>
      <c r="AF62" s="46">
        <v>0</v>
      </c>
      <c r="AG62">
        <v>0</v>
      </c>
      <c r="AH62" s="45">
        <v>0</v>
      </c>
      <c r="AL62">
        <v>1</v>
      </c>
      <c r="AM62" s="45">
        <v>0</v>
      </c>
      <c r="AN62">
        <v>26</v>
      </c>
      <c r="AO62">
        <v>0</v>
      </c>
      <c r="AQ62">
        <v>1</v>
      </c>
      <c r="AS62">
        <v>0</v>
      </c>
      <c r="AT62">
        <v>0</v>
      </c>
      <c r="AU62" t="s">
        <v>20</v>
      </c>
      <c r="AV62" t="s">
        <v>24</v>
      </c>
      <c r="AW62">
        <v>0</v>
      </c>
      <c r="AX62">
        <v>0</v>
      </c>
      <c r="AY62">
        <v>1</v>
      </c>
      <c r="AZ62" s="51">
        <f t="shared" si="2"/>
        <v>1</v>
      </c>
      <c r="BA62">
        <v>0</v>
      </c>
      <c r="BB62">
        <v>0</v>
      </c>
      <c r="BC62">
        <v>1</v>
      </c>
      <c r="BD62">
        <v>0</v>
      </c>
      <c r="BE62">
        <v>0</v>
      </c>
      <c r="BF62" s="51">
        <f t="shared" si="3"/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56</v>
      </c>
      <c r="BW62" t="s">
        <v>24</v>
      </c>
      <c r="BX62">
        <v>0</v>
      </c>
      <c r="BY62">
        <v>0</v>
      </c>
      <c r="BZ62" s="52">
        <f t="shared" si="26"/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 s="52">
        <f t="shared" si="27"/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Y62">
        <v>0</v>
      </c>
      <c r="CZ62">
        <v>0</v>
      </c>
      <c r="DA62">
        <v>0</v>
      </c>
      <c r="DC62">
        <v>0</v>
      </c>
      <c r="DD62" s="54">
        <f t="shared" si="6"/>
        <v>0</v>
      </c>
      <c r="DE62" t="s">
        <v>8</v>
      </c>
      <c r="DF62">
        <v>0</v>
      </c>
      <c r="DG62" s="46">
        <v>0</v>
      </c>
      <c r="DH62" t="s">
        <v>68</v>
      </c>
    </row>
    <row r="63" spans="1:112" hidden="1" x14ac:dyDescent="0.35">
      <c r="A63" t="s">
        <v>3</v>
      </c>
      <c r="B63">
        <v>703460859</v>
      </c>
      <c r="C63">
        <v>1995</v>
      </c>
      <c r="D63">
        <v>27</v>
      </c>
      <c r="E63">
        <v>2</v>
      </c>
      <c r="F63" t="s">
        <v>8</v>
      </c>
      <c r="G63" s="3" t="s">
        <v>11</v>
      </c>
      <c r="H63" s="1">
        <v>44464</v>
      </c>
      <c r="I63" s="1">
        <v>44485</v>
      </c>
      <c r="J63" s="1">
        <v>44532</v>
      </c>
      <c r="K63" s="50">
        <v>39.428571428571431</v>
      </c>
      <c r="L63" s="48">
        <f t="shared" si="28"/>
        <v>0</v>
      </c>
      <c r="M63" s="48">
        <f t="shared" si="7"/>
        <v>0</v>
      </c>
      <c r="N63" s="48">
        <f t="shared" si="8"/>
        <v>0</v>
      </c>
      <c r="O63">
        <v>32.714285714285715</v>
      </c>
      <c r="P63">
        <v>3660</v>
      </c>
      <c r="Q63" s="9">
        <f>VLOOKUP(ROUND(K63,0),Sheet2!$B$20:$J$37,8,0)</f>
        <v>2883.6536389391513</v>
      </c>
      <c r="R63" s="46">
        <f>VLOOKUP(ROUND(K63,0),Sheet2!$B$20:$J$37,2,0)</f>
        <v>3986.9445441050993</v>
      </c>
      <c r="S63" s="46">
        <f>VLOOKUP(ROUND(K63,0),Sheet2!$B$20:$J$37,3,0)</f>
        <v>3823.1316171522089</v>
      </c>
      <c r="T63" s="46">
        <f>VLOOKUP(ROUND(K63,0),Sheet2!$B$20:$J$37,4,0)</f>
        <v>3736.3856874523608</v>
      </c>
      <c r="U63" s="46">
        <f>VLOOKUP(ROUND(K63,0),Sheet2!$B$20:$J$37,5,0)</f>
        <v>3602.8137210549116</v>
      </c>
      <c r="V63" s="46">
        <f>VLOOKUP(ROUND(K63,0),Sheet2!$B$20:$J$37,6,0)</f>
        <v>3379.6207896898895</v>
      </c>
      <c r="W63" s="46">
        <f>VLOOKUP(ROUND(K63,0),Sheet2!$B$20:$J$37,7,0)</f>
        <v>3131.6372143145204</v>
      </c>
      <c r="X63" s="46">
        <f>VLOOKUP(ROUND(K63,0),Sheet2!$B$20:$J$37,8,0)</f>
        <v>2883.6536389391513</v>
      </c>
      <c r="Y63" s="46">
        <f>VLOOKUP(ROUND(K63,0),Sheet2!$B$20:$J$37,9,0)</f>
        <v>2660.4607075741292</v>
      </c>
      <c r="Z63" s="46">
        <f>VLOOKUP(ROUND(K63,0),Sheet2!$B$20:$M$37,10,0)</f>
        <v>2526.8887411766796</v>
      </c>
      <c r="AA63" s="46">
        <f>VLOOKUP(ROUND(K63,0),Sheet2!$B$20:$M$37,11,0)</f>
        <v>2440.1428114768319</v>
      </c>
      <c r="AB63" s="46">
        <f>VLOOKUP(ROUND(K63,0),Sheet2!$B$20:$M$37,12,0)</f>
        <v>2276.3298845239415</v>
      </c>
      <c r="AC63" s="46">
        <v>90</v>
      </c>
      <c r="AD63" s="53">
        <f t="shared" si="1"/>
        <v>0</v>
      </c>
      <c r="AE63">
        <v>1</v>
      </c>
      <c r="AF63" s="46">
        <v>0</v>
      </c>
      <c r="AG63">
        <v>0</v>
      </c>
      <c r="AH63" s="45">
        <v>0</v>
      </c>
      <c r="AL63">
        <v>0</v>
      </c>
      <c r="AM63" s="45">
        <v>0</v>
      </c>
      <c r="AO63">
        <v>0</v>
      </c>
      <c r="AS63">
        <v>0</v>
      </c>
      <c r="AT63">
        <v>0</v>
      </c>
      <c r="AU63" t="s">
        <v>20</v>
      </c>
      <c r="AV63" t="s">
        <v>25</v>
      </c>
      <c r="AW63">
        <v>0</v>
      </c>
      <c r="AX63">
        <v>0</v>
      </c>
      <c r="AY63">
        <v>1</v>
      </c>
      <c r="AZ63" s="51">
        <f t="shared" si="2"/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 s="51">
        <f t="shared" si="3"/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21</v>
      </c>
      <c r="BW63" t="s">
        <v>25</v>
      </c>
      <c r="BX63">
        <v>0</v>
      </c>
      <c r="BY63">
        <v>0</v>
      </c>
      <c r="BZ63" s="52">
        <f t="shared" si="26"/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 s="52">
        <f t="shared" si="27"/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Y63">
        <v>0</v>
      </c>
      <c r="CZ63">
        <v>1</v>
      </c>
      <c r="DA63">
        <v>0</v>
      </c>
      <c r="DC63">
        <v>1.1000000000000001</v>
      </c>
      <c r="DD63" s="54">
        <f t="shared" si="6"/>
        <v>1</v>
      </c>
      <c r="DE63" t="s">
        <v>8</v>
      </c>
      <c r="DF63">
        <v>0</v>
      </c>
      <c r="DG63" s="46">
        <v>0</v>
      </c>
      <c r="DH63" t="s">
        <v>68</v>
      </c>
    </row>
    <row r="64" spans="1:112" hidden="1" x14ac:dyDescent="0.35">
      <c r="A64" t="s">
        <v>3</v>
      </c>
      <c r="B64">
        <v>909241087</v>
      </c>
      <c r="C64">
        <v>1987</v>
      </c>
      <c r="D64">
        <v>35</v>
      </c>
      <c r="E64">
        <v>2</v>
      </c>
      <c r="F64" t="s">
        <v>8</v>
      </c>
      <c r="G64" s="3" t="s">
        <v>11</v>
      </c>
      <c r="H64" s="1">
        <v>44426</v>
      </c>
      <c r="I64" s="1">
        <v>44483</v>
      </c>
      <c r="J64" s="1">
        <v>44481</v>
      </c>
      <c r="K64">
        <v>38.285714285714285</v>
      </c>
      <c r="L64" s="48">
        <f t="shared" si="28"/>
        <v>0</v>
      </c>
      <c r="M64" s="48">
        <f t="shared" si="7"/>
        <v>0</v>
      </c>
      <c r="N64" s="48">
        <f t="shared" si="8"/>
        <v>0</v>
      </c>
      <c r="O64">
        <v>30.428571428571427</v>
      </c>
      <c r="P64">
        <v>3450</v>
      </c>
      <c r="Q64" s="9">
        <f>VLOOKUP(ROUND(K64,0),Sheet2!$B$20:$J$37,8,0)</f>
        <v>2726.9345824864808</v>
      </c>
      <c r="R64" s="46">
        <f>VLOOKUP(ROUND(K64,0),Sheet2!$B$20:$J$37,2,0)</f>
        <v>3770.264503671694</v>
      </c>
      <c r="S64" s="46">
        <f>VLOOKUP(ROUND(K64,0),Sheet2!$B$20:$J$37,3,0)</f>
        <v>3615.3543821737098</v>
      </c>
      <c r="T64" s="46">
        <f>VLOOKUP(ROUND(K64,0),Sheet2!$B$20:$J$37,4,0)</f>
        <v>3533.3228675721571</v>
      </c>
      <c r="U64" s="46">
        <f>VLOOKUP(ROUND(K64,0),Sheet2!$B$20:$J$37,5,0)</f>
        <v>3407.0101892735506</v>
      </c>
      <c r="V64" s="46">
        <f>VLOOKUP(ROUND(K64,0),Sheet2!$B$20:$J$37,6,0)</f>
        <v>3195.9472117761161</v>
      </c>
      <c r="W64" s="46">
        <f>VLOOKUP(ROUND(K64,0),Sheet2!$B$20:$J$37,7,0)</f>
        <v>2961.4408971312987</v>
      </c>
      <c r="X64" s="46">
        <f>VLOOKUP(ROUND(K64,0),Sheet2!$B$20:$J$37,8,0)</f>
        <v>2726.9345824864808</v>
      </c>
      <c r="Y64" s="46">
        <f>VLOOKUP(ROUND(K64,0),Sheet2!$B$20:$J$37,9,0)</f>
        <v>2515.8716049890463</v>
      </c>
      <c r="Z64" s="46">
        <f>VLOOKUP(ROUND(K64,0),Sheet2!$B$20:$M$37,10,0)</f>
        <v>2389.5589266904399</v>
      </c>
      <c r="AA64" s="46">
        <f>VLOOKUP(ROUND(K64,0),Sheet2!$B$20:$M$37,11,0)</f>
        <v>2307.5274120888876</v>
      </c>
      <c r="AB64" s="46">
        <f>VLOOKUP(ROUND(K64,0),Sheet2!$B$20:$M$37,12,0)</f>
        <v>2152.6172905909029</v>
      </c>
      <c r="AC64" s="46">
        <v>90</v>
      </c>
      <c r="AD64" s="53">
        <f t="shared" si="1"/>
        <v>0</v>
      </c>
      <c r="AE64">
        <v>1</v>
      </c>
      <c r="AF64" s="46">
        <v>0</v>
      </c>
      <c r="AG64">
        <v>0</v>
      </c>
      <c r="AH64" s="45">
        <v>0</v>
      </c>
      <c r="AL64">
        <v>0</v>
      </c>
      <c r="AM64" s="45">
        <v>0</v>
      </c>
      <c r="AO64">
        <v>0</v>
      </c>
      <c r="AS64">
        <v>0</v>
      </c>
      <c r="AT64">
        <v>0</v>
      </c>
      <c r="AU64" t="s">
        <v>20</v>
      </c>
      <c r="AV64" t="s">
        <v>24</v>
      </c>
      <c r="AW64">
        <v>0</v>
      </c>
      <c r="AX64">
        <v>0</v>
      </c>
      <c r="AY64">
        <v>1</v>
      </c>
      <c r="AZ64" s="51">
        <f t="shared" si="2"/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 s="51">
        <f t="shared" si="3"/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57</v>
      </c>
      <c r="BW64" t="s">
        <v>24</v>
      </c>
      <c r="BX64">
        <v>0</v>
      </c>
      <c r="BY64">
        <v>0</v>
      </c>
      <c r="BZ64" s="52">
        <f t="shared" si="26"/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 s="52">
        <f t="shared" si="27"/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Y64">
        <v>0</v>
      </c>
      <c r="CZ64">
        <v>0</v>
      </c>
      <c r="DA64">
        <v>0</v>
      </c>
      <c r="DC64">
        <v>0</v>
      </c>
      <c r="DD64" s="54">
        <f t="shared" si="6"/>
        <v>0</v>
      </c>
      <c r="DE64" t="s">
        <v>73</v>
      </c>
      <c r="DF64">
        <v>0</v>
      </c>
      <c r="DG64" s="46">
        <v>0</v>
      </c>
      <c r="DH64" t="s">
        <v>68</v>
      </c>
    </row>
    <row r="65" spans="1:112" hidden="1" x14ac:dyDescent="0.35">
      <c r="A65" t="s">
        <v>3</v>
      </c>
      <c r="B65">
        <v>932676299</v>
      </c>
      <c r="C65">
        <v>1996</v>
      </c>
      <c r="D65">
        <v>26</v>
      </c>
      <c r="E65">
        <v>1</v>
      </c>
      <c r="F65" t="s">
        <v>8</v>
      </c>
      <c r="G65" s="3" t="s">
        <v>11</v>
      </c>
      <c r="H65" s="1">
        <v>44445</v>
      </c>
      <c r="I65" s="1">
        <v>44466</v>
      </c>
      <c r="J65" s="1">
        <v>44504</v>
      </c>
      <c r="K65">
        <v>38</v>
      </c>
      <c r="L65" s="48">
        <f t="shared" si="28"/>
        <v>0</v>
      </c>
      <c r="M65" s="48">
        <f t="shared" si="7"/>
        <v>0</v>
      </c>
      <c r="N65" s="48">
        <f t="shared" si="8"/>
        <v>0</v>
      </c>
      <c r="O65">
        <v>32.571428571428569</v>
      </c>
      <c r="P65">
        <v>3430</v>
      </c>
      <c r="Q65" s="9">
        <f>VLOOKUP(ROUND(K65,0),Sheet2!$B$20:$J$37,8,0)</f>
        <v>2726.9345824864808</v>
      </c>
      <c r="R65" s="46">
        <f>VLOOKUP(ROUND(K65,0),Sheet2!$B$20:$J$37,2,0)</f>
        <v>3770.264503671694</v>
      </c>
      <c r="S65" s="46">
        <f>VLOOKUP(ROUND(K65,0),Sheet2!$B$20:$J$37,3,0)</f>
        <v>3615.3543821737098</v>
      </c>
      <c r="T65" s="46">
        <f>VLOOKUP(ROUND(K65,0),Sheet2!$B$20:$J$37,4,0)</f>
        <v>3533.3228675721571</v>
      </c>
      <c r="U65" s="46">
        <f>VLOOKUP(ROUND(K65,0),Sheet2!$B$20:$J$37,5,0)</f>
        <v>3407.0101892735506</v>
      </c>
      <c r="V65" s="46">
        <f>VLOOKUP(ROUND(K65,0),Sheet2!$B$20:$J$37,6,0)</f>
        <v>3195.9472117761161</v>
      </c>
      <c r="W65" s="46">
        <f>VLOOKUP(ROUND(K65,0),Sheet2!$B$20:$J$37,7,0)</f>
        <v>2961.4408971312987</v>
      </c>
      <c r="X65" s="46">
        <f>VLOOKUP(ROUND(K65,0),Sheet2!$B$20:$J$37,8,0)</f>
        <v>2726.9345824864808</v>
      </c>
      <c r="Y65" s="46">
        <f>VLOOKUP(ROUND(K65,0),Sheet2!$B$20:$J$37,9,0)</f>
        <v>2515.8716049890463</v>
      </c>
      <c r="Z65" s="46">
        <f>VLOOKUP(ROUND(K65,0),Sheet2!$B$20:$M$37,10,0)</f>
        <v>2389.5589266904399</v>
      </c>
      <c r="AA65" s="46">
        <f>VLOOKUP(ROUND(K65,0),Sheet2!$B$20:$M$37,11,0)</f>
        <v>2307.5274120888876</v>
      </c>
      <c r="AB65" s="46">
        <f>VLOOKUP(ROUND(K65,0),Sheet2!$B$20:$M$37,12,0)</f>
        <v>2152.6172905909029</v>
      </c>
      <c r="AC65" s="46">
        <v>90</v>
      </c>
      <c r="AD65" s="53">
        <f t="shared" si="1"/>
        <v>0</v>
      </c>
      <c r="AE65">
        <v>1</v>
      </c>
      <c r="AF65" s="46">
        <v>0</v>
      </c>
      <c r="AG65">
        <v>0</v>
      </c>
      <c r="AH65" s="45">
        <v>0</v>
      </c>
      <c r="AL65">
        <v>0</v>
      </c>
      <c r="AM65" s="45">
        <v>0</v>
      </c>
      <c r="AO65">
        <v>0</v>
      </c>
      <c r="AQ65">
        <v>0</v>
      </c>
      <c r="AS65">
        <v>0</v>
      </c>
      <c r="AT65">
        <v>0</v>
      </c>
      <c r="AU65" t="s">
        <v>20</v>
      </c>
      <c r="AV65" t="s">
        <v>25</v>
      </c>
      <c r="AW65">
        <v>0</v>
      </c>
      <c r="AX65">
        <v>0</v>
      </c>
      <c r="AY65">
        <v>1</v>
      </c>
      <c r="AZ65" s="51">
        <f t="shared" si="2"/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 s="51">
        <f t="shared" si="3"/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21</v>
      </c>
      <c r="BW65" t="s">
        <v>25</v>
      </c>
      <c r="BX65">
        <v>0</v>
      </c>
      <c r="BY65">
        <v>0</v>
      </c>
      <c r="BZ65" s="52">
        <f t="shared" si="26"/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 s="52">
        <f t="shared" si="27"/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Y65">
        <v>0</v>
      </c>
      <c r="CZ65">
        <v>0</v>
      </c>
      <c r="DA65">
        <v>0</v>
      </c>
      <c r="DC65">
        <v>0</v>
      </c>
      <c r="DD65" s="54">
        <f t="shared" si="6"/>
        <v>0</v>
      </c>
      <c r="DE65" t="s">
        <v>8</v>
      </c>
      <c r="DF65">
        <v>0</v>
      </c>
      <c r="DG65" s="46">
        <v>0</v>
      </c>
      <c r="DH65" t="s">
        <v>68</v>
      </c>
    </row>
    <row r="66" spans="1:112" hidden="1" x14ac:dyDescent="0.35">
      <c r="A66" t="s">
        <v>3</v>
      </c>
      <c r="B66">
        <v>978802473</v>
      </c>
      <c r="C66">
        <v>1992</v>
      </c>
      <c r="D66">
        <v>30</v>
      </c>
      <c r="E66">
        <v>1</v>
      </c>
      <c r="F66" t="s">
        <v>8</v>
      </c>
      <c r="G66" s="3" t="s">
        <v>11</v>
      </c>
      <c r="H66" s="1">
        <v>44428</v>
      </c>
      <c r="I66" s="1">
        <v>44476</v>
      </c>
      <c r="J66" s="1">
        <v>44509</v>
      </c>
      <c r="K66">
        <v>36</v>
      </c>
      <c r="L66" s="48">
        <f t="shared" si="28"/>
        <v>0</v>
      </c>
      <c r="M66" s="48">
        <f t="shared" ref="M66:M129" si="29">IF(AND(K66&gt;=28, K66&lt;34),1,0)</f>
        <v>0</v>
      </c>
      <c r="N66" s="48">
        <f t="shared" ref="N66:N129" si="30">IF(AND(K66&gt;=34, K66&lt;37),1,0)</f>
        <v>1</v>
      </c>
      <c r="O66">
        <v>31.285714285714285</v>
      </c>
      <c r="P66">
        <v>3000</v>
      </c>
      <c r="Q66" s="9">
        <f>VLOOKUP(ROUND(K66,0),Sheet2!$B$20:$J$37,8,0)</f>
        <v>2387.3360354311162</v>
      </c>
      <c r="R66" s="46">
        <f>VLOOKUP(ROUND(K66,0),Sheet2!$B$20:$J$37,2,0)</f>
        <v>3300.7349609813637</v>
      </c>
      <c r="S66" s="46">
        <f>VLOOKUP(ROUND(K66,0),Sheet2!$B$20:$J$37,3,0)</f>
        <v>3165.1165571955503</v>
      </c>
      <c r="T66" s="46">
        <f>VLOOKUP(ROUND(K66,0),Sheet2!$B$20:$J$37,4,0)</f>
        <v>3093.3008297090801</v>
      </c>
      <c r="U66" s="46">
        <f>VLOOKUP(ROUND(K66,0),Sheet2!$B$20:$J$37,5,0)</f>
        <v>2982.7184891678853</v>
      </c>
      <c r="V66" s="46">
        <f>VLOOKUP(ROUND(K66,0),Sheet2!$B$20:$J$37,6,0)</f>
        <v>2797.9402201323423</v>
      </c>
      <c r="W66" s="46">
        <f>VLOOKUP(ROUND(K66,0),Sheet2!$B$20:$J$37,7,0)</f>
        <v>2592.6381277817295</v>
      </c>
      <c r="X66" s="46">
        <f>VLOOKUP(ROUND(K66,0),Sheet2!$B$20:$J$37,8,0)</f>
        <v>2387.3360354311162</v>
      </c>
      <c r="Y66" s="46">
        <f>VLOOKUP(ROUND(K66,0),Sheet2!$B$20:$J$37,9,0)</f>
        <v>2202.5577663955733</v>
      </c>
      <c r="Z66" s="46">
        <f>VLOOKUP(ROUND(K66,0),Sheet2!$B$20:$M$37,10,0)</f>
        <v>2091.9754258543785</v>
      </c>
      <c r="AA66" s="46">
        <f>VLOOKUP(ROUND(K66,0),Sheet2!$B$20:$M$37,11,0)</f>
        <v>2020.1596983679083</v>
      </c>
      <c r="AB66" s="46">
        <f>VLOOKUP(ROUND(K66,0),Sheet2!$B$20:$M$37,12,0)</f>
        <v>1884.5412945820949</v>
      </c>
      <c r="AC66" s="46">
        <v>90</v>
      </c>
      <c r="AD66" s="53">
        <f t="shared" si="1"/>
        <v>0</v>
      </c>
      <c r="AE66">
        <v>1</v>
      </c>
      <c r="AF66" s="46">
        <v>0</v>
      </c>
      <c r="AG66">
        <v>0</v>
      </c>
      <c r="AH66" s="45">
        <v>0</v>
      </c>
      <c r="AL66">
        <v>0</v>
      </c>
      <c r="AM66" s="45">
        <v>0</v>
      </c>
      <c r="AO66">
        <v>0</v>
      </c>
      <c r="AQ66">
        <v>1</v>
      </c>
      <c r="AS66">
        <v>0</v>
      </c>
      <c r="AT66">
        <v>0</v>
      </c>
      <c r="AU66" t="s">
        <v>20</v>
      </c>
      <c r="AV66" t="s">
        <v>24</v>
      </c>
      <c r="AW66">
        <v>0</v>
      </c>
      <c r="AX66">
        <v>0</v>
      </c>
      <c r="AY66">
        <v>1</v>
      </c>
      <c r="AZ66" s="51">
        <f t="shared" si="2"/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 s="51">
        <f t="shared" si="3"/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48</v>
      </c>
      <c r="BW66" t="s">
        <v>24</v>
      </c>
      <c r="BX66">
        <v>0</v>
      </c>
      <c r="BY66">
        <v>0</v>
      </c>
      <c r="BZ66" s="52">
        <f t="shared" si="26"/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 s="52">
        <f t="shared" si="27"/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Y66">
        <v>0</v>
      </c>
      <c r="CZ66">
        <v>0</v>
      </c>
      <c r="DA66">
        <v>0</v>
      </c>
      <c r="DC66">
        <v>0</v>
      </c>
      <c r="DD66" s="54">
        <f t="shared" si="6"/>
        <v>0</v>
      </c>
      <c r="DE66" t="s">
        <v>8</v>
      </c>
      <c r="DF66">
        <v>0</v>
      </c>
      <c r="DG66" s="46">
        <v>0</v>
      </c>
      <c r="DH66" t="s">
        <v>68</v>
      </c>
    </row>
    <row r="67" spans="1:112" hidden="1" x14ac:dyDescent="0.35">
      <c r="A67" t="s">
        <v>2</v>
      </c>
      <c r="B67">
        <v>20049852</v>
      </c>
      <c r="C67">
        <v>1993</v>
      </c>
      <c r="D67">
        <v>29</v>
      </c>
      <c r="E67">
        <v>0</v>
      </c>
      <c r="F67" t="s">
        <v>9</v>
      </c>
      <c r="G67" s="3" t="s">
        <v>11</v>
      </c>
      <c r="H67" s="1">
        <v>44429</v>
      </c>
      <c r="I67" s="1" t="s">
        <v>52</v>
      </c>
      <c r="J67" s="1">
        <v>44519</v>
      </c>
      <c r="K67">
        <v>39.5</v>
      </c>
      <c r="L67" s="48">
        <f t="shared" si="28"/>
        <v>0</v>
      </c>
      <c r="M67" s="48">
        <f t="shared" si="29"/>
        <v>0</v>
      </c>
      <c r="N67" s="48">
        <f t="shared" si="30"/>
        <v>0</v>
      </c>
      <c r="O67">
        <v>26.642857142857142</v>
      </c>
      <c r="P67">
        <v>3800</v>
      </c>
      <c r="Q67" s="9">
        <f>VLOOKUP(ROUND(K67,0),Sheet2!$B$20:$J$37,8,0)</f>
        <v>3027.866102317616</v>
      </c>
      <c r="R67" s="46">
        <f>VLOOKUP(ROUND(K67,0),Sheet2!$B$20:$J$37,2,0)</f>
        <v>4186.3329471694315</v>
      </c>
      <c r="S67" s="46">
        <f>VLOOKUP(ROUND(K67,0),Sheet2!$B$20:$J$37,3,0)</f>
        <v>4014.327682062572</v>
      </c>
      <c r="T67" s="46">
        <f>VLOOKUP(ROUND(K67,0),Sheet2!$B$20:$J$37,4,0)</f>
        <v>3923.2435599941455</v>
      </c>
      <c r="U67" s="46">
        <f>VLOOKUP(ROUND(K67,0),Sheet2!$B$20:$J$37,5,0)</f>
        <v>3782.9916157892471</v>
      </c>
      <c r="V67" s="46">
        <f>VLOOKUP(ROUND(K67,0),Sheet2!$B$20:$J$37,6,0)</f>
        <v>3548.6367327923881</v>
      </c>
      <c r="W67" s="46">
        <f>VLOOKUP(ROUND(K67,0),Sheet2!$B$20:$J$37,7,0)</f>
        <v>3288.2514175550023</v>
      </c>
      <c r="X67" s="46">
        <f>VLOOKUP(ROUND(K67,0),Sheet2!$B$20:$J$37,8,0)</f>
        <v>3027.866102317616</v>
      </c>
      <c r="Y67" s="46">
        <f>VLOOKUP(ROUND(K67,0),Sheet2!$B$20:$J$37,9,0)</f>
        <v>2793.5112193207569</v>
      </c>
      <c r="Z67" s="46">
        <f>VLOOKUP(ROUND(K67,0),Sheet2!$B$20:$M$37,10,0)</f>
        <v>2653.2592751158591</v>
      </c>
      <c r="AA67" s="46">
        <f>VLOOKUP(ROUND(K67,0),Sheet2!$B$20:$M$37,11,0)</f>
        <v>2562.1751530474321</v>
      </c>
      <c r="AB67" s="46">
        <f>VLOOKUP(ROUND(K67,0),Sheet2!$B$20:$M$37,12,0)</f>
        <v>2390.1698879405726</v>
      </c>
      <c r="AC67" s="46">
        <v>90</v>
      </c>
      <c r="AD67" s="53">
        <f t="shared" ref="AD67:AD130" si="31">IF(P67&lt;Y67,1,0)</f>
        <v>0</v>
      </c>
      <c r="AE67">
        <v>1</v>
      </c>
      <c r="AF67" s="46">
        <v>0</v>
      </c>
      <c r="AG67">
        <v>0</v>
      </c>
      <c r="AH67" s="45">
        <v>0</v>
      </c>
      <c r="AL67">
        <v>0</v>
      </c>
      <c r="AM67" s="45">
        <v>0</v>
      </c>
      <c r="AO67">
        <v>0</v>
      </c>
      <c r="AQ67">
        <v>0</v>
      </c>
      <c r="AS67">
        <v>0</v>
      </c>
      <c r="AT67">
        <v>0</v>
      </c>
      <c r="AU67" t="s">
        <v>21</v>
      </c>
      <c r="AV67" t="s">
        <v>25</v>
      </c>
      <c r="AW67">
        <v>0</v>
      </c>
      <c r="AX67">
        <v>0</v>
      </c>
      <c r="AY67">
        <v>1</v>
      </c>
      <c r="AZ67" s="51">
        <f t="shared" ref="AZ67:AZ130" si="32">AX67+AY67</f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 s="51">
        <f t="shared" ref="BF67:BF130" si="33">BD67+BE67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/>
      <c r="CW67">
        <v>1</v>
      </c>
      <c r="CY67">
        <v>0</v>
      </c>
      <c r="CZ67">
        <v>0</v>
      </c>
      <c r="DA67">
        <v>0</v>
      </c>
      <c r="DC67">
        <v>0</v>
      </c>
      <c r="DD67" s="54">
        <f t="shared" ref="DD67:DD130" si="34">IF(DC67&gt;0,1,0)</f>
        <v>0</v>
      </c>
      <c r="DE67" t="s">
        <v>73</v>
      </c>
      <c r="DF67">
        <v>0</v>
      </c>
      <c r="DG67" s="46">
        <v>0</v>
      </c>
      <c r="DH67" t="s">
        <v>68</v>
      </c>
    </row>
    <row r="68" spans="1:112" hidden="1" x14ac:dyDescent="0.35">
      <c r="A68" t="s">
        <v>3</v>
      </c>
      <c r="B68">
        <v>909809093</v>
      </c>
      <c r="C68">
        <v>1985</v>
      </c>
      <c r="D68">
        <v>37</v>
      </c>
      <c r="E68">
        <v>3</v>
      </c>
      <c r="F68" t="s">
        <v>8</v>
      </c>
      <c r="G68" s="3" t="s">
        <v>11</v>
      </c>
      <c r="H68" s="1">
        <v>44427</v>
      </c>
      <c r="I68" s="1">
        <v>44482</v>
      </c>
      <c r="J68" s="1">
        <v>44512</v>
      </c>
      <c r="K68">
        <v>39.5</v>
      </c>
      <c r="L68" s="48">
        <f t="shared" si="28"/>
        <v>0</v>
      </c>
      <c r="M68" s="48">
        <f t="shared" si="29"/>
        <v>0</v>
      </c>
      <c r="N68" s="48">
        <f t="shared" si="30"/>
        <v>0</v>
      </c>
      <c r="O68">
        <v>35.214285714285715</v>
      </c>
      <c r="P68">
        <v>3800</v>
      </c>
      <c r="Q68" s="9">
        <f>VLOOKUP(ROUND(K68,0),Sheet2!$B$20:$J$37,8,0)</f>
        <v>3027.866102317616</v>
      </c>
      <c r="R68" s="46">
        <f>VLOOKUP(ROUND(K68,0),Sheet2!$B$20:$J$37,2,0)</f>
        <v>4186.3329471694315</v>
      </c>
      <c r="S68" s="46">
        <f>VLOOKUP(ROUND(K68,0),Sheet2!$B$20:$J$37,3,0)</f>
        <v>4014.327682062572</v>
      </c>
      <c r="T68" s="46">
        <f>VLOOKUP(ROUND(K68,0),Sheet2!$B$20:$J$37,4,0)</f>
        <v>3923.2435599941455</v>
      </c>
      <c r="U68" s="46">
        <f>VLOOKUP(ROUND(K68,0),Sheet2!$B$20:$J$37,5,0)</f>
        <v>3782.9916157892471</v>
      </c>
      <c r="V68" s="46">
        <f>VLOOKUP(ROUND(K68,0),Sheet2!$B$20:$J$37,6,0)</f>
        <v>3548.6367327923881</v>
      </c>
      <c r="W68" s="46">
        <f>VLOOKUP(ROUND(K68,0),Sheet2!$B$20:$J$37,7,0)</f>
        <v>3288.2514175550023</v>
      </c>
      <c r="X68" s="46">
        <f>VLOOKUP(ROUND(K68,0),Sheet2!$B$20:$J$37,8,0)</f>
        <v>3027.866102317616</v>
      </c>
      <c r="Y68" s="46">
        <f>VLOOKUP(ROUND(K68,0),Sheet2!$B$20:$J$37,9,0)</f>
        <v>2793.5112193207569</v>
      </c>
      <c r="Z68" s="46">
        <f>VLOOKUP(ROUND(K68,0),Sheet2!$B$20:$M$37,10,0)</f>
        <v>2653.2592751158591</v>
      </c>
      <c r="AA68" s="46">
        <f>VLOOKUP(ROUND(K68,0),Sheet2!$B$20:$M$37,11,0)</f>
        <v>2562.1751530474321</v>
      </c>
      <c r="AB68" s="46">
        <f>VLOOKUP(ROUND(K68,0),Sheet2!$B$20:$M$37,12,0)</f>
        <v>2390.1698879405726</v>
      </c>
      <c r="AC68" s="46">
        <v>90</v>
      </c>
      <c r="AD68" s="53">
        <f t="shared" si="31"/>
        <v>0</v>
      </c>
      <c r="AE68">
        <v>1</v>
      </c>
      <c r="AF68" s="46">
        <v>0</v>
      </c>
      <c r="AG68">
        <v>0</v>
      </c>
      <c r="AH68" s="45">
        <v>0</v>
      </c>
      <c r="AL68">
        <v>0</v>
      </c>
      <c r="AM68" s="45">
        <v>0</v>
      </c>
      <c r="AO68">
        <v>0</v>
      </c>
      <c r="AS68">
        <v>0</v>
      </c>
      <c r="AT68">
        <v>0</v>
      </c>
      <c r="AU68" t="s">
        <v>20</v>
      </c>
      <c r="AV68" t="s">
        <v>24</v>
      </c>
      <c r="AW68">
        <v>0</v>
      </c>
      <c r="AX68">
        <v>0</v>
      </c>
      <c r="AY68">
        <v>0</v>
      </c>
      <c r="AZ68" s="51">
        <f t="shared" si="32"/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 s="51">
        <f t="shared" si="33"/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55</v>
      </c>
      <c r="BW68" t="s">
        <v>24</v>
      </c>
      <c r="BX68">
        <v>0</v>
      </c>
      <c r="BY68">
        <v>0</v>
      </c>
      <c r="BZ68" s="52">
        <f>BX68+BY68</f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 s="52">
        <f>CD68+CE68</f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Y68">
        <v>0</v>
      </c>
      <c r="CZ68">
        <v>0</v>
      </c>
      <c r="DA68">
        <v>0</v>
      </c>
      <c r="DC68">
        <v>0</v>
      </c>
      <c r="DD68" s="54">
        <f t="shared" si="34"/>
        <v>0</v>
      </c>
      <c r="DE68" t="s">
        <v>8</v>
      </c>
      <c r="DF68">
        <v>0</v>
      </c>
      <c r="DG68" s="46">
        <v>0</v>
      </c>
      <c r="DH68" t="s">
        <v>68</v>
      </c>
    </row>
    <row r="69" spans="1:112" hidden="1" x14ac:dyDescent="0.35">
      <c r="A69" t="s">
        <v>3</v>
      </c>
      <c r="B69">
        <v>768767198</v>
      </c>
      <c r="C69">
        <v>1995</v>
      </c>
      <c r="D69">
        <v>27</v>
      </c>
      <c r="E69">
        <v>1</v>
      </c>
      <c r="F69" t="s">
        <v>8</v>
      </c>
      <c r="G69" s="3" t="s">
        <v>11</v>
      </c>
      <c r="H69" s="1">
        <v>44469</v>
      </c>
      <c r="I69" s="1"/>
      <c r="J69" s="1">
        <v>44484</v>
      </c>
      <c r="K69">
        <v>39.571428571428569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>
        <v>37.428571428571423</v>
      </c>
      <c r="P69">
        <v>3800</v>
      </c>
      <c r="Q69" s="9">
        <f>VLOOKUP(ROUND(K69,0),Sheet2!$B$20:$J$37,8,0)</f>
        <v>3027.866102317616</v>
      </c>
      <c r="R69" s="46">
        <f>VLOOKUP(ROUND(K69,0),Sheet2!$B$20:$J$37,2,0)</f>
        <v>4186.3329471694315</v>
      </c>
      <c r="S69" s="46">
        <f>VLOOKUP(ROUND(K69,0),Sheet2!$B$20:$J$37,3,0)</f>
        <v>4014.327682062572</v>
      </c>
      <c r="T69" s="46">
        <f>VLOOKUP(ROUND(K69,0),Sheet2!$B$20:$J$37,4,0)</f>
        <v>3923.2435599941455</v>
      </c>
      <c r="U69" s="46">
        <f>VLOOKUP(ROUND(K69,0),Sheet2!$B$20:$J$37,5,0)</f>
        <v>3782.9916157892471</v>
      </c>
      <c r="V69" s="46">
        <f>VLOOKUP(ROUND(K69,0),Sheet2!$B$20:$J$37,6,0)</f>
        <v>3548.6367327923881</v>
      </c>
      <c r="W69" s="46">
        <f>VLOOKUP(ROUND(K69,0),Sheet2!$B$20:$J$37,7,0)</f>
        <v>3288.2514175550023</v>
      </c>
      <c r="X69" s="46">
        <f>VLOOKUP(ROUND(K69,0),Sheet2!$B$20:$J$37,8,0)</f>
        <v>3027.866102317616</v>
      </c>
      <c r="Y69" s="46">
        <f>VLOOKUP(ROUND(K69,0),Sheet2!$B$20:$J$37,9,0)</f>
        <v>2793.5112193207569</v>
      </c>
      <c r="Z69" s="46">
        <f>VLOOKUP(ROUND(K69,0),Sheet2!$B$20:$M$37,10,0)</f>
        <v>2653.2592751158591</v>
      </c>
      <c r="AA69" s="46">
        <f>VLOOKUP(ROUND(K69,0),Sheet2!$B$20:$M$37,11,0)</f>
        <v>2562.1751530474321</v>
      </c>
      <c r="AB69" s="46">
        <f>VLOOKUP(ROUND(K69,0),Sheet2!$B$20:$M$37,12,0)</f>
        <v>2390.1698879405726</v>
      </c>
      <c r="AC69" s="46">
        <v>90</v>
      </c>
      <c r="AD69" s="53">
        <f t="shared" si="31"/>
        <v>0</v>
      </c>
      <c r="AE69">
        <v>1</v>
      </c>
      <c r="AF69" s="46">
        <v>0</v>
      </c>
      <c r="AG69">
        <v>0</v>
      </c>
      <c r="AH69" s="45">
        <v>0</v>
      </c>
      <c r="AL69">
        <v>0</v>
      </c>
      <c r="AM69" s="45">
        <v>0</v>
      </c>
      <c r="AO69">
        <v>0</v>
      </c>
      <c r="AQ69">
        <v>0</v>
      </c>
      <c r="AS69">
        <v>0</v>
      </c>
      <c r="AT69">
        <v>0</v>
      </c>
      <c r="AU69" t="s">
        <v>21</v>
      </c>
      <c r="AV69" t="s">
        <v>25</v>
      </c>
      <c r="AW69">
        <v>0</v>
      </c>
      <c r="AX69">
        <v>0</v>
      </c>
      <c r="AY69">
        <v>1</v>
      </c>
      <c r="AZ69" s="51">
        <f t="shared" si="32"/>
        <v>1</v>
      </c>
      <c r="BA69">
        <v>0</v>
      </c>
      <c r="BB69">
        <v>0</v>
      </c>
      <c r="BC69">
        <v>1</v>
      </c>
      <c r="BD69">
        <v>0</v>
      </c>
      <c r="BE69">
        <v>0</v>
      </c>
      <c r="BF69" s="51">
        <f t="shared" si="33"/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/>
      <c r="CW69">
        <v>0</v>
      </c>
      <c r="CY69">
        <v>0</v>
      </c>
      <c r="CZ69">
        <v>0</v>
      </c>
      <c r="DA69">
        <v>0</v>
      </c>
      <c r="DC69">
        <v>0</v>
      </c>
      <c r="DD69" s="54">
        <f t="shared" si="34"/>
        <v>0</v>
      </c>
      <c r="DE69" t="s">
        <v>73</v>
      </c>
      <c r="DF69">
        <v>0</v>
      </c>
      <c r="DG69" s="46">
        <v>0</v>
      </c>
      <c r="DH69" t="s">
        <v>68</v>
      </c>
    </row>
    <row r="70" spans="1:112" hidden="1" x14ac:dyDescent="0.35">
      <c r="A70" t="s">
        <v>2</v>
      </c>
      <c r="B70">
        <v>21044265</v>
      </c>
      <c r="C70">
        <v>1994</v>
      </c>
      <c r="D70">
        <v>28</v>
      </c>
      <c r="E70">
        <v>0</v>
      </c>
      <c r="F70" t="s">
        <v>8</v>
      </c>
      <c r="G70" s="3" t="s">
        <v>11</v>
      </c>
      <c r="H70" s="1">
        <v>44428</v>
      </c>
      <c r="I70" s="1">
        <v>44478</v>
      </c>
      <c r="J70" s="1">
        <v>44476</v>
      </c>
      <c r="K70">
        <v>40.142857142857146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>
        <v>33.285714285714292</v>
      </c>
      <c r="P70">
        <v>3800</v>
      </c>
      <c r="Q70" s="9">
        <f>VLOOKUP(ROUND(K70,0),Sheet2!$B$20:$J$37,8,0)</f>
        <v>3027.866102317616</v>
      </c>
      <c r="R70" s="46">
        <f>VLOOKUP(ROUND(K70,0),Sheet2!$B$20:$J$37,2,0)</f>
        <v>4186.3329471694315</v>
      </c>
      <c r="S70" s="46">
        <f>VLOOKUP(ROUND(K70,0),Sheet2!$B$20:$J$37,3,0)</f>
        <v>4014.327682062572</v>
      </c>
      <c r="T70" s="46">
        <f>VLOOKUP(ROUND(K70,0),Sheet2!$B$20:$J$37,4,0)</f>
        <v>3923.2435599941455</v>
      </c>
      <c r="U70" s="46">
        <f>VLOOKUP(ROUND(K70,0),Sheet2!$B$20:$J$37,5,0)</f>
        <v>3782.9916157892471</v>
      </c>
      <c r="V70" s="46">
        <f>VLOOKUP(ROUND(K70,0),Sheet2!$B$20:$J$37,6,0)</f>
        <v>3548.6367327923881</v>
      </c>
      <c r="W70" s="46">
        <f>VLOOKUP(ROUND(K70,0),Sheet2!$B$20:$J$37,7,0)</f>
        <v>3288.2514175550023</v>
      </c>
      <c r="X70" s="46">
        <f>VLOOKUP(ROUND(K70,0),Sheet2!$B$20:$J$37,8,0)</f>
        <v>3027.866102317616</v>
      </c>
      <c r="Y70" s="46">
        <f>VLOOKUP(ROUND(K70,0),Sheet2!$B$20:$J$37,9,0)</f>
        <v>2793.5112193207569</v>
      </c>
      <c r="Z70" s="46">
        <f>VLOOKUP(ROUND(K70,0),Sheet2!$B$20:$M$37,10,0)</f>
        <v>2653.2592751158591</v>
      </c>
      <c r="AA70" s="46">
        <f>VLOOKUP(ROUND(K70,0),Sheet2!$B$20:$M$37,11,0)</f>
        <v>2562.1751530474321</v>
      </c>
      <c r="AB70" s="46">
        <f>VLOOKUP(ROUND(K70,0),Sheet2!$B$20:$M$37,12,0)</f>
        <v>2390.1698879405726</v>
      </c>
      <c r="AC70" s="46">
        <v>90</v>
      </c>
      <c r="AD70" s="53">
        <f t="shared" si="31"/>
        <v>0</v>
      </c>
      <c r="AE70">
        <v>1</v>
      </c>
      <c r="AF70" s="46">
        <v>0</v>
      </c>
      <c r="AG70">
        <v>0</v>
      </c>
      <c r="AH70" s="45">
        <v>0</v>
      </c>
      <c r="AL70">
        <v>0</v>
      </c>
      <c r="AM70" s="45">
        <v>0</v>
      </c>
      <c r="AO70">
        <v>0</v>
      </c>
      <c r="AQ70">
        <v>0</v>
      </c>
      <c r="AS70">
        <v>0</v>
      </c>
      <c r="AT70">
        <v>0</v>
      </c>
      <c r="AU70" t="s">
        <v>20</v>
      </c>
      <c r="AV70" t="s">
        <v>24</v>
      </c>
      <c r="AW70">
        <v>0</v>
      </c>
      <c r="AX70">
        <v>1</v>
      </c>
      <c r="AY70">
        <v>1</v>
      </c>
      <c r="AZ70" s="51">
        <v>1</v>
      </c>
      <c r="BA70">
        <v>0</v>
      </c>
      <c r="BB70">
        <v>0</v>
      </c>
      <c r="BC70">
        <v>1</v>
      </c>
      <c r="BD70">
        <v>0</v>
      </c>
      <c r="BE70">
        <v>0</v>
      </c>
      <c r="BF70" s="51">
        <f t="shared" si="33"/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50</v>
      </c>
      <c r="BW70" t="s">
        <v>24</v>
      </c>
      <c r="BX70">
        <v>1</v>
      </c>
      <c r="BY70">
        <v>1</v>
      </c>
      <c r="BZ70" s="52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 s="52">
        <f t="shared" ref="CF70:CF73" si="35">CD70+CE70</f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Y70">
        <v>0</v>
      </c>
      <c r="CZ70">
        <v>0</v>
      </c>
      <c r="DA70">
        <v>0</v>
      </c>
      <c r="DC70">
        <v>0</v>
      </c>
      <c r="DD70" s="54">
        <f t="shared" si="34"/>
        <v>0</v>
      </c>
      <c r="DF70">
        <v>0</v>
      </c>
      <c r="DG70" s="46">
        <v>0</v>
      </c>
      <c r="DH70" t="s">
        <v>68</v>
      </c>
    </row>
    <row r="71" spans="1:112" hidden="1" x14ac:dyDescent="0.35">
      <c r="A71" t="s">
        <v>3</v>
      </c>
      <c r="B71">
        <v>967651953</v>
      </c>
      <c r="C71">
        <v>1995</v>
      </c>
      <c r="D71">
        <v>27</v>
      </c>
      <c r="E71">
        <v>1</v>
      </c>
      <c r="F71" t="s">
        <v>8</v>
      </c>
      <c r="G71" s="3" t="s">
        <v>11</v>
      </c>
      <c r="H71" s="1">
        <v>44429</v>
      </c>
      <c r="I71" s="1">
        <v>44449</v>
      </c>
      <c r="J71" s="1">
        <v>44508</v>
      </c>
      <c r="K71" s="46">
        <v>37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>
        <v>28.571428571428569</v>
      </c>
      <c r="P71">
        <v>3200</v>
      </c>
      <c r="Q71" s="9">
        <f>VLOOKUP(ROUND(K71,0),Sheet2!$B$20:$J$37,8,0)</f>
        <v>2560.5398489484351</v>
      </c>
      <c r="R71" s="46">
        <f>VLOOKUP(ROUND(K71,0),Sheet2!$B$20:$J$37,2,0)</f>
        <v>3540.206855246417</v>
      </c>
      <c r="S71" s="46">
        <f>VLOOKUP(ROUND(K71,0),Sheet2!$B$20:$J$37,3,0)</f>
        <v>3394.7491894672271</v>
      </c>
      <c r="T71" s="46">
        <f>VLOOKUP(ROUND(K71,0),Sheet2!$B$20:$J$37,4,0)</f>
        <v>3317.7231532154346</v>
      </c>
      <c r="U71" s="46">
        <f>VLOOKUP(ROUND(K71,0),Sheet2!$B$20:$J$37,5,0)</f>
        <v>3199.1179441692843</v>
      </c>
      <c r="V71" s="46">
        <f>VLOOKUP(ROUND(K71,0),Sheet2!$B$20:$J$37,6,0)</f>
        <v>3000.9338117039183</v>
      </c>
      <c r="W71" s="46">
        <f>VLOOKUP(ROUND(K71,0),Sheet2!$B$20:$J$37,7,0)</f>
        <v>2780.7368303261765</v>
      </c>
      <c r="X71" s="46">
        <f>VLOOKUP(ROUND(K71,0),Sheet2!$B$20:$J$37,8,0)</f>
        <v>2560.5398489484351</v>
      </c>
      <c r="Y71" s="46">
        <f>VLOOKUP(ROUND(K71,0),Sheet2!$B$20:$J$37,9,0)</f>
        <v>2362.355716483069</v>
      </c>
      <c r="Z71" s="46">
        <f>VLOOKUP(ROUND(K71,0),Sheet2!$B$20:$M$37,10,0)</f>
        <v>2243.7505074369187</v>
      </c>
      <c r="AA71" s="46">
        <f>VLOOKUP(ROUND(K71,0),Sheet2!$B$20:$M$37,11,0)</f>
        <v>2166.7244711851258</v>
      </c>
      <c r="AB71" s="46">
        <f>VLOOKUP(ROUND(K71,0),Sheet2!$B$20:$M$37,12,0)</f>
        <v>2021.2668054059363</v>
      </c>
      <c r="AC71" s="46">
        <v>90</v>
      </c>
      <c r="AD71" s="53">
        <f t="shared" si="31"/>
        <v>0</v>
      </c>
      <c r="AE71">
        <v>1</v>
      </c>
      <c r="AF71" s="46">
        <v>0</v>
      </c>
      <c r="AG71">
        <v>0</v>
      </c>
      <c r="AH71" s="45">
        <v>0</v>
      </c>
      <c r="AL71">
        <v>0</v>
      </c>
      <c r="AM71" s="45">
        <v>0</v>
      </c>
      <c r="AO71">
        <v>0</v>
      </c>
      <c r="AQ71">
        <v>0</v>
      </c>
      <c r="AS71">
        <v>0</v>
      </c>
      <c r="AT71">
        <v>0</v>
      </c>
      <c r="AU71" t="s">
        <v>20</v>
      </c>
      <c r="AV71" t="s">
        <v>25</v>
      </c>
      <c r="AW71">
        <v>0</v>
      </c>
      <c r="AX71">
        <v>0</v>
      </c>
      <c r="AY71">
        <v>1</v>
      </c>
      <c r="AZ71" s="51">
        <f t="shared" si="32"/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 s="51">
        <f t="shared" si="33"/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20</v>
      </c>
      <c r="BW71" t="s">
        <v>25</v>
      </c>
      <c r="BX71">
        <v>0</v>
      </c>
      <c r="BY71">
        <v>0</v>
      </c>
      <c r="BZ71" s="52">
        <f t="shared" ref="BZ71:BZ73" si="36">BX71+BY71</f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 s="52">
        <f t="shared" si="35"/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Y71">
        <v>0</v>
      </c>
      <c r="CZ71">
        <v>0</v>
      </c>
      <c r="DA71">
        <v>0</v>
      </c>
      <c r="DC71">
        <v>0</v>
      </c>
      <c r="DD71" s="54">
        <f t="shared" si="34"/>
        <v>0</v>
      </c>
      <c r="DE71" t="s">
        <v>8</v>
      </c>
      <c r="DF71">
        <v>0</v>
      </c>
      <c r="DG71" s="46">
        <v>0</v>
      </c>
      <c r="DH71" t="s">
        <v>68</v>
      </c>
    </row>
    <row r="72" spans="1:112" hidden="1" x14ac:dyDescent="0.35">
      <c r="A72" t="s">
        <v>3</v>
      </c>
      <c r="B72">
        <v>966010094</v>
      </c>
      <c r="C72">
        <v>1994</v>
      </c>
      <c r="D72">
        <v>28</v>
      </c>
      <c r="E72">
        <v>1</v>
      </c>
      <c r="F72" t="s">
        <v>8</v>
      </c>
      <c r="G72" s="3" t="s">
        <v>11</v>
      </c>
      <c r="H72" s="1">
        <v>44425</v>
      </c>
      <c r="I72" s="1">
        <v>44487</v>
      </c>
      <c r="J72" s="1">
        <v>44542</v>
      </c>
      <c r="K72">
        <v>37.428571428571431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>
        <v>29.571428571428573</v>
      </c>
      <c r="P72">
        <v>3500</v>
      </c>
      <c r="Q72" s="9">
        <f>VLOOKUP(ROUND(K72,0),Sheet2!$B$20:$J$37,8,0)</f>
        <v>2560.5398489484351</v>
      </c>
      <c r="R72" s="46">
        <f>VLOOKUP(ROUND(K72,0),Sheet2!$B$20:$J$37,2,0)</f>
        <v>3540.206855246417</v>
      </c>
      <c r="S72" s="46">
        <f>VLOOKUP(ROUND(K72,0),Sheet2!$B$20:$J$37,3,0)</f>
        <v>3394.7491894672271</v>
      </c>
      <c r="T72" s="46">
        <f>VLOOKUP(ROUND(K72,0),Sheet2!$B$20:$J$37,4,0)</f>
        <v>3317.7231532154346</v>
      </c>
      <c r="U72" s="46">
        <f>VLOOKUP(ROUND(K72,0),Sheet2!$B$20:$J$37,5,0)</f>
        <v>3199.1179441692843</v>
      </c>
      <c r="V72" s="46">
        <f>VLOOKUP(ROUND(K72,0),Sheet2!$B$20:$J$37,6,0)</f>
        <v>3000.9338117039183</v>
      </c>
      <c r="W72" s="46">
        <f>VLOOKUP(ROUND(K72,0),Sheet2!$B$20:$J$37,7,0)</f>
        <v>2780.7368303261765</v>
      </c>
      <c r="X72" s="46">
        <f>VLOOKUP(ROUND(K72,0),Sheet2!$B$20:$J$37,8,0)</f>
        <v>2560.5398489484351</v>
      </c>
      <c r="Y72" s="46">
        <f>VLOOKUP(ROUND(K72,0),Sheet2!$B$20:$J$37,9,0)</f>
        <v>2362.355716483069</v>
      </c>
      <c r="Z72" s="46">
        <f>VLOOKUP(ROUND(K72,0),Sheet2!$B$20:$M$37,10,0)</f>
        <v>2243.7505074369187</v>
      </c>
      <c r="AA72" s="46">
        <f>VLOOKUP(ROUND(K72,0),Sheet2!$B$20:$M$37,11,0)</f>
        <v>2166.7244711851258</v>
      </c>
      <c r="AB72" s="46">
        <f>VLOOKUP(ROUND(K72,0),Sheet2!$B$20:$M$37,12,0)</f>
        <v>2021.2668054059363</v>
      </c>
      <c r="AC72" s="46">
        <v>97</v>
      </c>
      <c r="AD72" s="53">
        <f t="shared" si="31"/>
        <v>0</v>
      </c>
      <c r="AE72">
        <v>1</v>
      </c>
      <c r="AF72" s="46">
        <v>0</v>
      </c>
      <c r="AG72">
        <v>0</v>
      </c>
      <c r="AH72" s="45">
        <v>0</v>
      </c>
      <c r="AL72">
        <v>1</v>
      </c>
      <c r="AM72" s="45">
        <v>0</v>
      </c>
      <c r="AN72">
        <v>28</v>
      </c>
      <c r="AO72">
        <v>0</v>
      </c>
      <c r="AS72">
        <v>0</v>
      </c>
      <c r="AT72">
        <v>0</v>
      </c>
      <c r="AU72" t="s">
        <v>20</v>
      </c>
      <c r="AV72" t="s">
        <v>24</v>
      </c>
      <c r="AW72">
        <v>0</v>
      </c>
      <c r="AX72">
        <v>0</v>
      </c>
      <c r="AY72">
        <v>0</v>
      </c>
      <c r="AZ72" s="51">
        <f t="shared" si="32"/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 s="51">
        <f t="shared" si="33"/>
        <v>0</v>
      </c>
      <c r="BG72">
        <v>0</v>
      </c>
      <c r="BH72">
        <v>1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62</v>
      </c>
      <c r="BW72" t="s">
        <v>24</v>
      </c>
      <c r="BX72">
        <v>0</v>
      </c>
      <c r="BY72">
        <v>0</v>
      </c>
      <c r="BZ72" s="52">
        <f t="shared" si="36"/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 s="52">
        <f t="shared" si="35"/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Y72">
        <v>0</v>
      </c>
      <c r="CZ72">
        <v>0</v>
      </c>
      <c r="DA72">
        <v>0</v>
      </c>
      <c r="DC72">
        <v>0</v>
      </c>
      <c r="DD72" s="54">
        <f t="shared" si="34"/>
        <v>0</v>
      </c>
      <c r="DE72" t="s">
        <v>73</v>
      </c>
      <c r="DF72">
        <v>0</v>
      </c>
      <c r="DG72" s="46">
        <v>0</v>
      </c>
      <c r="DH72" t="s">
        <v>68</v>
      </c>
    </row>
    <row r="73" spans="1:112" hidden="1" x14ac:dyDescent="0.35">
      <c r="A73" t="s">
        <v>2</v>
      </c>
      <c r="B73">
        <v>17714923</v>
      </c>
      <c r="C73">
        <v>1989</v>
      </c>
      <c r="D73">
        <v>33</v>
      </c>
      <c r="E73">
        <v>0</v>
      </c>
      <c r="F73" t="s">
        <v>9</v>
      </c>
      <c r="G73" s="4" t="s">
        <v>11</v>
      </c>
      <c r="H73" s="1">
        <v>44438</v>
      </c>
      <c r="I73" s="1">
        <v>44459</v>
      </c>
      <c r="J73" s="1">
        <v>44528</v>
      </c>
      <c r="K73">
        <v>37.142857142857146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>
        <v>27.285714285714288</v>
      </c>
      <c r="P73">
        <v>3500</v>
      </c>
      <c r="Q73" s="9">
        <f>VLOOKUP(ROUND(K73,0),Sheet2!$B$20:$J$37,8,0)</f>
        <v>2560.5398489484351</v>
      </c>
      <c r="R73" s="46">
        <f>VLOOKUP(ROUND(K73,0),Sheet2!$B$20:$J$37,2,0)</f>
        <v>3540.206855246417</v>
      </c>
      <c r="S73" s="46">
        <f>VLOOKUP(ROUND(K73,0),Sheet2!$B$20:$J$37,3,0)</f>
        <v>3394.7491894672271</v>
      </c>
      <c r="T73" s="46">
        <f>VLOOKUP(ROUND(K73,0),Sheet2!$B$20:$J$37,4,0)</f>
        <v>3317.7231532154346</v>
      </c>
      <c r="U73" s="46">
        <f>VLOOKUP(ROUND(K73,0),Sheet2!$B$20:$J$37,5,0)</f>
        <v>3199.1179441692843</v>
      </c>
      <c r="V73" s="46">
        <f>VLOOKUP(ROUND(K73,0),Sheet2!$B$20:$J$37,6,0)</f>
        <v>3000.9338117039183</v>
      </c>
      <c r="W73" s="46">
        <f>VLOOKUP(ROUND(K73,0),Sheet2!$B$20:$J$37,7,0)</f>
        <v>2780.7368303261765</v>
      </c>
      <c r="X73" s="46">
        <f>VLOOKUP(ROUND(K73,0),Sheet2!$B$20:$J$37,8,0)</f>
        <v>2560.5398489484351</v>
      </c>
      <c r="Y73" s="46">
        <f>VLOOKUP(ROUND(K73,0),Sheet2!$B$20:$J$37,9,0)</f>
        <v>2362.355716483069</v>
      </c>
      <c r="Z73" s="46">
        <f>VLOOKUP(ROUND(K73,0),Sheet2!$B$20:$M$37,10,0)</f>
        <v>2243.7505074369187</v>
      </c>
      <c r="AA73" s="46">
        <f>VLOOKUP(ROUND(K73,0),Sheet2!$B$20:$M$37,11,0)</f>
        <v>2166.7244711851258</v>
      </c>
      <c r="AB73" s="46">
        <f>VLOOKUP(ROUND(K73,0),Sheet2!$B$20:$M$37,12,0)</f>
        <v>2021.2668054059363</v>
      </c>
      <c r="AC73" s="46">
        <v>97</v>
      </c>
      <c r="AD73" s="53">
        <f t="shared" si="31"/>
        <v>0</v>
      </c>
      <c r="AE73">
        <v>1</v>
      </c>
      <c r="AF73" s="46">
        <v>0</v>
      </c>
      <c r="AG73">
        <v>0</v>
      </c>
      <c r="AH73" s="45">
        <v>0</v>
      </c>
      <c r="AL73">
        <v>1</v>
      </c>
      <c r="AM73" s="45">
        <v>0</v>
      </c>
      <c r="AO73">
        <v>0</v>
      </c>
      <c r="AQ73">
        <v>0</v>
      </c>
      <c r="AS73">
        <v>0</v>
      </c>
      <c r="AT73">
        <v>0</v>
      </c>
      <c r="AU73" t="s">
        <v>20</v>
      </c>
      <c r="AV73" t="s">
        <v>25</v>
      </c>
      <c r="AW73">
        <v>0</v>
      </c>
      <c r="AX73">
        <v>0</v>
      </c>
      <c r="AY73">
        <v>1</v>
      </c>
      <c r="AZ73" s="51">
        <f t="shared" si="32"/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 s="51">
        <f t="shared" si="33"/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21</v>
      </c>
      <c r="BW73" t="s">
        <v>25</v>
      </c>
      <c r="BX73">
        <v>0</v>
      </c>
      <c r="BY73">
        <v>1</v>
      </c>
      <c r="BZ73" s="52">
        <f t="shared" si="36"/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 s="52">
        <f t="shared" si="35"/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Y73">
        <v>0</v>
      </c>
      <c r="CZ73">
        <v>0</v>
      </c>
      <c r="DA73">
        <v>0</v>
      </c>
      <c r="DC73">
        <v>0</v>
      </c>
      <c r="DD73" s="54">
        <f t="shared" si="34"/>
        <v>0</v>
      </c>
      <c r="DF73">
        <v>0</v>
      </c>
      <c r="DG73" s="46">
        <v>0</v>
      </c>
      <c r="DH73" t="s">
        <v>68</v>
      </c>
    </row>
    <row r="74" spans="1:112" hidden="1" x14ac:dyDescent="0.35">
      <c r="A74" t="s">
        <v>2</v>
      </c>
      <c r="B74">
        <v>21002167</v>
      </c>
      <c r="C74">
        <v>1990</v>
      </c>
      <c r="D74">
        <v>32</v>
      </c>
      <c r="E74">
        <v>0</v>
      </c>
      <c r="F74" t="s">
        <v>8</v>
      </c>
      <c r="G74" s="3" t="s">
        <v>11</v>
      </c>
      <c r="H74" s="1">
        <v>44423</v>
      </c>
      <c r="I74" s="1" t="s">
        <v>52</v>
      </c>
      <c r="J74" s="1">
        <v>44417</v>
      </c>
      <c r="K74">
        <v>37.142857142857146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>
        <v>38</v>
      </c>
      <c r="P74">
        <v>3200</v>
      </c>
      <c r="Q74" s="9">
        <f>VLOOKUP(ROUND(K74,0),Sheet2!$B$20:$J$37,8,0)</f>
        <v>2560.5398489484351</v>
      </c>
      <c r="R74" s="46">
        <f>VLOOKUP(ROUND(K74,0),Sheet2!$B$20:$J$37,2,0)</f>
        <v>3540.206855246417</v>
      </c>
      <c r="S74" s="46">
        <f>VLOOKUP(ROUND(K74,0),Sheet2!$B$20:$J$37,3,0)</f>
        <v>3394.7491894672271</v>
      </c>
      <c r="T74" s="46">
        <f>VLOOKUP(ROUND(K74,0),Sheet2!$B$20:$J$37,4,0)</f>
        <v>3317.7231532154346</v>
      </c>
      <c r="U74" s="46">
        <f>VLOOKUP(ROUND(K74,0),Sheet2!$B$20:$J$37,5,0)</f>
        <v>3199.1179441692843</v>
      </c>
      <c r="V74" s="46">
        <f>VLOOKUP(ROUND(K74,0),Sheet2!$B$20:$J$37,6,0)</f>
        <v>3000.9338117039183</v>
      </c>
      <c r="W74" s="46">
        <f>VLOOKUP(ROUND(K74,0),Sheet2!$B$20:$J$37,7,0)</f>
        <v>2780.7368303261765</v>
      </c>
      <c r="X74" s="46">
        <f>VLOOKUP(ROUND(K74,0),Sheet2!$B$20:$J$37,8,0)</f>
        <v>2560.5398489484351</v>
      </c>
      <c r="Y74" s="46">
        <f>VLOOKUP(ROUND(K74,0),Sheet2!$B$20:$J$37,9,0)</f>
        <v>2362.355716483069</v>
      </c>
      <c r="Z74" s="46">
        <f>VLOOKUP(ROUND(K74,0),Sheet2!$B$20:$M$37,10,0)</f>
        <v>2243.7505074369187</v>
      </c>
      <c r="AA74" s="46">
        <f>VLOOKUP(ROUND(K74,0),Sheet2!$B$20:$M$37,11,0)</f>
        <v>2166.7244711851258</v>
      </c>
      <c r="AB74" s="46">
        <f>VLOOKUP(ROUND(K74,0),Sheet2!$B$20:$M$37,12,0)</f>
        <v>2021.2668054059363</v>
      </c>
      <c r="AC74" s="46">
        <v>90</v>
      </c>
      <c r="AD74" s="53">
        <f t="shared" si="31"/>
        <v>0</v>
      </c>
      <c r="AE74">
        <v>1</v>
      </c>
      <c r="AF74" s="46">
        <v>0</v>
      </c>
      <c r="AG74">
        <v>0</v>
      </c>
      <c r="AH74" s="45">
        <v>0</v>
      </c>
      <c r="AL74">
        <v>0</v>
      </c>
      <c r="AM74" s="45">
        <v>0</v>
      </c>
      <c r="AO74">
        <v>0</v>
      </c>
      <c r="AQ74">
        <v>0</v>
      </c>
      <c r="AS74">
        <v>0</v>
      </c>
      <c r="AT74">
        <v>0</v>
      </c>
      <c r="AU74" t="s">
        <v>21</v>
      </c>
      <c r="AV74" t="s">
        <v>24</v>
      </c>
      <c r="AW74">
        <v>0</v>
      </c>
      <c r="AX74">
        <v>0</v>
      </c>
      <c r="AY74">
        <v>1</v>
      </c>
      <c r="AZ74" s="51">
        <f t="shared" si="32"/>
        <v>1</v>
      </c>
      <c r="BA74">
        <v>0</v>
      </c>
      <c r="BB74">
        <v>0</v>
      </c>
      <c r="BC74">
        <v>1</v>
      </c>
      <c r="BD74">
        <v>0</v>
      </c>
      <c r="BE74">
        <v>0</v>
      </c>
      <c r="BF74" s="51">
        <f t="shared" si="33"/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/>
      <c r="CW74">
        <v>0</v>
      </c>
      <c r="CY74">
        <v>0</v>
      </c>
      <c r="CZ74">
        <v>0</v>
      </c>
      <c r="DA74">
        <v>0</v>
      </c>
      <c r="DC74">
        <v>0</v>
      </c>
      <c r="DD74" s="54">
        <f t="shared" si="34"/>
        <v>0</v>
      </c>
      <c r="DF74">
        <v>0</v>
      </c>
      <c r="DG74" s="46">
        <v>0</v>
      </c>
      <c r="DH74" t="s">
        <v>68</v>
      </c>
    </row>
    <row r="75" spans="1:112" hidden="1" x14ac:dyDescent="0.35">
      <c r="A75" t="s">
        <v>2</v>
      </c>
      <c r="B75">
        <v>15403963</v>
      </c>
      <c r="C75">
        <v>1985</v>
      </c>
      <c r="D75">
        <v>37</v>
      </c>
      <c r="E75">
        <v>0</v>
      </c>
      <c r="F75" t="s">
        <v>8</v>
      </c>
      <c r="G75" s="3" t="s">
        <v>11</v>
      </c>
      <c r="H75" s="1">
        <v>44429</v>
      </c>
      <c r="I75" s="1" t="s">
        <v>52</v>
      </c>
      <c r="J75" s="1">
        <v>44494</v>
      </c>
      <c r="K75">
        <v>37.142857142857146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>
        <v>27.857142857142861</v>
      </c>
      <c r="P75">
        <v>3200</v>
      </c>
      <c r="Q75" s="9">
        <f>VLOOKUP(ROUND(K75,0),Sheet2!$B$20:$J$37,8,0)</f>
        <v>2560.5398489484351</v>
      </c>
      <c r="R75" s="46">
        <f>VLOOKUP(ROUND(K75,0),Sheet2!$B$20:$J$37,2,0)</f>
        <v>3540.206855246417</v>
      </c>
      <c r="S75" s="46">
        <f>VLOOKUP(ROUND(K75,0),Sheet2!$B$20:$J$37,3,0)</f>
        <v>3394.7491894672271</v>
      </c>
      <c r="T75" s="46">
        <f>VLOOKUP(ROUND(K75,0),Sheet2!$B$20:$J$37,4,0)</f>
        <v>3317.7231532154346</v>
      </c>
      <c r="U75" s="46">
        <f>VLOOKUP(ROUND(K75,0),Sheet2!$B$20:$J$37,5,0)</f>
        <v>3199.1179441692843</v>
      </c>
      <c r="V75" s="46">
        <f>VLOOKUP(ROUND(K75,0),Sheet2!$B$20:$J$37,6,0)</f>
        <v>3000.9338117039183</v>
      </c>
      <c r="W75" s="46">
        <f>VLOOKUP(ROUND(K75,0),Sheet2!$B$20:$J$37,7,0)</f>
        <v>2780.7368303261765</v>
      </c>
      <c r="X75" s="46">
        <f>VLOOKUP(ROUND(K75,0),Sheet2!$B$20:$J$37,8,0)</f>
        <v>2560.5398489484351</v>
      </c>
      <c r="Y75" s="46">
        <f>VLOOKUP(ROUND(K75,0),Sheet2!$B$20:$J$37,9,0)</f>
        <v>2362.355716483069</v>
      </c>
      <c r="Z75" s="46">
        <f>VLOOKUP(ROUND(K75,0),Sheet2!$B$20:$M$37,10,0)</f>
        <v>2243.7505074369187</v>
      </c>
      <c r="AA75" s="46">
        <f>VLOOKUP(ROUND(K75,0),Sheet2!$B$20:$M$37,11,0)</f>
        <v>2166.7244711851258</v>
      </c>
      <c r="AB75" s="46">
        <f>VLOOKUP(ROUND(K75,0),Sheet2!$B$20:$M$37,12,0)</f>
        <v>2021.2668054059363</v>
      </c>
      <c r="AC75" s="46">
        <v>90</v>
      </c>
      <c r="AD75" s="53">
        <f t="shared" si="31"/>
        <v>0</v>
      </c>
      <c r="AE75">
        <v>1</v>
      </c>
      <c r="AF75" s="46">
        <v>0</v>
      </c>
      <c r="AG75">
        <v>0</v>
      </c>
      <c r="AH75" s="45">
        <v>0</v>
      </c>
      <c r="AL75">
        <v>0</v>
      </c>
      <c r="AM75" s="45">
        <v>0</v>
      </c>
      <c r="AO75">
        <v>0</v>
      </c>
      <c r="AQ75">
        <v>0</v>
      </c>
      <c r="AS75">
        <v>0</v>
      </c>
      <c r="AT75">
        <v>0</v>
      </c>
      <c r="AU75" t="s">
        <v>21</v>
      </c>
      <c r="AV75" t="s">
        <v>25</v>
      </c>
      <c r="AW75">
        <v>0</v>
      </c>
      <c r="AX75">
        <v>0</v>
      </c>
      <c r="AY75">
        <v>1</v>
      </c>
      <c r="AZ75" s="51">
        <f t="shared" si="32"/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 s="51">
        <f t="shared" si="33"/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/>
      <c r="CW75">
        <v>0</v>
      </c>
      <c r="CY75">
        <v>0</v>
      </c>
      <c r="CZ75">
        <v>0</v>
      </c>
      <c r="DA75">
        <v>0</v>
      </c>
      <c r="DC75">
        <v>0</v>
      </c>
      <c r="DD75" s="54">
        <f t="shared" si="34"/>
        <v>0</v>
      </c>
      <c r="DE75" t="s">
        <v>73</v>
      </c>
      <c r="DF75">
        <v>0</v>
      </c>
      <c r="DG75" s="46">
        <v>0</v>
      </c>
      <c r="DH75" t="s">
        <v>68</v>
      </c>
    </row>
    <row r="76" spans="1:112" hidden="1" x14ac:dyDescent="0.35">
      <c r="A76" t="s">
        <v>2</v>
      </c>
      <c r="B76">
        <v>17429251</v>
      </c>
      <c r="C76">
        <v>1981</v>
      </c>
      <c r="D76">
        <v>41</v>
      </c>
      <c r="E76">
        <v>0</v>
      </c>
      <c r="F76" t="s">
        <v>8</v>
      </c>
      <c r="G76" s="4" t="s">
        <v>11</v>
      </c>
      <c r="H76" s="1">
        <v>44470</v>
      </c>
      <c r="I76" s="1"/>
      <c r="J76" s="1">
        <v>44512</v>
      </c>
      <c r="K76">
        <v>37.142857142857146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>
        <v>31.142857142857146</v>
      </c>
      <c r="P76">
        <v>3500</v>
      </c>
      <c r="Q76" s="9">
        <f>VLOOKUP(ROUND(K76,0),Sheet2!$B$20:$J$37,8,0)</f>
        <v>2560.5398489484351</v>
      </c>
      <c r="R76" s="46">
        <f>VLOOKUP(ROUND(K76,0),Sheet2!$B$20:$J$37,2,0)</f>
        <v>3540.206855246417</v>
      </c>
      <c r="S76" s="46">
        <f>VLOOKUP(ROUND(K76,0),Sheet2!$B$20:$J$37,3,0)</f>
        <v>3394.7491894672271</v>
      </c>
      <c r="T76" s="46">
        <f>VLOOKUP(ROUND(K76,0),Sheet2!$B$20:$J$37,4,0)</f>
        <v>3317.7231532154346</v>
      </c>
      <c r="U76" s="46">
        <f>VLOOKUP(ROUND(K76,0),Sheet2!$B$20:$J$37,5,0)</f>
        <v>3199.1179441692843</v>
      </c>
      <c r="V76" s="46">
        <f>VLOOKUP(ROUND(K76,0),Sheet2!$B$20:$J$37,6,0)</f>
        <v>3000.9338117039183</v>
      </c>
      <c r="W76" s="46">
        <f>VLOOKUP(ROUND(K76,0),Sheet2!$B$20:$J$37,7,0)</f>
        <v>2780.7368303261765</v>
      </c>
      <c r="X76" s="46">
        <f>VLOOKUP(ROUND(K76,0),Sheet2!$B$20:$J$37,8,0)</f>
        <v>2560.5398489484351</v>
      </c>
      <c r="Y76" s="46">
        <f>VLOOKUP(ROUND(K76,0),Sheet2!$B$20:$J$37,9,0)</f>
        <v>2362.355716483069</v>
      </c>
      <c r="Z76" s="46">
        <f>VLOOKUP(ROUND(K76,0),Sheet2!$B$20:$M$37,10,0)</f>
        <v>2243.7505074369187</v>
      </c>
      <c r="AA76" s="46">
        <f>VLOOKUP(ROUND(K76,0),Sheet2!$B$20:$M$37,11,0)</f>
        <v>2166.7244711851258</v>
      </c>
      <c r="AB76" s="46">
        <f>VLOOKUP(ROUND(K76,0),Sheet2!$B$20:$M$37,12,0)</f>
        <v>2021.2668054059363</v>
      </c>
      <c r="AC76" s="46">
        <v>97</v>
      </c>
      <c r="AD76" s="53">
        <f t="shared" si="31"/>
        <v>0</v>
      </c>
      <c r="AE76">
        <v>1</v>
      </c>
      <c r="AF76" s="46">
        <v>0</v>
      </c>
      <c r="AG76">
        <v>0</v>
      </c>
      <c r="AH76" s="45">
        <v>0</v>
      </c>
      <c r="AL76">
        <v>1</v>
      </c>
      <c r="AM76" s="45">
        <v>0</v>
      </c>
      <c r="AO76">
        <v>0</v>
      </c>
      <c r="AQ76">
        <v>0</v>
      </c>
      <c r="AS76">
        <v>0</v>
      </c>
      <c r="AT76">
        <v>0</v>
      </c>
      <c r="AU76" t="s">
        <v>21</v>
      </c>
      <c r="AV76" t="s">
        <v>25</v>
      </c>
      <c r="AW76">
        <v>0</v>
      </c>
      <c r="AX76">
        <v>0</v>
      </c>
      <c r="AY76">
        <v>1</v>
      </c>
      <c r="AZ76" s="51">
        <f t="shared" si="32"/>
        <v>1</v>
      </c>
      <c r="BA76">
        <v>0</v>
      </c>
      <c r="BB76">
        <v>1</v>
      </c>
      <c r="BC76">
        <v>0</v>
      </c>
      <c r="BD76">
        <v>0</v>
      </c>
      <c r="BE76">
        <v>0</v>
      </c>
      <c r="BF76" s="51">
        <f t="shared" si="33"/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/>
      <c r="CW76">
        <v>0</v>
      </c>
      <c r="CY76">
        <v>0</v>
      </c>
      <c r="CZ76">
        <v>0</v>
      </c>
      <c r="DA76">
        <v>0</v>
      </c>
      <c r="DC76">
        <v>0</v>
      </c>
      <c r="DD76" s="54">
        <f t="shared" si="34"/>
        <v>0</v>
      </c>
      <c r="DF76">
        <v>0</v>
      </c>
      <c r="DG76" s="46">
        <v>0</v>
      </c>
      <c r="DH76" t="s">
        <v>68</v>
      </c>
    </row>
    <row r="77" spans="1:112" x14ac:dyDescent="0.35">
      <c r="A77" t="s">
        <v>3</v>
      </c>
      <c r="B77">
        <v>793887020</v>
      </c>
      <c r="C77">
        <v>1988</v>
      </c>
      <c r="D77">
        <v>34</v>
      </c>
      <c r="E77">
        <v>1</v>
      </c>
      <c r="F77" t="s">
        <v>8</v>
      </c>
      <c r="G77" s="3" t="s">
        <v>11</v>
      </c>
      <c r="H77" s="1">
        <v>44456</v>
      </c>
      <c r="I77" s="1">
        <v>44477</v>
      </c>
      <c r="J77" s="1">
        <v>44498</v>
      </c>
      <c r="K77">
        <v>37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>
        <v>34</v>
      </c>
      <c r="P77">
        <v>2000</v>
      </c>
      <c r="Q77" s="9">
        <f>VLOOKUP(ROUND(K77,0),Sheet2!$B$20:$J$37,8,0)</f>
        <v>2560.5398489484351</v>
      </c>
      <c r="R77" s="46">
        <f>VLOOKUP(ROUND(K77,0),Sheet2!$B$20:$J$37,2,0)</f>
        <v>3540.206855246417</v>
      </c>
      <c r="S77" s="46">
        <f>VLOOKUP(ROUND(K77,0),Sheet2!$B$20:$J$37,3,0)</f>
        <v>3394.7491894672271</v>
      </c>
      <c r="T77" s="46">
        <f>VLOOKUP(ROUND(K77,0),Sheet2!$B$20:$J$37,4,0)</f>
        <v>3317.7231532154346</v>
      </c>
      <c r="U77" s="46">
        <f>VLOOKUP(ROUND(K77,0),Sheet2!$B$20:$J$37,5,0)</f>
        <v>3199.1179441692843</v>
      </c>
      <c r="V77" s="46">
        <f>VLOOKUP(ROUND(K77,0),Sheet2!$B$20:$J$37,6,0)</f>
        <v>3000.9338117039183</v>
      </c>
      <c r="W77" s="46">
        <f>VLOOKUP(ROUND(K77,0),Sheet2!$B$20:$J$37,7,0)</f>
        <v>2780.7368303261765</v>
      </c>
      <c r="X77" s="46">
        <f>VLOOKUP(ROUND(K77,0),Sheet2!$B$20:$J$37,8,0)</f>
        <v>2560.5398489484351</v>
      </c>
      <c r="Y77" s="46">
        <f>VLOOKUP(ROUND(K77,0),Sheet2!$B$20:$J$37,9,0)</f>
        <v>2362.355716483069</v>
      </c>
      <c r="Z77" s="46">
        <f>VLOOKUP(ROUND(K77,0),Sheet2!$B$20:$M$37,10,0)</f>
        <v>2243.7505074369187</v>
      </c>
      <c r="AA77" s="46">
        <f>VLOOKUP(ROUND(K77,0),Sheet2!$B$20:$M$37,11,0)</f>
        <v>2166.7244711851258</v>
      </c>
      <c r="AB77" s="46">
        <f>VLOOKUP(ROUND(K77,0),Sheet2!$B$20:$M$37,12,0)</f>
        <v>2021.2668054059363</v>
      </c>
      <c r="AC77" s="46">
        <v>1</v>
      </c>
      <c r="AD77" s="53">
        <f t="shared" si="31"/>
        <v>1</v>
      </c>
      <c r="AE77">
        <v>0</v>
      </c>
      <c r="AF77" s="46">
        <v>1</v>
      </c>
      <c r="AG77">
        <v>0</v>
      </c>
      <c r="AH77" s="45">
        <v>0</v>
      </c>
      <c r="AL77">
        <v>0</v>
      </c>
      <c r="AM77" s="45">
        <v>0</v>
      </c>
      <c r="AO77">
        <v>0</v>
      </c>
      <c r="AS77">
        <v>0</v>
      </c>
      <c r="AT77">
        <v>0</v>
      </c>
      <c r="AU77" t="s">
        <v>20</v>
      </c>
      <c r="AV77" t="s">
        <v>25</v>
      </c>
      <c r="AW77">
        <v>0</v>
      </c>
      <c r="AX77">
        <v>0</v>
      </c>
      <c r="AY77">
        <v>1</v>
      </c>
      <c r="AZ77" s="51">
        <f t="shared" si="32"/>
        <v>1</v>
      </c>
      <c r="BA77">
        <v>0</v>
      </c>
      <c r="BB77">
        <v>0</v>
      </c>
      <c r="BC77">
        <v>1</v>
      </c>
      <c r="BD77">
        <v>0</v>
      </c>
      <c r="BE77">
        <v>0</v>
      </c>
      <c r="BF77" s="51">
        <f t="shared" si="33"/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21</v>
      </c>
      <c r="BW77" t="s">
        <v>25</v>
      </c>
      <c r="BX77">
        <v>0</v>
      </c>
      <c r="BY77">
        <v>0</v>
      </c>
      <c r="BZ77" s="52">
        <f>BX77+BY77</f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 s="52">
        <f>CD77+CE77</f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Y77">
        <v>0</v>
      </c>
      <c r="CZ77">
        <v>0</v>
      </c>
      <c r="DA77">
        <v>1</v>
      </c>
      <c r="DB77">
        <v>20</v>
      </c>
      <c r="DC77">
        <v>0</v>
      </c>
      <c r="DD77" s="54">
        <f t="shared" si="34"/>
        <v>0</v>
      </c>
      <c r="DE77" t="s">
        <v>8</v>
      </c>
      <c r="DF77">
        <v>1</v>
      </c>
      <c r="DG77" s="46">
        <v>0</v>
      </c>
      <c r="DH77" t="s">
        <v>69</v>
      </c>
    </row>
    <row r="78" spans="1:112" hidden="1" x14ac:dyDescent="0.35">
      <c r="A78" t="s">
        <v>2</v>
      </c>
      <c r="B78">
        <v>21045279</v>
      </c>
      <c r="C78">
        <v>1991</v>
      </c>
      <c r="D78">
        <v>31</v>
      </c>
      <c r="E78">
        <v>0</v>
      </c>
      <c r="F78" t="s">
        <v>8</v>
      </c>
      <c r="G78" s="3" t="s">
        <v>11</v>
      </c>
      <c r="H78" s="1">
        <v>44427</v>
      </c>
      <c r="I78" s="1" t="s">
        <v>52</v>
      </c>
      <c r="J78" s="1">
        <v>44425</v>
      </c>
      <c r="K78">
        <v>37.285714285714285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>
        <v>37.571428571428569</v>
      </c>
      <c r="P78">
        <v>3200</v>
      </c>
      <c r="Q78" s="9">
        <f>VLOOKUP(ROUND(K78,0),Sheet2!$B$20:$J$37,8,0)</f>
        <v>2560.5398489484351</v>
      </c>
      <c r="R78" s="46">
        <f>VLOOKUP(ROUND(K78,0),Sheet2!$B$20:$J$37,2,0)</f>
        <v>3540.206855246417</v>
      </c>
      <c r="S78" s="46">
        <f>VLOOKUP(ROUND(K78,0),Sheet2!$B$20:$J$37,3,0)</f>
        <v>3394.7491894672271</v>
      </c>
      <c r="T78" s="46">
        <f>VLOOKUP(ROUND(K78,0),Sheet2!$B$20:$J$37,4,0)</f>
        <v>3317.7231532154346</v>
      </c>
      <c r="U78" s="46">
        <f>VLOOKUP(ROUND(K78,0),Sheet2!$B$20:$J$37,5,0)</f>
        <v>3199.1179441692843</v>
      </c>
      <c r="V78" s="46">
        <f>VLOOKUP(ROUND(K78,0),Sheet2!$B$20:$J$37,6,0)</f>
        <v>3000.9338117039183</v>
      </c>
      <c r="W78" s="46">
        <f>VLOOKUP(ROUND(K78,0),Sheet2!$B$20:$J$37,7,0)</f>
        <v>2780.7368303261765</v>
      </c>
      <c r="X78" s="46">
        <f>VLOOKUP(ROUND(K78,0),Sheet2!$B$20:$J$37,8,0)</f>
        <v>2560.5398489484351</v>
      </c>
      <c r="Y78" s="46">
        <f>VLOOKUP(ROUND(K78,0),Sheet2!$B$20:$J$37,9,0)</f>
        <v>2362.355716483069</v>
      </c>
      <c r="Z78" s="46">
        <f>VLOOKUP(ROUND(K78,0),Sheet2!$B$20:$M$37,10,0)</f>
        <v>2243.7505074369187</v>
      </c>
      <c r="AA78" s="46">
        <f>VLOOKUP(ROUND(K78,0),Sheet2!$B$20:$M$37,11,0)</f>
        <v>2166.7244711851258</v>
      </c>
      <c r="AB78" s="46">
        <f>VLOOKUP(ROUND(K78,0),Sheet2!$B$20:$M$37,12,0)</f>
        <v>2021.2668054059363</v>
      </c>
      <c r="AC78" s="46">
        <v>90</v>
      </c>
      <c r="AD78" s="53">
        <f t="shared" si="31"/>
        <v>0</v>
      </c>
      <c r="AE78">
        <v>1</v>
      </c>
      <c r="AF78" s="46">
        <v>0</v>
      </c>
      <c r="AG78">
        <v>0</v>
      </c>
      <c r="AH78" s="45">
        <v>0</v>
      </c>
      <c r="AL78">
        <v>0</v>
      </c>
      <c r="AM78" s="45">
        <v>0</v>
      </c>
      <c r="AO78">
        <v>0</v>
      </c>
      <c r="AQ78">
        <v>0</v>
      </c>
      <c r="AS78">
        <v>0</v>
      </c>
      <c r="AT78">
        <v>0</v>
      </c>
      <c r="AU78" t="s">
        <v>21</v>
      </c>
      <c r="AV78" t="s">
        <v>24</v>
      </c>
      <c r="AW78">
        <v>0</v>
      </c>
      <c r="AX78">
        <v>0</v>
      </c>
      <c r="AY78">
        <v>1</v>
      </c>
      <c r="AZ78" s="51">
        <f t="shared" si="32"/>
        <v>1</v>
      </c>
      <c r="BA78">
        <v>0</v>
      </c>
      <c r="BB78">
        <v>0</v>
      </c>
      <c r="BC78">
        <v>1</v>
      </c>
      <c r="BD78">
        <v>1</v>
      </c>
      <c r="BE78">
        <v>0</v>
      </c>
      <c r="BF78" s="51">
        <f t="shared" si="33"/>
        <v>1</v>
      </c>
      <c r="BG78">
        <v>0</v>
      </c>
      <c r="BH78">
        <v>1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/>
      <c r="CW78">
        <v>0</v>
      </c>
      <c r="CY78">
        <v>0</v>
      </c>
      <c r="CZ78">
        <v>0</v>
      </c>
      <c r="DA78">
        <v>0</v>
      </c>
      <c r="DC78">
        <v>0</v>
      </c>
      <c r="DD78" s="54">
        <f t="shared" si="34"/>
        <v>0</v>
      </c>
      <c r="DF78">
        <v>0</v>
      </c>
      <c r="DG78" s="46">
        <v>0</v>
      </c>
      <c r="DH78" t="s">
        <v>68</v>
      </c>
    </row>
    <row r="79" spans="1:112" hidden="1" x14ac:dyDescent="0.35">
      <c r="A79" t="s">
        <v>2</v>
      </c>
      <c r="B79">
        <v>14011244</v>
      </c>
      <c r="C79">
        <v>1982</v>
      </c>
      <c r="D79">
        <v>40</v>
      </c>
      <c r="E79">
        <v>0</v>
      </c>
      <c r="F79" t="s">
        <v>9</v>
      </c>
      <c r="G79" s="3" t="s">
        <v>11</v>
      </c>
      <c r="H79" s="1">
        <v>44425</v>
      </c>
      <c r="I79" s="1" t="s">
        <v>52</v>
      </c>
      <c r="J79" s="1">
        <v>44435</v>
      </c>
      <c r="K79" s="46">
        <v>37.285714285714285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>
        <v>35.857142857142854</v>
      </c>
      <c r="P79">
        <v>3200</v>
      </c>
      <c r="Q79" s="9">
        <f>VLOOKUP(ROUND(K79,0),Sheet2!$B$20:$J$37,8,0)</f>
        <v>2560.5398489484351</v>
      </c>
      <c r="R79" s="46">
        <f>VLOOKUP(ROUND(K79,0),Sheet2!$B$20:$J$37,2,0)</f>
        <v>3540.206855246417</v>
      </c>
      <c r="S79" s="46">
        <f>VLOOKUP(ROUND(K79,0),Sheet2!$B$20:$J$37,3,0)</f>
        <v>3394.7491894672271</v>
      </c>
      <c r="T79" s="46">
        <f>VLOOKUP(ROUND(K79,0),Sheet2!$B$20:$J$37,4,0)</f>
        <v>3317.7231532154346</v>
      </c>
      <c r="U79" s="46">
        <f>VLOOKUP(ROUND(K79,0),Sheet2!$B$20:$J$37,5,0)</f>
        <v>3199.1179441692843</v>
      </c>
      <c r="V79" s="46">
        <f>VLOOKUP(ROUND(K79,0),Sheet2!$B$20:$J$37,6,0)</f>
        <v>3000.9338117039183</v>
      </c>
      <c r="W79" s="46">
        <f>VLOOKUP(ROUND(K79,0),Sheet2!$B$20:$J$37,7,0)</f>
        <v>2780.7368303261765</v>
      </c>
      <c r="X79" s="46">
        <f>VLOOKUP(ROUND(K79,0),Sheet2!$B$20:$J$37,8,0)</f>
        <v>2560.5398489484351</v>
      </c>
      <c r="Y79" s="46">
        <f>VLOOKUP(ROUND(K79,0),Sheet2!$B$20:$J$37,9,0)</f>
        <v>2362.355716483069</v>
      </c>
      <c r="Z79" s="46">
        <f>VLOOKUP(ROUND(K79,0),Sheet2!$B$20:$M$37,10,0)</f>
        <v>2243.7505074369187</v>
      </c>
      <c r="AA79" s="46">
        <f>VLOOKUP(ROUND(K79,0),Sheet2!$B$20:$M$37,11,0)</f>
        <v>2166.7244711851258</v>
      </c>
      <c r="AB79" s="46">
        <f>VLOOKUP(ROUND(K79,0),Sheet2!$B$20:$M$37,12,0)</f>
        <v>2021.2668054059363</v>
      </c>
      <c r="AC79" s="46">
        <v>90</v>
      </c>
      <c r="AD79" s="53">
        <f t="shared" si="31"/>
        <v>0</v>
      </c>
      <c r="AE79">
        <v>1</v>
      </c>
      <c r="AF79" s="46">
        <v>0</v>
      </c>
      <c r="AG79">
        <v>0</v>
      </c>
      <c r="AH79" s="45">
        <v>0</v>
      </c>
      <c r="AL79">
        <v>0</v>
      </c>
      <c r="AM79" s="45">
        <v>0</v>
      </c>
      <c r="AO79">
        <v>0</v>
      </c>
      <c r="AQ79">
        <v>0</v>
      </c>
      <c r="AS79">
        <v>0</v>
      </c>
      <c r="AT79">
        <v>0</v>
      </c>
      <c r="AU79" t="s">
        <v>21</v>
      </c>
      <c r="AV79" t="s">
        <v>24</v>
      </c>
      <c r="AW79">
        <v>0</v>
      </c>
      <c r="AX79">
        <v>0</v>
      </c>
      <c r="AY79">
        <v>1</v>
      </c>
      <c r="AZ79" s="51">
        <f t="shared" si="32"/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 s="51">
        <f t="shared" si="33"/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/>
      <c r="CW79">
        <v>0</v>
      </c>
      <c r="CY79">
        <v>0</v>
      </c>
      <c r="CZ79">
        <v>0</v>
      </c>
      <c r="DA79">
        <v>0</v>
      </c>
      <c r="DC79">
        <v>0</v>
      </c>
      <c r="DD79" s="54">
        <f t="shared" si="34"/>
        <v>0</v>
      </c>
      <c r="DF79">
        <v>0</v>
      </c>
      <c r="DG79" s="46">
        <v>0</v>
      </c>
      <c r="DH79" t="s">
        <v>68</v>
      </c>
    </row>
    <row r="80" spans="1:112" hidden="1" x14ac:dyDescent="0.35">
      <c r="A80" t="s">
        <v>3</v>
      </c>
      <c r="B80" s="46">
        <v>949080171</v>
      </c>
      <c r="C80">
        <v>1991</v>
      </c>
      <c r="D80">
        <v>31</v>
      </c>
      <c r="E80">
        <v>1</v>
      </c>
      <c r="F80" t="s">
        <v>8</v>
      </c>
      <c r="G80" s="3" t="s">
        <v>11</v>
      </c>
      <c r="H80" s="1">
        <v>44422</v>
      </c>
      <c r="I80" s="1">
        <v>44478</v>
      </c>
      <c r="J80" s="1">
        <v>44492</v>
      </c>
      <c r="K80">
        <v>37.428571428571431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>
        <v>35.428571428571431</v>
      </c>
      <c r="P80">
        <v>3200</v>
      </c>
      <c r="Q80" s="9">
        <f>VLOOKUP(ROUND(K80,0),Sheet2!$B$20:$J$37,8,0)</f>
        <v>2560.5398489484351</v>
      </c>
      <c r="R80" s="46">
        <f>VLOOKUP(ROUND(K80,0),Sheet2!$B$20:$J$37,2,0)</f>
        <v>3540.206855246417</v>
      </c>
      <c r="S80" s="46">
        <f>VLOOKUP(ROUND(K80,0),Sheet2!$B$20:$J$37,3,0)</f>
        <v>3394.7491894672271</v>
      </c>
      <c r="T80" s="46">
        <f>VLOOKUP(ROUND(K80,0),Sheet2!$B$20:$J$37,4,0)</f>
        <v>3317.7231532154346</v>
      </c>
      <c r="U80" s="46">
        <f>VLOOKUP(ROUND(K80,0),Sheet2!$B$20:$J$37,5,0)</f>
        <v>3199.1179441692843</v>
      </c>
      <c r="V80" s="46">
        <f>VLOOKUP(ROUND(K80,0),Sheet2!$B$20:$J$37,6,0)</f>
        <v>3000.9338117039183</v>
      </c>
      <c r="W80" s="46">
        <f>VLOOKUP(ROUND(K80,0),Sheet2!$B$20:$J$37,7,0)</f>
        <v>2780.7368303261765</v>
      </c>
      <c r="X80" s="46">
        <f>VLOOKUP(ROUND(K80,0),Sheet2!$B$20:$J$37,8,0)</f>
        <v>2560.5398489484351</v>
      </c>
      <c r="Y80" s="46">
        <f>VLOOKUP(ROUND(K80,0),Sheet2!$B$20:$J$37,9,0)</f>
        <v>2362.355716483069</v>
      </c>
      <c r="Z80" s="46">
        <f>VLOOKUP(ROUND(K80,0),Sheet2!$B$20:$M$37,10,0)</f>
        <v>2243.7505074369187</v>
      </c>
      <c r="AA80" s="46">
        <f>VLOOKUP(ROUND(K80,0),Sheet2!$B$20:$M$37,11,0)</f>
        <v>2166.7244711851258</v>
      </c>
      <c r="AB80" s="46">
        <f>VLOOKUP(ROUND(K80,0),Sheet2!$B$20:$M$37,12,0)</f>
        <v>2021.2668054059363</v>
      </c>
      <c r="AC80" s="46">
        <v>90</v>
      </c>
      <c r="AD80" s="53">
        <f t="shared" si="31"/>
        <v>0</v>
      </c>
      <c r="AE80">
        <v>1</v>
      </c>
      <c r="AF80" s="46">
        <v>0</v>
      </c>
      <c r="AG80">
        <v>0</v>
      </c>
      <c r="AH80" s="45">
        <v>0</v>
      </c>
      <c r="AL80">
        <v>0</v>
      </c>
      <c r="AM80" s="45">
        <v>0</v>
      </c>
      <c r="AO80">
        <v>0</v>
      </c>
      <c r="AS80">
        <v>0</v>
      </c>
      <c r="AT80">
        <v>0</v>
      </c>
      <c r="AU80" t="s">
        <v>20</v>
      </c>
      <c r="AV80" t="s">
        <v>24</v>
      </c>
      <c r="AW80">
        <v>0</v>
      </c>
      <c r="AX80">
        <v>0</v>
      </c>
      <c r="AY80">
        <v>1</v>
      </c>
      <c r="AZ80" s="51">
        <f t="shared" si="32"/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 s="51">
        <f t="shared" si="33"/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56</v>
      </c>
      <c r="BW80" t="s">
        <v>24</v>
      </c>
      <c r="BX80">
        <v>0</v>
      </c>
      <c r="BY80">
        <v>0</v>
      </c>
      <c r="BZ80" s="52">
        <f t="shared" ref="BZ80:BZ84" si="37">BX80+BY80</f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 s="52">
        <f t="shared" ref="CF80:CF84" si="38">CD80+CE80</f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Y80">
        <v>0</v>
      </c>
      <c r="CZ80">
        <v>0</v>
      </c>
      <c r="DA80">
        <v>0</v>
      </c>
      <c r="DC80">
        <v>1.1000000000000001</v>
      </c>
      <c r="DD80" s="54">
        <f t="shared" si="34"/>
        <v>1</v>
      </c>
      <c r="DE80" t="s">
        <v>73</v>
      </c>
      <c r="DF80">
        <v>0</v>
      </c>
      <c r="DG80" s="46">
        <v>0</v>
      </c>
      <c r="DH80" t="s">
        <v>68</v>
      </c>
    </row>
    <row r="81" spans="1:112" hidden="1" x14ac:dyDescent="0.35">
      <c r="A81" t="s">
        <v>3</v>
      </c>
      <c r="B81">
        <v>989220187</v>
      </c>
      <c r="C81">
        <v>1987</v>
      </c>
      <c r="D81">
        <v>35</v>
      </c>
      <c r="E81">
        <v>2</v>
      </c>
      <c r="F81" t="s">
        <v>8</v>
      </c>
      <c r="G81" s="3" t="s">
        <v>11</v>
      </c>
      <c r="H81" s="1">
        <v>44426</v>
      </c>
      <c r="I81" s="1">
        <v>44475</v>
      </c>
      <c r="J81" s="1">
        <v>44503</v>
      </c>
      <c r="K81">
        <v>37.428571428571431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>
        <v>33.428571428571431</v>
      </c>
      <c r="P81">
        <v>3200</v>
      </c>
      <c r="Q81" s="9">
        <f>VLOOKUP(ROUND(K81,0),Sheet2!$B$20:$J$37,8,0)</f>
        <v>2560.5398489484351</v>
      </c>
      <c r="R81" s="46">
        <f>VLOOKUP(ROUND(K81,0),Sheet2!$B$20:$J$37,2,0)</f>
        <v>3540.206855246417</v>
      </c>
      <c r="S81" s="46">
        <f>VLOOKUP(ROUND(K81,0),Sheet2!$B$20:$J$37,3,0)</f>
        <v>3394.7491894672271</v>
      </c>
      <c r="T81" s="46">
        <f>VLOOKUP(ROUND(K81,0),Sheet2!$B$20:$J$37,4,0)</f>
        <v>3317.7231532154346</v>
      </c>
      <c r="U81" s="46">
        <f>VLOOKUP(ROUND(K81,0),Sheet2!$B$20:$J$37,5,0)</f>
        <v>3199.1179441692843</v>
      </c>
      <c r="V81" s="46">
        <f>VLOOKUP(ROUND(K81,0),Sheet2!$B$20:$J$37,6,0)</f>
        <v>3000.9338117039183</v>
      </c>
      <c r="W81" s="46">
        <f>VLOOKUP(ROUND(K81,0),Sheet2!$B$20:$J$37,7,0)</f>
        <v>2780.7368303261765</v>
      </c>
      <c r="X81" s="46">
        <f>VLOOKUP(ROUND(K81,0),Sheet2!$B$20:$J$37,8,0)</f>
        <v>2560.5398489484351</v>
      </c>
      <c r="Y81" s="46">
        <f>VLOOKUP(ROUND(K81,0),Sheet2!$B$20:$J$37,9,0)</f>
        <v>2362.355716483069</v>
      </c>
      <c r="Z81" s="46">
        <f>VLOOKUP(ROUND(K81,0),Sheet2!$B$20:$M$37,10,0)</f>
        <v>2243.7505074369187</v>
      </c>
      <c r="AA81" s="46">
        <f>VLOOKUP(ROUND(K81,0),Sheet2!$B$20:$M$37,11,0)</f>
        <v>2166.7244711851258</v>
      </c>
      <c r="AB81" s="46">
        <f>VLOOKUP(ROUND(K81,0),Sheet2!$B$20:$M$37,12,0)</f>
        <v>2021.2668054059363</v>
      </c>
      <c r="AC81" s="46">
        <v>90</v>
      </c>
      <c r="AD81" s="53">
        <f t="shared" si="31"/>
        <v>0</v>
      </c>
      <c r="AE81">
        <v>1</v>
      </c>
      <c r="AF81" s="46">
        <v>0</v>
      </c>
      <c r="AG81">
        <v>0</v>
      </c>
      <c r="AH81" s="45">
        <v>0</v>
      </c>
      <c r="AL81">
        <v>0</v>
      </c>
      <c r="AM81" s="45">
        <v>0</v>
      </c>
      <c r="AO81">
        <v>0</v>
      </c>
      <c r="AS81">
        <v>0</v>
      </c>
      <c r="AT81">
        <v>0</v>
      </c>
      <c r="AU81" t="s">
        <v>20</v>
      </c>
      <c r="AV81" t="s">
        <v>24</v>
      </c>
      <c r="AW81">
        <v>0</v>
      </c>
      <c r="AX81">
        <v>0</v>
      </c>
      <c r="AY81">
        <v>1</v>
      </c>
      <c r="AZ81" s="51">
        <f t="shared" si="32"/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 s="51">
        <f t="shared" si="33"/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49</v>
      </c>
      <c r="BW81" t="s">
        <v>24</v>
      </c>
      <c r="BX81">
        <v>0</v>
      </c>
      <c r="BY81">
        <v>0</v>
      </c>
      <c r="BZ81" s="52">
        <f t="shared" si="37"/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 s="52">
        <f t="shared" si="38"/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Y81">
        <v>0</v>
      </c>
      <c r="CZ81">
        <v>0</v>
      </c>
      <c r="DA81">
        <v>0</v>
      </c>
      <c r="DC81">
        <v>0</v>
      </c>
      <c r="DD81" s="54">
        <f t="shared" si="34"/>
        <v>0</v>
      </c>
      <c r="DE81" t="s">
        <v>8</v>
      </c>
      <c r="DF81">
        <v>0</v>
      </c>
      <c r="DG81" s="46">
        <v>0</v>
      </c>
      <c r="DH81" t="s">
        <v>68</v>
      </c>
    </row>
    <row r="82" spans="1:112" hidden="1" x14ac:dyDescent="0.35">
      <c r="A82" t="s">
        <v>3</v>
      </c>
      <c r="B82">
        <v>964236291</v>
      </c>
      <c r="C82">
        <v>1993</v>
      </c>
      <c r="D82">
        <v>29</v>
      </c>
      <c r="E82">
        <v>3</v>
      </c>
      <c r="F82" t="s">
        <v>8</v>
      </c>
      <c r="G82" s="3" t="s">
        <v>11</v>
      </c>
      <c r="H82" s="1">
        <v>44438</v>
      </c>
      <c r="I82" s="1">
        <v>44459</v>
      </c>
      <c r="J82" s="1">
        <v>44494</v>
      </c>
      <c r="K82" s="46">
        <v>38.5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>
        <v>33.5</v>
      </c>
      <c r="P82">
        <v>3600</v>
      </c>
      <c r="Q82" s="9">
        <f>VLOOKUP(ROUND(K82,0),Sheet2!$B$20:$J$37,8,0)</f>
        <v>2883.6536389391513</v>
      </c>
      <c r="R82" s="46">
        <f>VLOOKUP(ROUND(K82,0),Sheet2!$B$20:$J$37,2,0)</f>
        <v>3986.9445441050993</v>
      </c>
      <c r="S82" s="46">
        <f>VLOOKUP(ROUND(K82,0),Sheet2!$B$20:$J$37,3,0)</f>
        <v>3823.1316171522089</v>
      </c>
      <c r="T82" s="46">
        <f>VLOOKUP(ROUND(K82,0),Sheet2!$B$20:$J$37,4,0)</f>
        <v>3736.3856874523608</v>
      </c>
      <c r="U82" s="46">
        <f>VLOOKUP(ROUND(K82,0),Sheet2!$B$20:$J$37,5,0)</f>
        <v>3602.8137210549116</v>
      </c>
      <c r="V82" s="46">
        <f>VLOOKUP(ROUND(K82,0),Sheet2!$B$20:$J$37,6,0)</f>
        <v>3379.6207896898895</v>
      </c>
      <c r="W82" s="46">
        <f>VLOOKUP(ROUND(K82,0),Sheet2!$B$20:$J$37,7,0)</f>
        <v>3131.6372143145204</v>
      </c>
      <c r="X82" s="46">
        <f>VLOOKUP(ROUND(K82,0),Sheet2!$B$20:$J$37,8,0)</f>
        <v>2883.6536389391513</v>
      </c>
      <c r="Y82" s="46">
        <f>VLOOKUP(ROUND(K82,0),Sheet2!$B$20:$J$37,9,0)</f>
        <v>2660.4607075741292</v>
      </c>
      <c r="Z82" s="46">
        <f>VLOOKUP(ROUND(K82,0),Sheet2!$B$20:$M$37,10,0)</f>
        <v>2526.8887411766796</v>
      </c>
      <c r="AA82" s="46">
        <f>VLOOKUP(ROUND(K82,0),Sheet2!$B$20:$M$37,11,0)</f>
        <v>2440.1428114768319</v>
      </c>
      <c r="AB82" s="46">
        <f>VLOOKUP(ROUND(K82,0),Sheet2!$B$20:$M$37,12,0)</f>
        <v>2276.3298845239415</v>
      </c>
      <c r="AC82" s="46">
        <v>75</v>
      </c>
      <c r="AD82" s="53">
        <f t="shared" si="31"/>
        <v>0</v>
      </c>
      <c r="AE82">
        <v>1</v>
      </c>
      <c r="AF82" s="46">
        <v>0</v>
      </c>
      <c r="AG82">
        <v>0</v>
      </c>
      <c r="AH82" s="45">
        <v>0</v>
      </c>
      <c r="AL82">
        <v>0</v>
      </c>
      <c r="AM82" s="45">
        <v>0</v>
      </c>
      <c r="AO82">
        <v>0</v>
      </c>
      <c r="AS82">
        <v>0</v>
      </c>
      <c r="AT82">
        <v>0</v>
      </c>
      <c r="AU82" t="s">
        <v>20</v>
      </c>
      <c r="AV82" t="s">
        <v>25</v>
      </c>
      <c r="AW82">
        <v>0</v>
      </c>
      <c r="AX82">
        <v>0</v>
      </c>
      <c r="AY82">
        <v>1</v>
      </c>
      <c r="AZ82" s="51">
        <f t="shared" si="32"/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 s="51">
        <f t="shared" si="33"/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21</v>
      </c>
      <c r="BW82" t="s">
        <v>25</v>
      </c>
      <c r="BX82">
        <v>0</v>
      </c>
      <c r="BY82">
        <v>1</v>
      </c>
      <c r="BZ82" s="52">
        <f t="shared" si="37"/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 s="52">
        <f t="shared" si="38"/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Y82">
        <v>0</v>
      </c>
      <c r="CZ82">
        <v>0</v>
      </c>
      <c r="DA82">
        <v>0</v>
      </c>
      <c r="DC82">
        <v>0</v>
      </c>
      <c r="DD82" s="54">
        <f t="shared" si="34"/>
        <v>0</v>
      </c>
      <c r="DE82" t="s">
        <v>8</v>
      </c>
      <c r="DF82">
        <v>0</v>
      </c>
      <c r="DG82" s="46">
        <v>0</v>
      </c>
      <c r="DH82" t="s">
        <v>68</v>
      </c>
    </row>
    <row r="83" spans="1:112" hidden="1" x14ac:dyDescent="0.35">
      <c r="A83" t="s">
        <v>3</v>
      </c>
      <c r="B83" s="46">
        <v>967435773</v>
      </c>
      <c r="C83">
        <v>1994</v>
      </c>
      <c r="D83">
        <v>28</v>
      </c>
      <c r="E83">
        <v>1</v>
      </c>
      <c r="F83" t="s">
        <v>8</v>
      </c>
      <c r="G83" s="3" t="s">
        <v>11</v>
      </c>
      <c r="H83" s="1">
        <v>44428</v>
      </c>
      <c r="I83" s="1">
        <v>44475</v>
      </c>
      <c r="J83" s="1">
        <v>44515</v>
      </c>
      <c r="K83">
        <v>38.571428571428569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>
        <v>32.857142857142854</v>
      </c>
      <c r="P83">
        <v>3600</v>
      </c>
      <c r="Q83" s="9">
        <f>VLOOKUP(ROUND(K83,0),Sheet2!$B$20:$J$37,8,0)</f>
        <v>2883.6536389391513</v>
      </c>
      <c r="R83" s="46">
        <f>VLOOKUP(ROUND(K83,0),Sheet2!$B$20:$J$37,2,0)</f>
        <v>3986.9445441050993</v>
      </c>
      <c r="S83" s="46">
        <f>VLOOKUP(ROUND(K83,0),Sheet2!$B$20:$J$37,3,0)</f>
        <v>3823.1316171522089</v>
      </c>
      <c r="T83" s="46">
        <f>VLOOKUP(ROUND(K83,0),Sheet2!$B$20:$J$37,4,0)</f>
        <v>3736.3856874523608</v>
      </c>
      <c r="U83" s="46">
        <f>VLOOKUP(ROUND(K83,0),Sheet2!$B$20:$J$37,5,0)</f>
        <v>3602.8137210549116</v>
      </c>
      <c r="V83" s="46">
        <f>VLOOKUP(ROUND(K83,0),Sheet2!$B$20:$J$37,6,0)</f>
        <v>3379.6207896898895</v>
      </c>
      <c r="W83" s="46">
        <f>VLOOKUP(ROUND(K83,0),Sheet2!$B$20:$J$37,7,0)</f>
        <v>3131.6372143145204</v>
      </c>
      <c r="X83" s="46">
        <f>VLOOKUP(ROUND(K83,0),Sheet2!$B$20:$J$37,8,0)</f>
        <v>2883.6536389391513</v>
      </c>
      <c r="Y83" s="46">
        <f>VLOOKUP(ROUND(K83,0),Sheet2!$B$20:$J$37,9,0)</f>
        <v>2660.4607075741292</v>
      </c>
      <c r="Z83" s="46">
        <f>VLOOKUP(ROUND(K83,0),Sheet2!$B$20:$M$37,10,0)</f>
        <v>2526.8887411766796</v>
      </c>
      <c r="AA83" s="46">
        <f>VLOOKUP(ROUND(K83,0),Sheet2!$B$20:$M$37,11,0)</f>
        <v>2440.1428114768319</v>
      </c>
      <c r="AB83" s="46">
        <f>VLOOKUP(ROUND(K83,0),Sheet2!$B$20:$M$37,12,0)</f>
        <v>2276.3298845239415</v>
      </c>
      <c r="AC83" s="46">
        <v>75</v>
      </c>
      <c r="AD83" s="53">
        <f t="shared" si="31"/>
        <v>0</v>
      </c>
      <c r="AE83">
        <v>1</v>
      </c>
      <c r="AF83" s="46">
        <v>0</v>
      </c>
      <c r="AG83">
        <v>0</v>
      </c>
      <c r="AH83" s="45">
        <v>0</v>
      </c>
      <c r="AL83">
        <v>0</v>
      </c>
      <c r="AM83" s="45">
        <v>0</v>
      </c>
      <c r="AO83">
        <v>0</v>
      </c>
      <c r="AQ83">
        <v>0</v>
      </c>
      <c r="AS83">
        <v>0</v>
      </c>
      <c r="AT83">
        <v>0</v>
      </c>
      <c r="AU83" t="s">
        <v>20</v>
      </c>
      <c r="AV83" t="s">
        <v>24</v>
      </c>
      <c r="AW83">
        <v>0</v>
      </c>
      <c r="AX83">
        <v>0</v>
      </c>
      <c r="AY83">
        <v>1</v>
      </c>
      <c r="AZ83" s="51">
        <f t="shared" si="32"/>
        <v>1</v>
      </c>
      <c r="BA83">
        <v>0</v>
      </c>
      <c r="BB83">
        <v>0</v>
      </c>
      <c r="BC83">
        <v>1</v>
      </c>
      <c r="BD83">
        <v>0</v>
      </c>
      <c r="BE83">
        <v>0</v>
      </c>
      <c r="BF83" s="51">
        <f t="shared" si="33"/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47</v>
      </c>
      <c r="BW83" t="s">
        <v>24</v>
      </c>
      <c r="BX83">
        <v>0</v>
      </c>
      <c r="BY83">
        <v>0</v>
      </c>
      <c r="BZ83" s="52">
        <f t="shared" si="37"/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 s="52">
        <f t="shared" si="38"/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Y83">
        <v>0</v>
      </c>
      <c r="CZ83">
        <v>0</v>
      </c>
      <c r="DA83">
        <v>0</v>
      </c>
      <c r="DC83">
        <v>0</v>
      </c>
      <c r="DD83" s="54">
        <f t="shared" si="34"/>
        <v>0</v>
      </c>
      <c r="DE83" t="s">
        <v>8</v>
      </c>
      <c r="DF83">
        <v>0</v>
      </c>
      <c r="DG83" s="46">
        <v>0</v>
      </c>
      <c r="DH83" t="s">
        <v>68</v>
      </c>
    </row>
    <row r="84" spans="1:112" hidden="1" x14ac:dyDescent="0.35">
      <c r="A84" t="s">
        <v>3</v>
      </c>
      <c r="B84">
        <v>906602040</v>
      </c>
      <c r="C84">
        <v>1987</v>
      </c>
      <c r="D84">
        <v>35</v>
      </c>
      <c r="E84">
        <v>2</v>
      </c>
      <c r="F84" t="s">
        <v>8</v>
      </c>
      <c r="G84" s="3" t="s">
        <v>11</v>
      </c>
      <c r="H84" s="1">
        <v>44457</v>
      </c>
      <c r="I84" s="1">
        <v>44481</v>
      </c>
      <c r="J84" s="1">
        <v>44498</v>
      </c>
      <c r="K84" s="46">
        <v>38.714285714285715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>
        <v>36.285714285714285</v>
      </c>
      <c r="P84">
        <v>3600</v>
      </c>
      <c r="Q84" s="9">
        <f>VLOOKUP(ROUND(K84,0),Sheet2!$B$20:$J$37,8,0)</f>
        <v>2883.6536389391513</v>
      </c>
      <c r="R84" s="46">
        <f>VLOOKUP(ROUND(K84,0),Sheet2!$B$20:$J$37,2,0)</f>
        <v>3986.9445441050993</v>
      </c>
      <c r="S84" s="46">
        <f>VLOOKUP(ROUND(K84,0),Sheet2!$B$20:$J$37,3,0)</f>
        <v>3823.1316171522089</v>
      </c>
      <c r="T84" s="46">
        <f>VLOOKUP(ROUND(K84,0),Sheet2!$B$20:$J$37,4,0)</f>
        <v>3736.3856874523608</v>
      </c>
      <c r="U84" s="46">
        <f>VLOOKUP(ROUND(K84,0),Sheet2!$B$20:$J$37,5,0)</f>
        <v>3602.8137210549116</v>
      </c>
      <c r="V84" s="46">
        <f>VLOOKUP(ROUND(K84,0),Sheet2!$B$20:$J$37,6,0)</f>
        <v>3379.6207896898895</v>
      </c>
      <c r="W84" s="46">
        <f>VLOOKUP(ROUND(K84,0),Sheet2!$B$20:$J$37,7,0)</f>
        <v>3131.6372143145204</v>
      </c>
      <c r="X84" s="46">
        <f>VLOOKUP(ROUND(K84,0),Sheet2!$B$20:$J$37,8,0)</f>
        <v>2883.6536389391513</v>
      </c>
      <c r="Y84" s="46">
        <f>VLOOKUP(ROUND(K84,0),Sheet2!$B$20:$J$37,9,0)</f>
        <v>2660.4607075741292</v>
      </c>
      <c r="Z84" s="46">
        <f>VLOOKUP(ROUND(K84,0),Sheet2!$B$20:$M$37,10,0)</f>
        <v>2526.8887411766796</v>
      </c>
      <c r="AA84" s="46">
        <f>VLOOKUP(ROUND(K84,0),Sheet2!$B$20:$M$37,11,0)</f>
        <v>2440.1428114768319</v>
      </c>
      <c r="AB84" s="46">
        <f>VLOOKUP(ROUND(K84,0),Sheet2!$B$20:$M$37,12,0)</f>
        <v>2276.3298845239415</v>
      </c>
      <c r="AC84" s="46">
        <v>75</v>
      </c>
      <c r="AD84" s="53">
        <f t="shared" si="31"/>
        <v>0</v>
      </c>
      <c r="AE84">
        <v>1</v>
      </c>
      <c r="AF84" s="46">
        <v>0</v>
      </c>
      <c r="AG84">
        <v>0</v>
      </c>
      <c r="AH84" s="45">
        <v>0</v>
      </c>
      <c r="AL84">
        <v>0</v>
      </c>
      <c r="AM84" s="45">
        <v>0</v>
      </c>
      <c r="AO84">
        <v>0</v>
      </c>
      <c r="AS84">
        <v>0</v>
      </c>
      <c r="AT84">
        <v>0</v>
      </c>
      <c r="AU84" t="s">
        <v>20</v>
      </c>
      <c r="AV84" t="s">
        <v>25</v>
      </c>
      <c r="AW84">
        <v>0</v>
      </c>
      <c r="AX84">
        <v>0</v>
      </c>
      <c r="AY84">
        <v>1</v>
      </c>
      <c r="AZ84" s="51">
        <f t="shared" si="32"/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 s="51">
        <f t="shared" si="33"/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24</v>
      </c>
      <c r="BW84" t="s">
        <v>25</v>
      </c>
      <c r="BX84">
        <v>0</v>
      </c>
      <c r="BY84">
        <v>0</v>
      </c>
      <c r="BZ84" s="52">
        <f t="shared" si="37"/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 s="52">
        <f t="shared" si="38"/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Y84">
        <v>0</v>
      </c>
      <c r="CZ84">
        <v>0</v>
      </c>
      <c r="DA84">
        <v>0</v>
      </c>
      <c r="DC84">
        <v>0</v>
      </c>
      <c r="DD84" s="54">
        <f t="shared" si="34"/>
        <v>0</v>
      </c>
      <c r="DE84" t="s">
        <v>73</v>
      </c>
      <c r="DF84">
        <v>0</v>
      </c>
      <c r="DG84" s="46">
        <v>0</v>
      </c>
      <c r="DH84" t="s">
        <v>68</v>
      </c>
    </row>
    <row r="85" spans="1:112" hidden="1" x14ac:dyDescent="0.35">
      <c r="A85" t="s">
        <v>2</v>
      </c>
      <c r="B85" s="46">
        <v>18714966</v>
      </c>
      <c r="C85">
        <v>1993</v>
      </c>
      <c r="D85">
        <v>29</v>
      </c>
      <c r="E85">
        <v>0</v>
      </c>
      <c r="F85" t="s">
        <v>9</v>
      </c>
      <c r="G85" s="3" t="s">
        <v>11</v>
      </c>
      <c r="H85" s="1">
        <v>44424</v>
      </c>
      <c r="I85" s="1" t="s">
        <v>52</v>
      </c>
      <c r="J85" s="1">
        <v>44473</v>
      </c>
      <c r="K85" s="46">
        <v>38.857142857142854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>
        <v>31.857142857142854</v>
      </c>
      <c r="P85">
        <v>3600</v>
      </c>
      <c r="Q85" s="9">
        <f>VLOOKUP(ROUND(K85,0),Sheet2!$B$20:$J$37,8,0)</f>
        <v>2883.6536389391513</v>
      </c>
      <c r="R85" s="46">
        <f>VLOOKUP(ROUND(K85,0),Sheet2!$B$20:$J$37,2,0)</f>
        <v>3986.9445441050993</v>
      </c>
      <c r="S85" s="46">
        <f>VLOOKUP(ROUND(K85,0),Sheet2!$B$20:$J$37,3,0)</f>
        <v>3823.1316171522089</v>
      </c>
      <c r="T85" s="46">
        <f>VLOOKUP(ROUND(K85,0),Sheet2!$B$20:$J$37,4,0)</f>
        <v>3736.3856874523608</v>
      </c>
      <c r="U85" s="46">
        <f>VLOOKUP(ROUND(K85,0),Sheet2!$B$20:$J$37,5,0)</f>
        <v>3602.8137210549116</v>
      </c>
      <c r="V85" s="46">
        <f>VLOOKUP(ROUND(K85,0),Sheet2!$B$20:$J$37,6,0)</f>
        <v>3379.6207896898895</v>
      </c>
      <c r="W85" s="46">
        <f>VLOOKUP(ROUND(K85,0),Sheet2!$B$20:$J$37,7,0)</f>
        <v>3131.6372143145204</v>
      </c>
      <c r="X85" s="46">
        <f>VLOOKUP(ROUND(K85,0),Sheet2!$B$20:$J$37,8,0)</f>
        <v>2883.6536389391513</v>
      </c>
      <c r="Y85" s="46">
        <f>VLOOKUP(ROUND(K85,0),Sheet2!$B$20:$J$37,9,0)</f>
        <v>2660.4607075741292</v>
      </c>
      <c r="Z85" s="46">
        <f>VLOOKUP(ROUND(K85,0),Sheet2!$B$20:$M$37,10,0)</f>
        <v>2526.8887411766796</v>
      </c>
      <c r="AA85" s="46">
        <f>VLOOKUP(ROUND(K85,0),Sheet2!$B$20:$M$37,11,0)</f>
        <v>2440.1428114768319</v>
      </c>
      <c r="AB85" s="46">
        <f>VLOOKUP(ROUND(K85,0),Sheet2!$B$20:$M$37,12,0)</f>
        <v>2276.3298845239415</v>
      </c>
      <c r="AC85" s="46">
        <v>75</v>
      </c>
      <c r="AD85" s="53">
        <f t="shared" si="31"/>
        <v>0</v>
      </c>
      <c r="AE85">
        <v>1</v>
      </c>
      <c r="AF85" s="46">
        <v>0</v>
      </c>
      <c r="AG85">
        <v>0</v>
      </c>
      <c r="AH85" s="45">
        <v>0</v>
      </c>
      <c r="AL85">
        <v>0</v>
      </c>
      <c r="AM85" s="45">
        <v>0</v>
      </c>
      <c r="AO85">
        <v>0</v>
      </c>
      <c r="AQ85">
        <v>0</v>
      </c>
      <c r="AS85">
        <v>0</v>
      </c>
      <c r="AT85">
        <v>0</v>
      </c>
      <c r="AU85" t="s">
        <v>21</v>
      </c>
      <c r="AV85" t="s">
        <v>24</v>
      </c>
      <c r="AW85">
        <v>0</v>
      </c>
      <c r="AX85">
        <v>0</v>
      </c>
      <c r="AY85">
        <v>1</v>
      </c>
      <c r="AZ85" s="51">
        <f t="shared" si="32"/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 s="51">
        <f t="shared" si="33"/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/>
      <c r="CW85">
        <v>0</v>
      </c>
      <c r="CY85">
        <v>0</v>
      </c>
      <c r="CZ85">
        <v>0</v>
      </c>
      <c r="DA85">
        <v>0</v>
      </c>
      <c r="DC85">
        <v>0</v>
      </c>
      <c r="DD85" s="54">
        <f t="shared" si="34"/>
        <v>0</v>
      </c>
      <c r="DF85">
        <v>0</v>
      </c>
      <c r="DG85" s="46">
        <v>0</v>
      </c>
      <c r="DH85" t="s">
        <v>68</v>
      </c>
    </row>
    <row r="86" spans="1:112" hidden="1" x14ac:dyDescent="0.35">
      <c r="A86" t="s">
        <v>3</v>
      </c>
      <c r="B86" s="46">
        <v>974315620</v>
      </c>
      <c r="C86">
        <v>1991</v>
      </c>
      <c r="D86">
        <v>31</v>
      </c>
      <c r="E86">
        <v>2</v>
      </c>
      <c r="F86" t="s">
        <v>8</v>
      </c>
      <c r="G86" s="3" t="s">
        <v>11</v>
      </c>
      <c r="H86" s="1">
        <v>44424</v>
      </c>
      <c r="I86" s="1">
        <v>44480</v>
      </c>
      <c r="J86" s="1">
        <v>44482</v>
      </c>
      <c r="K86">
        <v>38.857142857142854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>
        <v>38.571428571428569</v>
      </c>
      <c r="P86">
        <v>3600</v>
      </c>
      <c r="Q86" s="9">
        <f>VLOOKUP(ROUND(K86,0),Sheet2!$B$20:$J$37,8,0)</f>
        <v>2883.6536389391513</v>
      </c>
      <c r="R86" s="46">
        <f>VLOOKUP(ROUND(K86,0),Sheet2!$B$20:$J$37,2,0)</f>
        <v>3986.9445441050993</v>
      </c>
      <c r="S86" s="46">
        <f>VLOOKUP(ROUND(K86,0),Sheet2!$B$20:$J$37,3,0)</f>
        <v>3823.1316171522089</v>
      </c>
      <c r="T86" s="46">
        <f>VLOOKUP(ROUND(K86,0),Sheet2!$B$20:$J$37,4,0)</f>
        <v>3736.3856874523608</v>
      </c>
      <c r="U86" s="46">
        <f>VLOOKUP(ROUND(K86,0),Sheet2!$B$20:$J$37,5,0)</f>
        <v>3602.8137210549116</v>
      </c>
      <c r="V86" s="46">
        <f>VLOOKUP(ROUND(K86,0),Sheet2!$B$20:$J$37,6,0)</f>
        <v>3379.6207896898895</v>
      </c>
      <c r="W86" s="46">
        <f>VLOOKUP(ROUND(K86,0),Sheet2!$B$20:$J$37,7,0)</f>
        <v>3131.6372143145204</v>
      </c>
      <c r="X86" s="46">
        <f>VLOOKUP(ROUND(K86,0),Sheet2!$B$20:$J$37,8,0)</f>
        <v>2883.6536389391513</v>
      </c>
      <c r="Y86" s="46">
        <f>VLOOKUP(ROUND(K86,0),Sheet2!$B$20:$J$37,9,0)</f>
        <v>2660.4607075741292</v>
      </c>
      <c r="Z86" s="46">
        <f>VLOOKUP(ROUND(K86,0),Sheet2!$B$20:$M$37,10,0)</f>
        <v>2526.8887411766796</v>
      </c>
      <c r="AA86" s="46">
        <f>VLOOKUP(ROUND(K86,0),Sheet2!$B$20:$M$37,11,0)</f>
        <v>2440.1428114768319</v>
      </c>
      <c r="AB86" s="46">
        <f>VLOOKUP(ROUND(K86,0),Sheet2!$B$20:$M$37,12,0)</f>
        <v>2276.3298845239415</v>
      </c>
      <c r="AC86" s="46">
        <v>75</v>
      </c>
      <c r="AD86" s="53">
        <f t="shared" si="31"/>
        <v>0</v>
      </c>
      <c r="AE86">
        <v>1</v>
      </c>
      <c r="AF86" s="46">
        <v>0</v>
      </c>
      <c r="AG86">
        <v>0</v>
      </c>
      <c r="AH86" s="45">
        <v>0</v>
      </c>
      <c r="AL86">
        <v>0</v>
      </c>
      <c r="AM86" s="45">
        <v>0</v>
      </c>
      <c r="AO86">
        <v>0</v>
      </c>
      <c r="AQ86">
        <v>0</v>
      </c>
      <c r="AS86">
        <v>0</v>
      </c>
      <c r="AT86">
        <v>0</v>
      </c>
      <c r="AU86" t="s">
        <v>20</v>
      </c>
      <c r="AV86" t="s">
        <v>24</v>
      </c>
      <c r="AW86">
        <v>0</v>
      </c>
      <c r="AX86">
        <v>0</v>
      </c>
      <c r="AY86">
        <v>1</v>
      </c>
      <c r="AZ86" s="51">
        <f t="shared" si="32"/>
        <v>1</v>
      </c>
      <c r="BA86">
        <v>0</v>
      </c>
      <c r="BB86">
        <v>0</v>
      </c>
      <c r="BC86">
        <v>1</v>
      </c>
      <c r="BD86">
        <v>0</v>
      </c>
      <c r="BE86">
        <v>0</v>
      </c>
      <c r="BF86" s="51">
        <f t="shared" si="33"/>
        <v>0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56</v>
      </c>
      <c r="BW86" t="s">
        <v>24</v>
      </c>
      <c r="BX86">
        <v>0</v>
      </c>
      <c r="BY86">
        <v>0</v>
      </c>
      <c r="BZ86" s="52">
        <f>BX86+BY86</f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 s="52">
        <f>CD86+CE86</f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Y86">
        <v>0</v>
      </c>
      <c r="CZ86">
        <v>0</v>
      </c>
      <c r="DA86">
        <v>0</v>
      </c>
      <c r="DC86">
        <v>0</v>
      </c>
      <c r="DD86" s="54">
        <f t="shared" si="34"/>
        <v>0</v>
      </c>
      <c r="DE86" t="s">
        <v>8</v>
      </c>
      <c r="DF86">
        <v>0</v>
      </c>
      <c r="DG86" s="46">
        <v>0</v>
      </c>
      <c r="DH86" t="s">
        <v>68</v>
      </c>
    </row>
    <row r="87" spans="1:112" hidden="1" x14ac:dyDescent="0.35">
      <c r="A87" t="s">
        <v>2</v>
      </c>
      <c r="B87">
        <v>21023784</v>
      </c>
      <c r="C87">
        <v>1991</v>
      </c>
      <c r="D87">
        <v>31</v>
      </c>
      <c r="E87">
        <v>0</v>
      </c>
      <c r="F87" t="s">
        <v>8</v>
      </c>
      <c r="G87" s="4" t="s">
        <v>11</v>
      </c>
      <c r="H87" s="1">
        <v>44424</v>
      </c>
      <c r="I87" s="1"/>
      <c r="J87" s="1">
        <v>44549</v>
      </c>
      <c r="K87">
        <v>38.857142857142854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>
        <v>20.999999999999996</v>
      </c>
      <c r="P87">
        <v>3600</v>
      </c>
      <c r="Q87" s="9">
        <f>VLOOKUP(ROUND(K87,0),Sheet2!$B$20:$J$37,8,0)</f>
        <v>2883.6536389391513</v>
      </c>
      <c r="R87" s="46">
        <f>VLOOKUP(ROUND(K87,0),Sheet2!$B$20:$J$37,2,0)</f>
        <v>3986.9445441050993</v>
      </c>
      <c r="S87" s="46">
        <f>VLOOKUP(ROUND(K87,0),Sheet2!$B$20:$J$37,3,0)</f>
        <v>3823.1316171522089</v>
      </c>
      <c r="T87" s="46">
        <f>VLOOKUP(ROUND(K87,0),Sheet2!$B$20:$J$37,4,0)</f>
        <v>3736.3856874523608</v>
      </c>
      <c r="U87" s="46">
        <f>VLOOKUP(ROUND(K87,0),Sheet2!$B$20:$J$37,5,0)</f>
        <v>3602.8137210549116</v>
      </c>
      <c r="V87" s="46">
        <f>VLOOKUP(ROUND(K87,0),Sheet2!$B$20:$J$37,6,0)</f>
        <v>3379.6207896898895</v>
      </c>
      <c r="W87" s="46">
        <f>VLOOKUP(ROUND(K87,0),Sheet2!$B$20:$J$37,7,0)</f>
        <v>3131.6372143145204</v>
      </c>
      <c r="X87" s="46">
        <f>VLOOKUP(ROUND(K87,0),Sheet2!$B$20:$J$37,8,0)</f>
        <v>2883.6536389391513</v>
      </c>
      <c r="Y87" s="46">
        <f>VLOOKUP(ROUND(K87,0),Sheet2!$B$20:$J$37,9,0)</f>
        <v>2660.4607075741292</v>
      </c>
      <c r="Z87" s="46">
        <f>VLOOKUP(ROUND(K87,0),Sheet2!$B$20:$M$37,10,0)</f>
        <v>2526.8887411766796</v>
      </c>
      <c r="AA87" s="46">
        <f>VLOOKUP(ROUND(K87,0),Sheet2!$B$20:$M$37,11,0)</f>
        <v>2440.1428114768319</v>
      </c>
      <c r="AB87" s="46">
        <f>VLOOKUP(ROUND(K87,0),Sheet2!$B$20:$M$37,12,0)</f>
        <v>2276.3298845239415</v>
      </c>
      <c r="AC87" s="46">
        <v>75</v>
      </c>
      <c r="AD87" s="53">
        <f t="shared" si="31"/>
        <v>0</v>
      </c>
      <c r="AE87">
        <v>1</v>
      </c>
      <c r="AF87" s="46">
        <v>0</v>
      </c>
      <c r="AG87">
        <v>0</v>
      </c>
      <c r="AH87" s="45">
        <v>0</v>
      </c>
      <c r="AL87">
        <v>0</v>
      </c>
      <c r="AM87" s="45">
        <v>0</v>
      </c>
      <c r="AO87">
        <v>0</v>
      </c>
      <c r="AQ87">
        <v>0</v>
      </c>
      <c r="AS87">
        <v>0</v>
      </c>
      <c r="AT87">
        <v>0</v>
      </c>
      <c r="AU87" t="s">
        <v>21</v>
      </c>
      <c r="AV87" t="s">
        <v>24</v>
      </c>
      <c r="AW87">
        <v>0</v>
      </c>
      <c r="AX87">
        <v>0</v>
      </c>
      <c r="AY87">
        <v>1</v>
      </c>
      <c r="AZ87" s="51">
        <f t="shared" si="32"/>
        <v>1</v>
      </c>
      <c r="BA87">
        <v>0</v>
      </c>
      <c r="BB87">
        <v>1</v>
      </c>
      <c r="BC87">
        <v>1</v>
      </c>
      <c r="BD87">
        <v>0</v>
      </c>
      <c r="BE87">
        <v>0</v>
      </c>
      <c r="BF87" s="51">
        <f t="shared" si="33"/>
        <v>0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/>
      <c r="CW87">
        <v>0</v>
      </c>
      <c r="CY87">
        <v>0</v>
      </c>
      <c r="CZ87">
        <v>0</v>
      </c>
      <c r="DA87">
        <v>0</v>
      </c>
      <c r="DC87">
        <v>0</v>
      </c>
      <c r="DD87" s="54">
        <f t="shared" si="34"/>
        <v>0</v>
      </c>
      <c r="DF87">
        <v>0</v>
      </c>
      <c r="DG87" s="46">
        <v>0</v>
      </c>
      <c r="DH87" t="s">
        <v>68</v>
      </c>
    </row>
    <row r="88" spans="1:112" hidden="1" x14ac:dyDescent="0.35">
      <c r="A88" t="s">
        <v>2</v>
      </c>
      <c r="B88">
        <v>19705947</v>
      </c>
      <c r="C88">
        <v>1987</v>
      </c>
      <c r="D88">
        <v>35</v>
      </c>
      <c r="E88" s="45">
        <v>0</v>
      </c>
      <c r="F88" t="s">
        <v>9</v>
      </c>
      <c r="G88" s="4" t="s">
        <v>11</v>
      </c>
      <c r="H88" s="1">
        <v>44422</v>
      </c>
      <c r="I88" s="1">
        <v>44478</v>
      </c>
      <c r="J88" s="1">
        <v>44536</v>
      </c>
      <c r="K88">
        <v>38.857142857142854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>
        <v>30.571428571428569</v>
      </c>
      <c r="P88">
        <v>3600</v>
      </c>
      <c r="Q88" s="9">
        <f>VLOOKUP(ROUND(K88,0),Sheet2!$B$20:$J$37,8,0)</f>
        <v>2883.6536389391513</v>
      </c>
      <c r="R88" s="46">
        <f>VLOOKUP(ROUND(K88,0),Sheet2!$B$20:$J$37,2,0)</f>
        <v>3986.9445441050993</v>
      </c>
      <c r="S88" s="46">
        <f>VLOOKUP(ROUND(K88,0),Sheet2!$B$20:$J$37,3,0)</f>
        <v>3823.1316171522089</v>
      </c>
      <c r="T88" s="46">
        <f>VLOOKUP(ROUND(K88,0),Sheet2!$B$20:$J$37,4,0)</f>
        <v>3736.3856874523608</v>
      </c>
      <c r="U88" s="46">
        <f>VLOOKUP(ROUND(K88,0),Sheet2!$B$20:$J$37,5,0)</f>
        <v>3602.8137210549116</v>
      </c>
      <c r="V88" s="46">
        <f>VLOOKUP(ROUND(K88,0),Sheet2!$B$20:$J$37,6,0)</f>
        <v>3379.6207896898895</v>
      </c>
      <c r="W88" s="46">
        <f>VLOOKUP(ROUND(K88,0),Sheet2!$B$20:$J$37,7,0)</f>
        <v>3131.6372143145204</v>
      </c>
      <c r="X88" s="46">
        <f>VLOOKUP(ROUND(K88,0),Sheet2!$B$20:$J$37,8,0)</f>
        <v>2883.6536389391513</v>
      </c>
      <c r="Y88" s="46">
        <f>VLOOKUP(ROUND(K88,0),Sheet2!$B$20:$J$37,9,0)</f>
        <v>2660.4607075741292</v>
      </c>
      <c r="Z88" s="46">
        <f>VLOOKUP(ROUND(K88,0),Sheet2!$B$20:$M$37,10,0)</f>
        <v>2526.8887411766796</v>
      </c>
      <c r="AA88" s="46">
        <f>VLOOKUP(ROUND(K88,0),Sheet2!$B$20:$M$37,11,0)</f>
        <v>2440.1428114768319</v>
      </c>
      <c r="AB88" s="46">
        <f>VLOOKUP(ROUND(K88,0),Sheet2!$B$20:$M$37,12,0)</f>
        <v>2276.3298845239415</v>
      </c>
      <c r="AC88" s="46">
        <v>75</v>
      </c>
      <c r="AD88" s="53">
        <f t="shared" si="31"/>
        <v>0</v>
      </c>
      <c r="AE88">
        <v>1</v>
      </c>
      <c r="AF88" s="46">
        <v>0</v>
      </c>
      <c r="AG88">
        <v>0</v>
      </c>
      <c r="AH88" s="45">
        <v>0</v>
      </c>
      <c r="AL88">
        <v>0</v>
      </c>
      <c r="AM88" s="45">
        <v>0</v>
      </c>
      <c r="AO88">
        <v>0</v>
      </c>
      <c r="AQ88">
        <v>0</v>
      </c>
      <c r="AS88">
        <v>0</v>
      </c>
      <c r="AT88">
        <v>0</v>
      </c>
      <c r="AU88" t="s">
        <v>20</v>
      </c>
      <c r="AV88" t="s">
        <v>24</v>
      </c>
      <c r="AW88">
        <v>0</v>
      </c>
      <c r="AX88">
        <v>0</v>
      </c>
      <c r="AY88">
        <v>1</v>
      </c>
      <c r="AZ88" s="51">
        <f t="shared" si="32"/>
        <v>1</v>
      </c>
      <c r="BA88">
        <v>0</v>
      </c>
      <c r="BB88">
        <v>1</v>
      </c>
      <c r="BC88">
        <v>1</v>
      </c>
      <c r="BD88">
        <v>0</v>
      </c>
      <c r="BE88">
        <v>0</v>
      </c>
      <c r="BF88" s="51">
        <f t="shared" si="33"/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56</v>
      </c>
      <c r="BW88" t="s">
        <v>24</v>
      </c>
      <c r="BX88">
        <v>0</v>
      </c>
      <c r="BY88">
        <v>0</v>
      </c>
      <c r="BZ88" s="52">
        <f t="shared" ref="BZ88:BZ89" si="39">BX88+BY88</f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 s="52">
        <f t="shared" ref="CF88:CF89" si="40">CD88+CE88</f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Y88">
        <v>0</v>
      </c>
      <c r="CZ88">
        <v>0</v>
      </c>
      <c r="DA88">
        <v>0</v>
      </c>
      <c r="DC88">
        <v>0</v>
      </c>
      <c r="DD88" s="54">
        <f t="shared" si="34"/>
        <v>0</v>
      </c>
      <c r="DF88">
        <v>0</v>
      </c>
      <c r="DG88" s="46">
        <v>0</v>
      </c>
      <c r="DH88" t="s">
        <v>68</v>
      </c>
    </row>
    <row r="89" spans="1:112" hidden="1" x14ac:dyDescent="0.35">
      <c r="A89" t="s">
        <v>3</v>
      </c>
      <c r="B89">
        <v>909504417</v>
      </c>
      <c r="C89">
        <v>1999</v>
      </c>
      <c r="D89">
        <v>23</v>
      </c>
      <c r="E89">
        <v>1</v>
      </c>
      <c r="F89" t="s">
        <v>8</v>
      </c>
      <c r="G89" s="3" t="s">
        <v>11</v>
      </c>
      <c r="H89" s="1">
        <v>44464</v>
      </c>
      <c r="I89" s="1">
        <v>44494</v>
      </c>
      <c r="J89" s="1">
        <v>44505</v>
      </c>
      <c r="K89">
        <v>39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>
        <v>37.428571428571431</v>
      </c>
      <c r="P89">
        <v>3600</v>
      </c>
      <c r="Q89" s="9">
        <f>VLOOKUP(ROUND(K89,0),Sheet2!$B$20:$J$37,8,0)</f>
        <v>2883.6536389391513</v>
      </c>
      <c r="R89" s="46">
        <f>VLOOKUP(ROUND(K89,0),Sheet2!$B$20:$J$37,2,0)</f>
        <v>3986.9445441050993</v>
      </c>
      <c r="S89" s="46">
        <f>VLOOKUP(ROUND(K89,0),Sheet2!$B$20:$J$37,3,0)</f>
        <v>3823.1316171522089</v>
      </c>
      <c r="T89" s="46">
        <f>VLOOKUP(ROUND(K89,0),Sheet2!$B$20:$J$37,4,0)</f>
        <v>3736.3856874523608</v>
      </c>
      <c r="U89" s="46">
        <f>VLOOKUP(ROUND(K89,0),Sheet2!$B$20:$J$37,5,0)</f>
        <v>3602.8137210549116</v>
      </c>
      <c r="V89" s="46">
        <f>VLOOKUP(ROUND(K89,0),Sheet2!$B$20:$J$37,6,0)</f>
        <v>3379.6207896898895</v>
      </c>
      <c r="W89" s="46">
        <f>VLOOKUP(ROUND(K89,0),Sheet2!$B$20:$J$37,7,0)</f>
        <v>3131.6372143145204</v>
      </c>
      <c r="X89" s="46">
        <f>VLOOKUP(ROUND(K89,0),Sheet2!$B$20:$J$37,8,0)</f>
        <v>2883.6536389391513</v>
      </c>
      <c r="Y89" s="46">
        <f>VLOOKUP(ROUND(K89,0),Sheet2!$B$20:$J$37,9,0)</f>
        <v>2660.4607075741292</v>
      </c>
      <c r="Z89" s="46">
        <f>VLOOKUP(ROUND(K89,0),Sheet2!$B$20:$M$37,10,0)</f>
        <v>2526.8887411766796</v>
      </c>
      <c r="AA89" s="46">
        <f>VLOOKUP(ROUND(K89,0),Sheet2!$B$20:$M$37,11,0)</f>
        <v>2440.1428114768319</v>
      </c>
      <c r="AB89" s="46">
        <f>VLOOKUP(ROUND(K89,0),Sheet2!$B$20:$M$37,12,0)</f>
        <v>2276.3298845239415</v>
      </c>
      <c r="AC89" s="46">
        <v>75</v>
      </c>
      <c r="AD89" s="53">
        <f t="shared" si="31"/>
        <v>0</v>
      </c>
      <c r="AE89">
        <v>1</v>
      </c>
      <c r="AF89" s="46">
        <v>0</v>
      </c>
      <c r="AG89">
        <v>0</v>
      </c>
      <c r="AH89" s="45">
        <v>0</v>
      </c>
      <c r="AL89">
        <v>0</v>
      </c>
      <c r="AM89" s="45">
        <v>0</v>
      </c>
      <c r="AO89">
        <v>0</v>
      </c>
      <c r="AQ89">
        <v>0</v>
      </c>
      <c r="AS89">
        <v>0</v>
      </c>
      <c r="AT89">
        <v>0</v>
      </c>
      <c r="AU89" t="s">
        <v>20</v>
      </c>
      <c r="AV89" t="s">
        <v>25</v>
      </c>
      <c r="AW89">
        <v>0</v>
      </c>
      <c r="AX89">
        <v>0</v>
      </c>
      <c r="AY89">
        <v>1</v>
      </c>
      <c r="AZ89" s="51">
        <f t="shared" si="32"/>
        <v>1</v>
      </c>
      <c r="BA89">
        <v>0</v>
      </c>
      <c r="BB89">
        <v>0</v>
      </c>
      <c r="BC89">
        <v>1</v>
      </c>
      <c r="BD89">
        <v>0</v>
      </c>
      <c r="BE89">
        <v>0</v>
      </c>
      <c r="BF89" s="51">
        <f t="shared" si="33"/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30</v>
      </c>
      <c r="BW89" t="s">
        <v>25</v>
      </c>
      <c r="BX89">
        <v>0</v>
      </c>
      <c r="BY89">
        <v>0</v>
      </c>
      <c r="BZ89" s="52">
        <f t="shared" si="39"/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 s="52">
        <f t="shared" si="40"/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Y89">
        <v>0</v>
      </c>
      <c r="CZ89">
        <v>0</v>
      </c>
      <c r="DA89">
        <v>0</v>
      </c>
      <c r="DC89">
        <v>0</v>
      </c>
      <c r="DD89" s="54">
        <f t="shared" si="34"/>
        <v>0</v>
      </c>
      <c r="DE89" t="s">
        <v>73</v>
      </c>
      <c r="DF89">
        <v>0</v>
      </c>
      <c r="DG89" s="46">
        <v>0</v>
      </c>
      <c r="DH89" t="s">
        <v>68</v>
      </c>
    </row>
    <row r="90" spans="1:112" hidden="1" x14ac:dyDescent="0.35">
      <c r="A90" t="s">
        <v>2</v>
      </c>
      <c r="B90">
        <v>19037631</v>
      </c>
      <c r="C90">
        <v>1992</v>
      </c>
      <c r="D90">
        <v>30</v>
      </c>
      <c r="E90">
        <v>0</v>
      </c>
      <c r="F90" t="s">
        <v>8</v>
      </c>
      <c r="G90" s="3" t="s">
        <v>11</v>
      </c>
      <c r="H90" s="1">
        <v>44425</v>
      </c>
      <c r="I90" s="1" t="s">
        <v>52</v>
      </c>
      <c r="J90" s="1">
        <v>44430</v>
      </c>
      <c r="K90">
        <v>39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>
        <v>38.285714285714285</v>
      </c>
      <c r="P90">
        <v>3600</v>
      </c>
      <c r="Q90" s="9">
        <f>VLOOKUP(ROUND(K90,0),Sheet2!$B$20:$J$37,8,0)</f>
        <v>2883.6536389391513</v>
      </c>
      <c r="R90" s="46">
        <f>VLOOKUP(ROUND(K90,0),Sheet2!$B$20:$J$37,2,0)</f>
        <v>3986.9445441050993</v>
      </c>
      <c r="S90" s="46">
        <f>VLOOKUP(ROUND(K90,0),Sheet2!$B$20:$J$37,3,0)</f>
        <v>3823.1316171522089</v>
      </c>
      <c r="T90" s="46">
        <f>VLOOKUP(ROUND(K90,0),Sheet2!$B$20:$J$37,4,0)</f>
        <v>3736.3856874523608</v>
      </c>
      <c r="U90" s="46">
        <f>VLOOKUP(ROUND(K90,0),Sheet2!$B$20:$J$37,5,0)</f>
        <v>3602.8137210549116</v>
      </c>
      <c r="V90" s="46">
        <f>VLOOKUP(ROUND(K90,0),Sheet2!$B$20:$J$37,6,0)</f>
        <v>3379.6207896898895</v>
      </c>
      <c r="W90" s="46">
        <f>VLOOKUP(ROUND(K90,0),Sheet2!$B$20:$J$37,7,0)</f>
        <v>3131.6372143145204</v>
      </c>
      <c r="X90" s="46">
        <f>VLOOKUP(ROUND(K90,0),Sheet2!$B$20:$J$37,8,0)</f>
        <v>2883.6536389391513</v>
      </c>
      <c r="Y90" s="46">
        <f>VLOOKUP(ROUND(K90,0),Sheet2!$B$20:$J$37,9,0)</f>
        <v>2660.4607075741292</v>
      </c>
      <c r="Z90" s="46">
        <f>VLOOKUP(ROUND(K90,0),Sheet2!$B$20:$M$37,10,0)</f>
        <v>2526.8887411766796</v>
      </c>
      <c r="AA90" s="46">
        <f>VLOOKUP(ROUND(K90,0),Sheet2!$B$20:$M$37,11,0)</f>
        <v>2440.1428114768319</v>
      </c>
      <c r="AB90" s="46">
        <f>VLOOKUP(ROUND(K90,0),Sheet2!$B$20:$M$37,12,0)</f>
        <v>2276.3298845239415</v>
      </c>
      <c r="AC90" s="46">
        <v>75</v>
      </c>
      <c r="AD90" s="53">
        <f t="shared" si="31"/>
        <v>0</v>
      </c>
      <c r="AE90">
        <v>1</v>
      </c>
      <c r="AF90" s="46">
        <v>0</v>
      </c>
      <c r="AG90">
        <v>0</v>
      </c>
      <c r="AH90" s="45">
        <v>0</v>
      </c>
      <c r="AL90">
        <v>0</v>
      </c>
      <c r="AM90" s="45">
        <v>0</v>
      </c>
      <c r="AO90">
        <v>0</v>
      </c>
      <c r="AQ90">
        <v>0</v>
      </c>
      <c r="AS90">
        <v>0</v>
      </c>
      <c r="AT90">
        <v>0</v>
      </c>
      <c r="AU90" t="s">
        <v>21</v>
      </c>
      <c r="AV90" t="s">
        <v>24</v>
      </c>
      <c r="AW90">
        <v>0</v>
      </c>
      <c r="AX90">
        <v>0</v>
      </c>
      <c r="AY90">
        <v>0</v>
      </c>
      <c r="AZ90" s="51">
        <f t="shared" si="32"/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51">
        <f t="shared" si="33"/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/>
      <c r="CW90">
        <v>0</v>
      </c>
      <c r="CY90">
        <v>0</v>
      </c>
      <c r="CZ90">
        <v>0</v>
      </c>
      <c r="DA90">
        <v>0</v>
      </c>
      <c r="DC90">
        <v>0</v>
      </c>
      <c r="DD90" s="54">
        <f t="shared" si="34"/>
        <v>0</v>
      </c>
      <c r="DE90" t="s">
        <v>8</v>
      </c>
      <c r="DF90">
        <v>0</v>
      </c>
      <c r="DG90" s="46">
        <v>0</v>
      </c>
      <c r="DH90" t="s">
        <v>68</v>
      </c>
    </row>
    <row r="91" spans="1:112" hidden="1" x14ac:dyDescent="0.35">
      <c r="A91" t="s">
        <v>3</v>
      </c>
      <c r="B91">
        <v>908336115</v>
      </c>
      <c r="C91">
        <v>1987</v>
      </c>
      <c r="D91">
        <v>35</v>
      </c>
      <c r="E91">
        <v>2</v>
      </c>
      <c r="F91" t="s">
        <v>8</v>
      </c>
      <c r="G91" s="3" t="s">
        <v>11</v>
      </c>
      <c r="H91" s="1">
        <v>44456</v>
      </c>
      <c r="I91" s="1">
        <v>44477</v>
      </c>
      <c r="J91" s="1">
        <v>44485</v>
      </c>
      <c r="K91">
        <v>39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>
        <v>37.857142857142854</v>
      </c>
      <c r="P91">
        <v>3600</v>
      </c>
      <c r="Q91" s="9">
        <f>VLOOKUP(ROUND(K91,0),Sheet2!$B$20:$J$37,8,0)</f>
        <v>2883.6536389391513</v>
      </c>
      <c r="R91" s="46">
        <f>VLOOKUP(ROUND(K91,0),Sheet2!$B$20:$J$37,2,0)</f>
        <v>3986.9445441050993</v>
      </c>
      <c r="S91" s="46">
        <f>VLOOKUP(ROUND(K91,0),Sheet2!$B$20:$J$37,3,0)</f>
        <v>3823.1316171522089</v>
      </c>
      <c r="T91" s="46">
        <f>VLOOKUP(ROUND(K91,0),Sheet2!$B$20:$J$37,4,0)</f>
        <v>3736.3856874523608</v>
      </c>
      <c r="U91" s="46">
        <f>VLOOKUP(ROUND(K91,0),Sheet2!$B$20:$J$37,5,0)</f>
        <v>3602.8137210549116</v>
      </c>
      <c r="V91" s="46">
        <f>VLOOKUP(ROUND(K91,0),Sheet2!$B$20:$J$37,6,0)</f>
        <v>3379.6207896898895</v>
      </c>
      <c r="W91" s="46">
        <f>VLOOKUP(ROUND(K91,0),Sheet2!$B$20:$J$37,7,0)</f>
        <v>3131.6372143145204</v>
      </c>
      <c r="X91" s="46">
        <f>VLOOKUP(ROUND(K91,0),Sheet2!$B$20:$J$37,8,0)</f>
        <v>2883.6536389391513</v>
      </c>
      <c r="Y91" s="46">
        <f>VLOOKUP(ROUND(K91,0),Sheet2!$B$20:$J$37,9,0)</f>
        <v>2660.4607075741292</v>
      </c>
      <c r="Z91" s="46">
        <f>VLOOKUP(ROUND(K91,0),Sheet2!$B$20:$M$37,10,0)</f>
        <v>2526.8887411766796</v>
      </c>
      <c r="AA91" s="46">
        <f>VLOOKUP(ROUND(K91,0),Sheet2!$B$20:$M$37,11,0)</f>
        <v>2440.1428114768319</v>
      </c>
      <c r="AB91" s="46">
        <f>VLOOKUP(ROUND(K91,0),Sheet2!$B$20:$M$37,12,0)</f>
        <v>2276.3298845239415</v>
      </c>
      <c r="AC91" s="46">
        <v>75</v>
      </c>
      <c r="AD91" s="53">
        <f t="shared" si="31"/>
        <v>0</v>
      </c>
      <c r="AE91">
        <v>1</v>
      </c>
      <c r="AF91" s="46">
        <v>0</v>
      </c>
      <c r="AG91">
        <v>0</v>
      </c>
      <c r="AH91" s="45">
        <v>0</v>
      </c>
      <c r="AL91">
        <v>1</v>
      </c>
      <c r="AM91" s="45">
        <v>0</v>
      </c>
      <c r="AN91">
        <v>24</v>
      </c>
      <c r="AO91">
        <v>0</v>
      </c>
      <c r="AQ91">
        <v>0</v>
      </c>
      <c r="AS91">
        <v>0</v>
      </c>
      <c r="AT91">
        <v>0</v>
      </c>
      <c r="AU91" t="s">
        <v>20</v>
      </c>
      <c r="AV91" t="s">
        <v>25</v>
      </c>
      <c r="AW91">
        <v>0</v>
      </c>
      <c r="AX91">
        <v>0</v>
      </c>
      <c r="AY91">
        <v>0</v>
      </c>
      <c r="AZ91" s="51">
        <f t="shared" si="32"/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51">
        <f t="shared" si="33"/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21</v>
      </c>
      <c r="BW91" t="s">
        <v>25</v>
      </c>
      <c r="BX91">
        <v>0</v>
      </c>
      <c r="BY91">
        <v>0</v>
      </c>
      <c r="BZ91" s="52">
        <f t="shared" ref="BZ91:BZ95" si="41">BX91+BY91</f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 s="52">
        <f t="shared" ref="CF91:CF95" si="42">CD91+CE91</f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Y91">
        <v>0</v>
      </c>
      <c r="CZ91">
        <v>0</v>
      </c>
      <c r="DA91">
        <v>0</v>
      </c>
      <c r="DC91">
        <v>1</v>
      </c>
      <c r="DD91" s="54">
        <f t="shared" si="34"/>
        <v>1</v>
      </c>
      <c r="DE91" t="s">
        <v>73</v>
      </c>
      <c r="DF91">
        <v>0</v>
      </c>
      <c r="DG91" s="46">
        <v>0</v>
      </c>
      <c r="DH91" t="s">
        <v>68</v>
      </c>
    </row>
    <row r="92" spans="1:112" hidden="1" x14ac:dyDescent="0.35">
      <c r="A92" t="s">
        <v>3</v>
      </c>
      <c r="B92">
        <v>973894810</v>
      </c>
      <c r="C92">
        <v>1990</v>
      </c>
      <c r="D92">
        <v>32</v>
      </c>
      <c r="E92" s="45">
        <v>2</v>
      </c>
      <c r="F92" t="s">
        <v>8</v>
      </c>
      <c r="G92" s="3" t="s">
        <v>11</v>
      </c>
      <c r="H92" s="1">
        <v>44439</v>
      </c>
      <c r="I92" s="1">
        <v>44460</v>
      </c>
      <c r="J92" s="1">
        <v>44477</v>
      </c>
      <c r="K92">
        <v>39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>
        <v>36.571428571428569</v>
      </c>
      <c r="P92">
        <v>3600</v>
      </c>
      <c r="Q92" s="9">
        <f>VLOOKUP(ROUND(K92,0),Sheet2!$B$20:$J$37,8,0)</f>
        <v>2883.6536389391513</v>
      </c>
      <c r="R92" s="46">
        <f>VLOOKUP(ROUND(K92,0),Sheet2!$B$20:$J$37,2,0)</f>
        <v>3986.9445441050993</v>
      </c>
      <c r="S92" s="46">
        <f>VLOOKUP(ROUND(K92,0),Sheet2!$B$20:$J$37,3,0)</f>
        <v>3823.1316171522089</v>
      </c>
      <c r="T92" s="46">
        <f>VLOOKUP(ROUND(K92,0),Sheet2!$B$20:$J$37,4,0)</f>
        <v>3736.3856874523608</v>
      </c>
      <c r="U92" s="46">
        <f>VLOOKUP(ROUND(K92,0),Sheet2!$B$20:$J$37,5,0)</f>
        <v>3602.8137210549116</v>
      </c>
      <c r="V92" s="46">
        <f>VLOOKUP(ROUND(K92,0),Sheet2!$B$20:$J$37,6,0)</f>
        <v>3379.6207896898895</v>
      </c>
      <c r="W92" s="46">
        <f>VLOOKUP(ROUND(K92,0),Sheet2!$B$20:$J$37,7,0)</f>
        <v>3131.6372143145204</v>
      </c>
      <c r="X92" s="46">
        <f>VLOOKUP(ROUND(K92,0),Sheet2!$B$20:$J$37,8,0)</f>
        <v>2883.6536389391513</v>
      </c>
      <c r="Y92" s="46">
        <f>VLOOKUP(ROUND(K92,0),Sheet2!$B$20:$J$37,9,0)</f>
        <v>2660.4607075741292</v>
      </c>
      <c r="Z92" s="46">
        <f>VLOOKUP(ROUND(K92,0),Sheet2!$B$20:$M$37,10,0)</f>
        <v>2526.8887411766796</v>
      </c>
      <c r="AA92" s="46">
        <f>VLOOKUP(ROUND(K92,0),Sheet2!$B$20:$M$37,11,0)</f>
        <v>2440.1428114768319</v>
      </c>
      <c r="AB92" s="46">
        <f>VLOOKUP(ROUND(K92,0),Sheet2!$B$20:$M$37,12,0)</f>
        <v>2276.3298845239415</v>
      </c>
      <c r="AC92" s="46">
        <v>75</v>
      </c>
      <c r="AD92" s="53">
        <f t="shared" si="31"/>
        <v>0</v>
      </c>
      <c r="AE92">
        <v>1</v>
      </c>
      <c r="AF92" s="46">
        <v>0</v>
      </c>
      <c r="AG92">
        <v>0</v>
      </c>
      <c r="AH92" s="45">
        <v>0</v>
      </c>
      <c r="AL92">
        <v>0</v>
      </c>
      <c r="AM92" s="45">
        <v>0</v>
      </c>
      <c r="AO92">
        <v>0</v>
      </c>
      <c r="AS92">
        <v>0</v>
      </c>
      <c r="AT92">
        <v>0</v>
      </c>
      <c r="AU92" t="s">
        <v>20</v>
      </c>
      <c r="AV92" t="s">
        <v>25</v>
      </c>
      <c r="AW92">
        <v>0</v>
      </c>
      <c r="AX92">
        <v>0</v>
      </c>
      <c r="AY92">
        <v>1</v>
      </c>
      <c r="AZ92" s="51">
        <f t="shared" si="32"/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 s="51">
        <f t="shared" si="33"/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21</v>
      </c>
      <c r="BW92" t="s">
        <v>25</v>
      </c>
      <c r="BX92">
        <v>0</v>
      </c>
      <c r="BY92">
        <v>1</v>
      </c>
      <c r="BZ92" s="52">
        <f t="shared" si="41"/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 s="52">
        <f t="shared" si="42"/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Y92">
        <v>0</v>
      </c>
      <c r="CZ92">
        <v>0</v>
      </c>
      <c r="DA92">
        <v>0</v>
      </c>
      <c r="DC92">
        <v>0</v>
      </c>
      <c r="DD92" s="54">
        <f t="shared" si="34"/>
        <v>0</v>
      </c>
      <c r="DE92" t="s">
        <v>73</v>
      </c>
      <c r="DF92">
        <v>0</v>
      </c>
      <c r="DG92" s="46">
        <v>0</v>
      </c>
      <c r="DH92" t="s">
        <v>68</v>
      </c>
    </row>
    <row r="93" spans="1:112" hidden="1" x14ac:dyDescent="0.35">
      <c r="A93" t="s">
        <v>3</v>
      </c>
      <c r="B93">
        <v>933429107</v>
      </c>
      <c r="C93">
        <v>1988</v>
      </c>
      <c r="D93">
        <v>34</v>
      </c>
      <c r="E93">
        <v>2</v>
      </c>
      <c r="F93" t="s">
        <v>9</v>
      </c>
      <c r="G93" s="3" t="s">
        <v>11</v>
      </c>
      <c r="H93" s="1">
        <v>44426</v>
      </c>
      <c r="I93" s="1">
        <v>44487</v>
      </c>
      <c r="J93" s="1">
        <v>44550</v>
      </c>
      <c r="K93">
        <v>39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>
        <v>30</v>
      </c>
      <c r="P93">
        <v>3600</v>
      </c>
      <c r="Q93" s="9">
        <f>VLOOKUP(ROUND(K93,0),Sheet2!$B$20:$J$37,8,0)</f>
        <v>2883.6536389391513</v>
      </c>
      <c r="R93" s="46">
        <f>VLOOKUP(ROUND(K93,0),Sheet2!$B$20:$J$37,2,0)</f>
        <v>3986.9445441050993</v>
      </c>
      <c r="S93" s="46">
        <f>VLOOKUP(ROUND(K93,0),Sheet2!$B$20:$J$37,3,0)</f>
        <v>3823.1316171522089</v>
      </c>
      <c r="T93" s="46">
        <f>VLOOKUP(ROUND(K93,0),Sheet2!$B$20:$J$37,4,0)</f>
        <v>3736.3856874523608</v>
      </c>
      <c r="U93" s="46">
        <f>VLOOKUP(ROUND(K93,0),Sheet2!$B$20:$J$37,5,0)</f>
        <v>3602.8137210549116</v>
      </c>
      <c r="V93" s="46">
        <f>VLOOKUP(ROUND(K93,0),Sheet2!$B$20:$J$37,6,0)</f>
        <v>3379.6207896898895</v>
      </c>
      <c r="W93" s="46">
        <f>VLOOKUP(ROUND(K93,0),Sheet2!$B$20:$J$37,7,0)</f>
        <v>3131.6372143145204</v>
      </c>
      <c r="X93" s="46">
        <f>VLOOKUP(ROUND(K93,0),Sheet2!$B$20:$J$37,8,0)</f>
        <v>2883.6536389391513</v>
      </c>
      <c r="Y93" s="46">
        <f>VLOOKUP(ROUND(K93,0),Sheet2!$B$20:$J$37,9,0)</f>
        <v>2660.4607075741292</v>
      </c>
      <c r="Z93" s="46">
        <f>VLOOKUP(ROUND(K93,0),Sheet2!$B$20:$M$37,10,0)</f>
        <v>2526.8887411766796</v>
      </c>
      <c r="AA93" s="46">
        <f>VLOOKUP(ROUND(K93,0),Sheet2!$B$20:$M$37,11,0)</f>
        <v>2440.1428114768319</v>
      </c>
      <c r="AB93" s="46">
        <f>VLOOKUP(ROUND(K93,0),Sheet2!$B$20:$M$37,12,0)</f>
        <v>2276.3298845239415</v>
      </c>
      <c r="AC93" s="46">
        <v>75</v>
      </c>
      <c r="AD93" s="53">
        <f t="shared" si="31"/>
        <v>0</v>
      </c>
      <c r="AE93">
        <v>1</v>
      </c>
      <c r="AF93" s="46">
        <v>0</v>
      </c>
      <c r="AG93">
        <v>0</v>
      </c>
      <c r="AH93" s="45">
        <v>0</v>
      </c>
      <c r="AL93">
        <v>0</v>
      </c>
      <c r="AM93" s="45">
        <v>0</v>
      </c>
      <c r="AO93">
        <v>0</v>
      </c>
      <c r="AS93">
        <v>0</v>
      </c>
      <c r="AT93">
        <v>0</v>
      </c>
      <c r="AU93" t="s">
        <v>20</v>
      </c>
      <c r="AV93" t="s">
        <v>24</v>
      </c>
      <c r="AW93">
        <v>0</v>
      </c>
      <c r="AX93">
        <v>0</v>
      </c>
      <c r="AY93">
        <v>1</v>
      </c>
      <c r="AZ93" s="51">
        <f t="shared" si="32"/>
        <v>1</v>
      </c>
      <c r="BA93">
        <v>0</v>
      </c>
      <c r="BB93">
        <v>0</v>
      </c>
      <c r="BC93">
        <v>1</v>
      </c>
      <c r="BD93">
        <v>0</v>
      </c>
      <c r="BE93">
        <v>0</v>
      </c>
      <c r="BF93" s="51">
        <f t="shared" si="33"/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61</v>
      </c>
      <c r="BW93" t="s">
        <v>24</v>
      </c>
      <c r="BX93">
        <v>0</v>
      </c>
      <c r="BY93">
        <v>0</v>
      </c>
      <c r="BZ93" s="52">
        <f t="shared" si="41"/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 s="52">
        <f t="shared" si="42"/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Y93">
        <v>0</v>
      </c>
      <c r="CZ93">
        <v>0</v>
      </c>
      <c r="DA93">
        <v>0</v>
      </c>
      <c r="DC93">
        <v>0</v>
      </c>
      <c r="DD93" s="54">
        <f t="shared" si="34"/>
        <v>0</v>
      </c>
      <c r="DE93" t="s">
        <v>73</v>
      </c>
      <c r="DF93">
        <v>0</v>
      </c>
      <c r="DG93" s="46">
        <v>0</v>
      </c>
      <c r="DH93" t="s">
        <v>68</v>
      </c>
    </row>
    <row r="94" spans="1:112" hidden="1" x14ac:dyDescent="0.35">
      <c r="A94" t="s">
        <v>3</v>
      </c>
      <c r="B94">
        <v>784296873</v>
      </c>
      <c r="C94">
        <v>1998</v>
      </c>
      <c r="D94">
        <v>24</v>
      </c>
      <c r="E94">
        <v>1</v>
      </c>
      <c r="F94" t="s">
        <v>8</v>
      </c>
      <c r="G94" s="3" t="s">
        <v>11</v>
      </c>
      <c r="H94" s="1">
        <v>44452</v>
      </c>
      <c r="I94" s="1">
        <v>44473</v>
      </c>
      <c r="J94" s="1">
        <v>44504</v>
      </c>
      <c r="K94">
        <v>39.142857142857146</v>
      </c>
      <c r="L94" s="48">
        <f t="shared" ref="L94:L125" si="43">IF(K94&lt;28,1,0)</f>
        <v>0</v>
      </c>
      <c r="M94" s="48">
        <f t="shared" si="29"/>
        <v>0</v>
      </c>
      <c r="N94" s="48">
        <f t="shared" si="30"/>
        <v>0</v>
      </c>
      <c r="O94">
        <v>34.714285714285715</v>
      </c>
      <c r="P94">
        <v>3600</v>
      </c>
      <c r="Q94" s="9">
        <f>VLOOKUP(ROUND(K94,0),Sheet2!$B$20:$J$37,8,0)</f>
        <v>2883.6536389391513</v>
      </c>
      <c r="R94" s="46">
        <f>VLOOKUP(ROUND(K94,0),Sheet2!$B$20:$J$37,2,0)</f>
        <v>3986.9445441050993</v>
      </c>
      <c r="S94" s="46">
        <f>VLOOKUP(ROUND(K94,0),Sheet2!$B$20:$J$37,3,0)</f>
        <v>3823.1316171522089</v>
      </c>
      <c r="T94" s="46">
        <f>VLOOKUP(ROUND(K94,0),Sheet2!$B$20:$J$37,4,0)</f>
        <v>3736.3856874523608</v>
      </c>
      <c r="U94" s="46">
        <f>VLOOKUP(ROUND(K94,0),Sheet2!$B$20:$J$37,5,0)</f>
        <v>3602.8137210549116</v>
      </c>
      <c r="V94" s="46">
        <f>VLOOKUP(ROUND(K94,0),Sheet2!$B$20:$J$37,6,0)</f>
        <v>3379.6207896898895</v>
      </c>
      <c r="W94" s="46">
        <f>VLOOKUP(ROUND(K94,0),Sheet2!$B$20:$J$37,7,0)</f>
        <v>3131.6372143145204</v>
      </c>
      <c r="X94" s="46">
        <f>VLOOKUP(ROUND(K94,0),Sheet2!$B$20:$J$37,8,0)</f>
        <v>2883.6536389391513</v>
      </c>
      <c r="Y94" s="46">
        <f>VLOOKUP(ROUND(K94,0),Sheet2!$B$20:$J$37,9,0)</f>
        <v>2660.4607075741292</v>
      </c>
      <c r="Z94" s="46">
        <f>VLOOKUP(ROUND(K94,0),Sheet2!$B$20:$M$37,10,0)</f>
        <v>2526.8887411766796</v>
      </c>
      <c r="AA94" s="46">
        <f>VLOOKUP(ROUND(K94,0),Sheet2!$B$20:$M$37,11,0)</f>
        <v>2440.1428114768319</v>
      </c>
      <c r="AB94" s="46">
        <f>VLOOKUP(ROUND(K94,0),Sheet2!$B$20:$M$37,12,0)</f>
        <v>2276.3298845239415</v>
      </c>
      <c r="AC94" s="46">
        <v>75</v>
      </c>
      <c r="AD94" s="53">
        <f t="shared" si="31"/>
        <v>0</v>
      </c>
      <c r="AE94">
        <v>1</v>
      </c>
      <c r="AF94" s="46">
        <v>0</v>
      </c>
      <c r="AG94">
        <v>0</v>
      </c>
      <c r="AH94" s="45">
        <v>0</v>
      </c>
      <c r="AL94">
        <v>0</v>
      </c>
      <c r="AM94" s="45">
        <v>0</v>
      </c>
      <c r="AO94">
        <v>0</v>
      </c>
      <c r="AQ94">
        <v>0</v>
      </c>
      <c r="AS94">
        <v>0</v>
      </c>
      <c r="AT94">
        <v>0</v>
      </c>
      <c r="AU94" t="s">
        <v>20</v>
      </c>
      <c r="AV94" t="s">
        <v>25</v>
      </c>
      <c r="AW94">
        <v>0</v>
      </c>
      <c r="AX94">
        <v>0</v>
      </c>
      <c r="AY94">
        <v>1</v>
      </c>
      <c r="AZ94" s="51">
        <f t="shared" si="32"/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 s="51">
        <f t="shared" si="33"/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21</v>
      </c>
      <c r="BW94" t="s">
        <v>25</v>
      </c>
      <c r="BX94">
        <v>0</v>
      </c>
      <c r="BY94">
        <v>1</v>
      </c>
      <c r="BZ94" s="52">
        <f t="shared" si="41"/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 s="52">
        <f t="shared" si="42"/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Y94">
        <v>0</v>
      </c>
      <c r="CZ94">
        <v>0</v>
      </c>
      <c r="DA94">
        <v>0</v>
      </c>
      <c r="DC94">
        <v>0</v>
      </c>
      <c r="DD94" s="54">
        <f t="shared" si="34"/>
        <v>0</v>
      </c>
      <c r="DE94" t="s">
        <v>73</v>
      </c>
      <c r="DF94">
        <v>0</v>
      </c>
      <c r="DG94" s="46">
        <v>0</v>
      </c>
      <c r="DH94" t="s">
        <v>68</v>
      </c>
    </row>
    <row r="95" spans="1:112" hidden="1" x14ac:dyDescent="0.35">
      <c r="A95" t="s">
        <v>3</v>
      </c>
      <c r="B95">
        <v>369162123</v>
      </c>
      <c r="C95">
        <v>1996</v>
      </c>
      <c r="D95">
        <v>26</v>
      </c>
      <c r="E95">
        <v>2</v>
      </c>
      <c r="F95" t="s">
        <v>8</v>
      </c>
      <c r="G95" s="3" t="s">
        <v>11</v>
      </c>
      <c r="H95" s="1">
        <v>44454</v>
      </c>
      <c r="I95" s="1">
        <v>44475</v>
      </c>
      <c r="J95" s="1">
        <v>44545</v>
      </c>
      <c r="K95">
        <v>30</v>
      </c>
      <c r="L95" s="48">
        <f t="shared" si="43"/>
        <v>0</v>
      </c>
      <c r="M95" s="48">
        <f t="shared" si="29"/>
        <v>1</v>
      </c>
      <c r="N95" s="48">
        <v>1</v>
      </c>
      <c r="O95">
        <v>20</v>
      </c>
      <c r="P95">
        <v>3400</v>
      </c>
      <c r="Q95" s="9">
        <f>VLOOKUP(ROUND(K95,0),Sheet2!$B$20:$J$37,8,0)</f>
        <v>1351.5581536212792</v>
      </c>
      <c r="R95" s="46">
        <f>VLOOKUP(ROUND(K95,0),Sheet2!$B$20:$J$37,2,0)</f>
        <v>1868.6666574157268</v>
      </c>
      <c r="S95" s="46">
        <f>VLOOKUP(ROUND(K95,0),Sheet2!$B$20:$J$37,3,0)</f>
        <v>1791.888124064129</v>
      </c>
      <c r="T95" s="46">
        <f>VLOOKUP(ROUND(K95,0),Sheet2!$B$20:$J$37,4,0)</f>
        <v>1751.2306168669681</v>
      </c>
      <c r="U95" s="46">
        <f>VLOOKUP(ROUND(K95,0),Sheet2!$B$20:$J$37,5,0)</f>
        <v>1688.6259136384228</v>
      </c>
      <c r="V95" s="46">
        <f>VLOOKUP(ROUND(K95,0),Sheet2!$B$20:$J$37,6,0)</f>
        <v>1584.0161844588793</v>
      </c>
      <c r="W95" s="46">
        <f>VLOOKUP(ROUND(K95,0),Sheet2!$B$20:$J$37,7,0)</f>
        <v>1467.7871690400791</v>
      </c>
      <c r="X95" s="46">
        <f>VLOOKUP(ROUND(K95,0),Sheet2!$B$20:$J$37,8,0)</f>
        <v>1351.5581536212792</v>
      </c>
      <c r="Y95" s="46">
        <f>VLOOKUP(ROUND(K95,0),Sheet2!$B$20:$J$37,9,0)</f>
        <v>1246.9484244417356</v>
      </c>
      <c r="Z95" s="46">
        <f>VLOOKUP(ROUND(K95,0),Sheet2!$B$20:$M$37,10,0)</f>
        <v>1184.3437212131903</v>
      </c>
      <c r="AA95" s="46">
        <f>VLOOKUP(ROUND(K95,0),Sheet2!$B$20:$M$37,11,0)</f>
        <v>1143.6862140160292</v>
      </c>
      <c r="AB95" s="46">
        <f>VLOOKUP(ROUND(K95,0),Sheet2!$B$20:$M$37,12,0)</f>
        <v>1066.9076806644316</v>
      </c>
      <c r="AC95" s="46">
        <v>99</v>
      </c>
      <c r="AD95" s="53">
        <f t="shared" si="31"/>
        <v>0</v>
      </c>
      <c r="AE95">
        <v>1</v>
      </c>
      <c r="AF95" s="46">
        <v>0</v>
      </c>
      <c r="AG95">
        <v>0</v>
      </c>
      <c r="AH95" s="45">
        <v>0</v>
      </c>
      <c r="AL95">
        <v>0</v>
      </c>
      <c r="AM95" s="45">
        <v>0</v>
      </c>
      <c r="AO95">
        <v>0</v>
      </c>
      <c r="AQ95">
        <v>1</v>
      </c>
      <c r="AS95">
        <v>0</v>
      </c>
      <c r="AT95">
        <v>0</v>
      </c>
      <c r="AU95" t="s">
        <v>20</v>
      </c>
      <c r="AV95" t="s">
        <v>25</v>
      </c>
      <c r="AW95">
        <v>0</v>
      </c>
      <c r="AX95">
        <v>0</v>
      </c>
      <c r="AY95">
        <v>1</v>
      </c>
      <c r="AZ95" s="51">
        <f t="shared" si="32"/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 s="51">
        <f t="shared" si="33"/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21</v>
      </c>
      <c r="BW95" t="s">
        <v>25</v>
      </c>
      <c r="BX95">
        <v>0</v>
      </c>
      <c r="BY95">
        <v>0</v>
      </c>
      <c r="BZ95" s="52">
        <f t="shared" si="41"/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 s="52">
        <f t="shared" si="42"/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Y95">
        <v>0</v>
      </c>
      <c r="CZ95">
        <v>0</v>
      </c>
      <c r="DA95">
        <v>0</v>
      </c>
      <c r="DC95">
        <v>0</v>
      </c>
      <c r="DD95" s="54">
        <f t="shared" si="34"/>
        <v>0</v>
      </c>
      <c r="DE95" t="s">
        <v>73</v>
      </c>
      <c r="DF95">
        <v>0</v>
      </c>
      <c r="DG95" s="46">
        <v>0</v>
      </c>
      <c r="DH95" t="s">
        <v>68</v>
      </c>
    </row>
    <row r="96" spans="1:112" hidden="1" x14ac:dyDescent="0.35">
      <c r="A96" t="s">
        <v>2</v>
      </c>
      <c r="B96">
        <v>21039591</v>
      </c>
      <c r="C96">
        <v>1992</v>
      </c>
      <c r="D96">
        <v>30</v>
      </c>
      <c r="E96">
        <v>0</v>
      </c>
      <c r="F96" t="s">
        <v>8</v>
      </c>
      <c r="G96" s="3" t="s">
        <v>11</v>
      </c>
      <c r="H96" s="1">
        <v>44426</v>
      </c>
      <c r="I96" s="1" t="s">
        <v>52</v>
      </c>
      <c r="J96" s="1">
        <v>44475</v>
      </c>
      <c r="K96" s="46">
        <v>39.142857142857146</v>
      </c>
      <c r="L96" s="48">
        <f t="shared" si="43"/>
        <v>0</v>
      </c>
      <c r="M96" s="48">
        <f t="shared" si="29"/>
        <v>0</v>
      </c>
      <c r="N96" s="48">
        <f t="shared" si="30"/>
        <v>0</v>
      </c>
      <c r="O96">
        <v>32.142857142857146</v>
      </c>
      <c r="P96">
        <v>3600</v>
      </c>
      <c r="Q96" s="9">
        <f>VLOOKUP(ROUND(K96,0),Sheet2!$B$20:$J$37,8,0)</f>
        <v>2883.6536389391513</v>
      </c>
      <c r="R96" s="46">
        <f>VLOOKUP(ROUND(K96,0),Sheet2!$B$20:$J$37,2,0)</f>
        <v>3986.9445441050993</v>
      </c>
      <c r="S96" s="46">
        <f>VLOOKUP(ROUND(K96,0),Sheet2!$B$20:$J$37,3,0)</f>
        <v>3823.1316171522089</v>
      </c>
      <c r="T96" s="46">
        <f>VLOOKUP(ROUND(K96,0),Sheet2!$B$20:$J$37,4,0)</f>
        <v>3736.3856874523608</v>
      </c>
      <c r="U96" s="46">
        <f>VLOOKUP(ROUND(K96,0),Sheet2!$B$20:$J$37,5,0)</f>
        <v>3602.8137210549116</v>
      </c>
      <c r="V96" s="46">
        <f>VLOOKUP(ROUND(K96,0),Sheet2!$B$20:$J$37,6,0)</f>
        <v>3379.6207896898895</v>
      </c>
      <c r="W96" s="46">
        <f>VLOOKUP(ROUND(K96,0),Sheet2!$B$20:$J$37,7,0)</f>
        <v>3131.6372143145204</v>
      </c>
      <c r="X96" s="46">
        <f>VLOOKUP(ROUND(K96,0),Sheet2!$B$20:$J$37,8,0)</f>
        <v>2883.6536389391513</v>
      </c>
      <c r="Y96" s="46">
        <f>VLOOKUP(ROUND(K96,0),Sheet2!$B$20:$J$37,9,0)</f>
        <v>2660.4607075741292</v>
      </c>
      <c r="Z96" s="46">
        <f>VLOOKUP(ROUND(K96,0),Sheet2!$B$20:$M$37,10,0)</f>
        <v>2526.8887411766796</v>
      </c>
      <c r="AA96" s="46">
        <f>VLOOKUP(ROUND(K96,0),Sheet2!$B$20:$M$37,11,0)</f>
        <v>2440.1428114768319</v>
      </c>
      <c r="AB96" s="46">
        <f>VLOOKUP(ROUND(K96,0),Sheet2!$B$20:$M$37,12,0)</f>
        <v>2276.3298845239415</v>
      </c>
      <c r="AC96" s="46">
        <v>75</v>
      </c>
      <c r="AD96" s="53">
        <f t="shared" si="31"/>
        <v>0</v>
      </c>
      <c r="AE96">
        <v>1</v>
      </c>
      <c r="AF96" s="46">
        <v>0</v>
      </c>
      <c r="AG96">
        <v>0</v>
      </c>
      <c r="AH96" s="45">
        <v>0</v>
      </c>
      <c r="AL96">
        <v>0</v>
      </c>
      <c r="AM96" s="45">
        <v>0</v>
      </c>
      <c r="AO96">
        <v>0</v>
      </c>
      <c r="AQ96">
        <v>0</v>
      </c>
      <c r="AS96">
        <v>0</v>
      </c>
      <c r="AT96">
        <v>0</v>
      </c>
      <c r="AU96" t="s">
        <v>21</v>
      </c>
      <c r="AV96" t="s">
        <v>24</v>
      </c>
      <c r="AW96">
        <v>0</v>
      </c>
      <c r="AX96">
        <v>0</v>
      </c>
      <c r="AY96">
        <v>1</v>
      </c>
      <c r="AZ96" s="51">
        <f t="shared" si="32"/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 s="51">
        <f t="shared" si="33"/>
        <v>0</v>
      </c>
      <c r="BG96">
        <v>0</v>
      </c>
      <c r="BH96">
        <v>1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/>
      <c r="CW96">
        <v>0</v>
      </c>
      <c r="CY96">
        <v>0</v>
      </c>
      <c r="CZ96">
        <v>0</v>
      </c>
      <c r="DA96">
        <v>0</v>
      </c>
      <c r="DC96">
        <v>0</v>
      </c>
      <c r="DD96" s="54">
        <f t="shared" si="34"/>
        <v>0</v>
      </c>
      <c r="DE96" t="s">
        <v>8</v>
      </c>
      <c r="DF96">
        <v>0</v>
      </c>
      <c r="DG96" s="46">
        <v>0</v>
      </c>
      <c r="DH96" t="s">
        <v>68</v>
      </c>
    </row>
    <row r="97" spans="1:112" hidden="1" x14ac:dyDescent="0.35">
      <c r="A97" t="s">
        <v>2</v>
      </c>
      <c r="B97">
        <v>20060180</v>
      </c>
      <c r="C97">
        <v>1990</v>
      </c>
      <c r="D97">
        <v>32</v>
      </c>
      <c r="E97">
        <v>0</v>
      </c>
      <c r="F97" t="s">
        <v>9</v>
      </c>
      <c r="G97" s="4" t="s">
        <v>11</v>
      </c>
      <c r="H97" s="1">
        <v>44424</v>
      </c>
      <c r="I97" s="1">
        <v>44478</v>
      </c>
      <c r="J97" s="1">
        <v>44530</v>
      </c>
      <c r="K97">
        <v>39.142857142857146</v>
      </c>
      <c r="L97" s="48">
        <f t="shared" si="43"/>
        <v>0</v>
      </c>
      <c r="M97" s="48">
        <f t="shared" si="29"/>
        <v>0</v>
      </c>
      <c r="N97" s="48">
        <f t="shared" si="30"/>
        <v>0</v>
      </c>
      <c r="O97">
        <v>31.714285714285715</v>
      </c>
      <c r="P97">
        <v>3600</v>
      </c>
      <c r="Q97" s="9">
        <f>VLOOKUP(ROUND(K97,0),Sheet2!$B$20:$J$37,8,0)</f>
        <v>2883.6536389391513</v>
      </c>
      <c r="R97" s="46">
        <f>VLOOKUP(ROUND(K97,0),Sheet2!$B$20:$J$37,2,0)</f>
        <v>3986.9445441050993</v>
      </c>
      <c r="S97" s="46">
        <f>VLOOKUP(ROUND(K97,0),Sheet2!$B$20:$J$37,3,0)</f>
        <v>3823.1316171522089</v>
      </c>
      <c r="T97" s="46">
        <f>VLOOKUP(ROUND(K97,0),Sheet2!$B$20:$J$37,4,0)</f>
        <v>3736.3856874523608</v>
      </c>
      <c r="U97" s="46">
        <f>VLOOKUP(ROUND(K97,0),Sheet2!$B$20:$J$37,5,0)</f>
        <v>3602.8137210549116</v>
      </c>
      <c r="V97" s="46">
        <f>VLOOKUP(ROUND(K97,0),Sheet2!$B$20:$J$37,6,0)</f>
        <v>3379.6207896898895</v>
      </c>
      <c r="W97" s="46">
        <f>VLOOKUP(ROUND(K97,0),Sheet2!$B$20:$J$37,7,0)</f>
        <v>3131.6372143145204</v>
      </c>
      <c r="X97" s="46">
        <f>VLOOKUP(ROUND(K97,0),Sheet2!$B$20:$J$37,8,0)</f>
        <v>2883.6536389391513</v>
      </c>
      <c r="Y97" s="46">
        <f>VLOOKUP(ROUND(K97,0),Sheet2!$B$20:$J$37,9,0)</f>
        <v>2660.4607075741292</v>
      </c>
      <c r="Z97" s="46">
        <f>VLOOKUP(ROUND(K97,0),Sheet2!$B$20:$M$37,10,0)</f>
        <v>2526.8887411766796</v>
      </c>
      <c r="AA97" s="46">
        <f>VLOOKUP(ROUND(K97,0),Sheet2!$B$20:$M$37,11,0)</f>
        <v>2440.1428114768319</v>
      </c>
      <c r="AB97" s="46">
        <f>VLOOKUP(ROUND(K97,0),Sheet2!$B$20:$M$37,12,0)</f>
        <v>2276.3298845239415</v>
      </c>
      <c r="AC97" s="46">
        <v>75</v>
      </c>
      <c r="AD97" s="53">
        <f t="shared" si="31"/>
        <v>0</v>
      </c>
      <c r="AE97">
        <v>1</v>
      </c>
      <c r="AF97" s="46">
        <v>0</v>
      </c>
      <c r="AG97">
        <v>0</v>
      </c>
      <c r="AH97" s="45">
        <v>0</v>
      </c>
      <c r="AL97">
        <v>0</v>
      </c>
      <c r="AM97" s="45">
        <v>0</v>
      </c>
      <c r="AO97">
        <v>0</v>
      </c>
      <c r="AQ97">
        <v>0</v>
      </c>
      <c r="AS97">
        <v>0</v>
      </c>
      <c r="AT97">
        <v>0</v>
      </c>
      <c r="AU97" t="s">
        <v>20</v>
      </c>
      <c r="AV97" t="s">
        <v>24</v>
      </c>
      <c r="AW97">
        <v>0</v>
      </c>
      <c r="AX97">
        <v>0</v>
      </c>
      <c r="AY97">
        <v>1</v>
      </c>
      <c r="AZ97" s="51">
        <f t="shared" si="32"/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 s="51">
        <f t="shared" si="33"/>
        <v>0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54</v>
      </c>
      <c r="BW97" t="s">
        <v>24</v>
      </c>
      <c r="BX97">
        <v>0</v>
      </c>
      <c r="BY97">
        <v>1</v>
      </c>
      <c r="BZ97" s="52">
        <f>BX97+BY97</f>
        <v>1</v>
      </c>
      <c r="CA97">
        <v>0</v>
      </c>
      <c r="CB97">
        <v>0</v>
      </c>
      <c r="CC97">
        <v>1</v>
      </c>
      <c r="CD97">
        <v>0</v>
      </c>
      <c r="CE97">
        <v>0</v>
      </c>
      <c r="CF97" s="52">
        <f>CD97+CE97</f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Y97">
        <v>0</v>
      </c>
      <c r="CZ97">
        <v>0</v>
      </c>
      <c r="DA97">
        <v>0</v>
      </c>
      <c r="DC97">
        <v>0</v>
      </c>
      <c r="DD97" s="54">
        <f t="shared" si="34"/>
        <v>0</v>
      </c>
      <c r="DF97">
        <v>0</v>
      </c>
      <c r="DG97" s="46">
        <v>0</v>
      </c>
      <c r="DH97" t="s">
        <v>68</v>
      </c>
    </row>
    <row r="98" spans="1:112" hidden="1" x14ac:dyDescent="0.35">
      <c r="A98" t="s">
        <v>2</v>
      </c>
      <c r="B98">
        <v>19038896</v>
      </c>
      <c r="C98">
        <v>1982</v>
      </c>
      <c r="D98">
        <v>40</v>
      </c>
      <c r="E98">
        <v>0</v>
      </c>
      <c r="F98" t="s">
        <v>9</v>
      </c>
      <c r="G98" s="3" t="s">
        <v>11</v>
      </c>
      <c r="H98" s="1">
        <v>44424</v>
      </c>
      <c r="I98" s="1" t="s">
        <v>52</v>
      </c>
      <c r="J98" s="1">
        <v>44425</v>
      </c>
      <c r="K98">
        <v>39.142857142857146</v>
      </c>
      <c r="L98" s="48">
        <f t="shared" si="43"/>
        <v>0</v>
      </c>
      <c r="M98" s="48">
        <f t="shared" si="29"/>
        <v>0</v>
      </c>
      <c r="N98" s="48">
        <f t="shared" si="30"/>
        <v>0</v>
      </c>
      <c r="O98">
        <v>39</v>
      </c>
      <c r="P98">
        <v>3600</v>
      </c>
      <c r="Q98" s="9">
        <f>VLOOKUP(ROUND(K98,0),Sheet2!$B$20:$J$37,8,0)</f>
        <v>2883.6536389391513</v>
      </c>
      <c r="R98" s="46">
        <f>VLOOKUP(ROUND(K98,0),Sheet2!$B$20:$J$37,2,0)</f>
        <v>3986.9445441050993</v>
      </c>
      <c r="S98" s="46">
        <f>VLOOKUP(ROUND(K98,0),Sheet2!$B$20:$J$37,3,0)</f>
        <v>3823.1316171522089</v>
      </c>
      <c r="T98" s="46">
        <f>VLOOKUP(ROUND(K98,0),Sheet2!$B$20:$J$37,4,0)</f>
        <v>3736.3856874523608</v>
      </c>
      <c r="U98" s="46">
        <f>VLOOKUP(ROUND(K98,0),Sheet2!$B$20:$J$37,5,0)</f>
        <v>3602.8137210549116</v>
      </c>
      <c r="V98" s="46">
        <f>VLOOKUP(ROUND(K98,0),Sheet2!$B$20:$J$37,6,0)</f>
        <v>3379.6207896898895</v>
      </c>
      <c r="W98" s="46">
        <f>VLOOKUP(ROUND(K98,0),Sheet2!$B$20:$J$37,7,0)</f>
        <v>3131.6372143145204</v>
      </c>
      <c r="X98" s="46">
        <f>VLOOKUP(ROUND(K98,0),Sheet2!$B$20:$J$37,8,0)</f>
        <v>2883.6536389391513</v>
      </c>
      <c r="Y98" s="46">
        <f>VLOOKUP(ROUND(K98,0),Sheet2!$B$20:$J$37,9,0)</f>
        <v>2660.4607075741292</v>
      </c>
      <c r="Z98" s="46">
        <f>VLOOKUP(ROUND(K98,0),Sheet2!$B$20:$M$37,10,0)</f>
        <v>2526.8887411766796</v>
      </c>
      <c r="AA98" s="46">
        <f>VLOOKUP(ROUND(K98,0),Sheet2!$B$20:$M$37,11,0)</f>
        <v>2440.1428114768319</v>
      </c>
      <c r="AB98" s="46">
        <f>VLOOKUP(ROUND(K98,0),Sheet2!$B$20:$M$37,12,0)</f>
        <v>2276.3298845239415</v>
      </c>
      <c r="AC98" s="46">
        <v>75</v>
      </c>
      <c r="AD98" s="53">
        <f t="shared" si="31"/>
        <v>0</v>
      </c>
      <c r="AE98">
        <v>1</v>
      </c>
      <c r="AF98" s="46">
        <v>0</v>
      </c>
      <c r="AG98">
        <v>0</v>
      </c>
      <c r="AH98" s="45">
        <v>0</v>
      </c>
      <c r="AL98">
        <v>0</v>
      </c>
      <c r="AM98" s="45">
        <v>0</v>
      </c>
      <c r="AO98">
        <v>0</v>
      </c>
      <c r="AQ98">
        <v>0</v>
      </c>
      <c r="AS98">
        <v>0</v>
      </c>
      <c r="AT98">
        <v>0</v>
      </c>
      <c r="AU98" t="s">
        <v>21</v>
      </c>
      <c r="AV98" t="s">
        <v>24</v>
      </c>
      <c r="AW98">
        <v>0</v>
      </c>
      <c r="AX98">
        <v>0</v>
      </c>
      <c r="AY98">
        <v>0</v>
      </c>
      <c r="AZ98" s="51">
        <f t="shared" si="32"/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 s="51">
        <f t="shared" si="33"/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/>
      <c r="CW98">
        <v>0</v>
      </c>
      <c r="CY98">
        <v>0</v>
      </c>
      <c r="CZ98">
        <v>0</v>
      </c>
      <c r="DA98">
        <v>0</v>
      </c>
      <c r="DC98">
        <v>0</v>
      </c>
      <c r="DD98" s="54">
        <f t="shared" si="34"/>
        <v>0</v>
      </c>
      <c r="DF98">
        <v>0</v>
      </c>
      <c r="DG98" s="46">
        <v>0</v>
      </c>
      <c r="DH98" t="s">
        <v>68</v>
      </c>
    </row>
    <row r="99" spans="1:112" hidden="1" x14ac:dyDescent="0.35">
      <c r="A99" t="s">
        <v>2</v>
      </c>
      <c r="B99">
        <v>21007660</v>
      </c>
      <c r="C99">
        <v>1993</v>
      </c>
      <c r="D99">
        <v>29</v>
      </c>
      <c r="E99">
        <v>0</v>
      </c>
      <c r="F99" t="s">
        <v>8</v>
      </c>
      <c r="G99" s="3" t="s">
        <v>11</v>
      </c>
      <c r="H99" s="1">
        <v>44439</v>
      </c>
      <c r="I99" s="1">
        <v>44460</v>
      </c>
      <c r="J99" s="1">
        <v>44482</v>
      </c>
      <c r="K99">
        <v>39.285714285714285</v>
      </c>
      <c r="L99" s="48">
        <f t="shared" si="43"/>
        <v>0</v>
      </c>
      <c r="M99" s="48">
        <f t="shared" si="29"/>
        <v>0</v>
      </c>
      <c r="N99" s="48">
        <f t="shared" si="30"/>
        <v>0</v>
      </c>
      <c r="O99">
        <v>36.142857142857139</v>
      </c>
      <c r="P99">
        <v>3600</v>
      </c>
      <c r="Q99" s="9">
        <f>VLOOKUP(ROUND(K99,0),Sheet2!$B$20:$J$37,8,0)</f>
        <v>2883.6536389391513</v>
      </c>
      <c r="R99" s="46">
        <f>VLOOKUP(ROUND(K99,0),Sheet2!$B$20:$J$37,2,0)</f>
        <v>3986.9445441050993</v>
      </c>
      <c r="S99" s="46">
        <f>VLOOKUP(ROUND(K99,0),Sheet2!$B$20:$J$37,3,0)</f>
        <v>3823.1316171522089</v>
      </c>
      <c r="T99" s="46">
        <f>VLOOKUP(ROUND(K99,0),Sheet2!$B$20:$J$37,4,0)</f>
        <v>3736.3856874523608</v>
      </c>
      <c r="U99" s="46">
        <f>VLOOKUP(ROUND(K99,0),Sheet2!$B$20:$J$37,5,0)</f>
        <v>3602.8137210549116</v>
      </c>
      <c r="V99" s="46">
        <f>VLOOKUP(ROUND(K99,0),Sheet2!$B$20:$J$37,6,0)</f>
        <v>3379.6207896898895</v>
      </c>
      <c r="W99" s="46">
        <f>VLOOKUP(ROUND(K99,0),Sheet2!$B$20:$J$37,7,0)</f>
        <v>3131.6372143145204</v>
      </c>
      <c r="X99" s="46">
        <f>VLOOKUP(ROUND(K99,0),Sheet2!$B$20:$J$37,8,0)</f>
        <v>2883.6536389391513</v>
      </c>
      <c r="Y99" s="46">
        <f>VLOOKUP(ROUND(K99,0),Sheet2!$B$20:$J$37,9,0)</f>
        <v>2660.4607075741292</v>
      </c>
      <c r="Z99" s="46">
        <f>VLOOKUP(ROUND(K99,0),Sheet2!$B$20:$M$37,10,0)</f>
        <v>2526.8887411766796</v>
      </c>
      <c r="AA99" s="46">
        <f>VLOOKUP(ROUND(K99,0),Sheet2!$B$20:$M$37,11,0)</f>
        <v>2440.1428114768319</v>
      </c>
      <c r="AB99" s="46">
        <f>VLOOKUP(ROUND(K99,0),Sheet2!$B$20:$M$37,12,0)</f>
        <v>2276.3298845239415</v>
      </c>
      <c r="AC99" s="46">
        <v>75</v>
      </c>
      <c r="AD99" s="53">
        <f t="shared" si="31"/>
        <v>0</v>
      </c>
      <c r="AE99">
        <v>1</v>
      </c>
      <c r="AF99" s="46">
        <v>0</v>
      </c>
      <c r="AG99">
        <v>0</v>
      </c>
      <c r="AH99" s="45">
        <v>0</v>
      </c>
      <c r="AL99">
        <v>0</v>
      </c>
      <c r="AM99" s="45">
        <v>0</v>
      </c>
      <c r="AO99">
        <v>0</v>
      </c>
      <c r="AQ99">
        <v>0</v>
      </c>
      <c r="AS99">
        <v>0</v>
      </c>
      <c r="AT99">
        <v>0</v>
      </c>
      <c r="AU99" t="s">
        <v>20</v>
      </c>
      <c r="AV99" t="s">
        <v>25</v>
      </c>
      <c r="AW99">
        <v>0</v>
      </c>
      <c r="AX99">
        <v>0</v>
      </c>
      <c r="AY99">
        <v>1</v>
      </c>
      <c r="AZ99" s="51">
        <f t="shared" si="32"/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 s="51">
        <f t="shared" si="33"/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21</v>
      </c>
      <c r="BW99" t="s">
        <v>25</v>
      </c>
      <c r="BX99">
        <v>0</v>
      </c>
      <c r="BY99">
        <v>0</v>
      </c>
      <c r="BZ99" s="52">
        <f t="shared" ref="BZ99:BZ101" si="44">BX99+BY99</f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 s="52">
        <f t="shared" ref="CF99:CF101" si="45">CD99+CE99</f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Y99">
        <v>0</v>
      </c>
      <c r="CZ99">
        <v>0</v>
      </c>
      <c r="DA99">
        <v>0</v>
      </c>
      <c r="DC99">
        <v>0</v>
      </c>
      <c r="DD99" s="54">
        <f t="shared" si="34"/>
        <v>0</v>
      </c>
      <c r="DF99">
        <v>0</v>
      </c>
      <c r="DG99" s="46">
        <v>0</v>
      </c>
      <c r="DH99" t="s">
        <v>68</v>
      </c>
    </row>
    <row r="100" spans="1:112" hidden="1" x14ac:dyDescent="0.35">
      <c r="A100" t="s">
        <v>2</v>
      </c>
      <c r="B100">
        <v>21038237</v>
      </c>
      <c r="C100">
        <v>1987</v>
      </c>
      <c r="D100">
        <v>35</v>
      </c>
      <c r="E100" s="45">
        <v>0</v>
      </c>
      <c r="F100" t="s">
        <v>8</v>
      </c>
      <c r="G100" s="3" t="s">
        <v>11</v>
      </c>
      <c r="H100" s="1">
        <v>44457</v>
      </c>
      <c r="I100" s="1">
        <v>44480</v>
      </c>
      <c r="J100" s="1">
        <v>44499</v>
      </c>
      <c r="K100">
        <v>39.285714285714285</v>
      </c>
      <c r="L100" s="48">
        <f t="shared" si="43"/>
        <v>0</v>
      </c>
      <c r="M100" s="48">
        <f t="shared" si="29"/>
        <v>0</v>
      </c>
      <c r="N100" s="48">
        <f t="shared" si="30"/>
        <v>0</v>
      </c>
      <c r="O100">
        <v>36.571428571428569</v>
      </c>
      <c r="P100">
        <v>3600</v>
      </c>
      <c r="Q100" s="9">
        <f>VLOOKUP(ROUND(K100,0),Sheet2!$B$20:$J$37,8,0)</f>
        <v>2883.6536389391513</v>
      </c>
      <c r="R100" s="46">
        <f>VLOOKUP(ROUND(K100,0),Sheet2!$B$20:$J$37,2,0)</f>
        <v>3986.9445441050993</v>
      </c>
      <c r="S100" s="46">
        <f>VLOOKUP(ROUND(K100,0),Sheet2!$B$20:$J$37,3,0)</f>
        <v>3823.1316171522089</v>
      </c>
      <c r="T100" s="46">
        <f>VLOOKUP(ROUND(K100,0),Sheet2!$B$20:$J$37,4,0)</f>
        <v>3736.3856874523608</v>
      </c>
      <c r="U100" s="46">
        <f>VLOOKUP(ROUND(K100,0),Sheet2!$B$20:$J$37,5,0)</f>
        <v>3602.8137210549116</v>
      </c>
      <c r="V100" s="46">
        <f>VLOOKUP(ROUND(K100,0),Sheet2!$B$20:$J$37,6,0)</f>
        <v>3379.6207896898895</v>
      </c>
      <c r="W100" s="46">
        <f>VLOOKUP(ROUND(K100,0),Sheet2!$B$20:$J$37,7,0)</f>
        <v>3131.6372143145204</v>
      </c>
      <c r="X100" s="46">
        <f>VLOOKUP(ROUND(K100,0),Sheet2!$B$20:$J$37,8,0)</f>
        <v>2883.6536389391513</v>
      </c>
      <c r="Y100" s="46">
        <f>VLOOKUP(ROUND(K100,0),Sheet2!$B$20:$J$37,9,0)</f>
        <v>2660.4607075741292</v>
      </c>
      <c r="Z100" s="46">
        <f>VLOOKUP(ROUND(K100,0),Sheet2!$B$20:$M$37,10,0)</f>
        <v>2526.8887411766796</v>
      </c>
      <c r="AA100" s="46">
        <f>VLOOKUP(ROUND(K100,0),Sheet2!$B$20:$M$37,11,0)</f>
        <v>2440.1428114768319</v>
      </c>
      <c r="AB100" s="46">
        <f>VLOOKUP(ROUND(K100,0),Sheet2!$B$20:$M$37,12,0)</f>
        <v>2276.3298845239415</v>
      </c>
      <c r="AC100" s="46">
        <v>75</v>
      </c>
      <c r="AD100" s="53">
        <f t="shared" si="31"/>
        <v>0</v>
      </c>
      <c r="AE100">
        <v>1</v>
      </c>
      <c r="AF100" s="46">
        <v>0</v>
      </c>
      <c r="AG100">
        <v>0</v>
      </c>
      <c r="AH100" s="45">
        <v>0</v>
      </c>
      <c r="AL100">
        <v>0</v>
      </c>
      <c r="AM100" s="45">
        <v>0</v>
      </c>
      <c r="AO100">
        <v>0</v>
      </c>
      <c r="AQ100">
        <v>0</v>
      </c>
      <c r="AS100">
        <v>0</v>
      </c>
      <c r="AT100">
        <v>0</v>
      </c>
      <c r="AU100" t="s">
        <v>20</v>
      </c>
      <c r="AV100" t="s">
        <v>25</v>
      </c>
      <c r="AW100">
        <v>0</v>
      </c>
      <c r="AX100">
        <v>0</v>
      </c>
      <c r="AY100">
        <v>1</v>
      </c>
      <c r="AZ100" s="51">
        <f t="shared" si="32"/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 s="51">
        <f t="shared" si="33"/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23</v>
      </c>
      <c r="BW100" t="s">
        <v>25</v>
      </c>
      <c r="BX100">
        <v>0</v>
      </c>
      <c r="BY100">
        <v>0</v>
      </c>
      <c r="BZ100" s="52">
        <f t="shared" si="44"/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 s="52">
        <f t="shared" si="45"/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Y100">
        <v>0</v>
      </c>
      <c r="CZ100">
        <v>0</v>
      </c>
      <c r="DA100">
        <v>0</v>
      </c>
      <c r="DC100">
        <v>0</v>
      </c>
      <c r="DD100" s="54">
        <f t="shared" si="34"/>
        <v>0</v>
      </c>
      <c r="DF100">
        <v>0</v>
      </c>
      <c r="DG100" s="46">
        <v>0</v>
      </c>
      <c r="DH100" t="s">
        <v>68</v>
      </c>
    </row>
    <row r="101" spans="1:112" hidden="1" x14ac:dyDescent="0.35">
      <c r="A101" t="s">
        <v>3</v>
      </c>
      <c r="B101">
        <v>933799059</v>
      </c>
      <c r="C101">
        <v>1989</v>
      </c>
      <c r="D101">
        <v>33</v>
      </c>
      <c r="E101">
        <v>2</v>
      </c>
      <c r="F101" t="s">
        <v>8</v>
      </c>
      <c r="G101" s="3" t="s">
        <v>11</v>
      </c>
      <c r="H101" s="1">
        <v>44428</v>
      </c>
      <c r="I101" s="1">
        <v>44505</v>
      </c>
      <c r="J101" s="1">
        <v>44527</v>
      </c>
      <c r="K101">
        <v>39.428571428571431</v>
      </c>
      <c r="L101" s="48">
        <f t="shared" si="43"/>
        <v>0</v>
      </c>
      <c r="M101" s="48">
        <f t="shared" si="29"/>
        <v>0</v>
      </c>
      <c r="N101" s="48">
        <f t="shared" si="30"/>
        <v>0</v>
      </c>
      <c r="O101">
        <v>36.285714285714285</v>
      </c>
      <c r="P101">
        <v>3600</v>
      </c>
      <c r="Q101" s="9">
        <f>VLOOKUP(ROUND(K101,0),Sheet2!$B$20:$J$37,8,0)</f>
        <v>2883.6536389391513</v>
      </c>
      <c r="R101" s="46">
        <f>VLOOKUP(ROUND(K101,0),Sheet2!$B$20:$J$37,2,0)</f>
        <v>3986.9445441050993</v>
      </c>
      <c r="S101" s="46">
        <f>VLOOKUP(ROUND(K101,0),Sheet2!$B$20:$J$37,3,0)</f>
        <v>3823.1316171522089</v>
      </c>
      <c r="T101" s="46">
        <f>VLOOKUP(ROUND(K101,0),Sheet2!$B$20:$J$37,4,0)</f>
        <v>3736.3856874523608</v>
      </c>
      <c r="U101" s="46">
        <f>VLOOKUP(ROUND(K101,0),Sheet2!$B$20:$J$37,5,0)</f>
        <v>3602.8137210549116</v>
      </c>
      <c r="V101" s="46">
        <f>VLOOKUP(ROUND(K101,0),Sheet2!$B$20:$J$37,6,0)</f>
        <v>3379.6207896898895</v>
      </c>
      <c r="W101" s="46">
        <f>VLOOKUP(ROUND(K101,0),Sheet2!$B$20:$J$37,7,0)</f>
        <v>3131.6372143145204</v>
      </c>
      <c r="X101" s="46">
        <f>VLOOKUP(ROUND(K101,0),Sheet2!$B$20:$J$37,8,0)</f>
        <v>2883.6536389391513</v>
      </c>
      <c r="Y101" s="46">
        <f>VLOOKUP(ROUND(K101,0),Sheet2!$B$20:$J$37,9,0)</f>
        <v>2660.4607075741292</v>
      </c>
      <c r="Z101" s="46">
        <f>VLOOKUP(ROUND(K101,0),Sheet2!$B$20:$M$37,10,0)</f>
        <v>2526.8887411766796</v>
      </c>
      <c r="AA101" s="46">
        <f>VLOOKUP(ROUND(K101,0),Sheet2!$B$20:$M$37,11,0)</f>
        <v>2440.1428114768319</v>
      </c>
      <c r="AB101" s="46">
        <f>VLOOKUP(ROUND(K101,0),Sheet2!$B$20:$M$37,12,0)</f>
        <v>2276.3298845239415</v>
      </c>
      <c r="AC101" s="46">
        <v>75</v>
      </c>
      <c r="AD101" s="53">
        <f t="shared" si="31"/>
        <v>0</v>
      </c>
      <c r="AE101">
        <v>1</v>
      </c>
      <c r="AF101" s="46">
        <v>0</v>
      </c>
      <c r="AG101">
        <v>0</v>
      </c>
      <c r="AH101" s="45">
        <v>0</v>
      </c>
      <c r="AL101">
        <v>0</v>
      </c>
      <c r="AM101" s="45">
        <v>0</v>
      </c>
      <c r="AO101">
        <v>0</v>
      </c>
      <c r="AT101">
        <v>0</v>
      </c>
      <c r="AU101" t="s">
        <v>20</v>
      </c>
      <c r="AV101" t="s">
        <v>24</v>
      </c>
      <c r="AW101">
        <v>0</v>
      </c>
      <c r="AX101">
        <v>0</v>
      </c>
      <c r="AY101">
        <v>1</v>
      </c>
      <c r="AZ101" s="51">
        <f t="shared" si="32"/>
        <v>1</v>
      </c>
      <c r="BA101">
        <v>0</v>
      </c>
      <c r="BB101">
        <v>0</v>
      </c>
      <c r="BC101">
        <v>1</v>
      </c>
      <c r="BD101">
        <v>0</v>
      </c>
      <c r="BE101">
        <v>0</v>
      </c>
      <c r="BF101" s="51">
        <f t="shared" si="33"/>
        <v>0</v>
      </c>
      <c r="BG101">
        <v>0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77</v>
      </c>
      <c r="BW101" t="s">
        <v>24</v>
      </c>
      <c r="BX101">
        <v>0</v>
      </c>
      <c r="BY101">
        <v>0</v>
      </c>
      <c r="BZ101" s="52">
        <f t="shared" si="44"/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 s="52">
        <f t="shared" si="45"/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Y101">
        <v>0</v>
      </c>
      <c r="CZ101">
        <v>0</v>
      </c>
      <c r="DA101">
        <v>0</v>
      </c>
      <c r="DC101">
        <v>0</v>
      </c>
      <c r="DD101" s="54">
        <f t="shared" si="34"/>
        <v>0</v>
      </c>
      <c r="DE101" t="s">
        <v>8</v>
      </c>
      <c r="DF101">
        <v>0</v>
      </c>
      <c r="DG101" s="46">
        <v>0</v>
      </c>
      <c r="DH101" t="s">
        <v>68</v>
      </c>
    </row>
    <row r="102" spans="1:112" hidden="1" x14ac:dyDescent="0.35">
      <c r="A102" t="s">
        <v>2</v>
      </c>
      <c r="B102">
        <v>21042698</v>
      </c>
      <c r="C102">
        <v>1983</v>
      </c>
      <c r="D102">
        <v>39</v>
      </c>
      <c r="E102">
        <v>0</v>
      </c>
      <c r="F102" t="s">
        <v>8</v>
      </c>
      <c r="G102" s="3" t="s">
        <v>11</v>
      </c>
      <c r="H102" s="1">
        <v>44428</v>
      </c>
      <c r="I102" s="1" t="s">
        <v>52</v>
      </c>
      <c r="J102" s="1">
        <v>44427</v>
      </c>
      <c r="K102">
        <v>39.428571428571431</v>
      </c>
      <c r="L102" s="48">
        <f t="shared" si="43"/>
        <v>0</v>
      </c>
      <c r="M102" s="48">
        <f t="shared" si="29"/>
        <v>0</v>
      </c>
      <c r="N102" s="48">
        <f t="shared" si="30"/>
        <v>0</v>
      </c>
      <c r="O102">
        <v>39.571428571428577</v>
      </c>
      <c r="P102">
        <v>3600</v>
      </c>
      <c r="Q102" s="9">
        <f>VLOOKUP(ROUND(K102,0),Sheet2!$B$20:$J$37,8,0)</f>
        <v>2883.6536389391513</v>
      </c>
      <c r="R102" s="46">
        <f>VLOOKUP(ROUND(K102,0),Sheet2!$B$20:$J$37,2,0)</f>
        <v>3986.9445441050993</v>
      </c>
      <c r="S102" s="46">
        <f>VLOOKUP(ROUND(K102,0),Sheet2!$B$20:$J$37,3,0)</f>
        <v>3823.1316171522089</v>
      </c>
      <c r="T102" s="46">
        <f>VLOOKUP(ROUND(K102,0),Sheet2!$B$20:$J$37,4,0)</f>
        <v>3736.3856874523608</v>
      </c>
      <c r="U102" s="46">
        <f>VLOOKUP(ROUND(K102,0),Sheet2!$B$20:$J$37,5,0)</f>
        <v>3602.8137210549116</v>
      </c>
      <c r="V102" s="46">
        <f>VLOOKUP(ROUND(K102,0),Sheet2!$B$20:$J$37,6,0)</f>
        <v>3379.6207896898895</v>
      </c>
      <c r="W102" s="46">
        <f>VLOOKUP(ROUND(K102,0),Sheet2!$B$20:$J$37,7,0)</f>
        <v>3131.6372143145204</v>
      </c>
      <c r="X102" s="46">
        <f>VLOOKUP(ROUND(K102,0),Sheet2!$B$20:$J$37,8,0)</f>
        <v>2883.6536389391513</v>
      </c>
      <c r="Y102" s="46">
        <f>VLOOKUP(ROUND(K102,0),Sheet2!$B$20:$J$37,9,0)</f>
        <v>2660.4607075741292</v>
      </c>
      <c r="Z102" s="46">
        <f>VLOOKUP(ROUND(K102,0),Sheet2!$B$20:$M$37,10,0)</f>
        <v>2526.8887411766796</v>
      </c>
      <c r="AA102" s="46">
        <f>VLOOKUP(ROUND(K102,0),Sheet2!$B$20:$M$37,11,0)</f>
        <v>2440.1428114768319</v>
      </c>
      <c r="AB102" s="46">
        <f>VLOOKUP(ROUND(K102,0),Sheet2!$B$20:$M$37,12,0)</f>
        <v>2276.3298845239415</v>
      </c>
      <c r="AC102" s="46">
        <v>75</v>
      </c>
      <c r="AD102" s="53">
        <f t="shared" si="31"/>
        <v>0</v>
      </c>
      <c r="AE102">
        <v>1</v>
      </c>
      <c r="AF102" s="46">
        <v>0</v>
      </c>
      <c r="AG102">
        <v>0</v>
      </c>
      <c r="AH102" s="45">
        <v>0</v>
      </c>
      <c r="AL102">
        <v>0</v>
      </c>
      <c r="AM102" s="45">
        <v>0</v>
      </c>
      <c r="AO102">
        <v>0</v>
      </c>
      <c r="AQ102">
        <v>0</v>
      </c>
      <c r="AS102">
        <v>0</v>
      </c>
      <c r="AT102">
        <v>0</v>
      </c>
      <c r="AU102" t="s">
        <v>21</v>
      </c>
      <c r="AV102" t="s">
        <v>24</v>
      </c>
      <c r="AW102">
        <v>0</v>
      </c>
      <c r="AX102">
        <v>0</v>
      </c>
      <c r="AY102">
        <v>1</v>
      </c>
      <c r="AZ102" s="51">
        <f t="shared" si="32"/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 s="51">
        <f t="shared" si="33"/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/>
      <c r="CW102">
        <v>0</v>
      </c>
      <c r="CY102">
        <v>0</v>
      </c>
      <c r="CZ102">
        <v>0</v>
      </c>
      <c r="DA102">
        <v>0</v>
      </c>
      <c r="DC102">
        <v>0</v>
      </c>
      <c r="DD102" s="54">
        <f t="shared" si="34"/>
        <v>0</v>
      </c>
      <c r="DF102">
        <v>0</v>
      </c>
      <c r="DG102" s="46">
        <v>0</v>
      </c>
      <c r="DH102" t="s">
        <v>68</v>
      </c>
    </row>
    <row r="103" spans="1:112" hidden="1" x14ac:dyDescent="0.35">
      <c r="A103" t="s">
        <v>2</v>
      </c>
      <c r="B103">
        <v>21014846</v>
      </c>
      <c r="C103">
        <v>1984</v>
      </c>
      <c r="D103">
        <v>38</v>
      </c>
      <c r="E103">
        <v>0</v>
      </c>
      <c r="F103" t="s">
        <v>8</v>
      </c>
      <c r="G103" s="3" t="s">
        <v>11</v>
      </c>
      <c r="H103" s="1">
        <v>44425</v>
      </c>
      <c r="I103" s="1" t="s">
        <v>52</v>
      </c>
      <c r="J103" s="1">
        <v>44482</v>
      </c>
      <c r="K103">
        <v>37.714285714285715</v>
      </c>
      <c r="L103" s="48">
        <f t="shared" si="43"/>
        <v>0</v>
      </c>
      <c r="M103" s="48">
        <f t="shared" si="29"/>
        <v>0</v>
      </c>
      <c r="N103" s="48">
        <f t="shared" si="30"/>
        <v>0</v>
      </c>
      <c r="O103">
        <v>29.571428571428573</v>
      </c>
      <c r="P103">
        <v>3400</v>
      </c>
      <c r="Q103" s="9">
        <f>VLOOKUP(ROUND(K103,0),Sheet2!$B$20:$J$37,8,0)</f>
        <v>2726.9345824864808</v>
      </c>
      <c r="R103" s="46">
        <f>VLOOKUP(ROUND(K103,0),Sheet2!$B$20:$J$37,2,0)</f>
        <v>3770.264503671694</v>
      </c>
      <c r="S103" s="46">
        <f>VLOOKUP(ROUND(K103,0),Sheet2!$B$20:$J$37,3,0)</f>
        <v>3615.3543821737098</v>
      </c>
      <c r="T103" s="46">
        <f>VLOOKUP(ROUND(K103,0),Sheet2!$B$20:$J$37,4,0)</f>
        <v>3533.3228675721571</v>
      </c>
      <c r="U103" s="46">
        <f>VLOOKUP(ROUND(K103,0),Sheet2!$B$20:$J$37,5,0)</f>
        <v>3407.0101892735506</v>
      </c>
      <c r="V103" s="46">
        <f>VLOOKUP(ROUND(K103,0),Sheet2!$B$20:$J$37,6,0)</f>
        <v>3195.9472117761161</v>
      </c>
      <c r="W103" s="46">
        <f>VLOOKUP(ROUND(K103,0),Sheet2!$B$20:$J$37,7,0)</f>
        <v>2961.4408971312987</v>
      </c>
      <c r="X103" s="46">
        <f>VLOOKUP(ROUND(K103,0),Sheet2!$B$20:$J$37,8,0)</f>
        <v>2726.9345824864808</v>
      </c>
      <c r="Y103" s="46">
        <f>VLOOKUP(ROUND(K103,0),Sheet2!$B$20:$J$37,9,0)</f>
        <v>2515.8716049890463</v>
      </c>
      <c r="Z103" s="46">
        <f>VLOOKUP(ROUND(K103,0),Sheet2!$B$20:$M$37,10,0)</f>
        <v>2389.5589266904399</v>
      </c>
      <c r="AA103" s="46">
        <f>VLOOKUP(ROUND(K103,0),Sheet2!$B$20:$M$37,11,0)</f>
        <v>2307.5274120888876</v>
      </c>
      <c r="AB103" s="46">
        <f>VLOOKUP(ROUND(K103,0),Sheet2!$B$20:$M$37,12,0)</f>
        <v>2152.6172905909029</v>
      </c>
      <c r="AC103" s="46">
        <v>75</v>
      </c>
      <c r="AD103" s="53">
        <f t="shared" si="31"/>
        <v>0</v>
      </c>
      <c r="AE103">
        <v>1</v>
      </c>
      <c r="AF103" s="46">
        <v>0</v>
      </c>
      <c r="AG103">
        <v>0</v>
      </c>
      <c r="AH103" s="45">
        <v>0</v>
      </c>
      <c r="AL103">
        <v>0</v>
      </c>
      <c r="AM103" s="45">
        <v>0</v>
      </c>
      <c r="AO103">
        <v>0</v>
      </c>
      <c r="AQ103">
        <v>0</v>
      </c>
      <c r="AS103">
        <v>0</v>
      </c>
      <c r="AT103">
        <v>0</v>
      </c>
      <c r="AU103" t="s">
        <v>21</v>
      </c>
      <c r="AV103" t="s">
        <v>24</v>
      </c>
      <c r="AW103">
        <v>0</v>
      </c>
      <c r="AX103">
        <v>0</v>
      </c>
      <c r="AY103">
        <v>0</v>
      </c>
      <c r="AZ103" s="51">
        <f t="shared" si="32"/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51">
        <f t="shared" si="33"/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/>
      <c r="CW103">
        <v>0</v>
      </c>
      <c r="CY103">
        <v>0</v>
      </c>
      <c r="CZ103">
        <v>0</v>
      </c>
      <c r="DA103">
        <v>0</v>
      </c>
      <c r="DC103">
        <v>0</v>
      </c>
      <c r="DD103" s="54">
        <f t="shared" si="34"/>
        <v>0</v>
      </c>
      <c r="DF103">
        <v>0</v>
      </c>
      <c r="DG103" s="46">
        <v>0</v>
      </c>
      <c r="DH103" t="s">
        <v>68</v>
      </c>
    </row>
    <row r="104" spans="1:112" hidden="1" x14ac:dyDescent="0.35">
      <c r="A104" t="s">
        <v>3</v>
      </c>
      <c r="B104">
        <v>905939721</v>
      </c>
      <c r="C104">
        <v>1983</v>
      </c>
      <c r="D104">
        <v>39</v>
      </c>
      <c r="E104">
        <v>2</v>
      </c>
      <c r="F104" t="s">
        <v>8</v>
      </c>
      <c r="G104" s="3" t="s">
        <v>11</v>
      </c>
      <c r="H104" s="1">
        <v>44453</v>
      </c>
      <c r="I104" s="1">
        <v>44474</v>
      </c>
      <c r="J104" s="1">
        <v>44519</v>
      </c>
      <c r="K104">
        <v>31</v>
      </c>
      <c r="L104" s="48">
        <f t="shared" si="43"/>
        <v>0</v>
      </c>
      <c r="M104" s="48">
        <f t="shared" si="29"/>
        <v>1</v>
      </c>
      <c r="N104" s="48">
        <v>1</v>
      </c>
      <c r="O104">
        <v>24.571428571428569</v>
      </c>
      <c r="P104">
        <v>2700</v>
      </c>
      <c r="Q104" s="9">
        <f>VLOOKUP(ROUND(K104,0),Sheet2!$B$20:$J$37,8,0)</f>
        <v>1512.5214834490007</v>
      </c>
      <c r="R104" s="46">
        <f>VLOOKUP(ROUND(K104,0),Sheet2!$B$20:$J$37,2,0)</f>
        <v>2091.2148376103892</v>
      </c>
      <c r="S104" s="46">
        <f>VLOOKUP(ROUND(K104,0),Sheet2!$B$20:$J$37,3,0)</f>
        <v>2005.2923925784473</v>
      </c>
      <c r="T104" s="46">
        <f>VLOOKUP(ROUND(K104,0),Sheet2!$B$20:$J$37,4,0)</f>
        <v>1959.7927942560061</v>
      </c>
      <c r="U104" s="46">
        <f>VLOOKUP(ROUND(K104,0),Sheet2!$B$20:$J$37,5,0)</f>
        <v>1889.7322065229405</v>
      </c>
      <c r="V104" s="46">
        <f>VLOOKUP(ROUND(K104,0),Sheet2!$B$20:$J$37,6,0)</f>
        <v>1772.6640194546262</v>
      </c>
      <c r="W104" s="46">
        <f>VLOOKUP(ROUND(K104,0),Sheet2!$B$20:$J$37,7,0)</f>
        <v>1642.5927514518135</v>
      </c>
      <c r="X104" s="46">
        <f>VLOOKUP(ROUND(K104,0),Sheet2!$B$20:$J$37,8,0)</f>
        <v>1512.5214834490007</v>
      </c>
      <c r="Y104" s="46">
        <f>VLOOKUP(ROUND(K104,0),Sheet2!$B$20:$J$37,9,0)</f>
        <v>1395.4532963806864</v>
      </c>
      <c r="Z104" s="46">
        <f>VLOOKUP(ROUND(K104,0),Sheet2!$B$20:$M$37,10,0)</f>
        <v>1325.3927086476208</v>
      </c>
      <c r="AA104" s="46">
        <f>VLOOKUP(ROUND(K104,0),Sheet2!$B$20:$M$37,11,0)</f>
        <v>1279.8931103251796</v>
      </c>
      <c r="AB104" s="46">
        <f>VLOOKUP(ROUND(K104,0),Sheet2!$B$20:$M$37,12,0)</f>
        <v>1193.9706652932377</v>
      </c>
      <c r="AC104" s="46">
        <v>99</v>
      </c>
      <c r="AD104" s="53">
        <f t="shared" si="31"/>
        <v>0</v>
      </c>
      <c r="AE104">
        <v>1</v>
      </c>
      <c r="AF104" s="46">
        <v>0</v>
      </c>
      <c r="AG104">
        <v>0</v>
      </c>
      <c r="AH104" s="45">
        <v>0</v>
      </c>
      <c r="AL104">
        <v>0</v>
      </c>
      <c r="AM104" s="45">
        <v>0</v>
      </c>
      <c r="AO104">
        <v>0</v>
      </c>
      <c r="AQ104">
        <v>1</v>
      </c>
      <c r="AS104">
        <v>0</v>
      </c>
      <c r="AT104">
        <v>0</v>
      </c>
      <c r="AU104" t="s">
        <v>20</v>
      </c>
      <c r="AV104" t="s">
        <v>25</v>
      </c>
      <c r="AW104">
        <v>0</v>
      </c>
      <c r="AX104">
        <v>0</v>
      </c>
      <c r="AY104">
        <v>1</v>
      </c>
      <c r="AZ104" s="51">
        <f t="shared" si="32"/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 s="51">
        <f t="shared" si="33"/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21</v>
      </c>
      <c r="BW104" t="s">
        <v>25</v>
      </c>
      <c r="BX104">
        <v>0</v>
      </c>
      <c r="BY104">
        <v>1</v>
      </c>
      <c r="BZ104" s="52">
        <f t="shared" ref="BZ104:BZ110" si="46">BX104+BY104</f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 s="52">
        <f t="shared" ref="CF104:CF110" si="47">CD104+CE104</f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Y104">
        <v>0</v>
      </c>
      <c r="CZ104">
        <v>0</v>
      </c>
      <c r="DA104">
        <v>0</v>
      </c>
      <c r="DC104">
        <v>0</v>
      </c>
      <c r="DD104" s="54">
        <f t="shared" si="34"/>
        <v>0</v>
      </c>
      <c r="DE104" t="s">
        <v>8</v>
      </c>
      <c r="DF104">
        <v>0</v>
      </c>
      <c r="DG104" s="46">
        <v>0</v>
      </c>
      <c r="DH104" t="s">
        <v>68</v>
      </c>
    </row>
    <row r="105" spans="1:112" hidden="1" x14ac:dyDescent="0.35">
      <c r="A105" t="s">
        <v>3</v>
      </c>
      <c r="B105">
        <v>969283238</v>
      </c>
      <c r="C105">
        <v>1996</v>
      </c>
      <c r="D105">
        <v>26</v>
      </c>
      <c r="E105" s="45">
        <v>2</v>
      </c>
      <c r="F105" t="s">
        <v>8</v>
      </c>
      <c r="G105" s="3" t="s">
        <v>11</v>
      </c>
      <c r="H105" s="1">
        <v>44429</v>
      </c>
      <c r="I105" s="1">
        <v>44453</v>
      </c>
      <c r="J105" s="1">
        <v>44510</v>
      </c>
      <c r="K105">
        <v>38</v>
      </c>
      <c r="L105" s="48">
        <f t="shared" si="43"/>
        <v>0</v>
      </c>
      <c r="M105" s="48">
        <f t="shared" si="29"/>
        <v>0</v>
      </c>
      <c r="N105" s="48">
        <f t="shared" si="30"/>
        <v>0</v>
      </c>
      <c r="O105">
        <v>29.857142857142858</v>
      </c>
      <c r="P105">
        <v>3400</v>
      </c>
      <c r="Q105" s="9">
        <f>VLOOKUP(ROUND(K105,0),Sheet2!$B$20:$J$37,8,0)</f>
        <v>2726.9345824864808</v>
      </c>
      <c r="R105" s="46">
        <f>VLOOKUP(ROUND(K105,0),Sheet2!$B$20:$J$37,2,0)</f>
        <v>3770.264503671694</v>
      </c>
      <c r="S105" s="46">
        <f>VLOOKUP(ROUND(K105,0),Sheet2!$B$20:$J$37,3,0)</f>
        <v>3615.3543821737098</v>
      </c>
      <c r="T105" s="46">
        <f>VLOOKUP(ROUND(K105,0),Sheet2!$B$20:$J$37,4,0)</f>
        <v>3533.3228675721571</v>
      </c>
      <c r="U105" s="46">
        <f>VLOOKUP(ROUND(K105,0),Sheet2!$B$20:$J$37,5,0)</f>
        <v>3407.0101892735506</v>
      </c>
      <c r="V105" s="46">
        <f>VLOOKUP(ROUND(K105,0),Sheet2!$B$20:$J$37,6,0)</f>
        <v>3195.9472117761161</v>
      </c>
      <c r="W105" s="46">
        <f>VLOOKUP(ROUND(K105,0),Sheet2!$B$20:$J$37,7,0)</f>
        <v>2961.4408971312987</v>
      </c>
      <c r="X105" s="46">
        <f>VLOOKUP(ROUND(K105,0),Sheet2!$B$20:$J$37,8,0)</f>
        <v>2726.9345824864808</v>
      </c>
      <c r="Y105" s="46">
        <f>VLOOKUP(ROUND(K105,0),Sheet2!$B$20:$J$37,9,0)</f>
        <v>2515.8716049890463</v>
      </c>
      <c r="Z105" s="46">
        <f>VLOOKUP(ROUND(K105,0),Sheet2!$B$20:$M$37,10,0)</f>
        <v>2389.5589266904399</v>
      </c>
      <c r="AA105" s="46">
        <f>VLOOKUP(ROUND(K105,0),Sheet2!$B$20:$M$37,11,0)</f>
        <v>2307.5274120888876</v>
      </c>
      <c r="AB105" s="46">
        <f>VLOOKUP(ROUND(K105,0),Sheet2!$B$20:$M$37,12,0)</f>
        <v>2152.6172905909029</v>
      </c>
      <c r="AC105" s="46">
        <v>75</v>
      </c>
      <c r="AD105" s="53">
        <f t="shared" si="31"/>
        <v>0</v>
      </c>
      <c r="AE105">
        <v>1</v>
      </c>
      <c r="AF105" s="46">
        <v>0</v>
      </c>
      <c r="AG105">
        <v>0</v>
      </c>
      <c r="AH105" s="45">
        <v>0</v>
      </c>
      <c r="AL105">
        <v>0</v>
      </c>
      <c r="AM105" s="45">
        <v>0</v>
      </c>
      <c r="AO105">
        <v>0</v>
      </c>
      <c r="AS105">
        <v>0</v>
      </c>
      <c r="AT105">
        <v>0</v>
      </c>
      <c r="AU105" t="s">
        <v>20</v>
      </c>
      <c r="AV105" t="s">
        <v>25</v>
      </c>
      <c r="AW105">
        <v>0</v>
      </c>
      <c r="AX105">
        <v>0</v>
      </c>
      <c r="AY105">
        <v>1</v>
      </c>
      <c r="AZ105" s="51">
        <f t="shared" si="32"/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 s="51">
        <f t="shared" si="33"/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24</v>
      </c>
      <c r="BW105" t="s">
        <v>25</v>
      </c>
      <c r="BX105">
        <v>0</v>
      </c>
      <c r="BY105">
        <v>0</v>
      </c>
      <c r="BZ105" s="52">
        <f t="shared" si="46"/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 s="52">
        <f t="shared" si="47"/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Y105">
        <v>0</v>
      </c>
      <c r="CZ105">
        <v>0</v>
      </c>
      <c r="DA105">
        <v>0</v>
      </c>
      <c r="DC105">
        <v>0</v>
      </c>
      <c r="DD105" s="54">
        <f t="shared" si="34"/>
        <v>0</v>
      </c>
      <c r="DE105" t="s">
        <v>8</v>
      </c>
      <c r="DF105">
        <v>0</v>
      </c>
      <c r="DG105" s="46">
        <v>0</v>
      </c>
      <c r="DH105" t="s">
        <v>68</v>
      </c>
    </row>
    <row r="106" spans="1:112" hidden="1" x14ac:dyDescent="0.35">
      <c r="A106" t="s">
        <v>3</v>
      </c>
      <c r="B106">
        <v>931220228</v>
      </c>
      <c r="C106">
        <v>1994</v>
      </c>
      <c r="D106">
        <v>28</v>
      </c>
      <c r="E106">
        <v>1</v>
      </c>
      <c r="F106" t="s">
        <v>8</v>
      </c>
      <c r="G106" s="3" t="s">
        <v>11</v>
      </c>
      <c r="H106" s="1">
        <v>44448</v>
      </c>
      <c r="I106" s="1">
        <v>44469</v>
      </c>
      <c r="J106" s="1">
        <v>44500</v>
      </c>
      <c r="K106">
        <v>38</v>
      </c>
      <c r="L106" s="48">
        <f t="shared" si="43"/>
        <v>0</v>
      </c>
      <c r="M106" s="48">
        <f t="shared" si="29"/>
        <v>0</v>
      </c>
      <c r="N106" s="48">
        <f t="shared" si="30"/>
        <v>0</v>
      </c>
      <c r="O106">
        <v>33.571428571428569</v>
      </c>
      <c r="P106">
        <v>3400</v>
      </c>
      <c r="Q106" s="9">
        <f>VLOOKUP(ROUND(K106,0),Sheet2!$B$20:$J$37,8,0)</f>
        <v>2726.9345824864808</v>
      </c>
      <c r="R106" s="46">
        <f>VLOOKUP(ROUND(K106,0),Sheet2!$B$20:$J$37,2,0)</f>
        <v>3770.264503671694</v>
      </c>
      <c r="S106" s="46">
        <f>VLOOKUP(ROUND(K106,0),Sheet2!$B$20:$J$37,3,0)</f>
        <v>3615.3543821737098</v>
      </c>
      <c r="T106" s="46">
        <f>VLOOKUP(ROUND(K106,0),Sheet2!$B$20:$J$37,4,0)</f>
        <v>3533.3228675721571</v>
      </c>
      <c r="U106" s="46">
        <f>VLOOKUP(ROUND(K106,0),Sheet2!$B$20:$J$37,5,0)</f>
        <v>3407.0101892735506</v>
      </c>
      <c r="V106" s="46">
        <f>VLOOKUP(ROUND(K106,0),Sheet2!$B$20:$J$37,6,0)</f>
        <v>3195.9472117761161</v>
      </c>
      <c r="W106" s="46">
        <f>VLOOKUP(ROUND(K106,0),Sheet2!$B$20:$J$37,7,0)</f>
        <v>2961.4408971312987</v>
      </c>
      <c r="X106" s="46">
        <f>VLOOKUP(ROUND(K106,0),Sheet2!$B$20:$J$37,8,0)</f>
        <v>2726.9345824864808</v>
      </c>
      <c r="Y106" s="46">
        <f>VLOOKUP(ROUND(K106,0),Sheet2!$B$20:$J$37,9,0)</f>
        <v>2515.8716049890463</v>
      </c>
      <c r="Z106" s="46">
        <f>VLOOKUP(ROUND(K106,0),Sheet2!$B$20:$M$37,10,0)</f>
        <v>2389.5589266904399</v>
      </c>
      <c r="AA106" s="46">
        <f>VLOOKUP(ROUND(K106,0),Sheet2!$B$20:$M$37,11,0)</f>
        <v>2307.5274120888876</v>
      </c>
      <c r="AB106" s="46">
        <f>VLOOKUP(ROUND(K106,0),Sheet2!$B$20:$M$37,12,0)</f>
        <v>2152.6172905909029</v>
      </c>
      <c r="AC106" s="46">
        <v>75</v>
      </c>
      <c r="AD106" s="53">
        <f t="shared" si="31"/>
        <v>0</v>
      </c>
      <c r="AE106">
        <v>1</v>
      </c>
      <c r="AF106" s="46">
        <v>0</v>
      </c>
      <c r="AG106">
        <v>0</v>
      </c>
      <c r="AH106" s="45">
        <v>0</v>
      </c>
      <c r="AL106">
        <v>0</v>
      </c>
      <c r="AM106" s="45">
        <v>0</v>
      </c>
      <c r="AO106">
        <v>1</v>
      </c>
      <c r="AP106">
        <v>35</v>
      </c>
      <c r="AS106">
        <v>0</v>
      </c>
      <c r="AT106">
        <v>0</v>
      </c>
      <c r="AU106" t="s">
        <v>20</v>
      </c>
      <c r="AV106" t="s">
        <v>25</v>
      </c>
      <c r="AW106">
        <v>0</v>
      </c>
      <c r="AX106">
        <v>0</v>
      </c>
      <c r="AY106">
        <v>1</v>
      </c>
      <c r="AZ106" s="51">
        <f t="shared" si="32"/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 s="51">
        <f t="shared" si="33"/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21</v>
      </c>
      <c r="BW106" t="s">
        <v>25</v>
      </c>
      <c r="BX106">
        <v>0</v>
      </c>
      <c r="BY106">
        <v>1</v>
      </c>
      <c r="BZ106" s="52">
        <f t="shared" si="46"/>
        <v>1</v>
      </c>
      <c r="CA106">
        <v>0</v>
      </c>
      <c r="CB106">
        <v>1</v>
      </c>
      <c r="CC106">
        <v>0</v>
      </c>
      <c r="CD106">
        <v>0</v>
      </c>
      <c r="CE106">
        <v>0</v>
      </c>
      <c r="CF106" s="52">
        <f t="shared" si="47"/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Y106">
        <v>0</v>
      </c>
      <c r="CZ106">
        <v>0</v>
      </c>
      <c r="DA106">
        <v>0</v>
      </c>
      <c r="DC106">
        <v>0</v>
      </c>
      <c r="DD106" s="54">
        <f t="shared" si="34"/>
        <v>0</v>
      </c>
      <c r="DE106" t="s">
        <v>8</v>
      </c>
      <c r="DF106">
        <v>0</v>
      </c>
      <c r="DG106" s="46">
        <v>0</v>
      </c>
      <c r="DH106" t="s">
        <v>68</v>
      </c>
    </row>
    <row r="107" spans="1:112" hidden="1" x14ac:dyDescent="0.35">
      <c r="A107" t="s">
        <v>3</v>
      </c>
      <c r="B107">
        <v>375237802</v>
      </c>
      <c r="C107">
        <v>1988</v>
      </c>
      <c r="D107">
        <v>34</v>
      </c>
      <c r="E107">
        <v>1</v>
      </c>
      <c r="F107" t="s">
        <v>8</v>
      </c>
      <c r="G107" s="3" t="s">
        <v>11</v>
      </c>
      <c r="H107" s="1">
        <v>44460</v>
      </c>
      <c r="I107" s="1">
        <v>44490</v>
      </c>
      <c r="J107" s="1">
        <v>44503</v>
      </c>
      <c r="K107">
        <v>38</v>
      </c>
      <c r="L107" s="48">
        <f t="shared" si="43"/>
        <v>0</v>
      </c>
      <c r="M107" s="48">
        <f t="shared" si="29"/>
        <v>0</v>
      </c>
      <c r="N107" s="48">
        <f t="shared" si="30"/>
        <v>0</v>
      </c>
      <c r="O107">
        <v>36.142857142857146</v>
      </c>
      <c r="P107">
        <v>3400</v>
      </c>
      <c r="Q107" s="9">
        <f>VLOOKUP(ROUND(K107,0),Sheet2!$B$20:$J$37,8,0)</f>
        <v>2726.9345824864808</v>
      </c>
      <c r="R107" s="46">
        <f>VLOOKUP(ROUND(K107,0),Sheet2!$B$20:$J$37,2,0)</f>
        <v>3770.264503671694</v>
      </c>
      <c r="S107" s="46">
        <f>VLOOKUP(ROUND(K107,0),Sheet2!$B$20:$J$37,3,0)</f>
        <v>3615.3543821737098</v>
      </c>
      <c r="T107" s="46">
        <f>VLOOKUP(ROUND(K107,0),Sheet2!$B$20:$J$37,4,0)</f>
        <v>3533.3228675721571</v>
      </c>
      <c r="U107" s="46">
        <f>VLOOKUP(ROUND(K107,0),Sheet2!$B$20:$J$37,5,0)</f>
        <v>3407.0101892735506</v>
      </c>
      <c r="V107" s="46">
        <f>VLOOKUP(ROUND(K107,0),Sheet2!$B$20:$J$37,6,0)</f>
        <v>3195.9472117761161</v>
      </c>
      <c r="W107" s="46">
        <f>VLOOKUP(ROUND(K107,0),Sheet2!$B$20:$J$37,7,0)</f>
        <v>2961.4408971312987</v>
      </c>
      <c r="X107" s="46">
        <f>VLOOKUP(ROUND(K107,0),Sheet2!$B$20:$J$37,8,0)</f>
        <v>2726.9345824864808</v>
      </c>
      <c r="Y107" s="46">
        <f>VLOOKUP(ROUND(K107,0),Sheet2!$B$20:$J$37,9,0)</f>
        <v>2515.8716049890463</v>
      </c>
      <c r="Z107" s="46">
        <f>VLOOKUP(ROUND(K107,0),Sheet2!$B$20:$M$37,10,0)</f>
        <v>2389.5589266904399</v>
      </c>
      <c r="AA107" s="46">
        <f>VLOOKUP(ROUND(K107,0),Sheet2!$B$20:$M$37,11,0)</f>
        <v>2307.5274120888876</v>
      </c>
      <c r="AB107" s="46">
        <f>VLOOKUP(ROUND(K107,0),Sheet2!$B$20:$M$37,12,0)</f>
        <v>2152.6172905909029</v>
      </c>
      <c r="AC107" s="46">
        <v>75</v>
      </c>
      <c r="AD107" s="53">
        <f t="shared" si="31"/>
        <v>0</v>
      </c>
      <c r="AE107">
        <v>1</v>
      </c>
      <c r="AF107" s="46">
        <v>0</v>
      </c>
      <c r="AG107">
        <v>0</v>
      </c>
      <c r="AH107" s="45">
        <v>0</v>
      </c>
      <c r="AL107">
        <v>0</v>
      </c>
      <c r="AM107" s="45">
        <v>0</v>
      </c>
      <c r="AO107">
        <v>0</v>
      </c>
      <c r="AQ107">
        <v>0</v>
      </c>
      <c r="AS107">
        <v>0</v>
      </c>
      <c r="AT107">
        <v>0</v>
      </c>
      <c r="AU107" t="s">
        <v>20</v>
      </c>
      <c r="AV107" t="s">
        <v>25</v>
      </c>
      <c r="AW107">
        <v>0</v>
      </c>
      <c r="AX107">
        <v>0</v>
      </c>
      <c r="AY107">
        <v>1</v>
      </c>
      <c r="AZ107" s="51">
        <f t="shared" si="32"/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 s="51">
        <f t="shared" si="33"/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30</v>
      </c>
      <c r="BW107" t="s">
        <v>25</v>
      </c>
      <c r="BX107">
        <v>0</v>
      </c>
      <c r="BY107">
        <v>0</v>
      </c>
      <c r="BZ107" s="52">
        <f t="shared" si="46"/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 s="52">
        <f t="shared" si="47"/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Y107">
        <v>0</v>
      </c>
      <c r="CZ107">
        <v>0</v>
      </c>
      <c r="DA107">
        <v>0</v>
      </c>
      <c r="DC107">
        <v>0</v>
      </c>
      <c r="DD107" s="54">
        <f t="shared" si="34"/>
        <v>0</v>
      </c>
      <c r="DE107" t="s">
        <v>8</v>
      </c>
      <c r="DF107">
        <v>0</v>
      </c>
      <c r="DG107" s="46">
        <v>0</v>
      </c>
      <c r="DH107" t="s">
        <v>68</v>
      </c>
    </row>
    <row r="108" spans="1:112" hidden="1" x14ac:dyDescent="0.35">
      <c r="A108" t="s">
        <v>3</v>
      </c>
      <c r="B108">
        <v>792460908</v>
      </c>
      <c r="C108">
        <v>1988</v>
      </c>
      <c r="D108">
        <v>34</v>
      </c>
      <c r="E108">
        <v>2</v>
      </c>
      <c r="F108" t="s">
        <v>8</v>
      </c>
      <c r="G108" s="3" t="s">
        <v>11</v>
      </c>
      <c r="H108" s="1">
        <v>44446</v>
      </c>
      <c r="I108" s="1">
        <v>44467</v>
      </c>
      <c r="J108" s="1">
        <v>44490</v>
      </c>
      <c r="K108">
        <v>38</v>
      </c>
      <c r="L108" s="48">
        <f t="shared" si="43"/>
        <v>0</v>
      </c>
      <c r="M108" s="48">
        <f t="shared" si="29"/>
        <v>0</v>
      </c>
      <c r="N108" s="48">
        <f t="shared" si="30"/>
        <v>0</v>
      </c>
      <c r="O108">
        <v>34.714285714285715</v>
      </c>
      <c r="P108">
        <v>3400</v>
      </c>
      <c r="Q108" s="9">
        <f>VLOOKUP(ROUND(K108,0),Sheet2!$B$20:$J$37,8,0)</f>
        <v>2726.9345824864808</v>
      </c>
      <c r="R108" s="46">
        <f>VLOOKUP(ROUND(K108,0),Sheet2!$B$20:$J$37,2,0)</f>
        <v>3770.264503671694</v>
      </c>
      <c r="S108" s="46">
        <f>VLOOKUP(ROUND(K108,0),Sheet2!$B$20:$J$37,3,0)</f>
        <v>3615.3543821737098</v>
      </c>
      <c r="T108" s="46">
        <f>VLOOKUP(ROUND(K108,0),Sheet2!$B$20:$J$37,4,0)</f>
        <v>3533.3228675721571</v>
      </c>
      <c r="U108" s="46">
        <f>VLOOKUP(ROUND(K108,0),Sheet2!$B$20:$J$37,5,0)</f>
        <v>3407.0101892735506</v>
      </c>
      <c r="V108" s="46">
        <f>VLOOKUP(ROUND(K108,0),Sheet2!$B$20:$J$37,6,0)</f>
        <v>3195.9472117761161</v>
      </c>
      <c r="W108" s="46">
        <f>VLOOKUP(ROUND(K108,0),Sheet2!$B$20:$J$37,7,0)</f>
        <v>2961.4408971312987</v>
      </c>
      <c r="X108" s="46">
        <f>VLOOKUP(ROUND(K108,0),Sheet2!$B$20:$J$37,8,0)</f>
        <v>2726.9345824864808</v>
      </c>
      <c r="Y108" s="46">
        <f>VLOOKUP(ROUND(K108,0),Sheet2!$B$20:$J$37,9,0)</f>
        <v>2515.8716049890463</v>
      </c>
      <c r="Z108" s="46">
        <f>VLOOKUP(ROUND(K108,0),Sheet2!$B$20:$M$37,10,0)</f>
        <v>2389.5589266904399</v>
      </c>
      <c r="AA108" s="46">
        <f>VLOOKUP(ROUND(K108,0),Sheet2!$B$20:$M$37,11,0)</f>
        <v>2307.5274120888876</v>
      </c>
      <c r="AB108" s="46">
        <f>VLOOKUP(ROUND(K108,0),Sheet2!$B$20:$M$37,12,0)</f>
        <v>2152.6172905909029</v>
      </c>
      <c r="AC108" s="46">
        <v>75</v>
      </c>
      <c r="AD108" s="53">
        <f t="shared" si="31"/>
        <v>0</v>
      </c>
      <c r="AE108">
        <v>1</v>
      </c>
      <c r="AF108" s="46">
        <v>0</v>
      </c>
      <c r="AG108">
        <v>0</v>
      </c>
      <c r="AH108" s="45">
        <v>0</v>
      </c>
      <c r="AL108">
        <v>0</v>
      </c>
      <c r="AM108" s="45">
        <v>0</v>
      </c>
      <c r="AO108">
        <v>0</v>
      </c>
      <c r="AS108">
        <v>0</v>
      </c>
      <c r="AT108">
        <v>0</v>
      </c>
      <c r="AU108" t="s">
        <v>20</v>
      </c>
      <c r="AV108" t="s">
        <v>25</v>
      </c>
      <c r="AW108">
        <v>0</v>
      </c>
      <c r="AX108">
        <v>0</v>
      </c>
      <c r="AY108">
        <v>1</v>
      </c>
      <c r="AZ108" s="51">
        <f t="shared" si="32"/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 s="51">
        <f t="shared" si="33"/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21</v>
      </c>
      <c r="BW108" t="s">
        <v>25</v>
      </c>
      <c r="BX108">
        <v>0</v>
      </c>
      <c r="BY108">
        <v>0</v>
      </c>
      <c r="BZ108" s="52">
        <f t="shared" si="46"/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 s="52">
        <f t="shared" si="47"/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Y108">
        <v>0</v>
      </c>
      <c r="CZ108">
        <v>0</v>
      </c>
      <c r="DA108">
        <v>0</v>
      </c>
      <c r="DC108">
        <v>0</v>
      </c>
      <c r="DD108" s="54">
        <f t="shared" si="34"/>
        <v>0</v>
      </c>
      <c r="DE108" t="s">
        <v>73</v>
      </c>
      <c r="DF108">
        <v>0</v>
      </c>
      <c r="DG108" s="46">
        <v>0</v>
      </c>
      <c r="DH108" t="s">
        <v>68</v>
      </c>
    </row>
    <row r="109" spans="1:112" hidden="1" x14ac:dyDescent="0.35">
      <c r="A109" t="s">
        <v>3</v>
      </c>
      <c r="B109">
        <v>968696146</v>
      </c>
      <c r="C109">
        <v>1995</v>
      </c>
      <c r="D109">
        <v>27</v>
      </c>
      <c r="E109">
        <v>1</v>
      </c>
      <c r="F109" t="s">
        <v>8</v>
      </c>
      <c r="G109" s="3" t="s">
        <v>11</v>
      </c>
      <c r="H109" s="1">
        <v>44463</v>
      </c>
      <c r="I109" s="1">
        <v>44484</v>
      </c>
      <c r="J109" s="1">
        <v>44528</v>
      </c>
      <c r="K109">
        <v>33</v>
      </c>
      <c r="L109" s="48">
        <f t="shared" si="43"/>
        <v>0</v>
      </c>
      <c r="M109" s="48">
        <f t="shared" si="29"/>
        <v>1</v>
      </c>
      <c r="N109" s="48">
        <v>1</v>
      </c>
      <c r="O109">
        <v>26.714285714285715</v>
      </c>
      <c r="P109">
        <v>3250</v>
      </c>
      <c r="Q109" s="9">
        <f>VLOOKUP(ROUND(K109,0),Sheet2!$B$20:$J$37,8,0)</f>
        <v>1854.4313788494881</v>
      </c>
      <c r="R109" s="46">
        <f>VLOOKUP(ROUND(K109,0),Sheet2!$B$20:$J$37,2,0)</f>
        <v>2563.9400545487206</v>
      </c>
      <c r="S109" s="46">
        <f>VLOOKUP(ROUND(K109,0),Sheet2!$B$20:$J$37,3,0)</f>
        <v>2458.5945900655538</v>
      </c>
      <c r="T109" s="46">
        <f>VLOOKUP(ROUND(K109,0),Sheet2!$B$20:$J$37,4,0)</f>
        <v>2402.8096747585791</v>
      </c>
      <c r="U109" s="46">
        <f>VLOOKUP(ROUND(K109,0),Sheet2!$B$20:$J$37,5,0)</f>
        <v>2316.9116867071484</v>
      </c>
      <c r="V109" s="46">
        <f>VLOOKUP(ROUND(K109,0),Sheet2!$B$20:$J$37,6,0)</f>
        <v>2173.3798943061156</v>
      </c>
      <c r="W109" s="46">
        <f>VLOOKUP(ROUND(K109,0),Sheet2!$B$20:$J$37,7,0)</f>
        <v>2013.9056365778019</v>
      </c>
      <c r="X109" s="46">
        <f>VLOOKUP(ROUND(K109,0),Sheet2!$B$20:$J$37,8,0)</f>
        <v>1854.4313788494881</v>
      </c>
      <c r="Y109" s="46">
        <f>VLOOKUP(ROUND(K109,0),Sheet2!$B$20:$J$37,9,0)</f>
        <v>1710.8995864484555</v>
      </c>
      <c r="Z109" s="46">
        <f>VLOOKUP(ROUND(K109,0),Sheet2!$B$20:$M$37,10,0)</f>
        <v>1625.0015983970247</v>
      </c>
      <c r="AA109" s="46">
        <f>VLOOKUP(ROUND(K109,0),Sheet2!$B$20:$M$37,11,0)</f>
        <v>1569.2166830900501</v>
      </c>
      <c r="AB109" s="46">
        <f>VLOOKUP(ROUND(K109,0),Sheet2!$B$20:$M$37,12,0)</f>
        <v>1463.8712186068833</v>
      </c>
      <c r="AC109" s="46">
        <v>99</v>
      </c>
      <c r="AD109" s="53">
        <f t="shared" si="31"/>
        <v>0</v>
      </c>
      <c r="AE109">
        <v>1</v>
      </c>
      <c r="AF109" s="46">
        <v>0</v>
      </c>
      <c r="AG109">
        <v>0</v>
      </c>
      <c r="AH109" s="45">
        <v>0</v>
      </c>
      <c r="AL109">
        <v>0</v>
      </c>
      <c r="AM109" s="45">
        <v>0</v>
      </c>
      <c r="AO109">
        <v>0</v>
      </c>
      <c r="AQ109">
        <v>1</v>
      </c>
      <c r="AR109">
        <v>33</v>
      </c>
      <c r="AS109">
        <v>0</v>
      </c>
      <c r="AT109">
        <v>0</v>
      </c>
      <c r="AU109" t="s">
        <v>20</v>
      </c>
      <c r="AV109" t="s">
        <v>25</v>
      </c>
      <c r="AW109">
        <v>0</v>
      </c>
      <c r="AX109">
        <v>0</v>
      </c>
      <c r="AY109">
        <v>1</v>
      </c>
      <c r="AZ109" s="51">
        <f t="shared" si="32"/>
        <v>1</v>
      </c>
      <c r="BA109">
        <v>0</v>
      </c>
      <c r="BB109">
        <v>0</v>
      </c>
      <c r="BC109">
        <v>1</v>
      </c>
      <c r="BD109">
        <v>0</v>
      </c>
      <c r="BE109">
        <v>0</v>
      </c>
      <c r="BF109" s="51">
        <f t="shared" si="33"/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21</v>
      </c>
      <c r="BW109" t="s">
        <v>25</v>
      </c>
      <c r="BX109">
        <v>0</v>
      </c>
      <c r="BY109">
        <v>0</v>
      </c>
      <c r="BZ109" s="52">
        <f t="shared" si="46"/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 s="52">
        <f t="shared" si="47"/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Y109">
        <v>0</v>
      </c>
      <c r="CZ109">
        <v>0</v>
      </c>
      <c r="DA109">
        <v>0</v>
      </c>
      <c r="DC109">
        <v>0</v>
      </c>
      <c r="DD109" s="54">
        <f t="shared" si="34"/>
        <v>0</v>
      </c>
      <c r="DE109" t="s">
        <v>8</v>
      </c>
      <c r="DF109">
        <v>0</v>
      </c>
      <c r="DG109" s="46">
        <v>0</v>
      </c>
      <c r="DH109" t="s">
        <v>68</v>
      </c>
    </row>
    <row r="110" spans="1:112" hidden="1" x14ac:dyDescent="0.35">
      <c r="A110" t="s">
        <v>3</v>
      </c>
      <c r="B110">
        <v>977834700</v>
      </c>
      <c r="C110">
        <v>1988</v>
      </c>
      <c r="D110">
        <v>34</v>
      </c>
      <c r="E110">
        <v>2</v>
      </c>
      <c r="F110" t="s">
        <v>8</v>
      </c>
      <c r="G110" s="3" t="s">
        <v>11</v>
      </c>
      <c r="H110" s="1">
        <v>44429</v>
      </c>
      <c r="I110" s="1">
        <v>44454</v>
      </c>
      <c r="J110" s="1">
        <v>44494</v>
      </c>
      <c r="K110">
        <v>38</v>
      </c>
      <c r="L110" s="48">
        <f t="shared" si="43"/>
        <v>0</v>
      </c>
      <c r="M110" s="48">
        <f t="shared" si="29"/>
        <v>0</v>
      </c>
      <c r="N110" s="48">
        <f t="shared" si="30"/>
        <v>0</v>
      </c>
      <c r="O110">
        <v>32.285714285714285</v>
      </c>
      <c r="P110">
        <v>3400</v>
      </c>
      <c r="Q110" s="9">
        <f>VLOOKUP(ROUND(K110,0),Sheet2!$B$20:$J$37,8,0)</f>
        <v>2726.9345824864808</v>
      </c>
      <c r="R110" s="46">
        <f>VLOOKUP(ROUND(K110,0),Sheet2!$B$20:$J$37,2,0)</f>
        <v>3770.264503671694</v>
      </c>
      <c r="S110" s="46">
        <f>VLOOKUP(ROUND(K110,0),Sheet2!$B$20:$J$37,3,0)</f>
        <v>3615.3543821737098</v>
      </c>
      <c r="T110" s="46">
        <f>VLOOKUP(ROUND(K110,0),Sheet2!$B$20:$J$37,4,0)</f>
        <v>3533.3228675721571</v>
      </c>
      <c r="U110" s="46">
        <f>VLOOKUP(ROUND(K110,0),Sheet2!$B$20:$J$37,5,0)</f>
        <v>3407.0101892735506</v>
      </c>
      <c r="V110" s="46">
        <f>VLOOKUP(ROUND(K110,0),Sheet2!$B$20:$J$37,6,0)</f>
        <v>3195.9472117761161</v>
      </c>
      <c r="W110" s="46">
        <f>VLOOKUP(ROUND(K110,0),Sheet2!$B$20:$J$37,7,0)</f>
        <v>2961.4408971312987</v>
      </c>
      <c r="X110" s="46">
        <f>VLOOKUP(ROUND(K110,0),Sheet2!$B$20:$J$37,8,0)</f>
        <v>2726.9345824864808</v>
      </c>
      <c r="Y110" s="46">
        <f>VLOOKUP(ROUND(K110,0),Sheet2!$B$20:$J$37,9,0)</f>
        <v>2515.8716049890463</v>
      </c>
      <c r="Z110" s="46">
        <f>VLOOKUP(ROUND(K110,0),Sheet2!$B$20:$M$37,10,0)</f>
        <v>2389.5589266904399</v>
      </c>
      <c r="AA110" s="46">
        <f>VLOOKUP(ROUND(K110,0),Sheet2!$B$20:$M$37,11,0)</f>
        <v>2307.5274120888876</v>
      </c>
      <c r="AB110" s="46">
        <f>VLOOKUP(ROUND(K110,0),Sheet2!$B$20:$M$37,12,0)</f>
        <v>2152.6172905909029</v>
      </c>
      <c r="AC110" s="46">
        <v>75</v>
      </c>
      <c r="AD110" s="53">
        <f t="shared" si="31"/>
        <v>0</v>
      </c>
      <c r="AE110">
        <v>1</v>
      </c>
      <c r="AF110" s="46">
        <v>0</v>
      </c>
      <c r="AG110">
        <v>0</v>
      </c>
      <c r="AH110" s="45">
        <v>0</v>
      </c>
      <c r="AL110">
        <v>0</v>
      </c>
      <c r="AM110" s="45">
        <v>0</v>
      </c>
      <c r="AO110">
        <v>0</v>
      </c>
      <c r="AS110">
        <v>0</v>
      </c>
      <c r="AT110">
        <v>0</v>
      </c>
      <c r="AU110" t="s">
        <v>20</v>
      </c>
      <c r="AV110" t="s">
        <v>25</v>
      </c>
      <c r="AW110">
        <v>0</v>
      </c>
      <c r="AX110">
        <v>0</v>
      </c>
      <c r="AY110">
        <v>1</v>
      </c>
      <c r="AZ110" s="51">
        <f t="shared" si="32"/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 s="51">
        <f t="shared" si="33"/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25</v>
      </c>
      <c r="BW110" t="s">
        <v>25</v>
      </c>
      <c r="BX110">
        <v>0</v>
      </c>
      <c r="BY110">
        <v>1</v>
      </c>
      <c r="BZ110" s="52">
        <f t="shared" si="46"/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 s="52">
        <f t="shared" si="47"/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Y110">
        <v>0</v>
      </c>
      <c r="CZ110">
        <v>0</v>
      </c>
      <c r="DA110">
        <v>0</v>
      </c>
      <c r="DC110">
        <v>0</v>
      </c>
      <c r="DD110" s="54">
        <f t="shared" si="34"/>
        <v>0</v>
      </c>
      <c r="DE110" t="s">
        <v>8</v>
      </c>
      <c r="DF110">
        <v>0</v>
      </c>
      <c r="DG110" s="46">
        <v>0</v>
      </c>
      <c r="DH110" t="s">
        <v>68</v>
      </c>
    </row>
    <row r="111" spans="1:112" hidden="1" x14ac:dyDescent="0.35">
      <c r="A111" t="s">
        <v>2</v>
      </c>
      <c r="B111">
        <v>16412277</v>
      </c>
      <c r="C111">
        <v>1984</v>
      </c>
      <c r="D111">
        <v>38</v>
      </c>
      <c r="E111">
        <v>0</v>
      </c>
      <c r="F111" t="s">
        <v>9</v>
      </c>
      <c r="G111" s="4" t="s">
        <v>11</v>
      </c>
      <c r="H111" s="1">
        <v>44425</v>
      </c>
      <c r="I111" s="1"/>
      <c r="J111" s="1">
        <v>44545</v>
      </c>
      <c r="K111">
        <v>38</v>
      </c>
      <c r="L111" s="48">
        <f t="shared" si="43"/>
        <v>0</v>
      </c>
      <c r="M111" s="48">
        <f t="shared" si="29"/>
        <v>0</v>
      </c>
      <c r="N111" s="48">
        <f t="shared" si="30"/>
        <v>0</v>
      </c>
      <c r="O111">
        <v>20.857142857142858</v>
      </c>
      <c r="P111">
        <v>3400</v>
      </c>
      <c r="Q111" s="9">
        <f>VLOOKUP(ROUND(K111,0),Sheet2!$B$20:$J$37,8,0)</f>
        <v>2726.9345824864808</v>
      </c>
      <c r="R111" s="46">
        <f>VLOOKUP(ROUND(K111,0),Sheet2!$B$20:$J$37,2,0)</f>
        <v>3770.264503671694</v>
      </c>
      <c r="S111" s="46">
        <f>VLOOKUP(ROUND(K111,0),Sheet2!$B$20:$J$37,3,0)</f>
        <v>3615.3543821737098</v>
      </c>
      <c r="T111" s="46">
        <f>VLOOKUP(ROUND(K111,0),Sheet2!$B$20:$J$37,4,0)</f>
        <v>3533.3228675721571</v>
      </c>
      <c r="U111" s="46">
        <f>VLOOKUP(ROUND(K111,0),Sheet2!$B$20:$J$37,5,0)</f>
        <v>3407.0101892735506</v>
      </c>
      <c r="V111" s="46">
        <f>VLOOKUP(ROUND(K111,0),Sheet2!$B$20:$J$37,6,0)</f>
        <v>3195.9472117761161</v>
      </c>
      <c r="W111" s="46">
        <f>VLOOKUP(ROUND(K111,0),Sheet2!$B$20:$J$37,7,0)</f>
        <v>2961.4408971312987</v>
      </c>
      <c r="X111" s="46">
        <f>VLOOKUP(ROUND(K111,0),Sheet2!$B$20:$J$37,8,0)</f>
        <v>2726.9345824864808</v>
      </c>
      <c r="Y111" s="46">
        <f>VLOOKUP(ROUND(K111,0),Sheet2!$B$20:$J$37,9,0)</f>
        <v>2515.8716049890463</v>
      </c>
      <c r="Z111" s="46">
        <f>VLOOKUP(ROUND(K111,0),Sheet2!$B$20:$M$37,10,0)</f>
        <v>2389.5589266904399</v>
      </c>
      <c r="AA111" s="46">
        <f>VLOOKUP(ROUND(K111,0),Sheet2!$B$20:$M$37,11,0)</f>
        <v>2307.5274120888876</v>
      </c>
      <c r="AB111" s="46">
        <f>VLOOKUP(ROUND(K111,0),Sheet2!$B$20:$M$37,12,0)</f>
        <v>2152.6172905909029</v>
      </c>
      <c r="AC111" s="46">
        <v>75</v>
      </c>
      <c r="AD111" s="53">
        <f t="shared" si="31"/>
        <v>0</v>
      </c>
      <c r="AE111">
        <v>1</v>
      </c>
      <c r="AF111" s="46">
        <v>0</v>
      </c>
      <c r="AG111">
        <v>0</v>
      </c>
      <c r="AH111" s="45">
        <v>0</v>
      </c>
      <c r="AL111">
        <v>0</v>
      </c>
      <c r="AM111" s="45">
        <v>0</v>
      </c>
      <c r="AO111">
        <v>0</v>
      </c>
      <c r="AQ111">
        <v>0</v>
      </c>
      <c r="AS111">
        <v>0</v>
      </c>
      <c r="AT111">
        <v>0</v>
      </c>
      <c r="AU111" t="s">
        <v>21</v>
      </c>
      <c r="AV111" t="s">
        <v>24</v>
      </c>
      <c r="AW111">
        <v>0</v>
      </c>
      <c r="AX111">
        <v>0</v>
      </c>
      <c r="AY111">
        <v>1</v>
      </c>
      <c r="AZ111" s="51">
        <f t="shared" si="32"/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 s="51">
        <f t="shared" si="33"/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/>
      <c r="CW111">
        <v>0</v>
      </c>
      <c r="CY111">
        <v>0</v>
      </c>
      <c r="CZ111">
        <v>0</v>
      </c>
      <c r="DA111">
        <v>0</v>
      </c>
      <c r="DC111">
        <v>1</v>
      </c>
      <c r="DD111" s="54">
        <f t="shared" si="34"/>
        <v>1</v>
      </c>
      <c r="DF111">
        <v>0</v>
      </c>
      <c r="DG111" s="46">
        <v>0</v>
      </c>
      <c r="DH111" t="s">
        <v>68</v>
      </c>
    </row>
    <row r="112" spans="1:112" hidden="1" x14ac:dyDescent="0.35">
      <c r="A112" t="s">
        <v>2</v>
      </c>
      <c r="B112">
        <v>21005074</v>
      </c>
      <c r="C112">
        <v>1993</v>
      </c>
      <c r="D112">
        <v>29</v>
      </c>
      <c r="E112">
        <v>0</v>
      </c>
      <c r="F112" t="s">
        <v>8</v>
      </c>
      <c r="G112" s="3" t="s">
        <v>11</v>
      </c>
      <c r="H112" s="1">
        <v>44429</v>
      </c>
      <c r="I112" s="1">
        <v>44460</v>
      </c>
      <c r="J112" s="1">
        <v>44443</v>
      </c>
      <c r="K112">
        <v>38.142857142857146</v>
      </c>
      <c r="L112" s="48">
        <f t="shared" si="43"/>
        <v>0</v>
      </c>
      <c r="M112" s="48">
        <f t="shared" si="29"/>
        <v>0</v>
      </c>
      <c r="N112" s="48">
        <f t="shared" si="30"/>
        <v>0</v>
      </c>
      <c r="O112">
        <v>36.142857142857146</v>
      </c>
      <c r="P112">
        <v>3400</v>
      </c>
      <c r="Q112" s="9">
        <f>VLOOKUP(ROUND(K112,0),Sheet2!$B$20:$J$37,8,0)</f>
        <v>2726.9345824864808</v>
      </c>
      <c r="R112" s="46">
        <f>VLOOKUP(ROUND(K112,0),Sheet2!$B$20:$J$37,2,0)</f>
        <v>3770.264503671694</v>
      </c>
      <c r="S112" s="46">
        <f>VLOOKUP(ROUND(K112,0),Sheet2!$B$20:$J$37,3,0)</f>
        <v>3615.3543821737098</v>
      </c>
      <c r="T112" s="46">
        <f>VLOOKUP(ROUND(K112,0),Sheet2!$B$20:$J$37,4,0)</f>
        <v>3533.3228675721571</v>
      </c>
      <c r="U112" s="46">
        <f>VLOOKUP(ROUND(K112,0),Sheet2!$B$20:$J$37,5,0)</f>
        <v>3407.0101892735506</v>
      </c>
      <c r="V112" s="46">
        <f>VLOOKUP(ROUND(K112,0),Sheet2!$B$20:$J$37,6,0)</f>
        <v>3195.9472117761161</v>
      </c>
      <c r="W112" s="46">
        <f>VLOOKUP(ROUND(K112,0),Sheet2!$B$20:$J$37,7,0)</f>
        <v>2961.4408971312987</v>
      </c>
      <c r="X112" s="46">
        <f>VLOOKUP(ROUND(K112,0),Sheet2!$B$20:$J$37,8,0)</f>
        <v>2726.9345824864808</v>
      </c>
      <c r="Y112" s="46">
        <f>VLOOKUP(ROUND(K112,0),Sheet2!$B$20:$J$37,9,0)</f>
        <v>2515.8716049890463</v>
      </c>
      <c r="Z112" s="46">
        <f>VLOOKUP(ROUND(K112,0),Sheet2!$B$20:$M$37,10,0)</f>
        <v>2389.5589266904399</v>
      </c>
      <c r="AA112" s="46">
        <f>VLOOKUP(ROUND(K112,0),Sheet2!$B$20:$M$37,11,0)</f>
        <v>2307.5274120888876</v>
      </c>
      <c r="AB112" s="46">
        <f>VLOOKUP(ROUND(K112,0),Sheet2!$B$20:$M$37,12,0)</f>
        <v>2152.6172905909029</v>
      </c>
      <c r="AC112" s="46">
        <v>75</v>
      </c>
      <c r="AD112" s="53">
        <f t="shared" si="31"/>
        <v>0</v>
      </c>
      <c r="AE112">
        <v>1</v>
      </c>
      <c r="AF112" s="46">
        <v>0</v>
      </c>
      <c r="AG112">
        <v>0</v>
      </c>
      <c r="AH112" s="45">
        <v>0</v>
      </c>
      <c r="AL112">
        <v>0</v>
      </c>
      <c r="AM112" s="45">
        <v>0</v>
      </c>
      <c r="AO112">
        <v>0</v>
      </c>
      <c r="AQ112">
        <v>0</v>
      </c>
      <c r="AS112">
        <v>0</v>
      </c>
      <c r="AT112">
        <v>0</v>
      </c>
      <c r="AU112" t="s">
        <v>20</v>
      </c>
      <c r="AV112" t="s">
        <v>25</v>
      </c>
      <c r="AW112">
        <v>0</v>
      </c>
      <c r="AX112">
        <v>0</v>
      </c>
      <c r="AY112">
        <v>1</v>
      </c>
      <c r="AZ112" s="51">
        <f t="shared" si="32"/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 s="51">
        <f t="shared" si="33"/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</v>
      </c>
      <c r="BW112" t="s">
        <v>25</v>
      </c>
      <c r="BX112">
        <v>0</v>
      </c>
      <c r="BY112">
        <v>1</v>
      </c>
      <c r="BZ112" s="52">
        <f t="shared" ref="BZ112" si="48">BX112+BY112</f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 s="52">
        <f>CD112+CE112</f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Y112">
        <v>0</v>
      </c>
      <c r="CZ112">
        <v>0</v>
      </c>
      <c r="DA112">
        <v>0</v>
      </c>
      <c r="DC112">
        <v>0</v>
      </c>
      <c r="DD112" s="54">
        <f t="shared" si="34"/>
        <v>0</v>
      </c>
      <c r="DF112">
        <v>0</v>
      </c>
      <c r="DG112" s="46">
        <v>0</v>
      </c>
      <c r="DH112" t="s">
        <v>68</v>
      </c>
    </row>
    <row r="113" spans="1:112" hidden="1" x14ac:dyDescent="0.35">
      <c r="A113" t="s">
        <v>2</v>
      </c>
      <c r="B113">
        <v>21013792</v>
      </c>
      <c r="C113">
        <v>1992</v>
      </c>
      <c r="D113">
        <v>30</v>
      </c>
      <c r="E113">
        <v>0</v>
      </c>
      <c r="F113" t="s">
        <v>9</v>
      </c>
      <c r="G113" s="4" t="s">
        <v>11</v>
      </c>
      <c r="H113" s="1">
        <v>44426</v>
      </c>
      <c r="I113" s="1"/>
      <c r="J113" s="1">
        <v>44541</v>
      </c>
      <c r="K113">
        <v>38.142857142857146</v>
      </c>
      <c r="L113" s="48">
        <f t="shared" si="43"/>
        <v>0</v>
      </c>
      <c r="M113" s="48">
        <f t="shared" si="29"/>
        <v>0</v>
      </c>
      <c r="N113" s="48">
        <f t="shared" si="30"/>
        <v>0</v>
      </c>
      <c r="O113">
        <v>21.714285714285719</v>
      </c>
      <c r="P113">
        <v>3400</v>
      </c>
      <c r="Q113" s="9">
        <f>VLOOKUP(ROUND(K113,0),Sheet2!$B$20:$J$37,8,0)</f>
        <v>2726.9345824864808</v>
      </c>
      <c r="R113" s="46">
        <f>VLOOKUP(ROUND(K113,0),Sheet2!$B$20:$J$37,2,0)</f>
        <v>3770.264503671694</v>
      </c>
      <c r="S113" s="46">
        <f>VLOOKUP(ROUND(K113,0),Sheet2!$B$20:$J$37,3,0)</f>
        <v>3615.3543821737098</v>
      </c>
      <c r="T113" s="46">
        <f>VLOOKUP(ROUND(K113,0),Sheet2!$B$20:$J$37,4,0)</f>
        <v>3533.3228675721571</v>
      </c>
      <c r="U113" s="46">
        <f>VLOOKUP(ROUND(K113,0),Sheet2!$B$20:$J$37,5,0)</f>
        <v>3407.0101892735506</v>
      </c>
      <c r="V113" s="46">
        <f>VLOOKUP(ROUND(K113,0),Sheet2!$B$20:$J$37,6,0)</f>
        <v>3195.9472117761161</v>
      </c>
      <c r="W113" s="46">
        <f>VLOOKUP(ROUND(K113,0),Sheet2!$B$20:$J$37,7,0)</f>
        <v>2961.4408971312987</v>
      </c>
      <c r="X113" s="46">
        <f>VLOOKUP(ROUND(K113,0),Sheet2!$B$20:$J$37,8,0)</f>
        <v>2726.9345824864808</v>
      </c>
      <c r="Y113" s="46">
        <f>VLOOKUP(ROUND(K113,0),Sheet2!$B$20:$J$37,9,0)</f>
        <v>2515.8716049890463</v>
      </c>
      <c r="Z113" s="46">
        <f>VLOOKUP(ROUND(K113,0),Sheet2!$B$20:$M$37,10,0)</f>
        <v>2389.5589266904399</v>
      </c>
      <c r="AA113" s="46">
        <f>VLOOKUP(ROUND(K113,0),Sheet2!$B$20:$M$37,11,0)</f>
        <v>2307.5274120888876</v>
      </c>
      <c r="AB113" s="46">
        <f>VLOOKUP(ROUND(K113,0),Sheet2!$B$20:$M$37,12,0)</f>
        <v>2152.6172905909029</v>
      </c>
      <c r="AC113" s="46">
        <v>75</v>
      </c>
      <c r="AD113" s="53">
        <f t="shared" si="31"/>
        <v>0</v>
      </c>
      <c r="AE113">
        <v>1</v>
      </c>
      <c r="AF113" s="46">
        <v>0</v>
      </c>
      <c r="AG113">
        <v>0</v>
      </c>
      <c r="AH113" s="45">
        <v>0</v>
      </c>
      <c r="AL113">
        <v>0</v>
      </c>
      <c r="AM113" s="45">
        <v>0</v>
      </c>
      <c r="AO113">
        <v>0</v>
      </c>
      <c r="AQ113">
        <v>0</v>
      </c>
      <c r="AS113">
        <v>0</v>
      </c>
      <c r="AT113">
        <v>0</v>
      </c>
      <c r="AU113" t="s">
        <v>21</v>
      </c>
      <c r="AV113" t="s">
        <v>24</v>
      </c>
      <c r="AW113">
        <v>0</v>
      </c>
      <c r="AX113">
        <v>0</v>
      </c>
      <c r="AY113">
        <v>1</v>
      </c>
      <c r="AZ113" s="51">
        <f t="shared" si="32"/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 s="51">
        <f t="shared" si="33"/>
        <v>0</v>
      </c>
      <c r="BG113">
        <v>0</v>
      </c>
      <c r="BH113">
        <v>1</v>
      </c>
      <c r="BI113">
        <v>0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/>
      <c r="CW113">
        <v>0</v>
      </c>
      <c r="CY113">
        <v>0</v>
      </c>
      <c r="CZ113">
        <v>0</v>
      </c>
      <c r="DA113">
        <v>0</v>
      </c>
      <c r="DC113">
        <v>0</v>
      </c>
      <c r="DD113" s="54">
        <f t="shared" si="34"/>
        <v>0</v>
      </c>
      <c r="DF113">
        <v>0</v>
      </c>
      <c r="DG113" s="46">
        <v>0</v>
      </c>
      <c r="DH113" t="s">
        <v>68</v>
      </c>
    </row>
    <row r="114" spans="1:112" hidden="1" x14ac:dyDescent="0.35">
      <c r="A114" t="s">
        <v>2</v>
      </c>
      <c r="B114">
        <v>19500495</v>
      </c>
      <c r="C114">
        <v>1996</v>
      </c>
      <c r="D114">
        <v>26</v>
      </c>
      <c r="E114">
        <v>0</v>
      </c>
      <c r="F114" t="s">
        <v>9</v>
      </c>
      <c r="G114" s="3" t="s">
        <v>11</v>
      </c>
      <c r="H114" s="1">
        <v>44426</v>
      </c>
      <c r="I114" s="1" t="s">
        <v>52</v>
      </c>
      <c r="J114" s="1">
        <v>44423</v>
      </c>
      <c r="K114">
        <v>38.285714285714285</v>
      </c>
      <c r="L114" s="48">
        <f t="shared" si="43"/>
        <v>0</v>
      </c>
      <c r="M114" s="48">
        <f t="shared" si="29"/>
        <v>0</v>
      </c>
      <c r="N114" s="48">
        <f t="shared" si="30"/>
        <v>0</v>
      </c>
      <c r="O114">
        <v>38.714285714285715</v>
      </c>
      <c r="P114">
        <v>3400</v>
      </c>
      <c r="Q114" s="9">
        <f>VLOOKUP(ROUND(K114,0),Sheet2!$B$20:$J$37,8,0)</f>
        <v>2726.9345824864808</v>
      </c>
      <c r="R114" s="46">
        <f>VLOOKUP(ROUND(K114,0),Sheet2!$B$20:$J$37,2,0)</f>
        <v>3770.264503671694</v>
      </c>
      <c r="S114" s="46">
        <f>VLOOKUP(ROUND(K114,0),Sheet2!$B$20:$J$37,3,0)</f>
        <v>3615.3543821737098</v>
      </c>
      <c r="T114" s="46">
        <f>VLOOKUP(ROUND(K114,0),Sheet2!$B$20:$J$37,4,0)</f>
        <v>3533.3228675721571</v>
      </c>
      <c r="U114" s="46">
        <f>VLOOKUP(ROUND(K114,0),Sheet2!$B$20:$J$37,5,0)</f>
        <v>3407.0101892735506</v>
      </c>
      <c r="V114" s="46">
        <f>VLOOKUP(ROUND(K114,0),Sheet2!$B$20:$J$37,6,0)</f>
        <v>3195.9472117761161</v>
      </c>
      <c r="W114" s="46">
        <f>VLOOKUP(ROUND(K114,0),Sheet2!$B$20:$J$37,7,0)</f>
        <v>2961.4408971312987</v>
      </c>
      <c r="X114" s="46">
        <f>VLOOKUP(ROUND(K114,0),Sheet2!$B$20:$J$37,8,0)</f>
        <v>2726.9345824864808</v>
      </c>
      <c r="Y114" s="46">
        <f>VLOOKUP(ROUND(K114,0),Sheet2!$B$20:$J$37,9,0)</f>
        <v>2515.8716049890463</v>
      </c>
      <c r="Z114" s="46">
        <f>VLOOKUP(ROUND(K114,0),Sheet2!$B$20:$M$37,10,0)</f>
        <v>2389.5589266904399</v>
      </c>
      <c r="AA114" s="46">
        <f>VLOOKUP(ROUND(K114,0),Sheet2!$B$20:$M$37,11,0)</f>
        <v>2307.5274120888876</v>
      </c>
      <c r="AB114" s="46">
        <f>VLOOKUP(ROUND(K114,0),Sheet2!$B$20:$M$37,12,0)</f>
        <v>2152.6172905909029</v>
      </c>
      <c r="AC114" s="46">
        <v>75</v>
      </c>
      <c r="AD114" s="53">
        <f t="shared" si="31"/>
        <v>0</v>
      </c>
      <c r="AE114">
        <v>1</v>
      </c>
      <c r="AF114" s="46">
        <v>0</v>
      </c>
      <c r="AG114">
        <v>0</v>
      </c>
      <c r="AH114" s="45">
        <v>0</v>
      </c>
      <c r="AL114">
        <v>0</v>
      </c>
      <c r="AM114" s="45">
        <v>0</v>
      </c>
      <c r="AO114">
        <v>0</v>
      </c>
      <c r="AQ114">
        <v>0</v>
      </c>
      <c r="AS114">
        <v>0</v>
      </c>
      <c r="AT114">
        <v>0</v>
      </c>
      <c r="AU114" t="s">
        <v>21</v>
      </c>
      <c r="AV114" t="s">
        <v>24</v>
      </c>
      <c r="AW114">
        <v>0</v>
      </c>
      <c r="AX114">
        <v>1</v>
      </c>
      <c r="AY114">
        <v>0</v>
      </c>
      <c r="AZ114" s="51">
        <f t="shared" si="32"/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 s="51">
        <f t="shared" si="33"/>
        <v>0</v>
      </c>
      <c r="BG114">
        <v>0</v>
      </c>
      <c r="BH114">
        <v>0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/>
      <c r="CW114">
        <v>0</v>
      </c>
      <c r="CY114">
        <v>0</v>
      </c>
      <c r="CZ114">
        <v>0</v>
      </c>
      <c r="DA114">
        <v>0</v>
      </c>
      <c r="DC114">
        <v>0</v>
      </c>
      <c r="DD114" s="54">
        <f t="shared" si="34"/>
        <v>0</v>
      </c>
      <c r="DF114">
        <v>0</v>
      </c>
      <c r="DG114" s="46">
        <v>0</v>
      </c>
      <c r="DH114" t="s">
        <v>68</v>
      </c>
    </row>
    <row r="115" spans="1:112" hidden="1" x14ac:dyDescent="0.35">
      <c r="A115" t="s">
        <v>2</v>
      </c>
      <c r="B115">
        <v>21035233</v>
      </c>
      <c r="C115">
        <v>1990</v>
      </c>
      <c r="D115">
        <v>32</v>
      </c>
      <c r="E115">
        <v>0</v>
      </c>
      <c r="F115" t="s">
        <v>8</v>
      </c>
      <c r="G115" s="3" t="s">
        <v>11</v>
      </c>
      <c r="H115" s="1">
        <v>44427</v>
      </c>
      <c r="I115" s="1" t="s">
        <v>52</v>
      </c>
      <c r="J115" s="1">
        <v>44476</v>
      </c>
      <c r="K115">
        <v>38.285714285714285</v>
      </c>
      <c r="L115" s="48">
        <f t="shared" si="43"/>
        <v>0</v>
      </c>
      <c r="M115" s="48">
        <f t="shared" si="29"/>
        <v>0</v>
      </c>
      <c r="N115" s="48">
        <f t="shared" si="30"/>
        <v>0</v>
      </c>
      <c r="O115">
        <v>31.285714285714285</v>
      </c>
      <c r="P115">
        <v>3400</v>
      </c>
      <c r="Q115" s="9">
        <f>VLOOKUP(ROUND(K115,0),Sheet2!$B$20:$J$37,8,0)</f>
        <v>2726.9345824864808</v>
      </c>
      <c r="R115" s="46">
        <f>VLOOKUP(ROUND(K115,0),Sheet2!$B$20:$J$37,2,0)</f>
        <v>3770.264503671694</v>
      </c>
      <c r="S115" s="46">
        <f>VLOOKUP(ROUND(K115,0),Sheet2!$B$20:$J$37,3,0)</f>
        <v>3615.3543821737098</v>
      </c>
      <c r="T115" s="46">
        <f>VLOOKUP(ROUND(K115,0),Sheet2!$B$20:$J$37,4,0)</f>
        <v>3533.3228675721571</v>
      </c>
      <c r="U115" s="46">
        <f>VLOOKUP(ROUND(K115,0),Sheet2!$B$20:$J$37,5,0)</f>
        <v>3407.0101892735506</v>
      </c>
      <c r="V115" s="46">
        <f>VLOOKUP(ROUND(K115,0),Sheet2!$B$20:$J$37,6,0)</f>
        <v>3195.9472117761161</v>
      </c>
      <c r="W115" s="46">
        <f>VLOOKUP(ROUND(K115,0),Sheet2!$B$20:$J$37,7,0)</f>
        <v>2961.4408971312987</v>
      </c>
      <c r="X115" s="46">
        <f>VLOOKUP(ROUND(K115,0),Sheet2!$B$20:$J$37,8,0)</f>
        <v>2726.9345824864808</v>
      </c>
      <c r="Y115" s="46">
        <f>VLOOKUP(ROUND(K115,0),Sheet2!$B$20:$J$37,9,0)</f>
        <v>2515.8716049890463</v>
      </c>
      <c r="Z115" s="46">
        <f>VLOOKUP(ROUND(K115,0),Sheet2!$B$20:$M$37,10,0)</f>
        <v>2389.5589266904399</v>
      </c>
      <c r="AA115" s="46">
        <f>VLOOKUP(ROUND(K115,0),Sheet2!$B$20:$M$37,11,0)</f>
        <v>2307.5274120888876</v>
      </c>
      <c r="AB115" s="46">
        <f>VLOOKUP(ROUND(K115,0),Sheet2!$B$20:$M$37,12,0)</f>
        <v>2152.6172905909029</v>
      </c>
      <c r="AC115" s="46">
        <v>75</v>
      </c>
      <c r="AD115" s="53">
        <f t="shared" si="31"/>
        <v>0</v>
      </c>
      <c r="AE115">
        <v>1</v>
      </c>
      <c r="AF115" s="46">
        <v>0</v>
      </c>
      <c r="AG115">
        <v>0</v>
      </c>
      <c r="AH115" s="45">
        <v>0</v>
      </c>
      <c r="AL115">
        <v>0</v>
      </c>
      <c r="AM115" s="45">
        <v>0</v>
      </c>
      <c r="AO115">
        <v>0</v>
      </c>
      <c r="AQ115">
        <v>0</v>
      </c>
      <c r="AS115">
        <v>0</v>
      </c>
      <c r="AT115">
        <v>0</v>
      </c>
      <c r="AU115" t="s">
        <v>21</v>
      </c>
      <c r="AV115" t="s">
        <v>24</v>
      </c>
      <c r="AW115">
        <v>0</v>
      </c>
      <c r="AX115">
        <v>0</v>
      </c>
      <c r="AY115">
        <v>1</v>
      </c>
      <c r="AZ115" s="51">
        <f t="shared" si="32"/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 s="51">
        <f t="shared" si="33"/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/>
      <c r="CW115">
        <v>0</v>
      </c>
      <c r="CY115">
        <v>0</v>
      </c>
      <c r="CZ115">
        <v>0</v>
      </c>
      <c r="DA115">
        <v>0</v>
      </c>
      <c r="DC115">
        <v>0</v>
      </c>
      <c r="DD115" s="54">
        <f t="shared" si="34"/>
        <v>0</v>
      </c>
      <c r="DE115" t="s">
        <v>8</v>
      </c>
      <c r="DF115">
        <v>0</v>
      </c>
      <c r="DG115" s="46">
        <v>0</v>
      </c>
      <c r="DH115" t="s">
        <v>68</v>
      </c>
    </row>
    <row r="116" spans="1:112" hidden="1" x14ac:dyDescent="0.35">
      <c r="A116" t="s">
        <v>3</v>
      </c>
      <c r="B116">
        <v>764546417</v>
      </c>
      <c r="C116">
        <v>1988</v>
      </c>
      <c r="D116">
        <v>34</v>
      </c>
      <c r="E116">
        <v>2</v>
      </c>
      <c r="F116" t="s">
        <v>8</v>
      </c>
      <c r="G116" s="3" t="s">
        <v>11</v>
      </c>
      <c r="H116" s="1">
        <v>44428</v>
      </c>
      <c r="I116" s="1">
        <v>44484</v>
      </c>
      <c r="J116" s="1">
        <v>44518</v>
      </c>
      <c r="K116">
        <v>38.285714285714285</v>
      </c>
      <c r="L116" s="48">
        <f t="shared" si="43"/>
        <v>0</v>
      </c>
      <c r="M116" s="48">
        <f t="shared" si="29"/>
        <v>0</v>
      </c>
      <c r="N116" s="48">
        <f t="shared" si="30"/>
        <v>0</v>
      </c>
      <c r="O116">
        <v>33.428571428571431</v>
      </c>
      <c r="P116">
        <v>3400</v>
      </c>
      <c r="Q116" s="9">
        <f>VLOOKUP(ROUND(K116,0),Sheet2!$B$20:$J$37,8,0)</f>
        <v>2726.9345824864808</v>
      </c>
      <c r="R116" s="46">
        <f>VLOOKUP(ROUND(K116,0),Sheet2!$B$20:$J$37,2,0)</f>
        <v>3770.264503671694</v>
      </c>
      <c r="S116" s="46">
        <f>VLOOKUP(ROUND(K116,0),Sheet2!$B$20:$J$37,3,0)</f>
        <v>3615.3543821737098</v>
      </c>
      <c r="T116" s="46">
        <f>VLOOKUP(ROUND(K116,0),Sheet2!$B$20:$J$37,4,0)</f>
        <v>3533.3228675721571</v>
      </c>
      <c r="U116" s="46">
        <f>VLOOKUP(ROUND(K116,0),Sheet2!$B$20:$J$37,5,0)</f>
        <v>3407.0101892735506</v>
      </c>
      <c r="V116" s="46">
        <f>VLOOKUP(ROUND(K116,0),Sheet2!$B$20:$J$37,6,0)</f>
        <v>3195.9472117761161</v>
      </c>
      <c r="W116" s="46">
        <f>VLOOKUP(ROUND(K116,0),Sheet2!$B$20:$J$37,7,0)</f>
        <v>2961.4408971312987</v>
      </c>
      <c r="X116" s="46">
        <f>VLOOKUP(ROUND(K116,0),Sheet2!$B$20:$J$37,8,0)</f>
        <v>2726.9345824864808</v>
      </c>
      <c r="Y116" s="46">
        <f>VLOOKUP(ROUND(K116,0),Sheet2!$B$20:$J$37,9,0)</f>
        <v>2515.8716049890463</v>
      </c>
      <c r="Z116" s="46">
        <f>VLOOKUP(ROUND(K116,0),Sheet2!$B$20:$M$37,10,0)</f>
        <v>2389.5589266904399</v>
      </c>
      <c r="AA116" s="46">
        <f>VLOOKUP(ROUND(K116,0),Sheet2!$B$20:$M$37,11,0)</f>
        <v>2307.5274120888876</v>
      </c>
      <c r="AB116" s="46">
        <f>VLOOKUP(ROUND(K116,0),Sheet2!$B$20:$M$37,12,0)</f>
        <v>2152.6172905909029</v>
      </c>
      <c r="AC116" s="46">
        <v>75</v>
      </c>
      <c r="AD116" s="53">
        <f t="shared" si="31"/>
        <v>0</v>
      </c>
      <c r="AE116">
        <v>1</v>
      </c>
      <c r="AF116" s="46">
        <v>0</v>
      </c>
      <c r="AG116">
        <v>0</v>
      </c>
      <c r="AH116" s="45">
        <v>0</v>
      </c>
      <c r="AL116">
        <v>0</v>
      </c>
      <c r="AM116" s="45">
        <v>0</v>
      </c>
      <c r="AO116">
        <v>0</v>
      </c>
      <c r="AQ116">
        <v>0</v>
      </c>
      <c r="AS116">
        <v>0</v>
      </c>
      <c r="AT116">
        <v>0</v>
      </c>
      <c r="AU116" t="s">
        <v>20</v>
      </c>
      <c r="AV116" t="s">
        <v>24</v>
      </c>
      <c r="AW116">
        <v>0</v>
      </c>
      <c r="AX116">
        <v>1</v>
      </c>
      <c r="AY116">
        <v>1</v>
      </c>
      <c r="AZ116" s="51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 s="51">
        <f t="shared" si="33"/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56</v>
      </c>
      <c r="BW116" t="s">
        <v>24</v>
      </c>
      <c r="BX116">
        <v>0</v>
      </c>
      <c r="BY116">
        <v>0</v>
      </c>
      <c r="BZ116" s="52">
        <f t="shared" ref="BZ116:BZ125" si="49">BX116+BY116</f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 s="52">
        <f t="shared" ref="CF116:CF125" si="50">CD116+CE116</f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Y116">
        <v>0</v>
      </c>
      <c r="CZ116">
        <v>0</v>
      </c>
      <c r="DA116">
        <v>0</v>
      </c>
      <c r="DC116">
        <v>0</v>
      </c>
      <c r="DD116" s="54">
        <f t="shared" si="34"/>
        <v>0</v>
      </c>
      <c r="DE116" t="s">
        <v>8</v>
      </c>
      <c r="DF116">
        <v>0</v>
      </c>
      <c r="DG116" s="46">
        <v>0</v>
      </c>
      <c r="DH116" t="s">
        <v>68</v>
      </c>
    </row>
    <row r="117" spans="1:112" hidden="1" x14ac:dyDescent="0.35">
      <c r="A117" t="s">
        <v>2</v>
      </c>
      <c r="B117">
        <v>17702778</v>
      </c>
      <c r="C117">
        <v>1987</v>
      </c>
      <c r="D117">
        <v>35</v>
      </c>
      <c r="E117">
        <v>0</v>
      </c>
      <c r="F117" t="s">
        <v>8</v>
      </c>
      <c r="G117" s="4" t="s">
        <v>11</v>
      </c>
      <c r="H117" s="1">
        <v>44439</v>
      </c>
      <c r="I117" s="1">
        <v>44460</v>
      </c>
      <c r="J117" s="1">
        <v>44523</v>
      </c>
      <c r="K117">
        <v>38.285714285714285</v>
      </c>
      <c r="L117" s="48">
        <f t="shared" si="43"/>
        <v>0</v>
      </c>
      <c r="M117" s="48">
        <f t="shared" si="29"/>
        <v>0</v>
      </c>
      <c r="N117" s="48">
        <f t="shared" si="30"/>
        <v>0</v>
      </c>
      <c r="O117">
        <v>29.285714285714285</v>
      </c>
      <c r="P117">
        <v>3400</v>
      </c>
      <c r="Q117" s="9">
        <f>VLOOKUP(ROUND(K117,0),Sheet2!$B$20:$J$37,8,0)</f>
        <v>2726.9345824864808</v>
      </c>
      <c r="R117" s="46">
        <f>VLOOKUP(ROUND(K117,0),Sheet2!$B$20:$J$37,2,0)</f>
        <v>3770.264503671694</v>
      </c>
      <c r="S117" s="46">
        <f>VLOOKUP(ROUND(K117,0),Sheet2!$B$20:$J$37,3,0)</f>
        <v>3615.3543821737098</v>
      </c>
      <c r="T117" s="46">
        <f>VLOOKUP(ROUND(K117,0),Sheet2!$B$20:$J$37,4,0)</f>
        <v>3533.3228675721571</v>
      </c>
      <c r="U117" s="46">
        <f>VLOOKUP(ROUND(K117,0),Sheet2!$B$20:$J$37,5,0)</f>
        <v>3407.0101892735506</v>
      </c>
      <c r="V117" s="46">
        <f>VLOOKUP(ROUND(K117,0),Sheet2!$B$20:$J$37,6,0)</f>
        <v>3195.9472117761161</v>
      </c>
      <c r="W117" s="46">
        <f>VLOOKUP(ROUND(K117,0),Sheet2!$B$20:$J$37,7,0)</f>
        <v>2961.4408971312987</v>
      </c>
      <c r="X117" s="46">
        <f>VLOOKUP(ROUND(K117,0),Sheet2!$B$20:$J$37,8,0)</f>
        <v>2726.9345824864808</v>
      </c>
      <c r="Y117" s="46">
        <f>VLOOKUP(ROUND(K117,0),Sheet2!$B$20:$J$37,9,0)</f>
        <v>2515.8716049890463</v>
      </c>
      <c r="Z117" s="46">
        <f>VLOOKUP(ROUND(K117,0),Sheet2!$B$20:$M$37,10,0)</f>
        <v>2389.5589266904399</v>
      </c>
      <c r="AA117" s="46">
        <f>VLOOKUP(ROUND(K117,0),Sheet2!$B$20:$M$37,11,0)</f>
        <v>2307.5274120888876</v>
      </c>
      <c r="AB117" s="46">
        <f>VLOOKUP(ROUND(K117,0),Sheet2!$B$20:$M$37,12,0)</f>
        <v>2152.6172905909029</v>
      </c>
      <c r="AC117" s="46">
        <v>75</v>
      </c>
      <c r="AD117" s="53">
        <f t="shared" si="31"/>
        <v>0</v>
      </c>
      <c r="AE117">
        <v>1</v>
      </c>
      <c r="AF117" s="46">
        <v>0</v>
      </c>
      <c r="AG117">
        <v>0</v>
      </c>
      <c r="AH117" s="45">
        <v>0</v>
      </c>
      <c r="AL117">
        <v>0</v>
      </c>
      <c r="AM117" s="45">
        <v>0</v>
      </c>
      <c r="AO117">
        <v>0</v>
      </c>
      <c r="AQ117">
        <v>0</v>
      </c>
      <c r="AS117">
        <v>0</v>
      </c>
      <c r="AT117">
        <v>0</v>
      </c>
      <c r="AU117" t="s">
        <v>20</v>
      </c>
      <c r="AV117" t="s">
        <v>25</v>
      </c>
      <c r="AW117">
        <v>0</v>
      </c>
      <c r="AX117">
        <v>0</v>
      </c>
      <c r="AY117">
        <v>1</v>
      </c>
      <c r="AZ117" s="51">
        <f t="shared" si="32"/>
        <v>1</v>
      </c>
      <c r="BA117">
        <v>0</v>
      </c>
      <c r="BB117">
        <v>1</v>
      </c>
      <c r="BC117">
        <v>1</v>
      </c>
      <c r="BD117">
        <v>0</v>
      </c>
      <c r="BE117">
        <v>0</v>
      </c>
      <c r="BF117" s="51">
        <f t="shared" si="33"/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21</v>
      </c>
      <c r="BW117" t="s">
        <v>25</v>
      </c>
      <c r="BX117">
        <v>0</v>
      </c>
      <c r="BY117">
        <v>1</v>
      </c>
      <c r="BZ117" s="52">
        <f t="shared" si="49"/>
        <v>1</v>
      </c>
      <c r="CA117">
        <v>0</v>
      </c>
      <c r="CB117">
        <v>0</v>
      </c>
      <c r="CC117">
        <v>1</v>
      </c>
      <c r="CD117">
        <v>0</v>
      </c>
      <c r="CE117">
        <v>0</v>
      </c>
      <c r="CF117" s="52">
        <f t="shared" si="50"/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Y117">
        <v>0</v>
      </c>
      <c r="CZ117">
        <v>0</v>
      </c>
      <c r="DA117">
        <v>0</v>
      </c>
      <c r="DC117">
        <v>0</v>
      </c>
      <c r="DD117" s="54">
        <f t="shared" si="34"/>
        <v>0</v>
      </c>
      <c r="DF117">
        <v>0</v>
      </c>
      <c r="DG117" s="46">
        <v>0</v>
      </c>
      <c r="DH117" t="s">
        <v>68</v>
      </c>
    </row>
    <row r="118" spans="1:112" hidden="1" x14ac:dyDescent="0.35">
      <c r="A118" t="s">
        <v>3</v>
      </c>
      <c r="B118">
        <v>913894349</v>
      </c>
      <c r="C118">
        <v>1987</v>
      </c>
      <c r="D118">
        <v>35</v>
      </c>
      <c r="E118">
        <v>2</v>
      </c>
      <c r="F118" t="s">
        <v>8</v>
      </c>
      <c r="G118" s="3" t="s">
        <v>11</v>
      </c>
      <c r="H118" s="1">
        <v>44426</v>
      </c>
      <c r="I118" s="1">
        <v>44481</v>
      </c>
      <c r="J118" s="1">
        <v>44454</v>
      </c>
      <c r="K118">
        <v>38.299999999999997</v>
      </c>
      <c r="L118" s="48">
        <f t="shared" si="43"/>
        <v>0</v>
      </c>
      <c r="M118" s="48">
        <f t="shared" si="29"/>
        <v>0</v>
      </c>
      <c r="N118" s="48">
        <f t="shared" si="30"/>
        <v>0</v>
      </c>
      <c r="O118">
        <v>34.299999999999997</v>
      </c>
      <c r="P118">
        <v>3400</v>
      </c>
      <c r="Q118" s="9">
        <f>VLOOKUP(ROUND(K118,0),Sheet2!$B$20:$J$37,8,0)</f>
        <v>2726.9345824864808</v>
      </c>
      <c r="R118" s="46">
        <f>VLOOKUP(ROUND(K118,0),Sheet2!$B$20:$J$37,2,0)</f>
        <v>3770.264503671694</v>
      </c>
      <c r="S118" s="46">
        <f>VLOOKUP(ROUND(K118,0),Sheet2!$B$20:$J$37,3,0)</f>
        <v>3615.3543821737098</v>
      </c>
      <c r="T118" s="46">
        <f>VLOOKUP(ROUND(K118,0),Sheet2!$B$20:$J$37,4,0)</f>
        <v>3533.3228675721571</v>
      </c>
      <c r="U118" s="46">
        <f>VLOOKUP(ROUND(K118,0),Sheet2!$B$20:$J$37,5,0)</f>
        <v>3407.0101892735506</v>
      </c>
      <c r="V118" s="46">
        <f>VLOOKUP(ROUND(K118,0),Sheet2!$B$20:$J$37,6,0)</f>
        <v>3195.9472117761161</v>
      </c>
      <c r="W118" s="46">
        <f>VLOOKUP(ROUND(K118,0),Sheet2!$B$20:$J$37,7,0)</f>
        <v>2961.4408971312987</v>
      </c>
      <c r="X118" s="46">
        <f>VLOOKUP(ROUND(K118,0),Sheet2!$B$20:$J$37,8,0)</f>
        <v>2726.9345824864808</v>
      </c>
      <c r="Y118" s="46">
        <f>VLOOKUP(ROUND(K118,0),Sheet2!$B$20:$J$37,9,0)</f>
        <v>2515.8716049890463</v>
      </c>
      <c r="Z118" s="46">
        <f>VLOOKUP(ROUND(K118,0),Sheet2!$B$20:$M$37,10,0)</f>
        <v>2389.5589266904399</v>
      </c>
      <c r="AA118" s="46">
        <f>VLOOKUP(ROUND(K118,0),Sheet2!$B$20:$M$37,11,0)</f>
        <v>2307.5274120888876</v>
      </c>
      <c r="AB118" s="46">
        <f>VLOOKUP(ROUND(K118,0),Sheet2!$B$20:$M$37,12,0)</f>
        <v>2152.6172905909029</v>
      </c>
      <c r="AC118" s="46">
        <v>75</v>
      </c>
      <c r="AD118" s="53">
        <f t="shared" si="31"/>
        <v>0</v>
      </c>
      <c r="AE118">
        <v>1</v>
      </c>
      <c r="AF118" s="46">
        <v>0</v>
      </c>
      <c r="AG118">
        <v>0</v>
      </c>
      <c r="AH118" s="45">
        <v>0</v>
      </c>
      <c r="AL118">
        <v>0</v>
      </c>
      <c r="AM118" s="45">
        <v>0</v>
      </c>
      <c r="AO118">
        <v>0</v>
      </c>
      <c r="AS118">
        <v>0</v>
      </c>
      <c r="AT118">
        <v>0</v>
      </c>
      <c r="AU118" t="s">
        <v>20</v>
      </c>
      <c r="AV118" t="s">
        <v>24</v>
      </c>
      <c r="AW118">
        <v>0</v>
      </c>
      <c r="AX118">
        <v>0</v>
      </c>
      <c r="AY118">
        <v>1</v>
      </c>
      <c r="AZ118" s="51">
        <f t="shared" si="32"/>
        <v>1</v>
      </c>
      <c r="BA118">
        <v>0</v>
      </c>
      <c r="BB118">
        <v>0</v>
      </c>
      <c r="BC118">
        <v>1</v>
      </c>
      <c r="BD118">
        <v>0</v>
      </c>
      <c r="BE118">
        <v>0</v>
      </c>
      <c r="BF118" s="51">
        <f t="shared" si="33"/>
        <v>0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55</v>
      </c>
      <c r="BW118" t="s">
        <v>24</v>
      </c>
      <c r="BX118">
        <v>0</v>
      </c>
      <c r="BY118">
        <v>0</v>
      </c>
      <c r="BZ118" s="52">
        <f t="shared" si="49"/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 s="52">
        <f t="shared" si="50"/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Y118">
        <v>0</v>
      </c>
      <c r="CZ118">
        <v>0</v>
      </c>
      <c r="DA118">
        <v>0</v>
      </c>
      <c r="DC118">
        <v>0</v>
      </c>
      <c r="DD118" s="54">
        <f t="shared" si="34"/>
        <v>0</v>
      </c>
      <c r="DE118" t="s">
        <v>73</v>
      </c>
      <c r="DF118">
        <v>0</v>
      </c>
      <c r="DG118" s="46">
        <v>0</v>
      </c>
      <c r="DH118" t="s">
        <v>68</v>
      </c>
    </row>
    <row r="119" spans="1:112" hidden="1" x14ac:dyDescent="0.35">
      <c r="A119" t="s">
        <v>3</v>
      </c>
      <c r="B119">
        <v>796791199</v>
      </c>
      <c r="C119">
        <v>2001</v>
      </c>
      <c r="D119">
        <v>21</v>
      </c>
      <c r="E119">
        <v>1</v>
      </c>
      <c r="F119" t="s">
        <v>8</v>
      </c>
      <c r="G119" s="3" t="s">
        <v>11</v>
      </c>
      <c r="H119" s="1">
        <v>44439</v>
      </c>
      <c r="I119" s="1">
        <v>44460</v>
      </c>
      <c r="J119" s="1">
        <v>44521</v>
      </c>
      <c r="K119">
        <v>38.428571428571431</v>
      </c>
      <c r="L119" s="48">
        <f t="shared" si="43"/>
        <v>0</v>
      </c>
      <c r="M119" s="48">
        <f t="shared" si="29"/>
        <v>0</v>
      </c>
      <c r="N119" s="48">
        <f t="shared" si="30"/>
        <v>0</v>
      </c>
      <c r="O119">
        <v>29.714285714285715</v>
      </c>
      <c r="P119">
        <v>3400</v>
      </c>
      <c r="Q119" s="9">
        <f>VLOOKUP(ROUND(K119,0),Sheet2!$B$20:$J$37,8,0)</f>
        <v>2726.9345824864808</v>
      </c>
      <c r="R119" s="46">
        <f>VLOOKUP(ROUND(K119,0),Sheet2!$B$20:$J$37,2,0)</f>
        <v>3770.264503671694</v>
      </c>
      <c r="S119" s="46">
        <f>VLOOKUP(ROUND(K119,0),Sheet2!$B$20:$J$37,3,0)</f>
        <v>3615.3543821737098</v>
      </c>
      <c r="T119" s="46">
        <f>VLOOKUP(ROUND(K119,0),Sheet2!$B$20:$J$37,4,0)</f>
        <v>3533.3228675721571</v>
      </c>
      <c r="U119" s="46">
        <f>VLOOKUP(ROUND(K119,0),Sheet2!$B$20:$J$37,5,0)</f>
        <v>3407.0101892735506</v>
      </c>
      <c r="V119" s="46">
        <f>VLOOKUP(ROUND(K119,0),Sheet2!$B$20:$J$37,6,0)</f>
        <v>3195.9472117761161</v>
      </c>
      <c r="W119" s="46">
        <f>VLOOKUP(ROUND(K119,0),Sheet2!$B$20:$J$37,7,0)</f>
        <v>2961.4408971312987</v>
      </c>
      <c r="X119" s="46">
        <f>VLOOKUP(ROUND(K119,0),Sheet2!$B$20:$J$37,8,0)</f>
        <v>2726.9345824864808</v>
      </c>
      <c r="Y119" s="46">
        <f>VLOOKUP(ROUND(K119,0),Sheet2!$B$20:$J$37,9,0)</f>
        <v>2515.8716049890463</v>
      </c>
      <c r="Z119" s="46">
        <f>VLOOKUP(ROUND(K119,0),Sheet2!$B$20:$M$37,10,0)</f>
        <v>2389.5589266904399</v>
      </c>
      <c r="AA119" s="46">
        <f>VLOOKUP(ROUND(K119,0),Sheet2!$B$20:$M$37,11,0)</f>
        <v>2307.5274120888876</v>
      </c>
      <c r="AB119" s="46">
        <f>VLOOKUP(ROUND(K119,0),Sheet2!$B$20:$M$37,12,0)</f>
        <v>2152.6172905909029</v>
      </c>
      <c r="AC119" s="46">
        <v>75</v>
      </c>
      <c r="AD119" s="53">
        <f t="shared" si="31"/>
        <v>0</v>
      </c>
      <c r="AE119">
        <v>1</v>
      </c>
      <c r="AF119" s="46">
        <v>0</v>
      </c>
      <c r="AG119">
        <v>0</v>
      </c>
      <c r="AH119" s="45">
        <v>1</v>
      </c>
      <c r="AI119" s="42">
        <v>140</v>
      </c>
      <c r="AJ119" s="42">
        <v>100</v>
      </c>
      <c r="AK119">
        <v>35</v>
      </c>
      <c r="AL119">
        <v>0</v>
      </c>
      <c r="AM119" s="45">
        <v>0</v>
      </c>
      <c r="AO119">
        <v>0</v>
      </c>
      <c r="AS119">
        <v>0</v>
      </c>
      <c r="AT119">
        <v>0</v>
      </c>
      <c r="AU119" t="s">
        <v>20</v>
      </c>
      <c r="AV119" t="s">
        <v>25</v>
      </c>
      <c r="AW119">
        <v>0</v>
      </c>
      <c r="AX119">
        <v>0</v>
      </c>
      <c r="AY119">
        <v>1</v>
      </c>
      <c r="AZ119" s="51">
        <f t="shared" si="32"/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 s="51">
        <f t="shared" si="33"/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21</v>
      </c>
      <c r="BW119" t="s">
        <v>25</v>
      </c>
      <c r="BX119">
        <v>0</v>
      </c>
      <c r="BY119">
        <v>1</v>
      </c>
      <c r="BZ119" s="52">
        <f t="shared" si="49"/>
        <v>1</v>
      </c>
      <c r="CA119">
        <v>0</v>
      </c>
      <c r="CB119">
        <v>0</v>
      </c>
      <c r="CC119">
        <v>1</v>
      </c>
      <c r="CD119">
        <v>0</v>
      </c>
      <c r="CE119">
        <v>0</v>
      </c>
      <c r="CF119" s="52">
        <f t="shared" si="50"/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Y119">
        <v>0</v>
      </c>
      <c r="CZ119">
        <v>0</v>
      </c>
      <c r="DA119">
        <v>0</v>
      </c>
      <c r="DC119">
        <v>0</v>
      </c>
      <c r="DD119" s="54">
        <f t="shared" si="34"/>
        <v>0</v>
      </c>
      <c r="DE119" t="s">
        <v>73</v>
      </c>
      <c r="DF119">
        <v>0</v>
      </c>
      <c r="DG119" s="46">
        <v>0</v>
      </c>
      <c r="DH119" t="s">
        <v>68</v>
      </c>
    </row>
    <row r="120" spans="1:112" hidden="1" x14ac:dyDescent="0.35">
      <c r="A120" t="s">
        <v>2</v>
      </c>
      <c r="B120">
        <v>21052921</v>
      </c>
      <c r="C120">
        <v>1986</v>
      </c>
      <c r="D120">
        <v>36</v>
      </c>
      <c r="E120">
        <v>0</v>
      </c>
      <c r="F120" t="s">
        <v>8</v>
      </c>
      <c r="G120" s="3" t="s">
        <v>11</v>
      </c>
      <c r="H120" s="1">
        <v>44454</v>
      </c>
      <c r="I120" s="1">
        <v>44475</v>
      </c>
      <c r="J120" s="1">
        <v>44490</v>
      </c>
      <c r="K120">
        <v>38.428571428571431</v>
      </c>
      <c r="L120" s="48">
        <f t="shared" si="43"/>
        <v>0</v>
      </c>
      <c r="M120" s="48">
        <f t="shared" si="29"/>
        <v>0</v>
      </c>
      <c r="N120" s="48">
        <f t="shared" si="30"/>
        <v>0</v>
      </c>
      <c r="O120">
        <v>36.285714285714285</v>
      </c>
      <c r="P120">
        <v>3400</v>
      </c>
      <c r="Q120" s="9">
        <f>VLOOKUP(ROUND(K120,0),Sheet2!$B$20:$J$37,8,0)</f>
        <v>2726.9345824864808</v>
      </c>
      <c r="R120" s="46">
        <f>VLOOKUP(ROUND(K120,0),Sheet2!$B$20:$J$37,2,0)</f>
        <v>3770.264503671694</v>
      </c>
      <c r="S120" s="46">
        <f>VLOOKUP(ROUND(K120,0),Sheet2!$B$20:$J$37,3,0)</f>
        <v>3615.3543821737098</v>
      </c>
      <c r="T120" s="46">
        <f>VLOOKUP(ROUND(K120,0),Sheet2!$B$20:$J$37,4,0)</f>
        <v>3533.3228675721571</v>
      </c>
      <c r="U120" s="46">
        <f>VLOOKUP(ROUND(K120,0),Sheet2!$B$20:$J$37,5,0)</f>
        <v>3407.0101892735506</v>
      </c>
      <c r="V120" s="46">
        <f>VLOOKUP(ROUND(K120,0),Sheet2!$B$20:$J$37,6,0)</f>
        <v>3195.9472117761161</v>
      </c>
      <c r="W120" s="46">
        <f>VLOOKUP(ROUND(K120,0),Sheet2!$B$20:$J$37,7,0)</f>
        <v>2961.4408971312987</v>
      </c>
      <c r="X120" s="46">
        <f>VLOOKUP(ROUND(K120,0),Sheet2!$B$20:$J$37,8,0)</f>
        <v>2726.9345824864808</v>
      </c>
      <c r="Y120" s="46">
        <f>VLOOKUP(ROUND(K120,0),Sheet2!$B$20:$J$37,9,0)</f>
        <v>2515.8716049890463</v>
      </c>
      <c r="Z120" s="46">
        <f>VLOOKUP(ROUND(K120,0),Sheet2!$B$20:$M$37,10,0)</f>
        <v>2389.5589266904399</v>
      </c>
      <c r="AA120" s="46">
        <f>VLOOKUP(ROUND(K120,0),Sheet2!$B$20:$M$37,11,0)</f>
        <v>2307.5274120888876</v>
      </c>
      <c r="AB120" s="46">
        <f>VLOOKUP(ROUND(K120,0),Sheet2!$B$20:$M$37,12,0)</f>
        <v>2152.6172905909029</v>
      </c>
      <c r="AC120" s="46">
        <v>75</v>
      </c>
      <c r="AD120" s="53">
        <f t="shared" si="31"/>
        <v>0</v>
      </c>
      <c r="AE120">
        <v>1</v>
      </c>
      <c r="AF120" s="46">
        <v>0</v>
      </c>
      <c r="AG120">
        <v>0</v>
      </c>
      <c r="AH120" s="45">
        <v>0</v>
      </c>
      <c r="AL120">
        <v>0</v>
      </c>
      <c r="AM120" s="45">
        <v>0</v>
      </c>
      <c r="AO120">
        <v>0</v>
      </c>
      <c r="AQ120">
        <v>0</v>
      </c>
      <c r="AS120">
        <v>0</v>
      </c>
      <c r="AT120">
        <v>0</v>
      </c>
      <c r="AU120" t="s">
        <v>20</v>
      </c>
      <c r="AV120" t="s">
        <v>25</v>
      </c>
      <c r="AW120">
        <v>0</v>
      </c>
      <c r="AX120">
        <v>0</v>
      </c>
      <c r="AY120">
        <v>1</v>
      </c>
      <c r="AZ120" s="51">
        <f t="shared" si="32"/>
        <v>1</v>
      </c>
      <c r="BA120">
        <v>0</v>
      </c>
      <c r="BB120">
        <v>0</v>
      </c>
      <c r="BC120">
        <v>1</v>
      </c>
      <c r="BD120">
        <v>0</v>
      </c>
      <c r="BE120">
        <v>0</v>
      </c>
      <c r="BF120" s="51">
        <f t="shared" si="33"/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21</v>
      </c>
      <c r="BW120" t="s">
        <v>25</v>
      </c>
      <c r="BX120">
        <v>0</v>
      </c>
      <c r="BY120">
        <v>1</v>
      </c>
      <c r="BZ120" s="52">
        <f t="shared" si="49"/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 s="52">
        <f t="shared" si="50"/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Y120">
        <v>0</v>
      </c>
      <c r="CZ120">
        <v>0</v>
      </c>
      <c r="DA120">
        <v>0</v>
      </c>
      <c r="DC120">
        <v>0</v>
      </c>
      <c r="DD120" s="54">
        <f t="shared" si="34"/>
        <v>0</v>
      </c>
      <c r="DF120">
        <v>0</v>
      </c>
      <c r="DG120" s="46">
        <v>0</v>
      </c>
      <c r="DH120" t="s">
        <v>68</v>
      </c>
    </row>
    <row r="121" spans="1:112" hidden="1" x14ac:dyDescent="0.35">
      <c r="A121" t="s">
        <v>3</v>
      </c>
      <c r="B121">
        <v>788839687</v>
      </c>
      <c r="C121">
        <v>1990</v>
      </c>
      <c r="D121">
        <v>32</v>
      </c>
      <c r="E121" s="45">
        <v>3</v>
      </c>
      <c r="F121" t="s">
        <v>8</v>
      </c>
      <c r="G121" s="3" t="s">
        <v>11</v>
      </c>
      <c r="H121" s="1">
        <v>44433</v>
      </c>
      <c r="I121" s="1">
        <v>44483</v>
      </c>
      <c r="J121" s="1">
        <v>44477</v>
      </c>
      <c r="K121">
        <v>38</v>
      </c>
      <c r="L121" s="48">
        <f t="shared" si="43"/>
        <v>0</v>
      </c>
      <c r="M121" s="48">
        <f t="shared" si="29"/>
        <v>0</v>
      </c>
      <c r="N121" s="48">
        <f t="shared" si="30"/>
        <v>0</v>
      </c>
      <c r="O121">
        <v>31.714285714285715</v>
      </c>
      <c r="P121">
        <v>3400</v>
      </c>
      <c r="Q121" s="9">
        <f>VLOOKUP(ROUND(K121,0),Sheet2!$B$20:$J$37,8,0)</f>
        <v>2726.9345824864808</v>
      </c>
      <c r="R121" s="46">
        <f>VLOOKUP(ROUND(K121,0),Sheet2!$B$20:$J$37,2,0)</f>
        <v>3770.264503671694</v>
      </c>
      <c r="S121" s="46">
        <f>VLOOKUP(ROUND(K121,0),Sheet2!$B$20:$J$37,3,0)</f>
        <v>3615.3543821737098</v>
      </c>
      <c r="T121" s="46">
        <f>VLOOKUP(ROUND(K121,0),Sheet2!$B$20:$J$37,4,0)</f>
        <v>3533.3228675721571</v>
      </c>
      <c r="U121" s="46">
        <f>VLOOKUP(ROUND(K121,0),Sheet2!$B$20:$J$37,5,0)</f>
        <v>3407.0101892735506</v>
      </c>
      <c r="V121" s="46">
        <f>VLOOKUP(ROUND(K121,0),Sheet2!$B$20:$J$37,6,0)</f>
        <v>3195.9472117761161</v>
      </c>
      <c r="W121" s="46">
        <f>VLOOKUP(ROUND(K121,0),Sheet2!$B$20:$J$37,7,0)</f>
        <v>2961.4408971312987</v>
      </c>
      <c r="X121" s="46">
        <f>VLOOKUP(ROUND(K121,0),Sheet2!$B$20:$J$37,8,0)</f>
        <v>2726.9345824864808</v>
      </c>
      <c r="Y121" s="46">
        <f>VLOOKUP(ROUND(K121,0),Sheet2!$B$20:$J$37,9,0)</f>
        <v>2515.8716049890463</v>
      </c>
      <c r="Z121" s="46">
        <f>VLOOKUP(ROUND(K121,0),Sheet2!$B$20:$M$37,10,0)</f>
        <v>2389.5589266904399</v>
      </c>
      <c r="AA121" s="46">
        <f>VLOOKUP(ROUND(K121,0),Sheet2!$B$20:$M$37,11,0)</f>
        <v>2307.5274120888876</v>
      </c>
      <c r="AB121" s="46">
        <f>VLOOKUP(ROUND(K121,0),Sheet2!$B$20:$M$37,12,0)</f>
        <v>2152.6172905909029</v>
      </c>
      <c r="AC121" s="46">
        <v>75</v>
      </c>
      <c r="AD121" s="53">
        <f t="shared" si="31"/>
        <v>0</v>
      </c>
      <c r="AE121">
        <v>1</v>
      </c>
      <c r="AF121" s="46">
        <v>0</v>
      </c>
      <c r="AG121">
        <v>0</v>
      </c>
      <c r="AH121" s="45">
        <v>0</v>
      </c>
      <c r="AL121">
        <v>1</v>
      </c>
      <c r="AM121" s="45">
        <v>0</v>
      </c>
      <c r="AN121">
        <v>24</v>
      </c>
      <c r="AO121">
        <v>0</v>
      </c>
      <c r="AS121">
        <v>0</v>
      </c>
      <c r="AT121">
        <v>0</v>
      </c>
      <c r="AU121" t="s">
        <v>20</v>
      </c>
      <c r="AV121" t="s">
        <v>24</v>
      </c>
      <c r="AW121">
        <v>0</v>
      </c>
      <c r="AX121">
        <v>0</v>
      </c>
      <c r="AY121">
        <v>1</v>
      </c>
      <c r="AZ121" s="51">
        <f t="shared" si="32"/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 s="51">
        <f t="shared" si="33"/>
        <v>0</v>
      </c>
      <c r="BG121">
        <v>0</v>
      </c>
      <c r="BH121">
        <v>1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50</v>
      </c>
      <c r="BW121" t="s">
        <v>24</v>
      </c>
      <c r="BX121">
        <v>0</v>
      </c>
      <c r="BY121">
        <v>0</v>
      </c>
      <c r="BZ121" s="52">
        <f t="shared" si="49"/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 s="52">
        <f t="shared" si="50"/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Y121">
        <v>0</v>
      </c>
      <c r="CZ121">
        <v>0</v>
      </c>
      <c r="DA121">
        <v>0</v>
      </c>
      <c r="DC121">
        <v>1.1000000000000001</v>
      </c>
      <c r="DD121" s="54">
        <f t="shared" si="34"/>
        <v>1</v>
      </c>
      <c r="DE121" t="s">
        <v>73</v>
      </c>
      <c r="DF121">
        <v>0</v>
      </c>
      <c r="DG121" s="46">
        <v>0</v>
      </c>
      <c r="DH121" t="s">
        <v>68</v>
      </c>
    </row>
    <row r="122" spans="1:112" hidden="1" x14ac:dyDescent="0.35">
      <c r="A122" t="s">
        <v>3</v>
      </c>
      <c r="B122">
        <v>989905118</v>
      </c>
      <c r="C122">
        <v>1983</v>
      </c>
      <c r="D122">
        <v>39</v>
      </c>
      <c r="E122">
        <v>1</v>
      </c>
      <c r="F122" t="s">
        <v>8</v>
      </c>
      <c r="G122" s="3" t="s">
        <v>11</v>
      </c>
      <c r="H122" s="1">
        <v>44434</v>
      </c>
      <c r="I122" s="1">
        <v>44455</v>
      </c>
      <c r="J122" s="1">
        <v>44536</v>
      </c>
      <c r="K122">
        <v>39.5</v>
      </c>
      <c r="L122" s="48">
        <f t="shared" si="43"/>
        <v>0</v>
      </c>
      <c r="M122" s="48">
        <f t="shared" si="29"/>
        <v>0</v>
      </c>
      <c r="N122" s="48">
        <f t="shared" si="30"/>
        <v>0</v>
      </c>
      <c r="O122">
        <v>27.928571428571431</v>
      </c>
      <c r="P122">
        <v>3750</v>
      </c>
      <c r="Q122" s="9">
        <f>VLOOKUP(ROUND(K122,0),Sheet2!$B$20:$J$37,8,0)</f>
        <v>3027.866102317616</v>
      </c>
      <c r="R122" s="46">
        <f>VLOOKUP(ROUND(K122,0),Sheet2!$B$20:$J$37,2,0)</f>
        <v>4186.3329471694315</v>
      </c>
      <c r="S122" s="46">
        <f>VLOOKUP(ROUND(K122,0),Sheet2!$B$20:$J$37,3,0)</f>
        <v>4014.327682062572</v>
      </c>
      <c r="T122" s="46">
        <f>VLOOKUP(ROUND(K122,0),Sheet2!$B$20:$J$37,4,0)</f>
        <v>3923.2435599941455</v>
      </c>
      <c r="U122" s="46">
        <f>VLOOKUP(ROUND(K122,0),Sheet2!$B$20:$J$37,5,0)</f>
        <v>3782.9916157892471</v>
      </c>
      <c r="V122" s="46">
        <f>VLOOKUP(ROUND(K122,0),Sheet2!$B$20:$J$37,6,0)</f>
        <v>3548.6367327923881</v>
      </c>
      <c r="W122" s="46">
        <f>VLOOKUP(ROUND(K122,0),Sheet2!$B$20:$J$37,7,0)</f>
        <v>3288.2514175550023</v>
      </c>
      <c r="X122" s="46">
        <f>VLOOKUP(ROUND(K122,0),Sheet2!$B$20:$J$37,8,0)</f>
        <v>3027.866102317616</v>
      </c>
      <c r="Y122" s="46">
        <f>VLOOKUP(ROUND(K122,0),Sheet2!$B$20:$J$37,9,0)</f>
        <v>2793.5112193207569</v>
      </c>
      <c r="Z122" s="46">
        <f>VLOOKUP(ROUND(K122,0),Sheet2!$B$20:$M$37,10,0)</f>
        <v>2653.2592751158591</v>
      </c>
      <c r="AA122" s="46">
        <f>VLOOKUP(ROUND(K122,0),Sheet2!$B$20:$M$37,11,0)</f>
        <v>2562.1751530474321</v>
      </c>
      <c r="AB122" s="46">
        <f>VLOOKUP(ROUND(K122,0),Sheet2!$B$20:$M$37,12,0)</f>
        <v>2390.1698879405726</v>
      </c>
      <c r="AC122" s="46">
        <v>75</v>
      </c>
      <c r="AD122" s="53">
        <f t="shared" si="31"/>
        <v>0</v>
      </c>
      <c r="AE122">
        <v>1</v>
      </c>
      <c r="AF122" s="46">
        <v>0</v>
      </c>
      <c r="AG122">
        <v>0</v>
      </c>
      <c r="AH122" s="45">
        <v>0</v>
      </c>
      <c r="AL122">
        <v>0</v>
      </c>
      <c r="AM122" s="45">
        <v>1</v>
      </c>
      <c r="AN122">
        <v>30</v>
      </c>
      <c r="AO122">
        <v>0</v>
      </c>
      <c r="AS122">
        <v>0</v>
      </c>
      <c r="AT122">
        <v>0</v>
      </c>
      <c r="AU122" t="s">
        <v>20</v>
      </c>
      <c r="AV122" t="s">
        <v>25</v>
      </c>
      <c r="AW122">
        <v>0</v>
      </c>
      <c r="AX122">
        <v>1</v>
      </c>
      <c r="AY122">
        <v>1</v>
      </c>
      <c r="AZ122" s="51">
        <v>1</v>
      </c>
      <c r="BA122">
        <v>0</v>
      </c>
      <c r="BB122">
        <v>0</v>
      </c>
      <c r="BC122">
        <v>1</v>
      </c>
      <c r="BD122">
        <v>0</v>
      </c>
      <c r="BE122">
        <v>0</v>
      </c>
      <c r="BF122" s="51">
        <f t="shared" si="33"/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21</v>
      </c>
      <c r="BW122" t="s">
        <v>25</v>
      </c>
      <c r="BX122">
        <v>1</v>
      </c>
      <c r="BY122">
        <v>1</v>
      </c>
      <c r="BZ122" s="52">
        <v>1</v>
      </c>
      <c r="CA122">
        <v>0</v>
      </c>
      <c r="CB122">
        <v>0</v>
      </c>
      <c r="CC122">
        <v>1</v>
      </c>
      <c r="CD122">
        <v>0</v>
      </c>
      <c r="CE122">
        <v>0</v>
      </c>
      <c r="CF122" s="52">
        <f t="shared" si="50"/>
        <v>0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Y122">
        <v>0</v>
      </c>
      <c r="CZ122">
        <v>0</v>
      </c>
      <c r="DA122">
        <v>0</v>
      </c>
      <c r="DC122">
        <v>1</v>
      </c>
      <c r="DD122" s="54">
        <f t="shared" si="34"/>
        <v>1</v>
      </c>
      <c r="DE122" t="s">
        <v>8</v>
      </c>
      <c r="DF122">
        <v>0</v>
      </c>
      <c r="DG122" s="46">
        <v>0</v>
      </c>
      <c r="DH122" t="s">
        <v>68</v>
      </c>
    </row>
    <row r="123" spans="1:112" hidden="1" x14ac:dyDescent="0.35">
      <c r="A123" t="s">
        <v>3</v>
      </c>
      <c r="B123">
        <v>988539537</v>
      </c>
      <c r="C123">
        <v>1987</v>
      </c>
      <c r="D123">
        <v>35</v>
      </c>
      <c r="E123">
        <v>3</v>
      </c>
      <c r="F123" t="s">
        <v>8</v>
      </c>
      <c r="G123" s="3" t="s">
        <v>11</v>
      </c>
      <c r="H123" s="1">
        <v>44438</v>
      </c>
      <c r="I123" s="1">
        <v>44459</v>
      </c>
      <c r="J123" s="1">
        <v>44501</v>
      </c>
      <c r="K123">
        <v>39.571428571428569</v>
      </c>
      <c r="L123" s="48">
        <f t="shared" si="43"/>
        <v>0</v>
      </c>
      <c r="M123" s="48">
        <f t="shared" si="29"/>
        <v>0</v>
      </c>
      <c r="N123" s="48">
        <f t="shared" si="30"/>
        <v>0</v>
      </c>
      <c r="O123">
        <v>33.571428571428569</v>
      </c>
      <c r="P123">
        <v>3750</v>
      </c>
      <c r="Q123" s="9">
        <f>VLOOKUP(ROUND(K123,0),Sheet2!$B$20:$J$37,8,0)</f>
        <v>3027.866102317616</v>
      </c>
      <c r="R123" s="46">
        <f>VLOOKUP(ROUND(K123,0),Sheet2!$B$20:$J$37,2,0)</f>
        <v>4186.3329471694315</v>
      </c>
      <c r="S123" s="46">
        <f>VLOOKUP(ROUND(K123,0),Sheet2!$B$20:$J$37,3,0)</f>
        <v>4014.327682062572</v>
      </c>
      <c r="T123" s="46">
        <f>VLOOKUP(ROUND(K123,0),Sheet2!$B$20:$J$37,4,0)</f>
        <v>3923.2435599941455</v>
      </c>
      <c r="U123" s="46">
        <f>VLOOKUP(ROUND(K123,0),Sheet2!$B$20:$J$37,5,0)</f>
        <v>3782.9916157892471</v>
      </c>
      <c r="V123" s="46">
        <f>VLOOKUP(ROUND(K123,0),Sheet2!$B$20:$J$37,6,0)</f>
        <v>3548.6367327923881</v>
      </c>
      <c r="W123" s="46">
        <f>VLOOKUP(ROUND(K123,0),Sheet2!$B$20:$J$37,7,0)</f>
        <v>3288.2514175550023</v>
      </c>
      <c r="X123" s="46">
        <f>VLOOKUP(ROUND(K123,0),Sheet2!$B$20:$J$37,8,0)</f>
        <v>3027.866102317616</v>
      </c>
      <c r="Y123" s="46">
        <f>VLOOKUP(ROUND(K123,0),Sheet2!$B$20:$J$37,9,0)</f>
        <v>2793.5112193207569</v>
      </c>
      <c r="Z123" s="46">
        <f>VLOOKUP(ROUND(K123,0),Sheet2!$B$20:$M$37,10,0)</f>
        <v>2653.2592751158591</v>
      </c>
      <c r="AA123" s="46">
        <f>VLOOKUP(ROUND(K123,0),Sheet2!$B$20:$M$37,11,0)</f>
        <v>2562.1751530474321</v>
      </c>
      <c r="AB123" s="46">
        <f>VLOOKUP(ROUND(K123,0),Sheet2!$B$20:$M$37,12,0)</f>
        <v>2390.1698879405726</v>
      </c>
      <c r="AC123" s="46">
        <v>75</v>
      </c>
      <c r="AD123" s="53">
        <f t="shared" si="31"/>
        <v>0</v>
      </c>
      <c r="AE123">
        <v>1</v>
      </c>
      <c r="AF123" s="46">
        <v>0</v>
      </c>
      <c r="AG123">
        <v>0</v>
      </c>
      <c r="AH123" s="45">
        <v>0</v>
      </c>
      <c r="AL123">
        <v>0</v>
      </c>
      <c r="AM123" s="45">
        <v>0</v>
      </c>
      <c r="AO123">
        <v>0</v>
      </c>
      <c r="AQ123">
        <v>0</v>
      </c>
      <c r="AS123">
        <v>0</v>
      </c>
      <c r="AT123">
        <v>0</v>
      </c>
      <c r="AU123" t="s">
        <v>20</v>
      </c>
      <c r="AV123" t="s">
        <v>25</v>
      </c>
      <c r="AW123">
        <v>0</v>
      </c>
      <c r="AX123">
        <v>0</v>
      </c>
      <c r="AY123">
        <v>1</v>
      </c>
      <c r="AZ123" s="51">
        <f t="shared" si="32"/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 s="51">
        <f t="shared" si="33"/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21</v>
      </c>
      <c r="BW123" t="s">
        <v>25</v>
      </c>
      <c r="BX123">
        <v>0</v>
      </c>
      <c r="BY123">
        <v>1</v>
      </c>
      <c r="BZ123" s="52">
        <f t="shared" si="49"/>
        <v>1</v>
      </c>
      <c r="CA123">
        <v>0</v>
      </c>
      <c r="CB123">
        <v>0</v>
      </c>
      <c r="CC123">
        <v>1</v>
      </c>
      <c r="CD123">
        <v>0</v>
      </c>
      <c r="CE123">
        <v>0</v>
      </c>
      <c r="CF123" s="52">
        <f t="shared" si="50"/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Y123">
        <v>0</v>
      </c>
      <c r="CZ123">
        <v>0</v>
      </c>
      <c r="DA123">
        <v>0</v>
      </c>
      <c r="DC123">
        <v>0</v>
      </c>
      <c r="DD123" s="54">
        <f t="shared" si="34"/>
        <v>0</v>
      </c>
      <c r="DE123" t="s">
        <v>8</v>
      </c>
      <c r="DF123">
        <v>0</v>
      </c>
      <c r="DG123" s="46">
        <v>0</v>
      </c>
      <c r="DH123" t="s">
        <v>68</v>
      </c>
    </row>
    <row r="124" spans="1:112" hidden="1" x14ac:dyDescent="0.35">
      <c r="A124" t="s">
        <v>3</v>
      </c>
      <c r="B124">
        <v>888901201</v>
      </c>
      <c r="C124">
        <v>1994</v>
      </c>
      <c r="D124">
        <v>28</v>
      </c>
      <c r="E124">
        <v>1</v>
      </c>
      <c r="F124" t="s">
        <v>8</v>
      </c>
      <c r="G124" s="3" t="s">
        <v>11</v>
      </c>
      <c r="H124" s="1">
        <v>44453</v>
      </c>
      <c r="I124" s="1">
        <v>44474</v>
      </c>
      <c r="J124" s="1">
        <v>44555</v>
      </c>
      <c r="K124">
        <v>39.285714285714285</v>
      </c>
      <c r="L124" s="48">
        <f t="shared" si="43"/>
        <v>0</v>
      </c>
      <c r="M124" s="48">
        <f t="shared" si="29"/>
        <v>0</v>
      </c>
      <c r="N124" s="48">
        <f t="shared" si="30"/>
        <v>0</v>
      </c>
      <c r="O124">
        <v>27.714285714285715</v>
      </c>
      <c r="P124">
        <v>3550</v>
      </c>
      <c r="Q124" s="9">
        <f>VLOOKUP(ROUND(K124,0),Sheet2!$B$20:$J$37,8,0)</f>
        <v>2883.6536389391513</v>
      </c>
      <c r="R124" s="46">
        <f>VLOOKUP(ROUND(K124,0),Sheet2!$B$20:$J$37,2,0)</f>
        <v>3986.9445441050993</v>
      </c>
      <c r="S124" s="46">
        <f>VLOOKUP(ROUND(K124,0),Sheet2!$B$20:$J$37,3,0)</f>
        <v>3823.1316171522089</v>
      </c>
      <c r="T124" s="46">
        <f>VLOOKUP(ROUND(K124,0),Sheet2!$B$20:$J$37,4,0)</f>
        <v>3736.3856874523608</v>
      </c>
      <c r="U124" s="46">
        <f>VLOOKUP(ROUND(K124,0),Sheet2!$B$20:$J$37,5,0)</f>
        <v>3602.8137210549116</v>
      </c>
      <c r="V124" s="46">
        <f>VLOOKUP(ROUND(K124,0),Sheet2!$B$20:$J$37,6,0)</f>
        <v>3379.6207896898895</v>
      </c>
      <c r="W124" s="46">
        <f>VLOOKUP(ROUND(K124,0),Sheet2!$B$20:$J$37,7,0)</f>
        <v>3131.6372143145204</v>
      </c>
      <c r="X124" s="46">
        <f>VLOOKUP(ROUND(K124,0),Sheet2!$B$20:$J$37,8,0)</f>
        <v>2883.6536389391513</v>
      </c>
      <c r="Y124" s="46">
        <f>VLOOKUP(ROUND(K124,0),Sheet2!$B$20:$J$37,9,0)</f>
        <v>2660.4607075741292</v>
      </c>
      <c r="Z124" s="46">
        <f>VLOOKUP(ROUND(K124,0),Sheet2!$B$20:$M$37,10,0)</f>
        <v>2526.8887411766796</v>
      </c>
      <c r="AA124" s="46">
        <f>VLOOKUP(ROUND(K124,0),Sheet2!$B$20:$M$37,11,0)</f>
        <v>2440.1428114768319</v>
      </c>
      <c r="AB124" s="46">
        <f>VLOOKUP(ROUND(K124,0),Sheet2!$B$20:$M$37,12,0)</f>
        <v>2276.3298845239415</v>
      </c>
      <c r="AC124" s="46">
        <v>75</v>
      </c>
      <c r="AD124" s="53">
        <f t="shared" si="31"/>
        <v>0</v>
      </c>
      <c r="AE124">
        <v>1</v>
      </c>
      <c r="AF124" s="46">
        <v>0</v>
      </c>
      <c r="AG124">
        <v>0</v>
      </c>
      <c r="AH124" s="45">
        <v>0</v>
      </c>
      <c r="AL124">
        <v>0</v>
      </c>
      <c r="AM124" s="45">
        <v>0</v>
      </c>
      <c r="AO124">
        <v>0</v>
      </c>
      <c r="AS124">
        <v>0</v>
      </c>
      <c r="AT124">
        <v>0</v>
      </c>
      <c r="AU124" t="s">
        <v>20</v>
      </c>
      <c r="AV124" t="s">
        <v>25</v>
      </c>
      <c r="AW124">
        <v>0</v>
      </c>
      <c r="AX124">
        <v>0</v>
      </c>
      <c r="AY124">
        <v>1</v>
      </c>
      <c r="AZ124" s="51">
        <f t="shared" si="32"/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 s="51">
        <f t="shared" si="33"/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21</v>
      </c>
      <c r="BW124" t="s">
        <v>25</v>
      </c>
      <c r="BX124">
        <v>0</v>
      </c>
      <c r="BY124">
        <v>1</v>
      </c>
      <c r="BZ124" s="52">
        <f t="shared" si="49"/>
        <v>1</v>
      </c>
      <c r="CA124">
        <v>0</v>
      </c>
      <c r="CB124">
        <v>0</v>
      </c>
      <c r="CC124">
        <v>0</v>
      </c>
      <c r="CD124">
        <v>0</v>
      </c>
      <c r="CE124">
        <v>0</v>
      </c>
      <c r="CF124" s="52">
        <f t="shared" si="50"/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Y124">
        <v>0</v>
      </c>
      <c r="CZ124">
        <v>0</v>
      </c>
      <c r="DA124">
        <v>0</v>
      </c>
      <c r="DC124">
        <v>0</v>
      </c>
      <c r="DD124" s="54">
        <f t="shared" si="34"/>
        <v>0</v>
      </c>
      <c r="DE124" t="s">
        <v>8</v>
      </c>
      <c r="DF124">
        <v>0</v>
      </c>
      <c r="DG124" s="46">
        <v>0</v>
      </c>
      <c r="DH124" t="s">
        <v>68</v>
      </c>
    </row>
    <row r="125" spans="1:112" hidden="1" x14ac:dyDescent="0.35">
      <c r="A125" t="s">
        <v>3</v>
      </c>
      <c r="B125">
        <v>989522463</v>
      </c>
      <c r="C125">
        <v>1994</v>
      </c>
      <c r="D125">
        <v>28</v>
      </c>
      <c r="E125">
        <v>1</v>
      </c>
      <c r="F125" t="s">
        <v>8</v>
      </c>
      <c r="G125" s="3" t="s">
        <v>11</v>
      </c>
      <c r="H125" s="1">
        <v>44426</v>
      </c>
      <c r="I125" s="1">
        <v>44482</v>
      </c>
      <c r="J125" s="1">
        <v>44548</v>
      </c>
      <c r="K125">
        <v>38</v>
      </c>
      <c r="L125" s="48">
        <f t="shared" si="43"/>
        <v>0</v>
      </c>
      <c r="M125" s="48">
        <f t="shared" si="29"/>
        <v>0</v>
      </c>
      <c r="N125" s="48">
        <f t="shared" si="30"/>
        <v>0</v>
      </c>
      <c r="O125">
        <v>28.571428571428569</v>
      </c>
      <c r="P125">
        <v>3350</v>
      </c>
      <c r="Q125" s="9">
        <f>VLOOKUP(ROUND(K125,0),Sheet2!$B$20:$J$37,8,0)</f>
        <v>2726.9345824864808</v>
      </c>
      <c r="R125" s="46">
        <f>VLOOKUP(ROUND(K125,0),Sheet2!$B$20:$J$37,2,0)</f>
        <v>3770.264503671694</v>
      </c>
      <c r="S125" s="46">
        <f>VLOOKUP(ROUND(K125,0),Sheet2!$B$20:$J$37,3,0)</f>
        <v>3615.3543821737098</v>
      </c>
      <c r="T125" s="46">
        <f>VLOOKUP(ROUND(K125,0),Sheet2!$B$20:$J$37,4,0)</f>
        <v>3533.3228675721571</v>
      </c>
      <c r="U125" s="46">
        <f>VLOOKUP(ROUND(K125,0),Sheet2!$B$20:$J$37,5,0)</f>
        <v>3407.0101892735506</v>
      </c>
      <c r="V125" s="46">
        <f>VLOOKUP(ROUND(K125,0),Sheet2!$B$20:$J$37,6,0)</f>
        <v>3195.9472117761161</v>
      </c>
      <c r="W125" s="46">
        <f>VLOOKUP(ROUND(K125,0),Sheet2!$B$20:$J$37,7,0)</f>
        <v>2961.4408971312987</v>
      </c>
      <c r="X125" s="46">
        <f>VLOOKUP(ROUND(K125,0),Sheet2!$B$20:$J$37,8,0)</f>
        <v>2726.9345824864808</v>
      </c>
      <c r="Y125" s="46">
        <f>VLOOKUP(ROUND(K125,0),Sheet2!$B$20:$J$37,9,0)</f>
        <v>2515.8716049890463</v>
      </c>
      <c r="Z125" s="46">
        <f>VLOOKUP(ROUND(K125,0),Sheet2!$B$20:$M$37,10,0)</f>
        <v>2389.5589266904399</v>
      </c>
      <c r="AA125" s="46">
        <f>VLOOKUP(ROUND(K125,0),Sheet2!$B$20:$M$37,11,0)</f>
        <v>2307.5274120888876</v>
      </c>
      <c r="AB125" s="46">
        <f>VLOOKUP(ROUND(K125,0),Sheet2!$B$20:$M$37,12,0)</f>
        <v>2152.6172905909029</v>
      </c>
      <c r="AC125" s="46">
        <v>75</v>
      </c>
      <c r="AD125" s="53">
        <f t="shared" si="31"/>
        <v>0</v>
      </c>
      <c r="AE125">
        <v>1</v>
      </c>
      <c r="AF125" s="46">
        <v>0</v>
      </c>
      <c r="AG125">
        <v>0</v>
      </c>
      <c r="AH125" s="45">
        <v>0</v>
      </c>
      <c r="AL125">
        <v>0</v>
      </c>
      <c r="AM125" s="45">
        <v>0</v>
      </c>
      <c r="AO125">
        <v>0</v>
      </c>
      <c r="AS125">
        <v>1</v>
      </c>
      <c r="AT125">
        <v>0</v>
      </c>
      <c r="AU125" t="s">
        <v>20</v>
      </c>
      <c r="AV125" t="s">
        <v>24</v>
      </c>
      <c r="AW125">
        <v>0</v>
      </c>
      <c r="AX125">
        <v>0</v>
      </c>
      <c r="AY125">
        <v>1</v>
      </c>
      <c r="AZ125" s="51">
        <f t="shared" si="32"/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 s="51">
        <f t="shared" si="33"/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56</v>
      </c>
      <c r="BW125" t="s">
        <v>24</v>
      </c>
      <c r="BX125">
        <v>0</v>
      </c>
      <c r="BY125">
        <v>0</v>
      </c>
      <c r="BZ125" s="52">
        <f t="shared" si="49"/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 s="52">
        <f t="shared" si="50"/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Y125">
        <v>0</v>
      </c>
      <c r="CZ125">
        <v>0</v>
      </c>
      <c r="DA125">
        <v>0</v>
      </c>
      <c r="DC125">
        <v>0</v>
      </c>
      <c r="DD125" s="54">
        <f t="shared" si="34"/>
        <v>0</v>
      </c>
      <c r="DE125" t="s">
        <v>8</v>
      </c>
      <c r="DF125">
        <v>0</v>
      </c>
      <c r="DG125" s="46">
        <v>0</v>
      </c>
      <c r="DH125" t="s">
        <v>68</v>
      </c>
    </row>
    <row r="126" spans="1:112" hidden="1" x14ac:dyDescent="0.35">
      <c r="A126" t="s">
        <v>2</v>
      </c>
      <c r="B126">
        <v>21020638</v>
      </c>
      <c r="C126">
        <v>1998</v>
      </c>
      <c r="D126">
        <v>24</v>
      </c>
      <c r="E126">
        <v>0</v>
      </c>
      <c r="F126" t="s">
        <v>8</v>
      </c>
      <c r="G126" s="3" t="s">
        <v>11</v>
      </c>
      <c r="H126" s="1">
        <v>44427</v>
      </c>
      <c r="I126" s="1" t="s">
        <v>52</v>
      </c>
      <c r="J126" s="1">
        <v>44481</v>
      </c>
      <c r="K126">
        <v>39.571428571428569</v>
      </c>
      <c r="L126" s="48">
        <f t="shared" ref="L126:L157" si="51">IF(K126&lt;28,1,0)</f>
        <v>0</v>
      </c>
      <c r="M126" s="48">
        <f t="shared" si="29"/>
        <v>0</v>
      </c>
      <c r="N126" s="48">
        <f t="shared" si="30"/>
        <v>0</v>
      </c>
      <c r="O126">
        <v>31.857142857142854</v>
      </c>
      <c r="P126">
        <v>3700</v>
      </c>
      <c r="Q126" s="9">
        <f>VLOOKUP(ROUND(K126,0),Sheet2!$B$20:$J$37,8,0)</f>
        <v>3027.866102317616</v>
      </c>
      <c r="R126" s="46">
        <f>VLOOKUP(ROUND(K126,0),Sheet2!$B$20:$J$37,2,0)</f>
        <v>4186.3329471694315</v>
      </c>
      <c r="S126" s="46">
        <f>VLOOKUP(ROUND(K126,0),Sheet2!$B$20:$J$37,3,0)</f>
        <v>4014.327682062572</v>
      </c>
      <c r="T126" s="46">
        <f>VLOOKUP(ROUND(K126,0),Sheet2!$B$20:$J$37,4,0)</f>
        <v>3923.2435599941455</v>
      </c>
      <c r="U126" s="46">
        <f>VLOOKUP(ROUND(K126,0),Sheet2!$B$20:$J$37,5,0)</f>
        <v>3782.9916157892471</v>
      </c>
      <c r="V126" s="46">
        <f>VLOOKUP(ROUND(K126,0),Sheet2!$B$20:$J$37,6,0)</f>
        <v>3548.6367327923881</v>
      </c>
      <c r="W126" s="46">
        <f>VLOOKUP(ROUND(K126,0),Sheet2!$B$20:$J$37,7,0)</f>
        <v>3288.2514175550023</v>
      </c>
      <c r="X126" s="46">
        <f>VLOOKUP(ROUND(K126,0),Sheet2!$B$20:$J$37,8,0)</f>
        <v>3027.866102317616</v>
      </c>
      <c r="Y126" s="46">
        <f>VLOOKUP(ROUND(K126,0),Sheet2!$B$20:$J$37,9,0)</f>
        <v>2793.5112193207569</v>
      </c>
      <c r="Z126" s="46">
        <f>VLOOKUP(ROUND(K126,0),Sheet2!$B$20:$M$37,10,0)</f>
        <v>2653.2592751158591</v>
      </c>
      <c r="AA126" s="46">
        <f>VLOOKUP(ROUND(K126,0),Sheet2!$B$20:$M$37,11,0)</f>
        <v>2562.1751530474321</v>
      </c>
      <c r="AB126" s="46">
        <f>VLOOKUP(ROUND(K126,0),Sheet2!$B$20:$M$37,12,0)</f>
        <v>2390.1698879405726</v>
      </c>
      <c r="AC126" s="46">
        <v>75</v>
      </c>
      <c r="AD126" s="53">
        <f t="shared" si="31"/>
        <v>0</v>
      </c>
      <c r="AE126">
        <v>1</v>
      </c>
      <c r="AF126" s="46">
        <v>0</v>
      </c>
      <c r="AG126">
        <v>0</v>
      </c>
      <c r="AH126" s="45">
        <v>0</v>
      </c>
      <c r="AL126">
        <v>0</v>
      </c>
      <c r="AM126" s="45">
        <v>0</v>
      </c>
      <c r="AO126">
        <v>0</v>
      </c>
      <c r="AQ126">
        <v>0</v>
      </c>
      <c r="AS126">
        <v>0</v>
      </c>
      <c r="AT126">
        <v>0</v>
      </c>
      <c r="AU126" t="s">
        <v>21</v>
      </c>
      <c r="AV126" t="s">
        <v>24</v>
      </c>
      <c r="AW126">
        <v>0</v>
      </c>
      <c r="AX126">
        <v>0</v>
      </c>
      <c r="AY126">
        <v>1</v>
      </c>
      <c r="AZ126" s="51">
        <f t="shared" si="32"/>
        <v>1</v>
      </c>
      <c r="BA126">
        <v>0</v>
      </c>
      <c r="BB126">
        <v>0</v>
      </c>
      <c r="BC126">
        <v>1</v>
      </c>
      <c r="BD126">
        <v>0</v>
      </c>
      <c r="BE126">
        <v>0</v>
      </c>
      <c r="BF126" s="51">
        <f t="shared" si="33"/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/>
      <c r="CW126">
        <v>0</v>
      </c>
      <c r="CY126">
        <v>0</v>
      </c>
      <c r="CZ126">
        <v>0</v>
      </c>
      <c r="DA126">
        <v>0</v>
      </c>
      <c r="DC126">
        <v>0</v>
      </c>
      <c r="DD126" s="54">
        <f t="shared" si="34"/>
        <v>0</v>
      </c>
      <c r="DF126">
        <v>0</v>
      </c>
      <c r="DG126" s="46">
        <v>0</v>
      </c>
      <c r="DH126" t="s">
        <v>68</v>
      </c>
    </row>
    <row r="127" spans="1:112" hidden="1" x14ac:dyDescent="0.35">
      <c r="A127" t="s">
        <v>3</v>
      </c>
      <c r="B127">
        <v>355443879</v>
      </c>
      <c r="C127">
        <v>1995</v>
      </c>
      <c r="D127">
        <v>27</v>
      </c>
      <c r="E127">
        <v>1</v>
      </c>
      <c r="F127" t="s">
        <v>8</v>
      </c>
      <c r="G127" s="3" t="s">
        <v>11</v>
      </c>
      <c r="H127" s="1">
        <v>44471</v>
      </c>
      <c r="I127" s="1">
        <v>44497</v>
      </c>
      <c r="J127" s="1">
        <v>44548</v>
      </c>
      <c r="K127">
        <v>39.714285714285715</v>
      </c>
      <c r="L127" s="48">
        <f t="shared" si="51"/>
        <v>0</v>
      </c>
      <c r="M127" s="48">
        <f t="shared" si="29"/>
        <v>0</v>
      </c>
      <c r="N127" s="48">
        <f t="shared" si="30"/>
        <v>0</v>
      </c>
      <c r="O127">
        <v>32.428571428571431</v>
      </c>
      <c r="P127">
        <v>3700</v>
      </c>
      <c r="Q127" s="9">
        <f>VLOOKUP(ROUND(K127,0),Sheet2!$B$20:$J$37,8,0)</f>
        <v>3027.866102317616</v>
      </c>
      <c r="R127" s="46">
        <f>VLOOKUP(ROUND(K127,0),Sheet2!$B$20:$J$37,2,0)</f>
        <v>4186.3329471694315</v>
      </c>
      <c r="S127" s="46">
        <f>VLOOKUP(ROUND(K127,0),Sheet2!$B$20:$J$37,3,0)</f>
        <v>4014.327682062572</v>
      </c>
      <c r="T127" s="46">
        <f>VLOOKUP(ROUND(K127,0),Sheet2!$B$20:$J$37,4,0)</f>
        <v>3923.2435599941455</v>
      </c>
      <c r="U127" s="46">
        <f>VLOOKUP(ROUND(K127,0),Sheet2!$B$20:$J$37,5,0)</f>
        <v>3782.9916157892471</v>
      </c>
      <c r="V127" s="46">
        <f>VLOOKUP(ROUND(K127,0),Sheet2!$B$20:$J$37,6,0)</f>
        <v>3548.6367327923881</v>
      </c>
      <c r="W127" s="46">
        <f>VLOOKUP(ROUND(K127,0),Sheet2!$B$20:$J$37,7,0)</f>
        <v>3288.2514175550023</v>
      </c>
      <c r="X127" s="46">
        <f>VLOOKUP(ROUND(K127,0),Sheet2!$B$20:$J$37,8,0)</f>
        <v>3027.866102317616</v>
      </c>
      <c r="Y127" s="46">
        <f>VLOOKUP(ROUND(K127,0),Sheet2!$B$20:$J$37,9,0)</f>
        <v>2793.5112193207569</v>
      </c>
      <c r="Z127" s="46">
        <f>VLOOKUP(ROUND(K127,0),Sheet2!$B$20:$M$37,10,0)</f>
        <v>2653.2592751158591</v>
      </c>
      <c r="AA127" s="46">
        <f>VLOOKUP(ROUND(K127,0),Sheet2!$B$20:$M$37,11,0)</f>
        <v>2562.1751530474321</v>
      </c>
      <c r="AB127" s="46">
        <f>VLOOKUP(ROUND(K127,0),Sheet2!$B$20:$M$37,12,0)</f>
        <v>2390.1698879405726</v>
      </c>
      <c r="AC127" s="46">
        <v>75</v>
      </c>
      <c r="AD127" s="53">
        <f t="shared" si="31"/>
        <v>0</v>
      </c>
      <c r="AE127">
        <v>1</v>
      </c>
      <c r="AF127" s="46">
        <v>0</v>
      </c>
      <c r="AG127">
        <v>0</v>
      </c>
      <c r="AH127" s="45">
        <v>0</v>
      </c>
      <c r="AL127">
        <v>0</v>
      </c>
      <c r="AM127" s="45">
        <v>0</v>
      </c>
      <c r="AO127">
        <v>0</v>
      </c>
      <c r="AS127">
        <v>1</v>
      </c>
      <c r="AT127">
        <v>0</v>
      </c>
      <c r="AU127" t="s">
        <v>20</v>
      </c>
      <c r="AV127" t="s">
        <v>25</v>
      </c>
      <c r="AW127">
        <v>0</v>
      </c>
      <c r="AX127">
        <v>0</v>
      </c>
      <c r="AY127">
        <v>1</v>
      </c>
      <c r="AZ127" s="51">
        <f t="shared" si="32"/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 s="51">
        <f t="shared" si="33"/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26</v>
      </c>
      <c r="BW127" t="s">
        <v>25</v>
      </c>
      <c r="BX127">
        <v>0</v>
      </c>
      <c r="BY127">
        <v>0</v>
      </c>
      <c r="BZ127" s="52">
        <f t="shared" ref="BZ127:BZ132" si="52">BX127+BY127</f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 s="52">
        <f t="shared" ref="CF127:CF133" si="53">CD127+CE127</f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Y127">
        <v>0</v>
      </c>
      <c r="CZ127">
        <v>0</v>
      </c>
      <c r="DA127">
        <v>0</v>
      </c>
      <c r="DC127">
        <v>1</v>
      </c>
      <c r="DD127" s="54">
        <f t="shared" si="34"/>
        <v>1</v>
      </c>
      <c r="DE127" t="s">
        <v>73</v>
      </c>
      <c r="DF127">
        <v>0</v>
      </c>
      <c r="DG127" s="46">
        <v>0</v>
      </c>
      <c r="DH127" t="s">
        <v>68</v>
      </c>
    </row>
    <row r="128" spans="1:112" hidden="1" x14ac:dyDescent="0.35">
      <c r="A128" t="s">
        <v>2</v>
      </c>
      <c r="B128">
        <v>20011391</v>
      </c>
      <c r="C128">
        <v>1990</v>
      </c>
      <c r="D128">
        <v>32</v>
      </c>
      <c r="E128">
        <v>0</v>
      </c>
      <c r="F128" t="s">
        <v>9</v>
      </c>
      <c r="G128" s="4" t="s">
        <v>11</v>
      </c>
      <c r="H128" s="1">
        <v>44424</v>
      </c>
      <c r="I128" s="1">
        <v>44478</v>
      </c>
      <c r="J128" s="1">
        <v>44544</v>
      </c>
      <c r="K128">
        <v>40.142857142857146</v>
      </c>
      <c r="L128" s="48">
        <f t="shared" si="51"/>
        <v>0</v>
      </c>
      <c r="M128" s="48">
        <f t="shared" si="29"/>
        <v>0</v>
      </c>
      <c r="N128" s="48">
        <f t="shared" si="30"/>
        <v>0</v>
      </c>
      <c r="O128">
        <v>30.714285714285715</v>
      </c>
      <c r="P128">
        <v>3700</v>
      </c>
      <c r="Q128" s="9">
        <f>VLOOKUP(ROUND(K128,0),Sheet2!$B$20:$J$37,8,0)</f>
        <v>3027.866102317616</v>
      </c>
      <c r="R128" s="46">
        <f>VLOOKUP(ROUND(K128,0),Sheet2!$B$20:$J$37,2,0)</f>
        <v>4186.3329471694315</v>
      </c>
      <c r="S128" s="46">
        <f>VLOOKUP(ROUND(K128,0),Sheet2!$B$20:$J$37,3,0)</f>
        <v>4014.327682062572</v>
      </c>
      <c r="T128" s="46">
        <f>VLOOKUP(ROUND(K128,0),Sheet2!$B$20:$J$37,4,0)</f>
        <v>3923.2435599941455</v>
      </c>
      <c r="U128" s="46">
        <f>VLOOKUP(ROUND(K128,0),Sheet2!$B$20:$J$37,5,0)</f>
        <v>3782.9916157892471</v>
      </c>
      <c r="V128" s="46">
        <f>VLOOKUP(ROUND(K128,0),Sheet2!$B$20:$J$37,6,0)</f>
        <v>3548.6367327923881</v>
      </c>
      <c r="W128" s="46">
        <f>VLOOKUP(ROUND(K128,0),Sheet2!$B$20:$J$37,7,0)</f>
        <v>3288.2514175550023</v>
      </c>
      <c r="X128" s="46">
        <f>VLOOKUP(ROUND(K128,0),Sheet2!$B$20:$J$37,8,0)</f>
        <v>3027.866102317616</v>
      </c>
      <c r="Y128" s="46">
        <f>VLOOKUP(ROUND(K128,0),Sheet2!$B$20:$J$37,9,0)</f>
        <v>2793.5112193207569</v>
      </c>
      <c r="Z128" s="46">
        <f>VLOOKUP(ROUND(K128,0),Sheet2!$B$20:$M$37,10,0)</f>
        <v>2653.2592751158591</v>
      </c>
      <c r="AA128" s="46">
        <f>VLOOKUP(ROUND(K128,0),Sheet2!$B$20:$M$37,11,0)</f>
        <v>2562.1751530474321</v>
      </c>
      <c r="AB128" s="46">
        <f>VLOOKUP(ROUND(K128,0),Sheet2!$B$20:$M$37,12,0)</f>
        <v>2390.1698879405726</v>
      </c>
      <c r="AC128" s="46">
        <v>75</v>
      </c>
      <c r="AD128" s="53">
        <f t="shared" si="31"/>
        <v>0</v>
      </c>
      <c r="AE128">
        <v>1</v>
      </c>
      <c r="AF128" s="46">
        <v>0</v>
      </c>
      <c r="AG128">
        <v>0</v>
      </c>
      <c r="AH128" s="45">
        <v>0</v>
      </c>
      <c r="AL128">
        <v>1</v>
      </c>
      <c r="AM128" s="45">
        <v>0</v>
      </c>
      <c r="AO128">
        <v>0</v>
      </c>
      <c r="AQ128">
        <v>0</v>
      </c>
      <c r="AS128">
        <v>0</v>
      </c>
      <c r="AT128">
        <v>0</v>
      </c>
      <c r="AU128" t="s">
        <v>20</v>
      </c>
      <c r="AV128" t="s">
        <v>24</v>
      </c>
      <c r="AW128">
        <v>0</v>
      </c>
      <c r="AX128">
        <v>0</v>
      </c>
      <c r="AY128">
        <v>1</v>
      </c>
      <c r="AZ128" s="51">
        <f t="shared" si="32"/>
        <v>1</v>
      </c>
      <c r="BA128">
        <v>0</v>
      </c>
      <c r="BB128">
        <v>1</v>
      </c>
      <c r="BC128">
        <v>0</v>
      </c>
      <c r="BD128">
        <v>0</v>
      </c>
      <c r="BE128">
        <v>0</v>
      </c>
      <c r="BF128" s="51">
        <f t="shared" si="33"/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54</v>
      </c>
      <c r="BW128" t="s">
        <v>24</v>
      </c>
      <c r="BX128">
        <v>0</v>
      </c>
      <c r="BY128">
        <v>0</v>
      </c>
      <c r="BZ128" s="52">
        <f t="shared" si="52"/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 s="52">
        <f t="shared" si="53"/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Y128">
        <v>0</v>
      </c>
      <c r="CZ128">
        <v>0</v>
      </c>
      <c r="DA128">
        <v>0</v>
      </c>
      <c r="DC128">
        <v>0</v>
      </c>
      <c r="DD128" s="54">
        <f t="shared" si="34"/>
        <v>0</v>
      </c>
      <c r="DF128">
        <v>0</v>
      </c>
      <c r="DG128" s="46">
        <v>0</v>
      </c>
      <c r="DH128" t="s">
        <v>68</v>
      </c>
    </row>
    <row r="129" spans="1:112" hidden="1" x14ac:dyDescent="0.35">
      <c r="A129" t="s">
        <v>2</v>
      </c>
      <c r="B129">
        <v>21022487</v>
      </c>
      <c r="C129">
        <v>1993</v>
      </c>
      <c r="D129">
        <v>29</v>
      </c>
      <c r="E129">
        <v>0</v>
      </c>
      <c r="F129" t="s">
        <v>8</v>
      </c>
      <c r="G129" s="4" t="s">
        <v>11</v>
      </c>
      <c r="H129" s="1">
        <v>44424</v>
      </c>
      <c r="I129" s="1">
        <v>44478</v>
      </c>
      <c r="J129" s="1">
        <v>44554</v>
      </c>
      <c r="K129">
        <v>40</v>
      </c>
      <c r="L129" s="48">
        <f t="shared" si="51"/>
        <v>0</v>
      </c>
      <c r="M129" s="48">
        <f t="shared" si="29"/>
        <v>0</v>
      </c>
      <c r="N129" s="48">
        <f t="shared" si="30"/>
        <v>0</v>
      </c>
      <c r="O129">
        <v>29.142857142857142</v>
      </c>
      <c r="P129">
        <v>3700</v>
      </c>
      <c r="Q129" s="9">
        <f>VLOOKUP(ROUND(K129,0),Sheet2!$B$20:$J$37,8,0)</f>
        <v>3027.866102317616</v>
      </c>
      <c r="R129" s="46">
        <f>VLOOKUP(ROUND(K129,0),Sheet2!$B$20:$J$37,2,0)</f>
        <v>4186.3329471694315</v>
      </c>
      <c r="S129" s="46">
        <f>VLOOKUP(ROUND(K129,0),Sheet2!$B$20:$J$37,3,0)</f>
        <v>4014.327682062572</v>
      </c>
      <c r="T129" s="46">
        <f>VLOOKUP(ROUND(K129,0),Sheet2!$B$20:$J$37,4,0)</f>
        <v>3923.2435599941455</v>
      </c>
      <c r="U129" s="46">
        <f>VLOOKUP(ROUND(K129,0),Sheet2!$B$20:$J$37,5,0)</f>
        <v>3782.9916157892471</v>
      </c>
      <c r="V129" s="46">
        <f>VLOOKUP(ROUND(K129,0),Sheet2!$B$20:$J$37,6,0)</f>
        <v>3548.6367327923881</v>
      </c>
      <c r="W129" s="46">
        <f>VLOOKUP(ROUND(K129,0),Sheet2!$B$20:$J$37,7,0)</f>
        <v>3288.2514175550023</v>
      </c>
      <c r="X129" s="46">
        <f>VLOOKUP(ROUND(K129,0),Sheet2!$B$20:$J$37,8,0)</f>
        <v>3027.866102317616</v>
      </c>
      <c r="Y129" s="46">
        <f>VLOOKUP(ROUND(K129,0),Sheet2!$B$20:$J$37,9,0)</f>
        <v>2793.5112193207569</v>
      </c>
      <c r="Z129" s="46">
        <f>VLOOKUP(ROUND(K129,0),Sheet2!$B$20:$M$37,10,0)</f>
        <v>2653.2592751158591</v>
      </c>
      <c r="AA129" s="46">
        <f>VLOOKUP(ROUND(K129,0),Sheet2!$B$20:$M$37,11,0)</f>
        <v>2562.1751530474321</v>
      </c>
      <c r="AB129" s="46">
        <f>VLOOKUP(ROUND(K129,0),Sheet2!$B$20:$M$37,12,0)</f>
        <v>2390.1698879405726</v>
      </c>
      <c r="AC129" s="46">
        <v>75</v>
      </c>
      <c r="AD129" s="53">
        <f t="shared" si="31"/>
        <v>0</v>
      </c>
      <c r="AE129">
        <v>1</v>
      </c>
      <c r="AF129" s="46">
        <v>0</v>
      </c>
      <c r="AG129">
        <v>0</v>
      </c>
      <c r="AH129" s="45">
        <v>0</v>
      </c>
      <c r="AL129">
        <v>0</v>
      </c>
      <c r="AM129" s="45">
        <v>0</v>
      </c>
      <c r="AO129">
        <v>0</v>
      </c>
      <c r="AQ129">
        <v>0</v>
      </c>
      <c r="AS129">
        <v>0</v>
      </c>
      <c r="AT129">
        <v>0</v>
      </c>
      <c r="AU129" t="s">
        <v>20</v>
      </c>
      <c r="AV129" t="s">
        <v>24</v>
      </c>
      <c r="AW129">
        <v>0</v>
      </c>
      <c r="AX129">
        <v>0</v>
      </c>
      <c r="AY129">
        <v>1</v>
      </c>
      <c r="AZ129" s="51">
        <f t="shared" si="32"/>
        <v>1</v>
      </c>
      <c r="BA129">
        <v>0</v>
      </c>
      <c r="BB129">
        <v>1</v>
      </c>
      <c r="BC129">
        <v>1</v>
      </c>
      <c r="BD129">
        <v>0</v>
      </c>
      <c r="BE129">
        <v>0</v>
      </c>
      <c r="BF129" s="51">
        <f t="shared" si="33"/>
        <v>0</v>
      </c>
      <c r="BG129">
        <v>0</v>
      </c>
      <c r="BH129">
        <v>1</v>
      </c>
      <c r="BI129">
        <v>1</v>
      </c>
      <c r="BJ129">
        <v>1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54</v>
      </c>
      <c r="BW129" t="s">
        <v>24</v>
      </c>
      <c r="BX129">
        <v>0</v>
      </c>
      <c r="BY129">
        <v>1</v>
      </c>
      <c r="BZ129" s="52">
        <f t="shared" si="52"/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 s="52">
        <f t="shared" si="53"/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Y129">
        <v>0</v>
      </c>
      <c r="CZ129">
        <v>0</v>
      </c>
      <c r="DA129">
        <v>0</v>
      </c>
      <c r="DC129">
        <v>0</v>
      </c>
      <c r="DD129" s="54">
        <f t="shared" si="34"/>
        <v>0</v>
      </c>
      <c r="DF129">
        <v>0</v>
      </c>
      <c r="DG129" s="46">
        <v>0</v>
      </c>
      <c r="DH129" t="s">
        <v>68</v>
      </c>
    </row>
    <row r="130" spans="1:112" hidden="1" x14ac:dyDescent="0.35">
      <c r="A130" t="s">
        <v>3</v>
      </c>
      <c r="B130">
        <v>347242144</v>
      </c>
      <c r="C130">
        <v>1988</v>
      </c>
      <c r="D130">
        <v>34</v>
      </c>
      <c r="E130">
        <v>3</v>
      </c>
      <c r="F130" t="s">
        <v>8</v>
      </c>
      <c r="G130" s="3" t="s">
        <v>11</v>
      </c>
      <c r="H130" s="1">
        <v>44450</v>
      </c>
      <c r="I130" s="1">
        <v>44471</v>
      </c>
      <c r="J130" s="1">
        <v>44482</v>
      </c>
      <c r="K130">
        <v>40</v>
      </c>
      <c r="L130" s="48">
        <f t="shared" si="51"/>
        <v>0</v>
      </c>
      <c r="M130" s="48">
        <f t="shared" ref="M130:M193" si="54">IF(AND(K130&gt;=28, K130&lt;34),1,0)</f>
        <v>0</v>
      </c>
      <c r="N130" s="48">
        <f t="shared" ref="N130:N193" si="55">IF(AND(K130&gt;=34, K130&lt;37),1,0)</f>
        <v>0</v>
      </c>
      <c r="O130">
        <v>38.428571428571431</v>
      </c>
      <c r="P130">
        <v>3700</v>
      </c>
      <c r="Q130" s="9">
        <f>VLOOKUP(ROUND(K130,0),Sheet2!$B$20:$J$37,8,0)</f>
        <v>3027.866102317616</v>
      </c>
      <c r="R130" s="46">
        <f>VLOOKUP(ROUND(K130,0),Sheet2!$B$20:$J$37,2,0)</f>
        <v>4186.3329471694315</v>
      </c>
      <c r="S130" s="46">
        <f>VLOOKUP(ROUND(K130,0),Sheet2!$B$20:$J$37,3,0)</f>
        <v>4014.327682062572</v>
      </c>
      <c r="T130" s="46">
        <f>VLOOKUP(ROUND(K130,0),Sheet2!$B$20:$J$37,4,0)</f>
        <v>3923.2435599941455</v>
      </c>
      <c r="U130" s="46">
        <f>VLOOKUP(ROUND(K130,0),Sheet2!$B$20:$J$37,5,0)</f>
        <v>3782.9916157892471</v>
      </c>
      <c r="V130" s="46">
        <f>VLOOKUP(ROUND(K130,0),Sheet2!$B$20:$J$37,6,0)</f>
        <v>3548.6367327923881</v>
      </c>
      <c r="W130" s="46">
        <f>VLOOKUP(ROUND(K130,0),Sheet2!$B$20:$J$37,7,0)</f>
        <v>3288.2514175550023</v>
      </c>
      <c r="X130" s="46">
        <f>VLOOKUP(ROUND(K130,0),Sheet2!$B$20:$J$37,8,0)</f>
        <v>3027.866102317616</v>
      </c>
      <c r="Y130" s="46">
        <f>VLOOKUP(ROUND(K130,0),Sheet2!$B$20:$J$37,9,0)</f>
        <v>2793.5112193207569</v>
      </c>
      <c r="Z130" s="46">
        <f>VLOOKUP(ROUND(K130,0),Sheet2!$B$20:$M$37,10,0)</f>
        <v>2653.2592751158591</v>
      </c>
      <c r="AA130" s="46">
        <f>VLOOKUP(ROUND(K130,0),Sheet2!$B$20:$M$37,11,0)</f>
        <v>2562.1751530474321</v>
      </c>
      <c r="AB130" s="46">
        <f>VLOOKUP(ROUND(K130,0),Sheet2!$B$20:$M$37,12,0)</f>
        <v>2390.1698879405726</v>
      </c>
      <c r="AC130" s="46">
        <v>75</v>
      </c>
      <c r="AD130" s="53">
        <f t="shared" si="31"/>
        <v>0</v>
      </c>
      <c r="AE130">
        <v>1</v>
      </c>
      <c r="AF130" s="46">
        <v>0</v>
      </c>
      <c r="AG130">
        <v>0</v>
      </c>
      <c r="AH130" s="45">
        <v>0</v>
      </c>
      <c r="AL130">
        <v>0</v>
      </c>
      <c r="AM130" s="45">
        <v>0</v>
      </c>
      <c r="AO130">
        <v>0</v>
      </c>
      <c r="AS130">
        <v>0</v>
      </c>
      <c r="AT130">
        <v>0</v>
      </c>
      <c r="AU130" t="s">
        <v>20</v>
      </c>
      <c r="AV130" t="s">
        <v>25</v>
      </c>
      <c r="AW130">
        <v>0</v>
      </c>
      <c r="AX130">
        <v>0</v>
      </c>
      <c r="AY130">
        <v>1</v>
      </c>
      <c r="AZ130" s="51">
        <f t="shared" si="32"/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 s="51">
        <f t="shared" si="33"/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21</v>
      </c>
      <c r="BW130" t="s">
        <v>25</v>
      </c>
      <c r="BX130">
        <v>0</v>
      </c>
      <c r="BY130">
        <v>0</v>
      </c>
      <c r="BZ130" s="52">
        <f t="shared" si="52"/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 s="52">
        <f t="shared" si="53"/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Y130">
        <v>0</v>
      </c>
      <c r="CZ130">
        <v>0</v>
      </c>
      <c r="DA130">
        <v>0</v>
      </c>
      <c r="DC130">
        <v>0</v>
      </c>
      <c r="DD130" s="54">
        <f t="shared" si="34"/>
        <v>0</v>
      </c>
      <c r="DE130" t="s">
        <v>73</v>
      </c>
      <c r="DF130">
        <v>0</v>
      </c>
      <c r="DG130" s="46">
        <v>0</v>
      </c>
      <c r="DH130" t="s">
        <v>68</v>
      </c>
    </row>
    <row r="131" spans="1:112" hidden="1" x14ac:dyDescent="0.35">
      <c r="A131" t="s">
        <v>3</v>
      </c>
      <c r="B131">
        <v>986860347</v>
      </c>
      <c r="C131">
        <v>1991</v>
      </c>
      <c r="D131">
        <v>31</v>
      </c>
      <c r="E131">
        <v>2</v>
      </c>
      <c r="F131" t="s">
        <v>8</v>
      </c>
      <c r="G131" s="3" t="s">
        <v>11</v>
      </c>
      <c r="H131" s="1">
        <v>44426</v>
      </c>
      <c r="I131" s="1">
        <v>44479</v>
      </c>
      <c r="J131" s="1">
        <v>44511</v>
      </c>
      <c r="K131">
        <v>38.857142857142854</v>
      </c>
      <c r="L131" s="48">
        <f t="shared" si="51"/>
        <v>0</v>
      </c>
      <c r="M131" s="48">
        <f t="shared" si="54"/>
        <v>0</v>
      </c>
      <c r="N131" s="48">
        <f t="shared" si="55"/>
        <v>0</v>
      </c>
      <c r="O131">
        <v>34.285714285714285</v>
      </c>
      <c r="P131">
        <v>3500</v>
      </c>
      <c r="Q131" s="9">
        <f>VLOOKUP(ROUND(K131,0),Sheet2!$B$20:$J$37,8,0)</f>
        <v>2883.6536389391513</v>
      </c>
      <c r="R131" s="46">
        <f>VLOOKUP(ROUND(K131,0),Sheet2!$B$20:$J$37,2,0)</f>
        <v>3986.9445441050993</v>
      </c>
      <c r="S131" s="46">
        <f>VLOOKUP(ROUND(K131,0),Sheet2!$B$20:$J$37,3,0)</f>
        <v>3823.1316171522089</v>
      </c>
      <c r="T131" s="46">
        <f>VLOOKUP(ROUND(K131,0),Sheet2!$B$20:$J$37,4,0)</f>
        <v>3736.3856874523608</v>
      </c>
      <c r="U131" s="46">
        <f>VLOOKUP(ROUND(K131,0),Sheet2!$B$20:$J$37,5,0)</f>
        <v>3602.8137210549116</v>
      </c>
      <c r="V131" s="46">
        <f>VLOOKUP(ROUND(K131,0),Sheet2!$B$20:$J$37,6,0)</f>
        <v>3379.6207896898895</v>
      </c>
      <c r="W131" s="46">
        <f>VLOOKUP(ROUND(K131,0),Sheet2!$B$20:$J$37,7,0)</f>
        <v>3131.6372143145204</v>
      </c>
      <c r="X131" s="46">
        <f>VLOOKUP(ROUND(K131,0),Sheet2!$B$20:$J$37,8,0)</f>
        <v>2883.6536389391513</v>
      </c>
      <c r="Y131" s="46">
        <f>VLOOKUP(ROUND(K131,0),Sheet2!$B$20:$J$37,9,0)</f>
        <v>2660.4607075741292</v>
      </c>
      <c r="Z131" s="46">
        <f>VLOOKUP(ROUND(K131,0),Sheet2!$B$20:$M$37,10,0)</f>
        <v>2526.8887411766796</v>
      </c>
      <c r="AA131" s="46">
        <f>VLOOKUP(ROUND(K131,0),Sheet2!$B$20:$M$37,11,0)</f>
        <v>2440.1428114768319</v>
      </c>
      <c r="AB131" s="46">
        <f>VLOOKUP(ROUND(K131,0),Sheet2!$B$20:$M$37,12,0)</f>
        <v>2276.3298845239415</v>
      </c>
      <c r="AC131" s="46">
        <v>75</v>
      </c>
      <c r="AD131" s="53">
        <f t="shared" ref="AD131:AD194" si="56">IF(P131&lt;Y131,1,0)</f>
        <v>0</v>
      </c>
      <c r="AE131">
        <v>1</v>
      </c>
      <c r="AF131" s="46">
        <v>0</v>
      </c>
      <c r="AG131">
        <v>0</v>
      </c>
      <c r="AH131" s="45">
        <v>0</v>
      </c>
      <c r="AL131">
        <v>1</v>
      </c>
      <c r="AM131" s="45">
        <v>0</v>
      </c>
      <c r="AN131">
        <v>28</v>
      </c>
      <c r="AO131">
        <v>1</v>
      </c>
      <c r="AQ131">
        <v>0</v>
      </c>
      <c r="AS131">
        <v>0</v>
      </c>
      <c r="AT131">
        <v>0</v>
      </c>
      <c r="AU131" t="s">
        <v>20</v>
      </c>
      <c r="AV131" t="s">
        <v>24</v>
      </c>
      <c r="AW131">
        <v>0</v>
      </c>
      <c r="AX131">
        <v>0</v>
      </c>
      <c r="AY131">
        <v>0</v>
      </c>
      <c r="AZ131" s="51">
        <f t="shared" ref="AZ131:AZ194" si="57">AX131+AY131</f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51">
        <f t="shared" ref="BF131:BF194" si="58">BD131+BE131</f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53</v>
      </c>
      <c r="BW131" t="s">
        <v>24</v>
      </c>
      <c r="BX131">
        <v>0</v>
      </c>
      <c r="BY131">
        <v>0</v>
      </c>
      <c r="BZ131" s="52">
        <f t="shared" si="52"/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 s="52">
        <f t="shared" si="53"/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Y131">
        <v>0</v>
      </c>
      <c r="CZ131">
        <v>0</v>
      </c>
      <c r="DA131">
        <v>0</v>
      </c>
      <c r="DC131">
        <v>1</v>
      </c>
      <c r="DD131" s="54">
        <f t="shared" ref="DD131:DD194" si="59">IF(DC131&gt;0,1,0)</f>
        <v>1</v>
      </c>
      <c r="DE131" t="s">
        <v>8</v>
      </c>
      <c r="DF131">
        <v>0</v>
      </c>
      <c r="DG131" s="46">
        <v>0</v>
      </c>
      <c r="DH131" t="s">
        <v>68</v>
      </c>
    </row>
    <row r="132" spans="1:112" hidden="1" x14ac:dyDescent="0.35">
      <c r="A132" t="s">
        <v>3</v>
      </c>
      <c r="B132">
        <v>903524331</v>
      </c>
      <c r="C132">
        <v>1994</v>
      </c>
      <c r="D132">
        <v>28</v>
      </c>
      <c r="E132">
        <v>2</v>
      </c>
      <c r="F132" t="s">
        <v>8</v>
      </c>
      <c r="G132" s="3" t="s">
        <v>11</v>
      </c>
      <c r="H132" s="1">
        <v>44428</v>
      </c>
      <c r="I132" s="1">
        <v>44476</v>
      </c>
      <c r="J132" s="1">
        <v>44513</v>
      </c>
      <c r="K132">
        <v>38.5</v>
      </c>
      <c r="L132" s="48">
        <f t="shared" si="51"/>
        <v>0</v>
      </c>
      <c r="M132" s="48">
        <f t="shared" si="54"/>
        <v>0</v>
      </c>
      <c r="N132" s="48">
        <f t="shared" si="55"/>
        <v>0</v>
      </c>
      <c r="O132">
        <v>33.214285714285715</v>
      </c>
      <c r="P132">
        <v>3500</v>
      </c>
      <c r="Q132" s="9">
        <f>VLOOKUP(ROUND(K132,0),Sheet2!$B$20:$J$37,8,0)</f>
        <v>2883.6536389391513</v>
      </c>
      <c r="R132" s="46">
        <f>VLOOKUP(ROUND(K132,0),Sheet2!$B$20:$J$37,2,0)</f>
        <v>3986.9445441050993</v>
      </c>
      <c r="S132" s="46">
        <f>VLOOKUP(ROUND(K132,0),Sheet2!$B$20:$J$37,3,0)</f>
        <v>3823.1316171522089</v>
      </c>
      <c r="T132" s="46">
        <f>VLOOKUP(ROUND(K132,0),Sheet2!$B$20:$J$37,4,0)</f>
        <v>3736.3856874523608</v>
      </c>
      <c r="U132" s="46">
        <f>VLOOKUP(ROUND(K132,0),Sheet2!$B$20:$J$37,5,0)</f>
        <v>3602.8137210549116</v>
      </c>
      <c r="V132" s="46">
        <f>VLOOKUP(ROUND(K132,0),Sheet2!$B$20:$J$37,6,0)</f>
        <v>3379.6207896898895</v>
      </c>
      <c r="W132" s="46">
        <f>VLOOKUP(ROUND(K132,0),Sheet2!$B$20:$J$37,7,0)</f>
        <v>3131.6372143145204</v>
      </c>
      <c r="X132" s="46">
        <f>VLOOKUP(ROUND(K132,0),Sheet2!$B$20:$J$37,8,0)</f>
        <v>2883.6536389391513</v>
      </c>
      <c r="Y132" s="46">
        <f>VLOOKUP(ROUND(K132,0),Sheet2!$B$20:$J$37,9,0)</f>
        <v>2660.4607075741292</v>
      </c>
      <c r="Z132" s="46">
        <f>VLOOKUP(ROUND(K132,0),Sheet2!$B$20:$M$37,10,0)</f>
        <v>2526.8887411766796</v>
      </c>
      <c r="AA132" s="46">
        <f>VLOOKUP(ROUND(K132,0),Sheet2!$B$20:$M$37,11,0)</f>
        <v>2440.1428114768319</v>
      </c>
      <c r="AB132" s="46">
        <f>VLOOKUP(ROUND(K132,0),Sheet2!$B$20:$M$37,12,0)</f>
        <v>2276.3298845239415</v>
      </c>
      <c r="AC132" s="46">
        <v>75</v>
      </c>
      <c r="AD132" s="53">
        <f t="shared" si="56"/>
        <v>0</v>
      </c>
      <c r="AE132">
        <v>1</v>
      </c>
      <c r="AF132" s="46">
        <v>0</v>
      </c>
      <c r="AG132">
        <v>0</v>
      </c>
      <c r="AH132" s="45">
        <v>0</v>
      </c>
      <c r="AL132">
        <v>0</v>
      </c>
      <c r="AM132" s="45">
        <v>0</v>
      </c>
      <c r="AO132">
        <v>0</v>
      </c>
      <c r="AS132">
        <v>0</v>
      </c>
      <c r="AT132">
        <v>1</v>
      </c>
      <c r="AU132" t="s">
        <v>20</v>
      </c>
      <c r="AV132" t="s">
        <v>24</v>
      </c>
      <c r="AW132">
        <v>0</v>
      </c>
      <c r="AX132">
        <v>0</v>
      </c>
      <c r="AY132">
        <v>1</v>
      </c>
      <c r="AZ132" s="51">
        <f t="shared" si="57"/>
        <v>1</v>
      </c>
      <c r="BA132">
        <v>0</v>
      </c>
      <c r="BB132">
        <v>0</v>
      </c>
      <c r="BC132">
        <v>1</v>
      </c>
      <c r="BD132">
        <v>0</v>
      </c>
      <c r="BE132">
        <v>0</v>
      </c>
      <c r="BF132" s="51">
        <f t="shared" si="58"/>
        <v>0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48</v>
      </c>
      <c r="BW132" t="s">
        <v>24</v>
      </c>
      <c r="BX132">
        <v>0</v>
      </c>
      <c r="BY132">
        <v>0</v>
      </c>
      <c r="BZ132" s="52">
        <f t="shared" si="52"/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 s="52">
        <f t="shared" si="53"/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</v>
      </c>
      <c r="CX132">
        <v>2</v>
      </c>
      <c r="CY132">
        <v>0</v>
      </c>
      <c r="CZ132">
        <v>0</v>
      </c>
      <c r="DA132">
        <v>0</v>
      </c>
      <c r="DC132">
        <v>0</v>
      </c>
      <c r="DD132" s="54">
        <f t="shared" si="59"/>
        <v>0</v>
      </c>
      <c r="DE132" t="s">
        <v>73</v>
      </c>
      <c r="DF132">
        <v>0</v>
      </c>
      <c r="DG132" s="46">
        <v>0</v>
      </c>
      <c r="DH132" t="s">
        <v>68</v>
      </c>
    </row>
    <row r="133" spans="1:112" hidden="1" x14ac:dyDescent="0.35">
      <c r="A133" t="s">
        <v>3</v>
      </c>
      <c r="B133">
        <v>938519430</v>
      </c>
      <c r="C133">
        <v>1992</v>
      </c>
      <c r="D133">
        <v>30</v>
      </c>
      <c r="E133">
        <v>1</v>
      </c>
      <c r="F133" t="s">
        <v>8</v>
      </c>
      <c r="G133" s="3" t="s">
        <v>11</v>
      </c>
      <c r="H133" s="1">
        <v>44443</v>
      </c>
      <c r="I133" s="1">
        <v>44464</v>
      </c>
      <c r="J133" s="1">
        <v>44490</v>
      </c>
      <c r="K133">
        <v>37</v>
      </c>
      <c r="L133" s="48">
        <f t="shared" si="51"/>
        <v>0</v>
      </c>
      <c r="M133" s="48">
        <f t="shared" si="54"/>
        <v>0</v>
      </c>
      <c r="N133" s="48">
        <f t="shared" si="55"/>
        <v>0</v>
      </c>
      <c r="O133">
        <v>33.285714285714285</v>
      </c>
      <c r="P133">
        <v>4500</v>
      </c>
      <c r="Q133" s="9">
        <f>VLOOKUP(ROUND(K133,0),Sheet2!$B$20:$J$37,8,0)</f>
        <v>2560.5398489484351</v>
      </c>
      <c r="R133" s="46">
        <f>VLOOKUP(ROUND(K133,0),Sheet2!$B$20:$J$37,2,0)</f>
        <v>3540.206855246417</v>
      </c>
      <c r="S133" s="46">
        <f>VLOOKUP(ROUND(K133,0),Sheet2!$B$20:$J$37,3,0)</f>
        <v>3394.7491894672271</v>
      </c>
      <c r="T133" s="46">
        <f>VLOOKUP(ROUND(K133,0),Sheet2!$B$20:$J$37,4,0)</f>
        <v>3317.7231532154346</v>
      </c>
      <c r="U133" s="46">
        <f>VLOOKUP(ROUND(K133,0),Sheet2!$B$20:$J$37,5,0)</f>
        <v>3199.1179441692843</v>
      </c>
      <c r="V133" s="46">
        <f>VLOOKUP(ROUND(K133,0),Sheet2!$B$20:$J$37,6,0)</f>
        <v>3000.9338117039183</v>
      </c>
      <c r="W133" s="46">
        <f>VLOOKUP(ROUND(K133,0),Sheet2!$B$20:$J$37,7,0)</f>
        <v>2780.7368303261765</v>
      </c>
      <c r="X133" s="46">
        <f>VLOOKUP(ROUND(K133,0),Sheet2!$B$20:$J$37,8,0)</f>
        <v>2560.5398489484351</v>
      </c>
      <c r="Y133" s="46">
        <f>VLOOKUP(ROUND(K133,0),Sheet2!$B$20:$J$37,9,0)</f>
        <v>2362.355716483069</v>
      </c>
      <c r="Z133" s="46">
        <f>VLOOKUP(ROUND(K133,0),Sheet2!$B$20:$M$37,10,0)</f>
        <v>2243.7505074369187</v>
      </c>
      <c r="AA133" s="46">
        <f>VLOOKUP(ROUND(K133,0),Sheet2!$B$20:$M$37,11,0)</f>
        <v>2166.7244711851258</v>
      </c>
      <c r="AB133" s="46">
        <f>VLOOKUP(ROUND(K133,0),Sheet2!$B$20:$M$37,12,0)</f>
        <v>2021.2668054059363</v>
      </c>
      <c r="AC133" s="46">
        <v>99</v>
      </c>
      <c r="AD133" s="53">
        <f t="shared" si="56"/>
        <v>0</v>
      </c>
      <c r="AE133">
        <v>1</v>
      </c>
      <c r="AF133" s="46">
        <v>0</v>
      </c>
      <c r="AG133">
        <v>0</v>
      </c>
      <c r="AH133" s="45">
        <v>1</v>
      </c>
      <c r="AI133" s="42">
        <v>150</v>
      </c>
      <c r="AJ133" s="42">
        <v>100</v>
      </c>
      <c r="AK133">
        <v>36</v>
      </c>
      <c r="AL133">
        <v>0</v>
      </c>
      <c r="AM133" s="45">
        <v>0</v>
      </c>
      <c r="AO133">
        <v>0</v>
      </c>
      <c r="AQ133">
        <v>0</v>
      </c>
      <c r="AS133">
        <v>0</v>
      </c>
      <c r="AT133">
        <v>0</v>
      </c>
      <c r="AU133" t="s">
        <v>20</v>
      </c>
      <c r="AV133" t="s">
        <v>25</v>
      </c>
      <c r="AW133">
        <v>0</v>
      </c>
      <c r="AX133">
        <v>1</v>
      </c>
      <c r="AY133">
        <v>1</v>
      </c>
      <c r="AZ133" s="51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 s="51">
        <f t="shared" si="58"/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21</v>
      </c>
      <c r="BW133" t="s">
        <v>25</v>
      </c>
      <c r="BX133">
        <v>1</v>
      </c>
      <c r="BY133">
        <v>1</v>
      </c>
      <c r="BZ133" s="52">
        <v>1</v>
      </c>
      <c r="CA133">
        <v>1</v>
      </c>
      <c r="CB133">
        <v>1</v>
      </c>
      <c r="CC133">
        <v>1</v>
      </c>
      <c r="CD133">
        <v>0</v>
      </c>
      <c r="CE133">
        <v>0</v>
      </c>
      <c r="CF133" s="52">
        <f t="shared" si="53"/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Y133">
        <v>0</v>
      </c>
      <c r="CZ133">
        <v>0</v>
      </c>
      <c r="DA133">
        <v>0</v>
      </c>
      <c r="DC133">
        <v>0</v>
      </c>
      <c r="DD133" s="54">
        <f t="shared" si="59"/>
        <v>0</v>
      </c>
      <c r="DE133" t="s">
        <v>8</v>
      </c>
      <c r="DF133">
        <v>0</v>
      </c>
      <c r="DG133" s="46">
        <v>1</v>
      </c>
      <c r="DH133" t="s">
        <v>70</v>
      </c>
    </row>
    <row r="134" spans="1:112" hidden="1" x14ac:dyDescent="0.35">
      <c r="A134" t="s">
        <v>2</v>
      </c>
      <c r="B134">
        <v>18702798</v>
      </c>
      <c r="C134">
        <v>1989</v>
      </c>
      <c r="D134">
        <v>33</v>
      </c>
      <c r="E134">
        <v>0</v>
      </c>
      <c r="F134" t="s">
        <v>9</v>
      </c>
      <c r="G134" s="4" t="s">
        <v>11</v>
      </c>
      <c r="H134" s="1">
        <v>44424</v>
      </c>
      <c r="I134" s="1"/>
      <c r="J134" s="1">
        <v>44537</v>
      </c>
      <c r="K134">
        <v>38.571428571428569</v>
      </c>
      <c r="L134" s="48">
        <f t="shared" si="51"/>
        <v>0</v>
      </c>
      <c r="M134" s="48">
        <f t="shared" si="54"/>
        <v>0</v>
      </c>
      <c r="N134" s="48">
        <f t="shared" si="55"/>
        <v>0</v>
      </c>
      <c r="O134">
        <v>22.428571428571427</v>
      </c>
      <c r="P134">
        <v>3500</v>
      </c>
      <c r="Q134" s="9">
        <f>VLOOKUP(ROUND(K134,0),Sheet2!$B$20:$J$37,8,0)</f>
        <v>2883.6536389391513</v>
      </c>
      <c r="R134" s="46">
        <f>VLOOKUP(ROUND(K134,0),Sheet2!$B$20:$J$37,2,0)</f>
        <v>3986.9445441050993</v>
      </c>
      <c r="S134" s="46">
        <f>VLOOKUP(ROUND(K134,0),Sheet2!$B$20:$J$37,3,0)</f>
        <v>3823.1316171522089</v>
      </c>
      <c r="T134" s="46">
        <f>VLOOKUP(ROUND(K134,0),Sheet2!$B$20:$J$37,4,0)</f>
        <v>3736.3856874523608</v>
      </c>
      <c r="U134" s="46">
        <f>VLOOKUP(ROUND(K134,0),Sheet2!$B$20:$J$37,5,0)</f>
        <v>3602.8137210549116</v>
      </c>
      <c r="V134" s="46">
        <f>VLOOKUP(ROUND(K134,0),Sheet2!$B$20:$J$37,6,0)</f>
        <v>3379.6207896898895</v>
      </c>
      <c r="W134" s="46">
        <f>VLOOKUP(ROUND(K134,0),Sheet2!$B$20:$J$37,7,0)</f>
        <v>3131.6372143145204</v>
      </c>
      <c r="X134" s="46">
        <f>VLOOKUP(ROUND(K134,0),Sheet2!$B$20:$J$37,8,0)</f>
        <v>2883.6536389391513</v>
      </c>
      <c r="Y134" s="46">
        <f>VLOOKUP(ROUND(K134,0),Sheet2!$B$20:$J$37,9,0)</f>
        <v>2660.4607075741292</v>
      </c>
      <c r="Z134" s="46">
        <f>VLOOKUP(ROUND(K134,0),Sheet2!$B$20:$M$37,10,0)</f>
        <v>2526.8887411766796</v>
      </c>
      <c r="AA134" s="46">
        <f>VLOOKUP(ROUND(K134,0),Sheet2!$B$20:$M$37,11,0)</f>
        <v>2440.1428114768319</v>
      </c>
      <c r="AB134" s="46">
        <f>VLOOKUP(ROUND(K134,0),Sheet2!$B$20:$M$37,12,0)</f>
        <v>2276.3298845239415</v>
      </c>
      <c r="AC134" s="46">
        <v>75</v>
      </c>
      <c r="AD134" s="53">
        <f t="shared" si="56"/>
        <v>0</v>
      </c>
      <c r="AE134">
        <v>1</v>
      </c>
      <c r="AF134" s="46">
        <v>0</v>
      </c>
      <c r="AG134">
        <v>0</v>
      </c>
      <c r="AH134" s="45">
        <v>0</v>
      </c>
      <c r="AL134">
        <v>0</v>
      </c>
      <c r="AM134" s="45">
        <v>0</v>
      </c>
      <c r="AO134">
        <v>0</v>
      </c>
      <c r="AQ134">
        <v>0</v>
      </c>
      <c r="AS134">
        <v>0</v>
      </c>
      <c r="AT134">
        <v>0</v>
      </c>
      <c r="AU134" t="s">
        <v>21</v>
      </c>
      <c r="AV134" t="s">
        <v>24</v>
      </c>
      <c r="AW134">
        <v>0</v>
      </c>
      <c r="AX134">
        <v>0</v>
      </c>
      <c r="AY134">
        <v>1</v>
      </c>
      <c r="AZ134" s="51">
        <f t="shared" si="57"/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 s="51">
        <f t="shared" si="58"/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/>
      <c r="CW134">
        <v>0</v>
      </c>
      <c r="CY134">
        <v>0</v>
      </c>
      <c r="CZ134">
        <v>1</v>
      </c>
      <c r="DA134">
        <v>0</v>
      </c>
      <c r="DC134">
        <v>0</v>
      </c>
      <c r="DD134" s="54">
        <f t="shared" si="59"/>
        <v>0</v>
      </c>
      <c r="DF134">
        <v>0</v>
      </c>
      <c r="DG134" s="46">
        <v>0</v>
      </c>
      <c r="DH134" t="s">
        <v>68</v>
      </c>
    </row>
    <row r="135" spans="1:112" hidden="1" x14ac:dyDescent="0.35">
      <c r="A135" t="s">
        <v>3</v>
      </c>
      <c r="B135">
        <v>902426577</v>
      </c>
      <c r="C135">
        <v>1985</v>
      </c>
      <c r="D135">
        <v>37</v>
      </c>
      <c r="E135">
        <v>3</v>
      </c>
      <c r="F135" t="s">
        <v>8</v>
      </c>
      <c r="G135" s="3" t="s">
        <v>11</v>
      </c>
      <c r="H135" s="1">
        <v>44439</v>
      </c>
      <c r="I135" s="1">
        <v>44460</v>
      </c>
      <c r="J135" s="1">
        <v>44500</v>
      </c>
      <c r="K135">
        <v>38.571428571428569</v>
      </c>
      <c r="L135" s="48">
        <f t="shared" si="51"/>
        <v>0</v>
      </c>
      <c r="M135" s="48">
        <f t="shared" si="54"/>
        <v>0</v>
      </c>
      <c r="N135" s="48">
        <f t="shared" si="55"/>
        <v>0</v>
      </c>
      <c r="O135">
        <v>32.857142857142854</v>
      </c>
      <c r="P135">
        <v>3500</v>
      </c>
      <c r="Q135" s="9">
        <f>VLOOKUP(ROUND(K135,0),Sheet2!$B$20:$J$37,8,0)</f>
        <v>2883.6536389391513</v>
      </c>
      <c r="R135" s="46">
        <f>VLOOKUP(ROUND(K135,0),Sheet2!$B$20:$J$37,2,0)</f>
        <v>3986.9445441050993</v>
      </c>
      <c r="S135" s="46">
        <f>VLOOKUP(ROUND(K135,0),Sheet2!$B$20:$J$37,3,0)</f>
        <v>3823.1316171522089</v>
      </c>
      <c r="T135" s="46">
        <f>VLOOKUP(ROUND(K135,0),Sheet2!$B$20:$J$37,4,0)</f>
        <v>3736.3856874523608</v>
      </c>
      <c r="U135" s="46">
        <f>VLOOKUP(ROUND(K135,0),Sheet2!$B$20:$J$37,5,0)</f>
        <v>3602.8137210549116</v>
      </c>
      <c r="V135" s="46">
        <f>VLOOKUP(ROUND(K135,0),Sheet2!$B$20:$J$37,6,0)</f>
        <v>3379.6207896898895</v>
      </c>
      <c r="W135" s="46">
        <f>VLOOKUP(ROUND(K135,0),Sheet2!$B$20:$J$37,7,0)</f>
        <v>3131.6372143145204</v>
      </c>
      <c r="X135" s="46">
        <f>VLOOKUP(ROUND(K135,0),Sheet2!$B$20:$J$37,8,0)</f>
        <v>2883.6536389391513</v>
      </c>
      <c r="Y135" s="46">
        <f>VLOOKUP(ROUND(K135,0),Sheet2!$B$20:$J$37,9,0)</f>
        <v>2660.4607075741292</v>
      </c>
      <c r="Z135" s="46">
        <f>VLOOKUP(ROUND(K135,0),Sheet2!$B$20:$M$37,10,0)</f>
        <v>2526.8887411766796</v>
      </c>
      <c r="AA135" s="46">
        <f>VLOOKUP(ROUND(K135,0),Sheet2!$B$20:$M$37,11,0)</f>
        <v>2440.1428114768319</v>
      </c>
      <c r="AB135" s="46">
        <f>VLOOKUP(ROUND(K135,0),Sheet2!$B$20:$M$37,12,0)</f>
        <v>2276.3298845239415</v>
      </c>
      <c r="AC135" s="46">
        <v>75</v>
      </c>
      <c r="AD135" s="53">
        <f t="shared" si="56"/>
        <v>0</v>
      </c>
      <c r="AE135">
        <v>1</v>
      </c>
      <c r="AF135" s="46">
        <v>0</v>
      </c>
      <c r="AG135">
        <v>0</v>
      </c>
      <c r="AH135" s="45">
        <v>0</v>
      </c>
      <c r="AL135">
        <v>0</v>
      </c>
      <c r="AM135" s="45">
        <v>0</v>
      </c>
      <c r="AO135">
        <v>0</v>
      </c>
      <c r="AQ135">
        <v>0</v>
      </c>
      <c r="AS135">
        <v>0</v>
      </c>
      <c r="AT135">
        <v>0</v>
      </c>
      <c r="AU135" t="s">
        <v>20</v>
      </c>
      <c r="AV135" t="s">
        <v>25</v>
      </c>
      <c r="AW135">
        <v>0</v>
      </c>
      <c r="AX135">
        <v>0</v>
      </c>
      <c r="AY135">
        <v>1</v>
      </c>
      <c r="AZ135" s="51">
        <f t="shared" si="57"/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 s="51">
        <f t="shared" si="58"/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21</v>
      </c>
      <c r="BW135" t="s">
        <v>25</v>
      </c>
      <c r="BX135">
        <v>0</v>
      </c>
      <c r="BY135">
        <v>0</v>
      </c>
      <c r="BZ135" s="52">
        <f t="shared" ref="BZ135" si="60">BX135+BY135</f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 s="52">
        <f>CD135+CE135</f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Y135">
        <v>0</v>
      </c>
      <c r="CZ135">
        <v>0</v>
      </c>
      <c r="DA135">
        <v>0</v>
      </c>
      <c r="DC135">
        <v>0</v>
      </c>
      <c r="DD135" s="54">
        <f t="shared" si="59"/>
        <v>0</v>
      </c>
      <c r="DE135" t="s">
        <v>73</v>
      </c>
      <c r="DF135">
        <v>0</v>
      </c>
      <c r="DG135" s="46">
        <v>0</v>
      </c>
      <c r="DH135" t="s">
        <v>68</v>
      </c>
    </row>
    <row r="136" spans="1:112" hidden="1" x14ac:dyDescent="0.35">
      <c r="A136" t="s">
        <v>2</v>
      </c>
      <c r="B136">
        <v>21011483</v>
      </c>
      <c r="C136">
        <v>1990</v>
      </c>
      <c r="D136">
        <v>32</v>
      </c>
      <c r="E136" s="45">
        <v>0</v>
      </c>
      <c r="F136" t="s">
        <v>8</v>
      </c>
      <c r="G136" s="3" t="s">
        <v>11</v>
      </c>
      <c r="H136" s="1">
        <v>44447</v>
      </c>
      <c r="I136" s="1" t="s">
        <v>52</v>
      </c>
      <c r="J136" s="1">
        <v>44483</v>
      </c>
      <c r="K136">
        <v>38.714285714285715</v>
      </c>
      <c r="L136" s="48">
        <f t="shared" si="51"/>
        <v>0</v>
      </c>
      <c r="M136" s="48">
        <f t="shared" si="54"/>
        <v>0</v>
      </c>
      <c r="N136" s="48">
        <f t="shared" si="55"/>
        <v>0</v>
      </c>
      <c r="O136">
        <v>33.571428571428569</v>
      </c>
      <c r="P136">
        <v>3500</v>
      </c>
      <c r="Q136" s="9">
        <f>VLOOKUP(ROUND(K136,0),Sheet2!$B$20:$J$37,8,0)</f>
        <v>2883.6536389391513</v>
      </c>
      <c r="R136" s="46">
        <f>VLOOKUP(ROUND(K136,0),Sheet2!$B$20:$J$37,2,0)</f>
        <v>3986.9445441050993</v>
      </c>
      <c r="S136" s="46">
        <f>VLOOKUP(ROUND(K136,0),Sheet2!$B$20:$J$37,3,0)</f>
        <v>3823.1316171522089</v>
      </c>
      <c r="T136" s="46">
        <f>VLOOKUP(ROUND(K136,0),Sheet2!$B$20:$J$37,4,0)</f>
        <v>3736.3856874523608</v>
      </c>
      <c r="U136" s="46">
        <f>VLOOKUP(ROUND(K136,0),Sheet2!$B$20:$J$37,5,0)</f>
        <v>3602.8137210549116</v>
      </c>
      <c r="V136" s="46">
        <f>VLOOKUP(ROUND(K136,0),Sheet2!$B$20:$J$37,6,0)</f>
        <v>3379.6207896898895</v>
      </c>
      <c r="W136" s="46">
        <f>VLOOKUP(ROUND(K136,0),Sheet2!$B$20:$J$37,7,0)</f>
        <v>3131.6372143145204</v>
      </c>
      <c r="X136" s="46">
        <f>VLOOKUP(ROUND(K136,0),Sheet2!$B$20:$J$37,8,0)</f>
        <v>2883.6536389391513</v>
      </c>
      <c r="Y136" s="46">
        <f>VLOOKUP(ROUND(K136,0),Sheet2!$B$20:$J$37,9,0)</f>
        <v>2660.4607075741292</v>
      </c>
      <c r="Z136" s="46">
        <f>VLOOKUP(ROUND(K136,0),Sheet2!$B$20:$M$37,10,0)</f>
        <v>2526.8887411766796</v>
      </c>
      <c r="AA136" s="46">
        <f>VLOOKUP(ROUND(K136,0),Sheet2!$B$20:$M$37,11,0)</f>
        <v>2440.1428114768319</v>
      </c>
      <c r="AB136" s="46">
        <f>VLOOKUP(ROUND(K136,0),Sheet2!$B$20:$M$37,12,0)</f>
        <v>2276.3298845239415</v>
      </c>
      <c r="AC136" s="46">
        <v>75</v>
      </c>
      <c r="AD136" s="53">
        <f t="shared" si="56"/>
        <v>0</v>
      </c>
      <c r="AE136">
        <v>1</v>
      </c>
      <c r="AF136" s="46">
        <v>0</v>
      </c>
      <c r="AG136">
        <v>0</v>
      </c>
      <c r="AH136" s="45">
        <v>0</v>
      </c>
      <c r="AL136">
        <v>0</v>
      </c>
      <c r="AM136" s="45">
        <v>0</v>
      </c>
      <c r="AO136">
        <v>0</v>
      </c>
      <c r="AQ136">
        <v>0</v>
      </c>
      <c r="AS136">
        <v>0</v>
      </c>
      <c r="AT136">
        <v>0</v>
      </c>
      <c r="AU136" t="s">
        <v>21</v>
      </c>
      <c r="AV136" t="s">
        <v>25</v>
      </c>
      <c r="AW136">
        <v>0</v>
      </c>
      <c r="AX136">
        <v>0</v>
      </c>
      <c r="AY136">
        <v>1</v>
      </c>
      <c r="AZ136" s="51">
        <f t="shared" si="57"/>
        <v>1</v>
      </c>
      <c r="BA136">
        <v>0</v>
      </c>
      <c r="BB136">
        <v>0</v>
      </c>
      <c r="BC136">
        <v>1</v>
      </c>
      <c r="BD136">
        <v>0</v>
      </c>
      <c r="BE136">
        <v>0</v>
      </c>
      <c r="BF136" s="51">
        <f t="shared" si="58"/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/>
      <c r="CW136">
        <v>0</v>
      </c>
      <c r="CY136">
        <v>0</v>
      </c>
      <c r="CZ136">
        <v>0</v>
      </c>
      <c r="DA136">
        <v>0</v>
      </c>
      <c r="DC136">
        <v>0</v>
      </c>
      <c r="DD136" s="54">
        <f t="shared" si="59"/>
        <v>0</v>
      </c>
      <c r="DF136">
        <v>0</v>
      </c>
      <c r="DG136" s="46">
        <v>0</v>
      </c>
      <c r="DH136" t="s">
        <v>68</v>
      </c>
    </row>
    <row r="137" spans="1:112" hidden="1" x14ac:dyDescent="0.35">
      <c r="A137" t="s">
        <v>2</v>
      </c>
      <c r="B137">
        <v>18008759</v>
      </c>
      <c r="C137">
        <v>1990</v>
      </c>
      <c r="D137">
        <v>32</v>
      </c>
      <c r="E137">
        <v>0</v>
      </c>
      <c r="F137" t="s">
        <v>8</v>
      </c>
      <c r="G137" s="3" t="s">
        <v>11</v>
      </c>
      <c r="H137" s="1">
        <v>44425</v>
      </c>
      <c r="I137" s="1" t="s">
        <v>52</v>
      </c>
      <c r="J137" s="1">
        <v>44490</v>
      </c>
      <c r="K137">
        <v>38.714285714285715</v>
      </c>
      <c r="L137" s="48">
        <f t="shared" si="51"/>
        <v>0</v>
      </c>
      <c r="M137" s="48">
        <f t="shared" si="54"/>
        <v>0</v>
      </c>
      <c r="N137" s="48">
        <f t="shared" si="55"/>
        <v>0</v>
      </c>
      <c r="O137">
        <v>29.428571428571431</v>
      </c>
      <c r="P137">
        <v>3500</v>
      </c>
      <c r="Q137" s="9">
        <f>VLOOKUP(ROUND(K137,0),Sheet2!$B$20:$J$37,8,0)</f>
        <v>2883.6536389391513</v>
      </c>
      <c r="R137" s="46">
        <f>VLOOKUP(ROUND(K137,0),Sheet2!$B$20:$J$37,2,0)</f>
        <v>3986.9445441050993</v>
      </c>
      <c r="S137" s="46">
        <f>VLOOKUP(ROUND(K137,0),Sheet2!$B$20:$J$37,3,0)</f>
        <v>3823.1316171522089</v>
      </c>
      <c r="T137" s="46">
        <f>VLOOKUP(ROUND(K137,0),Sheet2!$B$20:$J$37,4,0)</f>
        <v>3736.3856874523608</v>
      </c>
      <c r="U137" s="46">
        <f>VLOOKUP(ROUND(K137,0),Sheet2!$B$20:$J$37,5,0)</f>
        <v>3602.8137210549116</v>
      </c>
      <c r="V137" s="46">
        <f>VLOOKUP(ROUND(K137,0),Sheet2!$B$20:$J$37,6,0)</f>
        <v>3379.6207896898895</v>
      </c>
      <c r="W137" s="46">
        <f>VLOOKUP(ROUND(K137,0),Sheet2!$B$20:$J$37,7,0)</f>
        <v>3131.6372143145204</v>
      </c>
      <c r="X137" s="46">
        <f>VLOOKUP(ROUND(K137,0),Sheet2!$B$20:$J$37,8,0)</f>
        <v>2883.6536389391513</v>
      </c>
      <c r="Y137" s="46">
        <f>VLOOKUP(ROUND(K137,0),Sheet2!$B$20:$J$37,9,0)</f>
        <v>2660.4607075741292</v>
      </c>
      <c r="Z137" s="46">
        <f>VLOOKUP(ROUND(K137,0),Sheet2!$B$20:$M$37,10,0)</f>
        <v>2526.8887411766796</v>
      </c>
      <c r="AA137" s="46">
        <f>VLOOKUP(ROUND(K137,0),Sheet2!$B$20:$M$37,11,0)</f>
        <v>2440.1428114768319</v>
      </c>
      <c r="AB137" s="46">
        <f>VLOOKUP(ROUND(K137,0),Sheet2!$B$20:$M$37,12,0)</f>
        <v>2276.3298845239415</v>
      </c>
      <c r="AC137" s="46">
        <v>75</v>
      </c>
      <c r="AD137" s="53">
        <f t="shared" si="56"/>
        <v>0</v>
      </c>
      <c r="AE137">
        <v>1</v>
      </c>
      <c r="AF137" s="46">
        <v>0</v>
      </c>
      <c r="AG137">
        <v>0</v>
      </c>
      <c r="AH137" s="45">
        <v>0</v>
      </c>
      <c r="AL137">
        <v>0</v>
      </c>
      <c r="AM137" s="45">
        <v>0</v>
      </c>
      <c r="AO137">
        <v>0</v>
      </c>
      <c r="AQ137">
        <v>0</v>
      </c>
      <c r="AS137">
        <v>0</v>
      </c>
      <c r="AT137">
        <v>0</v>
      </c>
      <c r="AU137" t="s">
        <v>21</v>
      </c>
      <c r="AV137" t="s">
        <v>24</v>
      </c>
      <c r="AW137">
        <v>0</v>
      </c>
      <c r="AX137">
        <v>0</v>
      </c>
      <c r="AY137">
        <v>0</v>
      </c>
      <c r="AZ137" s="51">
        <f t="shared" si="57"/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51">
        <f t="shared" si="58"/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/>
      <c r="CW137">
        <v>0</v>
      </c>
      <c r="CY137">
        <v>0</v>
      </c>
      <c r="CZ137">
        <v>0</v>
      </c>
      <c r="DA137">
        <v>0</v>
      </c>
      <c r="DC137">
        <v>0</v>
      </c>
      <c r="DD137" s="54">
        <f t="shared" si="59"/>
        <v>0</v>
      </c>
      <c r="DF137">
        <v>0</v>
      </c>
      <c r="DG137" s="46">
        <v>0</v>
      </c>
      <c r="DH137" t="s">
        <v>68</v>
      </c>
    </row>
    <row r="138" spans="1:112" hidden="1" x14ac:dyDescent="0.35">
      <c r="A138" t="s">
        <v>2</v>
      </c>
      <c r="B138">
        <v>21046317</v>
      </c>
      <c r="C138">
        <v>1985</v>
      </c>
      <c r="D138">
        <v>37</v>
      </c>
      <c r="E138">
        <v>0</v>
      </c>
      <c r="F138" t="s">
        <v>8</v>
      </c>
      <c r="G138" s="3" t="s">
        <v>11</v>
      </c>
      <c r="H138" s="1">
        <v>44427</v>
      </c>
      <c r="I138" s="1" t="s">
        <v>52</v>
      </c>
      <c r="J138" s="1">
        <v>44461</v>
      </c>
      <c r="K138">
        <v>38.714285714285715</v>
      </c>
      <c r="L138" s="48">
        <f t="shared" si="51"/>
        <v>0</v>
      </c>
      <c r="M138" s="48">
        <f t="shared" si="54"/>
        <v>0</v>
      </c>
      <c r="N138" s="48">
        <f t="shared" si="55"/>
        <v>0</v>
      </c>
      <c r="O138">
        <v>33.857142857142861</v>
      </c>
      <c r="P138">
        <v>3500</v>
      </c>
      <c r="Q138" s="9">
        <f>VLOOKUP(ROUND(K138,0),Sheet2!$B$20:$J$37,8,0)</f>
        <v>2883.6536389391513</v>
      </c>
      <c r="R138" s="46">
        <f>VLOOKUP(ROUND(K138,0),Sheet2!$B$20:$J$37,2,0)</f>
        <v>3986.9445441050993</v>
      </c>
      <c r="S138" s="46">
        <f>VLOOKUP(ROUND(K138,0),Sheet2!$B$20:$J$37,3,0)</f>
        <v>3823.1316171522089</v>
      </c>
      <c r="T138" s="46">
        <f>VLOOKUP(ROUND(K138,0),Sheet2!$B$20:$J$37,4,0)</f>
        <v>3736.3856874523608</v>
      </c>
      <c r="U138" s="46">
        <f>VLOOKUP(ROUND(K138,0),Sheet2!$B$20:$J$37,5,0)</f>
        <v>3602.8137210549116</v>
      </c>
      <c r="V138" s="46">
        <f>VLOOKUP(ROUND(K138,0),Sheet2!$B$20:$J$37,6,0)</f>
        <v>3379.6207896898895</v>
      </c>
      <c r="W138" s="46">
        <f>VLOOKUP(ROUND(K138,0),Sheet2!$B$20:$J$37,7,0)</f>
        <v>3131.6372143145204</v>
      </c>
      <c r="X138" s="46">
        <f>VLOOKUP(ROUND(K138,0),Sheet2!$B$20:$J$37,8,0)</f>
        <v>2883.6536389391513</v>
      </c>
      <c r="Y138" s="46">
        <f>VLOOKUP(ROUND(K138,0),Sheet2!$B$20:$J$37,9,0)</f>
        <v>2660.4607075741292</v>
      </c>
      <c r="Z138" s="46">
        <f>VLOOKUP(ROUND(K138,0),Sheet2!$B$20:$M$37,10,0)</f>
        <v>2526.8887411766796</v>
      </c>
      <c r="AA138" s="46">
        <f>VLOOKUP(ROUND(K138,0),Sheet2!$B$20:$M$37,11,0)</f>
        <v>2440.1428114768319</v>
      </c>
      <c r="AB138" s="46">
        <f>VLOOKUP(ROUND(K138,0),Sheet2!$B$20:$M$37,12,0)</f>
        <v>2276.3298845239415</v>
      </c>
      <c r="AC138" s="46">
        <v>75</v>
      </c>
      <c r="AD138" s="53">
        <f t="shared" si="56"/>
        <v>0</v>
      </c>
      <c r="AE138">
        <v>1</v>
      </c>
      <c r="AF138" s="46">
        <v>0</v>
      </c>
      <c r="AG138">
        <v>0</v>
      </c>
      <c r="AH138" s="45">
        <v>0</v>
      </c>
      <c r="AL138">
        <v>0</v>
      </c>
      <c r="AM138" s="45">
        <v>0</v>
      </c>
      <c r="AO138">
        <v>0</v>
      </c>
      <c r="AQ138">
        <v>0</v>
      </c>
      <c r="AS138">
        <v>0</v>
      </c>
      <c r="AT138">
        <v>0</v>
      </c>
      <c r="AU138" t="s">
        <v>21</v>
      </c>
      <c r="AV138" t="s">
        <v>24</v>
      </c>
      <c r="AW138">
        <v>0</v>
      </c>
      <c r="AX138">
        <v>0</v>
      </c>
      <c r="AY138">
        <v>1</v>
      </c>
      <c r="AZ138" s="51">
        <f t="shared" si="57"/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 s="51">
        <f t="shared" si="58"/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/>
      <c r="CW138">
        <v>0</v>
      </c>
      <c r="CY138">
        <v>0</v>
      </c>
      <c r="CZ138">
        <v>0</v>
      </c>
      <c r="DA138">
        <v>0</v>
      </c>
      <c r="DC138">
        <v>0</v>
      </c>
      <c r="DD138" s="54">
        <f t="shared" si="59"/>
        <v>0</v>
      </c>
      <c r="DF138">
        <v>0</v>
      </c>
      <c r="DG138" s="46">
        <v>0</v>
      </c>
      <c r="DH138" t="s">
        <v>68</v>
      </c>
    </row>
    <row r="139" spans="1:112" hidden="1" x14ac:dyDescent="0.35">
      <c r="A139" t="s">
        <v>3</v>
      </c>
      <c r="B139">
        <v>982652867</v>
      </c>
      <c r="C139">
        <v>1997</v>
      </c>
      <c r="D139">
        <v>25</v>
      </c>
      <c r="E139" s="45">
        <v>1</v>
      </c>
      <c r="F139" t="s">
        <v>8</v>
      </c>
      <c r="G139" s="3" t="s">
        <v>11</v>
      </c>
      <c r="H139" s="1">
        <v>44450</v>
      </c>
      <c r="I139" s="1">
        <v>44471</v>
      </c>
      <c r="J139" s="1">
        <v>44487</v>
      </c>
      <c r="K139">
        <v>39</v>
      </c>
      <c r="L139" s="48">
        <f t="shared" si="51"/>
        <v>0</v>
      </c>
      <c r="M139" s="48">
        <f t="shared" si="54"/>
        <v>0</v>
      </c>
      <c r="N139" s="48">
        <f t="shared" si="55"/>
        <v>0</v>
      </c>
      <c r="O139">
        <v>36.714285714285715</v>
      </c>
      <c r="P139">
        <v>3500</v>
      </c>
      <c r="Q139" s="9">
        <f>VLOOKUP(ROUND(K139,0),Sheet2!$B$20:$J$37,8,0)</f>
        <v>2883.6536389391513</v>
      </c>
      <c r="R139" s="46">
        <f>VLOOKUP(ROUND(K139,0),Sheet2!$B$20:$J$37,2,0)</f>
        <v>3986.9445441050993</v>
      </c>
      <c r="S139" s="46">
        <f>VLOOKUP(ROUND(K139,0),Sheet2!$B$20:$J$37,3,0)</f>
        <v>3823.1316171522089</v>
      </c>
      <c r="T139" s="46">
        <f>VLOOKUP(ROUND(K139,0),Sheet2!$B$20:$J$37,4,0)</f>
        <v>3736.3856874523608</v>
      </c>
      <c r="U139" s="46">
        <f>VLOOKUP(ROUND(K139,0),Sheet2!$B$20:$J$37,5,0)</f>
        <v>3602.8137210549116</v>
      </c>
      <c r="V139" s="46">
        <f>VLOOKUP(ROUND(K139,0),Sheet2!$B$20:$J$37,6,0)</f>
        <v>3379.6207896898895</v>
      </c>
      <c r="W139" s="46">
        <f>VLOOKUP(ROUND(K139,0),Sheet2!$B$20:$J$37,7,0)</f>
        <v>3131.6372143145204</v>
      </c>
      <c r="X139" s="46">
        <f>VLOOKUP(ROUND(K139,0),Sheet2!$B$20:$J$37,8,0)</f>
        <v>2883.6536389391513</v>
      </c>
      <c r="Y139" s="46">
        <f>VLOOKUP(ROUND(K139,0),Sheet2!$B$20:$J$37,9,0)</f>
        <v>2660.4607075741292</v>
      </c>
      <c r="Z139" s="46">
        <f>VLOOKUP(ROUND(K139,0),Sheet2!$B$20:$M$37,10,0)</f>
        <v>2526.8887411766796</v>
      </c>
      <c r="AA139" s="46">
        <f>VLOOKUP(ROUND(K139,0),Sheet2!$B$20:$M$37,11,0)</f>
        <v>2440.1428114768319</v>
      </c>
      <c r="AB139" s="46">
        <f>VLOOKUP(ROUND(K139,0),Sheet2!$B$20:$M$37,12,0)</f>
        <v>2276.3298845239415</v>
      </c>
      <c r="AC139" s="46">
        <v>75</v>
      </c>
      <c r="AD139" s="53">
        <f t="shared" si="56"/>
        <v>0</v>
      </c>
      <c r="AE139">
        <v>1</v>
      </c>
      <c r="AF139" s="46">
        <v>0</v>
      </c>
      <c r="AG139">
        <v>0</v>
      </c>
      <c r="AH139" s="45">
        <v>0</v>
      </c>
      <c r="AL139">
        <v>0</v>
      </c>
      <c r="AM139" s="45">
        <v>0</v>
      </c>
      <c r="AO139">
        <v>0</v>
      </c>
      <c r="AS139">
        <v>0</v>
      </c>
      <c r="AT139">
        <v>0</v>
      </c>
      <c r="AU139" t="s">
        <v>20</v>
      </c>
      <c r="AV139" t="s">
        <v>25</v>
      </c>
      <c r="AW139">
        <v>0</v>
      </c>
      <c r="AX139">
        <v>1</v>
      </c>
      <c r="AY139">
        <v>1</v>
      </c>
      <c r="AZ139" s="51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 s="51">
        <f t="shared" si="58"/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21</v>
      </c>
      <c r="BW139" t="s">
        <v>25</v>
      </c>
      <c r="BX139">
        <v>1</v>
      </c>
      <c r="BY139">
        <v>1</v>
      </c>
      <c r="BZ139" s="52">
        <v>1</v>
      </c>
      <c r="CA139">
        <v>0</v>
      </c>
      <c r="CB139">
        <v>0</v>
      </c>
      <c r="CC139">
        <v>1</v>
      </c>
      <c r="CD139">
        <v>0</v>
      </c>
      <c r="CE139">
        <v>0</v>
      </c>
      <c r="CF139" s="52">
        <f>CD139+CE139</f>
        <v>0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Y139">
        <v>0</v>
      </c>
      <c r="CZ139">
        <v>0</v>
      </c>
      <c r="DA139">
        <v>0</v>
      </c>
      <c r="DC139">
        <v>0</v>
      </c>
      <c r="DD139" s="54">
        <f t="shared" si="59"/>
        <v>0</v>
      </c>
      <c r="DE139" t="s">
        <v>73</v>
      </c>
      <c r="DF139">
        <v>0</v>
      </c>
      <c r="DG139" s="46">
        <v>0</v>
      </c>
      <c r="DH139" t="s">
        <v>68</v>
      </c>
    </row>
    <row r="140" spans="1:112" hidden="1" x14ac:dyDescent="0.35">
      <c r="A140" t="s">
        <v>3</v>
      </c>
      <c r="B140">
        <v>903537872</v>
      </c>
      <c r="C140">
        <v>1996</v>
      </c>
      <c r="D140">
        <v>26</v>
      </c>
      <c r="E140">
        <v>2</v>
      </c>
      <c r="F140" t="s">
        <v>8</v>
      </c>
      <c r="G140" s="3" t="s">
        <v>11</v>
      </c>
      <c r="H140" s="1">
        <v>44459</v>
      </c>
      <c r="I140" s="1"/>
      <c r="J140" s="1">
        <v>44471</v>
      </c>
      <c r="K140">
        <v>39</v>
      </c>
      <c r="L140" s="48">
        <f t="shared" si="51"/>
        <v>0</v>
      </c>
      <c r="M140" s="48">
        <f t="shared" si="54"/>
        <v>0</v>
      </c>
      <c r="N140" s="48">
        <f t="shared" si="55"/>
        <v>0</v>
      </c>
      <c r="O140">
        <v>37.285714285714285</v>
      </c>
      <c r="P140">
        <v>3500</v>
      </c>
      <c r="Q140" s="9">
        <f>VLOOKUP(ROUND(K140,0),Sheet2!$B$20:$J$37,8,0)</f>
        <v>2883.6536389391513</v>
      </c>
      <c r="R140" s="46">
        <f>VLOOKUP(ROUND(K140,0),Sheet2!$B$20:$J$37,2,0)</f>
        <v>3986.9445441050993</v>
      </c>
      <c r="S140" s="46">
        <f>VLOOKUP(ROUND(K140,0),Sheet2!$B$20:$J$37,3,0)</f>
        <v>3823.1316171522089</v>
      </c>
      <c r="T140" s="46">
        <f>VLOOKUP(ROUND(K140,0),Sheet2!$B$20:$J$37,4,0)</f>
        <v>3736.3856874523608</v>
      </c>
      <c r="U140" s="46">
        <f>VLOOKUP(ROUND(K140,0),Sheet2!$B$20:$J$37,5,0)</f>
        <v>3602.8137210549116</v>
      </c>
      <c r="V140" s="46">
        <f>VLOOKUP(ROUND(K140,0),Sheet2!$B$20:$J$37,6,0)</f>
        <v>3379.6207896898895</v>
      </c>
      <c r="W140" s="46">
        <f>VLOOKUP(ROUND(K140,0),Sheet2!$B$20:$J$37,7,0)</f>
        <v>3131.6372143145204</v>
      </c>
      <c r="X140" s="46">
        <f>VLOOKUP(ROUND(K140,0),Sheet2!$B$20:$J$37,8,0)</f>
        <v>2883.6536389391513</v>
      </c>
      <c r="Y140" s="46">
        <f>VLOOKUP(ROUND(K140,0),Sheet2!$B$20:$J$37,9,0)</f>
        <v>2660.4607075741292</v>
      </c>
      <c r="Z140" s="46">
        <f>VLOOKUP(ROUND(K140,0),Sheet2!$B$20:$M$37,10,0)</f>
        <v>2526.8887411766796</v>
      </c>
      <c r="AA140" s="46">
        <f>VLOOKUP(ROUND(K140,0),Sheet2!$B$20:$M$37,11,0)</f>
        <v>2440.1428114768319</v>
      </c>
      <c r="AB140" s="46">
        <f>VLOOKUP(ROUND(K140,0),Sheet2!$B$20:$M$37,12,0)</f>
        <v>2276.3298845239415</v>
      </c>
      <c r="AC140" s="46">
        <v>75</v>
      </c>
      <c r="AD140" s="53">
        <f t="shared" si="56"/>
        <v>0</v>
      </c>
      <c r="AE140">
        <v>1</v>
      </c>
      <c r="AF140" s="46">
        <v>0</v>
      </c>
      <c r="AG140">
        <v>0</v>
      </c>
      <c r="AH140" s="45">
        <v>0</v>
      </c>
      <c r="AL140">
        <v>0</v>
      </c>
      <c r="AM140" s="45">
        <v>0</v>
      </c>
      <c r="AO140">
        <v>0</v>
      </c>
      <c r="AS140">
        <v>0</v>
      </c>
      <c r="AT140">
        <v>0</v>
      </c>
      <c r="AU140" t="s">
        <v>21</v>
      </c>
      <c r="AV140" t="s">
        <v>25</v>
      </c>
      <c r="AW140">
        <v>0</v>
      </c>
      <c r="AX140">
        <v>1</v>
      </c>
      <c r="AY140">
        <v>1</v>
      </c>
      <c r="AZ140" s="51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 s="51">
        <f t="shared" si="58"/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/>
      <c r="CW140">
        <v>0</v>
      </c>
      <c r="CY140">
        <v>0</v>
      </c>
      <c r="CZ140">
        <v>0</v>
      </c>
      <c r="DA140">
        <v>0</v>
      </c>
      <c r="DC140">
        <v>0</v>
      </c>
      <c r="DD140" s="54">
        <f t="shared" si="59"/>
        <v>0</v>
      </c>
      <c r="DE140" t="s">
        <v>73</v>
      </c>
      <c r="DF140">
        <v>0</v>
      </c>
      <c r="DG140" s="46">
        <v>0</v>
      </c>
      <c r="DH140" t="s">
        <v>68</v>
      </c>
    </row>
    <row r="141" spans="1:112" hidden="1" x14ac:dyDescent="0.35">
      <c r="A141" t="s">
        <v>3</v>
      </c>
      <c r="B141">
        <v>708771136</v>
      </c>
      <c r="C141">
        <v>1994</v>
      </c>
      <c r="D141">
        <v>28</v>
      </c>
      <c r="E141">
        <v>1</v>
      </c>
      <c r="F141" t="s">
        <v>8</v>
      </c>
      <c r="G141" s="3" t="s">
        <v>11</v>
      </c>
      <c r="H141" s="1">
        <v>44429</v>
      </c>
      <c r="I141" s="1">
        <v>44450</v>
      </c>
      <c r="J141" s="1">
        <v>44471</v>
      </c>
      <c r="K141">
        <v>39</v>
      </c>
      <c r="L141" s="48">
        <f t="shared" si="51"/>
        <v>0</v>
      </c>
      <c r="M141" s="48">
        <f t="shared" si="54"/>
        <v>0</v>
      </c>
      <c r="N141" s="48">
        <f t="shared" si="55"/>
        <v>0</v>
      </c>
      <c r="O141">
        <v>36</v>
      </c>
      <c r="P141">
        <v>3500</v>
      </c>
      <c r="Q141" s="9">
        <f>VLOOKUP(ROUND(K141,0),Sheet2!$B$20:$J$37,8,0)</f>
        <v>2883.6536389391513</v>
      </c>
      <c r="R141" s="46">
        <f>VLOOKUP(ROUND(K141,0),Sheet2!$B$20:$J$37,2,0)</f>
        <v>3986.9445441050993</v>
      </c>
      <c r="S141" s="46">
        <f>VLOOKUP(ROUND(K141,0),Sheet2!$B$20:$J$37,3,0)</f>
        <v>3823.1316171522089</v>
      </c>
      <c r="T141" s="46">
        <f>VLOOKUP(ROUND(K141,0),Sheet2!$B$20:$J$37,4,0)</f>
        <v>3736.3856874523608</v>
      </c>
      <c r="U141" s="46">
        <f>VLOOKUP(ROUND(K141,0),Sheet2!$B$20:$J$37,5,0)</f>
        <v>3602.8137210549116</v>
      </c>
      <c r="V141" s="46">
        <f>VLOOKUP(ROUND(K141,0),Sheet2!$B$20:$J$37,6,0)</f>
        <v>3379.6207896898895</v>
      </c>
      <c r="W141" s="46">
        <f>VLOOKUP(ROUND(K141,0),Sheet2!$B$20:$J$37,7,0)</f>
        <v>3131.6372143145204</v>
      </c>
      <c r="X141" s="46">
        <f>VLOOKUP(ROUND(K141,0),Sheet2!$B$20:$J$37,8,0)</f>
        <v>2883.6536389391513</v>
      </c>
      <c r="Y141" s="46">
        <f>VLOOKUP(ROUND(K141,0),Sheet2!$B$20:$J$37,9,0)</f>
        <v>2660.4607075741292</v>
      </c>
      <c r="Z141" s="46">
        <f>VLOOKUP(ROUND(K141,0),Sheet2!$B$20:$M$37,10,0)</f>
        <v>2526.8887411766796</v>
      </c>
      <c r="AA141" s="46">
        <f>VLOOKUP(ROUND(K141,0),Sheet2!$B$20:$M$37,11,0)</f>
        <v>2440.1428114768319</v>
      </c>
      <c r="AB141" s="46">
        <f>VLOOKUP(ROUND(K141,0),Sheet2!$B$20:$M$37,12,0)</f>
        <v>2276.3298845239415</v>
      </c>
      <c r="AC141" s="46">
        <v>75</v>
      </c>
      <c r="AD141" s="53">
        <f t="shared" si="56"/>
        <v>0</v>
      </c>
      <c r="AE141">
        <v>1</v>
      </c>
      <c r="AF141" s="46">
        <v>0</v>
      </c>
      <c r="AG141">
        <v>0</v>
      </c>
      <c r="AH141" s="45">
        <v>0</v>
      </c>
      <c r="AL141">
        <v>0</v>
      </c>
      <c r="AM141" s="45">
        <v>0</v>
      </c>
      <c r="AO141">
        <v>0</v>
      </c>
      <c r="AQ141">
        <v>0</v>
      </c>
      <c r="AS141">
        <v>0</v>
      </c>
      <c r="AT141">
        <v>0</v>
      </c>
      <c r="AU141" t="s">
        <v>20</v>
      </c>
      <c r="AV141" t="s">
        <v>25</v>
      </c>
      <c r="AW141">
        <v>0</v>
      </c>
      <c r="AX141">
        <v>0</v>
      </c>
      <c r="AY141">
        <v>1</v>
      </c>
      <c r="AZ141" s="51">
        <f t="shared" si="57"/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 s="51">
        <f t="shared" si="58"/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21</v>
      </c>
      <c r="BW141" t="s">
        <v>25</v>
      </c>
      <c r="BX141">
        <v>0</v>
      </c>
      <c r="BY141">
        <v>0</v>
      </c>
      <c r="BZ141" s="52">
        <f t="shared" ref="BZ141:BZ143" si="61">BX141+BY141</f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 s="52">
        <f t="shared" ref="CF141:CF143" si="62">CD141+CE141</f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Y141">
        <v>0</v>
      </c>
      <c r="CZ141">
        <v>0</v>
      </c>
      <c r="DA141">
        <v>0</v>
      </c>
      <c r="DC141">
        <v>0</v>
      </c>
      <c r="DD141" s="54">
        <f t="shared" si="59"/>
        <v>0</v>
      </c>
      <c r="DE141" t="s">
        <v>73</v>
      </c>
      <c r="DF141">
        <v>0</v>
      </c>
      <c r="DG141" s="46">
        <v>0</v>
      </c>
      <c r="DH141" t="s">
        <v>68</v>
      </c>
    </row>
    <row r="142" spans="1:112" hidden="1" x14ac:dyDescent="0.35">
      <c r="A142" t="s">
        <v>3</v>
      </c>
      <c r="B142">
        <v>938969649</v>
      </c>
      <c r="C142">
        <v>1994</v>
      </c>
      <c r="D142">
        <v>28</v>
      </c>
      <c r="E142">
        <v>0</v>
      </c>
      <c r="F142" t="s">
        <v>8</v>
      </c>
      <c r="G142" s="3" t="s">
        <v>11</v>
      </c>
      <c r="H142" s="1">
        <v>44457</v>
      </c>
      <c r="I142" s="1">
        <v>44524</v>
      </c>
      <c r="J142" s="1">
        <v>44465</v>
      </c>
      <c r="K142">
        <v>39</v>
      </c>
      <c r="L142" s="48">
        <f t="shared" si="51"/>
        <v>0</v>
      </c>
      <c r="M142" s="48">
        <f t="shared" si="54"/>
        <v>0</v>
      </c>
      <c r="N142" s="48">
        <f t="shared" si="55"/>
        <v>0</v>
      </c>
      <c r="O142">
        <v>37.857142857142854</v>
      </c>
      <c r="P142">
        <v>3500</v>
      </c>
      <c r="Q142" s="9">
        <f>VLOOKUP(ROUND(K142,0),Sheet2!$B$20:$J$37,8,0)</f>
        <v>2883.6536389391513</v>
      </c>
      <c r="R142" s="46">
        <f>VLOOKUP(ROUND(K142,0),Sheet2!$B$20:$J$37,2,0)</f>
        <v>3986.9445441050993</v>
      </c>
      <c r="S142" s="46">
        <f>VLOOKUP(ROUND(K142,0),Sheet2!$B$20:$J$37,3,0)</f>
        <v>3823.1316171522089</v>
      </c>
      <c r="T142" s="46">
        <f>VLOOKUP(ROUND(K142,0),Sheet2!$B$20:$J$37,4,0)</f>
        <v>3736.3856874523608</v>
      </c>
      <c r="U142" s="46">
        <f>VLOOKUP(ROUND(K142,0),Sheet2!$B$20:$J$37,5,0)</f>
        <v>3602.8137210549116</v>
      </c>
      <c r="V142" s="46">
        <f>VLOOKUP(ROUND(K142,0),Sheet2!$B$20:$J$37,6,0)</f>
        <v>3379.6207896898895</v>
      </c>
      <c r="W142" s="46">
        <f>VLOOKUP(ROUND(K142,0),Sheet2!$B$20:$J$37,7,0)</f>
        <v>3131.6372143145204</v>
      </c>
      <c r="X142" s="46">
        <f>VLOOKUP(ROUND(K142,0),Sheet2!$B$20:$J$37,8,0)</f>
        <v>2883.6536389391513</v>
      </c>
      <c r="Y142" s="46">
        <f>VLOOKUP(ROUND(K142,0),Sheet2!$B$20:$J$37,9,0)</f>
        <v>2660.4607075741292</v>
      </c>
      <c r="Z142" s="46">
        <f>VLOOKUP(ROUND(K142,0),Sheet2!$B$20:$M$37,10,0)</f>
        <v>2526.8887411766796</v>
      </c>
      <c r="AA142" s="46">
        <f>VLOOKUP(ROUND(K142,0),Sheet2!$B$20:$M$37,11,0)</f>
        <v>2440.1428114768319</v>
      </c>
      <c r="AB142" s="46">
        <f>VLOOKUP(ROUND(K142,0),Sheet2!$B$20:$M$37,12,0)</f>
        <v>2276.3298845239415</v>
      </c>
      <c r="AC142" s="46">
        <v>75</v>
      </c>
      <c r="AD142" s="53">
        <f t="shared" si="56"/>
        <v>0</v>
      </c>
      <c r="AE142">
        <v>1</v>
      </c>
      <c r="AF142" s="46">
        <v>0</v>
      </c>
      <c r="AG142">
        <v>0</v>
      </c>
      <c r="AH142" s="45">
        <v>0</v>
      </c>
      <c r="AL142">
        <v>0</v>
      </c>
      <c r="AM142" s="45">
        <v>0</v>
      </c>
      <c r="AO142">
        <v>0</v>
      </c>
      <c r="AS142">
        <v>0</v>
      </c>
      <c r="AT142">
        <v>0</v>
      </c>
      <c r="AU142" t="s">
        <v>20</v>
      </c>
      <c r="AV142" t="s">
        <v>25</v>
      </c>
      <c r="AW142">
        <v>0</v>
      </c>
      <c r="AX142">
        <v>0</v>
      </c>
      <c r="AY142">
        <v>1</v>
      </c>
      <c r="AZ142" s="51">
        <f t="shared" si="57"/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 s="51">
        <f t="shared" si="58"/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67</v>
      </c>
      <c r="BW142" t="s">
        <v>25</v>
      </c>
      <c r="BX142">
        <v>0</v>
      </c>
      <c r="BY142">
        <v>0</v>
      </c>
      <c r="BZ142" s="52">
        <f t="shared" si="61"/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 s="52">
        <f t="shared" si="62"/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Y142">
        <v>0</v>
      </c>
      <c r="CZ142">
        <v>0</v>
      </c>
      <c r="DA142">
        <v>0</v>
      </c>
      <c r="DC142">
        <v>0</v>
      </c>
      <c r="DD142" s="54">
        <f t="shared" si="59"/>
        <v>0</v>
      </c>
      <c r="DE142" t="s">
        <v>73</v>
      </c>
      <c r="DF142">
        <v>0</v>
      </c>
      <c r="DG142" s="46">
        <v>0</v>
      </c>
      <c r="DH142" t="s">
        <v>68</v>
      </c>
    </row>
    <row r="143" spans="1:112" hidden="1" x14ac:dyDescent="0.35">
      <c r="A143" t="s">
        <v>3</v>
      </c>
      <c r="B143">
        <v>966264773</v>
      </c>
      <c r="C143">
        <v>1994</v>
      </c>
      <c r="D143">
        <v>28</v>
      </c>
      <c r="E143">
        <v>1</v>
      </c>
      <c r="F143" t="s">
        <v>8</v>
      </c>
      <c r="G143" s="3" t="s">
        <v>11</v>
      </c>
      <c r="H143" s="1">
        <v>44426</v>
      </c>
      <c r="I143" s="1">
        <v>44483</v>
      </c>
      <c r="J143" s="1">
        <v>44537</v>
      </c>
      <c r="K143">
        <v>39</v>
      </c>
      <c r="L143" s="48">
        <f t="shared" si="51"/>
        <v>0</v>
      </c>
      <c r="M143" s="48">
        <f t="shared" si="54"/>
        <v>0</v>
      </c>
      <c r="N143" s="48">
        <f t="shared" si="55"/>
        <v>0</v>
      </c>
      <c r="O143">
        <v>31.285714285714285</v>
      </c>
      <c r="P143">
        <v>3500</v>
      </c>
      <c r="Q143" s="9">
        <f>VLOOKUP(ROUND(K143,0),Sheet2!$B$20:$J$37,8,0)</f>
        <v>2883.6536389391513</v>
      </c>
      <c r="R143" s="46">
        <f>VLOOKUP(ROUND(K143,0),Sheet2!$B$20:$J$37,2,0)</f>
        <v>3986.9445441050993</v>
      </c>
      <c r="S143" s="46">
        <f>VLOOKUP(ROUND(K143,0),Sheet2!$B$20:$J$37,3,0)</f>
        <v>3823.1316171522089</v>
      </c>
      <c r="T143" s="46">
        <f>VLOOKUP(ROUND(K143,0),Sheet2!$B$20:$J$37,4,0)</f>
        <v>3736.3856874523608</v>
      </c>
      <c r="U143" s="46">
        <f>VLOOKUP(ROUND(K143,0),Sheet2!$B$20:$J$37,5,0)</f>
        <v>3602.8137210549116</v>
      </c>
      <c r="V143" s="46">
        <f>VLOOKUP(ROUND(K143,0),Sheet2!$B$20:$J$37,6,0)</f>
        <v>3379.6207896898895</v>
      </c>
      <c r="W143" s="46">
        <f>VLOOKUP(ROUND(K143,0),Sheet2!$B$20:$J$37,7,0)</f>
        <v>3131.6372143145204</v>
      </c>
      <c r="X143" s="46">
        <f>VLOOKUP(ROUND(K143,0),Sheet2!$B$20:$J$37,8,0)</f>
        <v>2883.6536389391513</v>
      </c>
      <c r="Y143" s="46">
        <f>VLOOKUP(ROUND(K143,0),Sheet2!$B$20:$J$37,9,0)</f>
        <v>2660.4607075741292</v>
      </c>
      <c r="Z143" s="46">
        <f>VLOOKUP(ROUND(K143,0),Sheet2!$B$20:$M$37,10,0)</f>
        <v>2526.8887411766796</v>
      </c>
      <c r="AA143" s="46">
        <f>VLOOKUP(ROUND(K143,0),Sheet2!$B$20:$M$37,11,0)</f>
        <v>2440.1428114768319</v>
      </c>
      <c r="AB143" s="46">
        <f>VLOOKUP(ROUND(K143,0),Sheet2!$B$20:$M$37,12,0)</f>
        <v>2276.3298845239415</v>
      </c>
      <c r="AC143" s="46">
        <v>75</v>
      </c>
      <c r="AD143" s="53">
        <f t="shared" si="56"/>
        <v>0</v>
      </c>
      <c r="AE143">
        <v>1</v>
      </c>
      <c r="AF143" s="46">
        <v>0</v>
      </c>
      <c r="AG143">
        <v>0</v>
      </c>
      <c r="AH143" s="45">
        <v>0</v>
      </c>
      <c r="AL143">
        <v>0</v>
      </c>
      <c r="AM143" s="45">
        <v>0</v>
      </c>
      <c r="AN143" t="s">
        <v>15</v>
      </c>
      <c r="AO143">
        <v>0</v>
      </c>
      <c r="AS143">
        <v>0</v>
      </c>
      <c r="AT143">
        <v>0</v>
      </c>
      <c r="AU143" t="s">
        <v>20</v>
      </c>
      <c r="AV143" t="s">
        <v>24</v>
      </c>
      <c r="AW143">
        <v>0</v>
      </c>
      <c r="AX143">
        <v>0</v>
      </c>
      <c r="AY143">
        <v>1</v>
      </c>
      <c r="AZ143" s="51">
        <f t="shared" si="57"/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 s="51">
        <f t="shared" si="58"/>
        <v>0</v>
      </c>
      <c r="BG143">
        <v>0</v>
      </c>
      <c r="BH143">
        <v>1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57</v>
      </c>
      <c r="BW143" t="s">
        <v>24</v>
      </c>
      <c r="BX143">
        <v>0</v>
      </c>
      <c r="BY143">
        <v>0</v>
      </c>
      <c r="BZ143" s="52">
        <f t="shared" si="61"/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 s="52">
        <f t="shared" si="62"/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Y143">
        <v>0</v>
      </c>
      <c r="CZ143">
        <v>0</v>
      </c>
      <c r="DA143">
        <v>0</v>
      </c>
      <c r="DC143">
        <v>0</v>
      </c>
      <c r="DD143" s="54">
        <f t="shared" si="59"/>
        <v>0</v>
      </c>
      <c r="DE143" t="s">
        <v>73</v>
      </c>
      <c r="DF143">
        <v>0</v>
      </c>
      <c r="DG143" s="46">
        <v>0</v>
      </c>
      <c r="DH143" t="s">
        <v>68</v>
      </c>
    </row>
    <row r="144" spans="1:112" hidden="1" x14ac:dyDescent="0.35">
      <c r="A144" t="s">
        <v>2</v>
      </c>
      <c r="B144">
        <v>21052065</v>
      </c>
      <c r="C144">
        <v>1993</v>
      </c>
      <c r="D144">
        <v>29</v>
      </c>
      <c r="E144">
        <v>0</v>
      </c>
      <c r="F144" t="s">
        <v>8</v>
      </c>
      <c r="G144" s="3" t="s">
        <v>11</v>
      </c>
      <c r="H144" s="1">
        <v>44450</v>
      </c>
      <c r="I144" s="1" t="s">
        <v>52</v>
      </c>
      <c r="J144" s="1">
        <v>44457</v>
      </c>
      <c r="K144">
        <v>39</v>
      </c>
      <c r="L144" s="48">
        <f t="shared" si="51"/>
        <v>0</v>
      </c>
      <c r="M144" s="48">
        <f t="shared" si="54"/>
        <v>0</v>
      </c>
      <c r="N144" s="48">
        <f t="shared" si="55"/>
        <v>0</v>
      </c>
      <c r="O144">
        <v>38</v>
      </c>
      <c r="P144">
        <v>3500</v>
      </c>
      <c r="Q144" s="9">
        <f>VLOOKUP(ROUND(K144,0),Sheet2!$B$20:$J$37,8,0)</f>
        <v>2883.6536389391513</v>
      </c>
      <c r="R144" s="46">
        <f>VLOOKUP(ROUND(K144,0),Sheet2!$B$20:$J$37,2,0)</f>
        <v>3986.9445441050993</v>
      </c>
      <c r="S144" s="46">
        <f>VLOOKUP(ROUND(K144,0),Sheet2!$B$20:$J$37,3,0)</f>
        <v>3823.1316171522089</v>
      </c>
      <c r="T144" s="46">
        <f>VLOOKUP(ROUND(K144,0),Sheet2!$B$20:$J$37,4,0)</f>
        <v>3736.3856874523608</v>
      </c>
      <c r="U144" s="46">
        <f>VLOOKUP(ROUND(K144,0),Sheet2!$B$20:$J$37,5,0)</f>
        <v>3602.8137210549116</v>
      </c>
      <c r="V144" s="46">
        <f>VLOOKUP(ROUND(K144,0),Sheet2!$B$20:$J$37,6,0)</f>
        <v>3379.6207896898895</v>
      </c>
      <c r="W144" s="46">
        <f>VLOOKUP(ROUND(K144,0),Sheet2!$B$20:$J$37,7,0)</f>
        <v>3131.6372143145204</v>
      </c>
      <c r="X144" s="46">
        <f>VLOOKUP(ROUND(K144,0),Sheet2!$B$20:$J$37,8,0)</f>
        <v>2883.6536389391513</v>
      </c>
      <c r="Y144" s="46">
        <f>VLOOKUP(ROUND(K144,0),Sheet2!$B$20:$J$37,9,0)</f>
        <v>2660.4607075741292</v>
      </c>
      <c r="Z144" s="46">
        <f>VLOOKUP(ROUND(K144,0),Sheet2!$B$20:$M$37,10,0)</f>
        <v>2526.8887411766796</v>
      </c>
      <c r="AA144" s="46">
        <f>VLOOKUP(ROUND(K144,0),Sheet2!$B$20:$M$37,11,0)</f>
        <v>2440.1428114768319</v>
      </c>
      <c r="AB144" s="46">
        <f>VLOOKUP(ROUND(K144,0),Sheet2!$B$20:$M$37,12,0)</f>
        <v>2276.3298845239415</v>
      </c>
      <c r="AC144" s="46">
        <v>75</v>
      </c>
      <c r="AD144" s="53">
        <f t="shared" si="56"/>
        <v>0</v>
      </c>
      <c r="AE144">
        <v>1</v>
      </c>
      <c r="AF144" s="46">
        <v>0</v>
      </c>
      <c r="AG144">
        <v>0</v>
      </c>
      <c r="AH144" s="45">
        <v>0</v>
      </c>
      <c r="AL144">
        <v>0</v>
      </c>
      <c r="AM144" s="45">
        <v>0</v>
      </c>
      <c r="AO144">
        <v>0</v>
      </c>
      <c r="AQ144">
        <v>0</v>
      </c>
      <c r="AS144">
        <v>0</v>
      </c>
      <c r="AT144">
        <v>0</v>
      </c>
      <c r="AU144" t="s">
        <v>21</v>
      </c>
      <c r="AV144" t="s">
        <v>25</v>
      </c>
      <c r="AW144">
        <v>0</v>
      </c>
      <c r="AX144">
        <v>0</v>
      </c>
      <c r="AY144">
        <v>1</v>
      </c>
      <c r="AZ144" s="51">
        <f t="shared" si="57"/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 s="51">
        <f t="shared" si="58"/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/>
      <c r="CW144">
        <v>0</v>
      </c>
      <c r="CY144">
        <v>0</v>
      </c>
      <c r="CZ144">
        <v>0</v>
      </c>
      <c r="DA144">
        <v>0</v>
      </c>
      <c r="DC144">
        <v>0</v>
      </c>
      <c r="DD144" s="54">
        <f t="shared" si="59"/>
        <v>0</v>
      </c>
      <c r="DF144">
        <v>0</v>
      </c>
      <c r="DG144" s="46">
        <v>0</v>
      </c>
      <c r="DH144" t="s">
        <v>68</v>
      </c>
    </row>
    <row r="145" spans="1:112" hidden="1" x14ac:dyDescent="0.35">
      <c r="A145" t="s">
        <v>3</v>
      </c>
      <c r="B145">
        <v>968997479</v>
      </c>
      <c r="C145">
        <v>1993</v>
      </c>
      <c r="D145">
        <v>29</v>
      </c>
      <c r="E145">
        <v>2</v>
      </c>
      <c r="F145" t="s">
        <v>8</v>
      </c>
      <c r="G145" s="3" t="s">
        <v>11</v>
      </c>
      <c r="H145" s="1">
        <v>44428</v>
      </c>
      <c r="I145" s="1">
        <v>44501</v>
      </c>
      <c r="J145" s="1">
        <v>44490</v>
      </c>
      <c r="K145">
        <v>39</v>
      </c>
      <c r="L145" s="48">
        <f t="shared" si="51"/>
        <v>0</v>
      </c>
      <c r="M145" s="48">
        <f t="shared" si="54"/>
        <v>0</v>
      </c>
      <c r="N145" s="48">
        <f t="shared" si="55"/>
        <v>0</v>
      </c>
      <c r="O145">
        <v>30.142857142857142</v>
      </c>
      <c r="P145">
        <v>3500</v>
      </c>
      <c r="Q145" s="9">
        <f>VLOOKUP(ROUND(K145,0),Sheet2!$B$20:$J$37,8,0)</f>
        <v>2883.6536389391513</v>
      </c>
      <c r="R145" s="46">
        <f>VLOOKUP(ROUND(K145,0),Sheet2!$B$20:$J$37,2,0)</f>
        <v>3986.9445441050993</v>
      </c>
      <c r="S145" s="46">
        <f>VLOOKUP(ROUND(K145,0),Sheet2!$B$20:$J$37,3,0)</f>
        <v>3823.1316171522089</v>
      </c>
      <c r="T145" s="46">
        <f>VLOOKUP(ROUND(K145,0),Sheet2!$B$20:$J$37,4,0)</f>
        <v>3736.3856874523608</v>
      </c>
      <c r="U145" s="46">
        <f>VLOOKUP(ROUND(K145,0),Sheet2!$B$20:$J$37,5,0)</f>
        <v>3602.8137210549116</v>
      </c>
      <c r="V145" s="46">
        <f>VLOOKUP(ROUND(K145,0),Sheet2!$B$20:$J$37,6,0)</f>
        <v>3379.6207896898895</v>
      </c>
      <c r="W145" s="46">
        <f>VLOOKUP(ROUND(K145,0),Sheet2!$B$20:$J$37,7,0)</f>
        <v>3131.6372143145204</v>
      </c>
      <c r="X145" s="46">
        <f>VLOOKUP(ROUND(K145,0),Sheet2!$B$20:$J$37,8,0)</f>
        <v>2883.6536389391513</v>
      </c>
      <c r="Y145" s="46">
        <f>VLOOKUP(ROUND(K145,0),Sheet2!$B$20:$J$37,9,0)</f>
        <v>2660.4607075741292</v>
      </c>
      <c r="Z145" s="46">
        <f>VLOOKUP(ROUND(K145,0),Sheet2!$B$20:$M$37,10,0)</f>
        <v>2526.8887411766796</v>
      </c>
      <c r="AA145" s="46">
        <f>VLOOKUP(ROUND(K145,0),Sheet2!$B$20:$M$37,11,0)</f>
        <v>2440.1428114768319</v>
      </c>
      <c r="AB145" s="46">
        <f>VLOOKUP(ROUND(K145,0),Sheet2!$B$20:$M$37,12,0)</f>
        <v>2276.3298845239415</v>
      </c>
      <c r="AC145" s="46">
        <v>75</v>
      </c>
      <c r="AD145" s="53">
        <f t="shared" si="56"/>
        <v>0</v>
      </c>
      <c r="AE145">
        <v>1</v>
      </c>
      <c r="AF145" s="46">
        <v>0</v>
      </c>
      <c r="AG145">
        <v>0</v>
      </c>
      <c r="AH145" s="45">
        <v>0</v>
      </c>
      <c r="AL145">
        <v>0</v>
      </c>
      <c r="AM145" s="45">
        <v>0</v>
      </c>
      <c r="AO145">
        <v>0</v>
      </c>
      <c r="AS145">
        <v>0</v>
      </c>
      <c r="AT145">
        <v>0</v>
      </c>
      <c r="AU145" t="s">
        <v>20</v>
      </c>
      <c r="AV145" t="s">
        <v>24</v>
      </c>
      <c r="AW145">
        <v>0</v>
      </c>
      <c r="AX145">
        <v>1</v>
      </c>
      <c r="AY145">
        <v>1</v>
      </c>
      <c r="AZ145" s="51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 s="51">
        <f t="shared" si="58"/>
        <v>0</v>
      </c>
      <c r="BG145">
        <v>1</v>
      </c>
      <c r="BH145">
        <v>0</v>
      </c>
      <c r="BI145">
        <v>1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73</v>
      </c>
      <c r="BW145" t="s">
        <v>24</v>
      </c>
      <c r="BX145">
        <v>0</v>
      </c>
      <c r="BY145">
        <v>0</v>
      </c>
      <c r="BZ145" s="52">
        <f t="shared" ref="BZ145:BZ146" si="63">BX145+BY145</f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 s="52">
        <f t="shared" ref="CF145:CF146" si="64">CD145+CE145</f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Y145">
        <v>0</v>
      </c>
      <c r="CZ145">
        <v>0</v>
      </c>
      <c r="DA145">
        <v>0</v>
      </c>
      <c r="DC145">
        <v>0</v>
      </c>
      <c r="DD145" s="54">
        <f t="shared" si="59"/>
        <v>0</v>
      </c>
      <c r="DE145" t="s">
        <v>73</v>
      </c>
      <c r="DF145">
        <v>0</v>
      </c>
      <c r="DG145" s="46">
        <v>0</v>
      </c>
      <c r="DH145" t="s">
        <v>68</v>
      </c>
    </row>
    <row r="146" spans="1:112" hidden="1" x14ac:dyDescent="0.35">
      <c r="A146" t="s">
        <v>3</v>
      </c>
      <c r="B146">
        <v>908748666</v>
      </c>
      <c r="C146">
        <v>1990</v>
      </c>
      <c r="D146">
        <v>32</v>
      </c>
      <c r="E146">
        <v>2</v>
      </c>
      <c r="F146" t="s">
        <v>8</v>
      </c>
      <c r="G146" s="3" t="s">
        <v>11</v>
      </c>
      <c r="H146" s="1">
        <v>44428</v>
      </c>
      <c r="I146" s="1">
        <v>44482</v>
      </c>
      <c r="J146" s="1">
        <v>44477</v>
      </c>
      <c r="K146">
        <v>39</v>
      </c>
      <c r="L146" s="48">
        <f t="shared" si="51"/>
        <v>0</v>
      </c>
      <c r="M146" s="48">
        <f t="shared" si="54"/>
        <v>0</v>
      </c>
      <c r="N146" s="48">
        <f t="shared" si="55"/>
        <v>0</v>
      </c>
      <c r="O146">
        <v>32</v>
      </c>
      <c r="P146">
        <v>3500</v>
      </c>
      <c r="Q146" s="9">
        <f>VLOOKUP(ROUND(K146,0),Sheet2!$B$20:$J$37,8,0)</f>
        <v>2883.6536389391513</v>
      </c>
      <c r="R146" s="46">
        <f>VLOOKUP(ROUND(K146,0),Sheet2!$B$20:$J$37,2,0)</f>
        <v>3986.9445441050993</v>
      </c>
      <c r="S146" s="46">
        <f>VLOOKUP(ROUND(K146,0),Sheet2!$B$20:$J$37,3,0)</f>
        <v>3823.1316171522089</v>
      </c>
      <c r="T146" s="46">
        <f>VLOOKUP(ROUND(K146,0),Sheet2!$B$20:$J$37,4,0)</f>
        <v>3736.3856874523608</v>
      </c>
      <c r="U146" s="46">
        <f>VLOOKUP(ROUND(K146,0),Sheet2!$B$20:$J$37,5,0)</f>
        <v>3602.8137210549116</v>
      </c>
      <c r="V146" s="46">
        <f>VLOOKUP(ROUND(K146,0),Sheet2!$B$20:$J$37,6,0)</f>
        <v>3379.6207896898895</v>
      </c>
      <c r="W146" s="46">
        <f>VLOOKUP(ROUND(K146,0),Sheet2!$B$20:$J$37,7,0)</f>
        <v>3131.6372143145204</v>
      </c>
      <c r="X146" s="46">
        <f>VLOOKUP(ROUND(K146,0),Sheet2!$B$20:$J$37,8,0)</f>
        <v>2883.6536389391513</v>
      </c>
      <c r="Y146" s="46">
        <f>VLOOKUP(ROUND(K146,0),Sheet2!$B$20:$J$37,9,0)</f>
        <v>2660.4607075741292</v>
      </c>
      <c r="Z146" s="46">
        <f>VLOOKUP(ROUND(K146,0),Sheet2!$B$20:$M$37,10,0)</f>
        <v>2526.8887411766796</v>
      </c>
      <c r="AA146" s="46">
        <f>VLOOKUP(ROUND(K146,0),Sheet2!$B$20:$M$37,11,0)</f>
        <v>2440.1428114768319</v>
      </c>
      <c r="AB146" s="46">
        <f>VLOOKUP(ROUND(K146,0),Sheet2!$B$20:$M$37,12,0)</f>
        <v>2276.3298845239415</v>
      </c>
      <c r="AC146" s="46">
        <v>75</v>
      </c>
      <c r="AD146" s="53">
        <f t="shared" si="56"/>
        <v>0</v>
      </c>
      <c r="AE146">
        <v>1</v>
      </c>
      <c r="AF146" s="46">
        <v>0</v>
      </c>
      <c r="AG146">
        <v>0</v>
      </c>
      <c r="AH146" s="45">
        <v>0</v>
      </c>
      <c r="AL146">
        <v>0</v>
      </c>
      <c r="AM146" s="45">
        <v>0</v>
      </c>
      <c r="AO146">
        <v>0</v>
      </c>
      <c r="AQ146">
        <v>0</v>
      </c>
      <c r="AS146">
        <v>0</v>
      </c>
      <c r="AT146">
        <v>0</v>
      </c>
      <c r="AU146" t="s">
        <v>20</v>
      </c>
      <c r="AV146" t="s">
        <v>24</v>
      </c>
      <c r="AW146">
        <v>0</v>
      </c>
      <c r="AX146">
        <v>0</v>
      </c>
      <c r="AY146">
        <v>1</v>
      </c>
      <c r="AZ146" s="51">
        <f t="shared" si="57"/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 s="51">
        <f t="shared" si="58"/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54</v>
      </c>
      <c r="BW146" t="s">
        <v>24</v>
      </c>
      <c r="BX146">
        <v>0</v>
      </c>
      <c r="BY146">
        <v>0</v>
      </c>
      <c r="BZ146" s="52">
        <f t="shared" si="63"/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 s="52">
        <f t="shared" si="64"/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Y146">
        <v>0</v>
      </c>
      <c r="CZ146">
        <v>0</v>
      </c>
      <c r="DA146">
        <v>0</v>
      </c>
      <c r="DC146">
        <v>1.1000000000000001</v>
      </c>
      <c r="DD146" s="54">
        <f t="shared" si="59"/>
        <v>1</v>
      </c>
      <c r="DE146" t="s">
        <v>73</v>
      </c>
      <c r="DF146">
        <v>0</v>
      </c>
      <c r="DG146" s="46">
        <v>0</v>
      </c>
      <c r="DH146" t="s">
        <v>68</v>
      </c>
    </row>
    <row r="147" spans="1:112" hidden="1" x14ac:dyDescent="0.35">
      <c r="A147" t="s">
        <v>2</v>
      </c>
      <c r="B147">
        <v>21054623</v>
      </c>
      <c r="C147">
        <v>1990</v>
      </c>
      <c r="D147">
        <v>32</v>
      </c>
      <c r="E147">
        <v>0</v>
      </c>
      <c r="F147" t="s">
        <v>8</v>
      </c>
      <c r="G147" s="4" t="s">
        <v>11</v>
      </c>
      <c r="H147" s="1">
        <v>44462</v>
      </c>
      <c r="I147" s="1"/>
      <c r="J147" s="1">
        <v>44545</v>
      </c>
      <c r="K147">
        <v>39</v>
      </c>
      <c r="L147" s="48">
        <f t="shared" si="51"/>
        <v>0</v>
      </c>
      <c r="M147" s="48">
        <f t="shared" si="54"/>
        <v>0</v>
      </c>
      <c r="N147" s="48">
        <f t="shared" si="55"/>
        <v>0</v>
      </c>
      <c r="O147">
        <v>27.142857142857142</v>
      </c>
      <c r="P147">
        <v>3500</v>
      </c>
      <c r="Q147" s="9">
        <f>VLOOKUP(ROUND(K147,0),Sheet2!$B$20:$J$37,8,0)</f>
        <v>2883.6536389391513</v>
      </c>
      <c r="R147" s="46">
        <f>VLOOKUP(ROUND(K147,0),Sheet2!$B$20:$J$37,2,0)</f>
        <v>3986.9445441050993</v>
      </c>
      <c r="S147" s="46">
        <f>VLOOKUP(ROUND(K147,0),Sheet2!$B$20:$J$37,3,0)</f>
        <v>3823.1316171522089</v>
      </c>
      <c r="T147" s="46">
        <f>VLOOKUP(ROUND(K147,0),Sheet2!$B$20:$J$37,4,0)</f>
        <v>3736.3856874523608</v>
      </c>
      <c r="U147" s="46">
        <f>VLOOKUP(ROUND(K147,0),Sheet2!$B$20:$J$37,5,0)</f>
        <v>3602.8137210549116</v>
      </c>
      <c r="V147" s="46">
        <f>VLOOKUP(ROUND(K147,0),Sheet2!$B$20:$J$37,6,0)</f>
        <v>3379.6207896898895</v>
      </c>
      <c r="W147" s="46">
        <f>VLOOKUP(ROUND(K147,0),Sheet2!$B$20:$J$37,7,0)</f>
        <v>3131.6372143145204</v>
      </c>
      <c r="X147" s="46">
        <f>VLOOKUP(ROUND(K147,0),Sheet2!$B$20:$J$37,8,0)</f>
        <v>2883.6536389391513</v>
      </c>
      <c r="Y147" s="46">
        <f>VLOOKUP(ROUND(K147,0),Sheet2!$B$20:$J$37,9,0)</f>
        <v>2660.4607075741292</v>
      </c>
      <c r="Z147" s="46">
        <f>VLOOKUP(ROUND(K147,0),Sheet2!$B$20:$M$37,10,0)</f>
        <v>2526.8887411766796</v>
      </c>
      <c r="AA147" s="46">
        <f>VLOOKUP(ROUND(K147,0),Sheet2!$B$20:$M$37,11,0)</f>
        <v>2440.1428114768319</v>
      </c>
      <c r="AB147" s="46">
        <f>VLOOKUP(ROUND(K147,0),Sheet2!$B$20:$M$37,12,0)</f>
        <v>2276.3298845239415</v>
      </c>
      <c r="AC147" s="46">
        <v>75</v>
      </c>
      <c r="AD147" s="53">
        <f t="shared" si="56"/>
        <v>0</v>
      </c>
      <c r="AE147">
        <v>1</v>
      </c>
      <c r="AF147" s="46">
        <v>0</v>
      </c>
      <c r="AG147">
        <v>0</v>
      </c>
      <c r="AH147" s="45">
        <v>0</v>
      </c>
      <c r="AL147">
        <v>0</v>
      </c>
      <c r="AM147" s="45">
        <v>0</v>
      </c>
      <c r="AO147">
        <v>0</v>
      </c>
      <c r="AQ147">
        <v>0</v>
      </c>
      <c r="AS147">
        <v>0</v>
      </c>
      <c r="AT147">
        <v>0</v>
      </c>
      <c r="AU147" t="s">
        <v>21</v>
      </c>
      <c r="AV147" t="s">
        <v>25</v>
      </c>
      <c r="AW147">
        <v>0</v>
      </c>
      <c r="AX147">
        <v>0</v>
      </c>
      <c r="AY147">
        <v>1</v>
      </c>
      <c r="AZ147" s="51">
        <f t="shared" si="57"/>
        <v>1</v>
      </c>
      <c r="BA147">
        <v>0</v>
      </c>
      <c r="BB147">
        <v>1</v>
      </c>
      <c r="BC147">
        <v>1</v>
      </c>
      <c r="BD147">
        <v>0</v>
      </c>
      <c r="BE147">
        <v>0</v>
      </c>
      <c r="BF147" s="51">
        <f t="shared" si="58"/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/>
      <c r="CW147">
        <v>0</v>
      </c>
      <c r="CY147">
        <v>0</v>
      </c>
      <c r="CZ147">
        <v>0</v>
      </c>
      <c r="DA147">
        <v>0</v>
      </c>
      <c r="DC147">
        <v>0</v>
      </c>
      <c r="DD147" s="54">
        <f t="shared" si="59"/>
        <v>0</v>
      </c>
      <c r="DF147">
        <v>0</v>
      </c>
      <c r="DG147" s="46">
        <v>0</v>
      </c>
      <c r="DH147" t="s">
        <v>68</v>
      </c>
    </row>
    <row r="148" spans="1:112" hidden="1" x14ac:dyDescent="0.35">
      <c r="A148" t="s">
        <v>3</v>
      </c>
      <c r="B148">
        <v>764317231</v>
      </c>
      <c r="C148">
        <v>1989</v>
      </c>
      <c r="D148">
        <v>33</v>
      </c>
      <c r="E148">
        <v>1</v>
      </c>
      <c r="F148" t="s">
        <v>8</v>
      </c>
      <c r="G148" s="3" t="s">
        <v>11</v>
      </c>
      <c r="H148" s="1">
        <v>44427</v>
      </c>
      <c r="I148" s="1">
        <v>44485</v>
      </c>
      <c r="J148" s="1">
        <v>44539</v>
      </c>
      <c r="K148">
        <v>39</v>
      </c>
      <c r="L148" s="48">
        <f t="shared" si="51"/>
        <v>0</v>
      </c>
      <c r="M148" s="48">
        <f t="shared" si="54"/>
        <v>0</v>
      </c>
      <c r="N148" s="48">
        <f t="shared" si="55"/>
        <v>0</v>
      </c>
      <c r="O148">
        <v>31.285714285714285</v>
      </c>
      <c r="P148">
        <v>3500</v>
      </c>
      <c r="Q148" s="9">
        <f>VLOOKUP(ROUND(K148,0),Sheet2!$B$20:$J$37,8,0)</f>
        <v>2883.6536389391513</v>
      </c>
      <c r="R148" s="46">
        <f>VLOOKUP(ROUND(K148,0),Sheet2!$B$20:$J$37,2,0)</f>
        <v>3986.9445441050993</v>
      </c>
      <c r="S148" s="46">
        <f>VLOOKUP(ROUND(K148,0),Sheet2!$B$20:$J$37,3,0)</f>
        <v>3823.1316171522089</v>
      </c>
      <c r="T148" s="46">
        <f>VLOOKUP(ROUND(K148,0),Sheet2!$B$20:$J$37,4,0)</f>
        <v>3736.3856874523608</v>
      </c>
      <c r="U148" s="46">
        <f>VLOOKUP(ROUND(K148,0),Sheet2!$B$20:$J$37,5,0)</f>
        <v>3602.8137210549116</v>
      </c>
      <c r="V148" s="46">
        <f>VLOOKUP(ROUND(K148,0),Sheet2!$B$20:$J$37,6,0)</f>
        <v>3379.6207896898895</v>
      </c>
      <c r="W148" s="46">
        <f>VLOOKUP(ROUND(K148,0),Sheet2!$B$20:$J$37,7,0)</f>
        <v>3131.6372143145204</v>
      </c>
      <c r="X148" s="46">
        <f>VLOOKUP(ROUND(K148,0),Sheet2!$B$20:$J$37,8,0)</f>
        <v>2883.6536389391513</v>
      </c>
      <c r="Y148" s="46">
        <f>VLOOKUP(ROUND(K148,0),Sheet2!$B$20:$J$37,9,0)</f>
        <v>2660.4607075741292</v>
      </c>
      <c r="Z148" s="46">
        <f>VLOOKUP(ROUND(K148,0),Sheet2!$B$20:$M$37,10,0)</f>
        <v>2526.8887411766796</v>
      </c>
      <c r="AA148" s="46">
        <f>VLOOKUP(ROUND(K148,0),Sheet2!$B$20:$M$37,11,0)</f>
        <v>2440.1428114768319</v>
      </c>
      <c r="AB148" s="46">
        <f>VLOOKUP(ROUND(K148,0),Sheet2!$B$20:$M$37,12,0)</f>
        <v>2276.3298845239415</v>
      </c>
      <c r="AC148" s="46">
        <v>75</v>
      </c>
      <c r="AD148" s="53">
        <f t="shared" si="56"/>
        <v>0</v>
      </c>
      <c r="AE148">
        <v>1</v>
      </c>
      <c r="AF148" s="46">
        <v>0</v>
      </c>
      <c r="AG148">
        <v>0</v>
      </c>
      <c r="AH148" s="45">
        <v>0</v>
      </c>
      <c r="AL148">
        <v>0</v>
      </c>
      <c r="AM148" s="45">
        <v>0</v>
      </c>
      <c r="AO148">
        <v>0</v>
      </c>
      <c r="AS148">
        <v>0</v>
      </c>
      <c r="AT148">
        <v>0</v>
      </c>
      <c r="AU148" t="s">
        <v>20</v>
      </c>
      <c r="AV148" t="s">
        <v>24</v>
      </c>
      <c r="AW148">
        <v>0</v>
      </c>
      <c r="AX148">
        <v>0</v>
      </c>
      <c r="AY148">
        <v>1</v>
      </c>
      <c r="AZ148" s="51">
        <f t="shared" si="57"/>
        <v>1</v>
      </c>
      <c r="BA148">
        <v>0</v>
      </c>
      <c r="BB148">
        <v>0</v>
      </c>
      <c r="BC148">
        <v>1</v>
      </c>
      <c r="BD148">
        <v>0</v>
      </c>
      <c r="BE148">
        <v>0</v>
      </c>
      <c r="BF148" s="51">
        <f t="shared" si="58"/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58</v>
      </c>
      <c r="BW148" t="s">
        <v>24</v>
      </c>
      <c r="BX148">
        <v>0</v>
      </c>
      <c r="BY148">
        <v>0</v>
      </c>
      <c r="BZ148" s="52">
        <f t="shared" ref="BZ148:BZ152" si="65">BX148+BY148</f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 s="52">
        <f t="shared" ref="CF148:CF152" si="66">CD148+CE148</f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Y148">
        <v>0</v>
      </c>
      <c r="CZ148">
        <v>0</v>
      </c>
      <c r="DA148">
        <v>0</v>
      </c>
      <c r="DC148">
        <v>0</v>
      </c>
      <c r="DD148" s="54">
        <f t="shared" si="59"/>
        <v>0</v>
      </c>
      <c r="DE148" t="s">
        <v>73</v>
      </c>
      <c r="DF148">
        <v>0</v>
      </c>
      <c r="DG148" s="46">
        <v>0</v>
      </c>
      <c r="DH148" t="s">
        <v>68</v>
      </c>
    </row>
    <row r="149" spans="1:112" hidden="1" x14ac:dyDescent="0.35">
      <c r="A149" t="s">
        <v>3</v>
      </c>
      <c r="B149">
        <v>933903930</v>
      </c>
      <c r="C149">
        <v>1988</v>
      </c>
      <c r="D149">
        <v>34</v>
      </c>
      <c r="E149">
        <v>2</v>
      </c>
      <c r="F149" t="s">
        <v>8</v>
      </c>
      <c r="G149" s="3" t="s">
        <v>11</v>
      </c>
      <c r="H149" s="1">
        <v>44422</v>
      </c>
      <c r="I149" s="1">
        <v>44478</v>
      </c>
      <c r="J149" s="1">
        <v>44502</v>
      </c>
      <c r="K149">
        <v>39</v>
      </c>
      <c r="L149" s="48">
        <f t="shared" si="51"/>
        <v>0</v>
      </c>
      <c r="M149" s="48">
        <f t="shared" si="54"/>
        <v>0</v>
      </c>
      <c r="N149" s="48">
        <f t="shared" si="55"/>
        <v>0</v>
      </c>
      <c r="O149">
        <v>35.571428571428569</v>
      </c>
      <c r="P149">
        <v>3500</v>
      </c>
      <c r="Q149" s="9">
        <f>VLOOKUP(ROUND(K149,0),Sheet2!$B$20:$J$37,8,0)</f>
        <v>2883.6536389391513</v>
      </c>
      <c r="R149" s="46">
        <f>VLOOKUP(ROUND(K149,0),Sheet2!$B$20:$J$37,2,0)</f>
        <v>3986.9445441050993</v>
      </c>
      <c r="S149" s="46">
        <f>VLOOKUP(ROUND(K149,0),Sheet2!$B$20:$J$37,3,0)</f>
        <v>3823.1316171522089</v>
      </c>
      <c r="T149" s="46">
        <f>VLOOKUP(ROUND(K149,0),Sheet2!$B$20:$J$37,4,0)</f>
        <v>3736.3856874523608</v>
      </c>
      <c r="U149" s="46">
        <f>VLOOKUP(ROUND(K149,0),Sheet2!$B$20:$J$37,5,0)</f>
        <v>3602.8137210549116</v>
      </c>
      <c r="V149" s="46">
        <f>VLOOKUP(ROUND(K149,0),Sheet2!$B$20:$J$37,6,0)</f>
        <v>3379.6207896898895</v>
      </c>
      <c r="W149" s="46">
        <f>VLOOKUP(ROUND(K149,0),Sheet2!$B$20:$J$37,7,0)</f>
        <v>3131.6372143145204</v>
      </c>
      <c r="X149" s="46">
        <f>VLOOKUP(ROUND(K149,0),Sheet2!$B$20:$J$37,8,0)</f>
        <v>2883.6536389391513</v>
      </c>
      <c r="Y149" s="46">
        <f>VLOOKUP(ROUND(K149,0),Sheet2!$B$20:$J$37,9,0)</f>
        <v>2660.4607075741292</v>
      </c>
      <c r="Z149" s="46">
        <f>VLOOKUP(ROUND(K149,0),Sheet2!$B$20:$M$37,10,0)</f>
        <v>2526.8887411766796</v>
      </c>
      <c r="AA149" s="46">
        <f>VLOOKUP(ROUND(K149,0),Sheet2!$B$20:$M$37,11,0)</f>
        <v>2440.1428114768319</v>
      </c>
      <c r="AB149" s="46">
        <f>VLOOKUP(ROUND(K149,0),Sheet2!$B$20:$M$37,12,0)</f>
        <v>2276.3298845239415</v>
      </c>
      <c r="AC149" s="46">
        <v>75</v>
      </c>
      <c r="AD149" s="53">
        <f t="shared" si="56"/>
        <v>0</v>
      </c>
      <c r="AE149">
        <v>1</v>
      </c>
      <c r="AF149" s="46">
        <v>0</v>
      </c>
      <c r="AG149">
        <v>0</v>
      </c>
      <c r="AH149" s="45">
        <v>0</v>
      </c>
      <c r="AL149">
        <v>0</v>
      </c>
      <c r="AM149" s="45">
        <v>0</v>
      </c>
      <c r="AO149">
        <v>1</v>
      </c>
      <c r="AP149">
        <v>24</v>
      </c>
      <c r="AS149">
        <v>0</v>
      </c>
      <c r="AT149">
        <v>0</v>
      </c>
      <c r="AU149" t="s">
        <v>20</v>
      </c>
      <c r="AV149" t="s">
        <v>24</v>
      </c>
      <c r="AW149">
        <v>0</v>
      </c>
      <c r="AX149">
        <v>1</v>
      </c>
      <c r="AY149">
        <v>1</v>
      </c>
      <c r="AZ149" s="51">
        <v>1</v>
      </c>
      <c r="BA149">
        <v>0</v>
      </c>
      <c r="BB149">
        <v>1</v>
      </c>
      <c r="BC149">
        <v>1</v>
      </c>
      <c r="BD149">
        <v>0</v>
      </c>
      <c r="BE149">
        <v>0</v>
      </c>
      <c r="BF149" s="51">
        <f t="shared" si="58"/>
        <v>0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56</v>
      </c>
      <c r="BW149" t="s">
        <v>24</v>
      </c>
      <c r="BX149">
        <v>0</v>
      </c>
      <c r="BY149">
        <v>0</v>
      </c>
      <c r="BZ149" s="52">
        <f t="shared" si="65"/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 s="52">
        <f t="shared" si="66"/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Y149">
        <v>0</v>
      </c>
      <c r="CZ149">
        <v>0</v>
      </c>
      <c r="DA149">
        <v>0</v>
      </c>
      <c r="DC149">
        <v>0</v>
      </c>
      <c r="DD149" s="54">
        <f t="shared" si="59"/>
        <v>0</v>
      </c>
      <c r="DE149" t="s">
        <v>73</v>
      </c>
      <c r="DF149">
        <v>0</v>
      </c>
      <c r="DG149" s="46">
        <v>0</v>
      </c>
      <c r="DH149" t="s">
        <v>68</v>
      </c>
    </row>
    <row r="150" spans="1:112" hidden="1" x14ac:dyDescent="0.35">
      <c r="A150" t="s">
        <v>3</v>
      </c>
      <c r="B150">
        <v>909445250</v>
      </c>
      <c r="C150">
        <v>1988</v>
      </c>
      <c r="D150">
        <v>34</v>
      </c>
      <c r="E150">
        <v>1</v>
      </c>
      <c r="F150" t="s">
        <v>8</v>
      </c>
      <c r="G150" s="3" t="s">
        <v>11</v>
      </c>
      <c r="H150" s="1">
        <v>44456</v>
      </c>
      <c r="I150" s="1">
        <v>44480</v>
      </c>
      <c r="J150" s="1">
        <v>44539</v>
      </c>
      <c r="K150">
        <v>39</v>
      </c>
      <c r="L150" s="48">
        <f t="shared" si="51"/>
        <v>0</v>
      </c>
      <c r="M150" s="48">
        <f t="shared" si="54"/>
        <v>0</v>
      </c>
      <c r="N150" s="48">
        <f t="shared" si="55"/>
        <v>0</v>
      </c>
      <c r="O150">
        <v>30.571428571428569</v>
      </c>
      <c r="P150">
        <v>3500</v>
      </c>
      <c r="Q150" s="9">
        <f>VLOOKUP(ROUND(K150,0),Sheet2!$B$20:$J$37,8,0)</f>
        <v>2883.6536389391513</v>
      </c>
      <c r="R150" s="46">
        <f>VLOOKUP(ROUND(K150,0),Sheet2!$B$20:$J$37,2,0)</f>
        <v>3986.9445441050993</v>
      </c>
      <c r="S150" s="46">
        <f>VLOOKUP(ROUND(K150,0),Sheet2!$B$20:$J$37,3,0)</f>
        <v>3823.1316171522089</v>
      </c>
      <c r="T150" s="46">
        <f>VLOOKUP(ROUND(K150,0),Sheet2!$B$20:$J$37,4,0)</f>
        <v>3736.3856874523608</v>
      </c>
      <c r="U150" s="46">
        <f>VLOOKUP(ROUND(K150,0),Sheet2!$B$20:$J$37,5,0)</f>
        <v>3602.8137210549116</v>
      </c>
      <c r="V150" s="46">
        <f>VLOOKUP(ROUND(K150,0),Sheet2!$B$20:$J$37,6,0)</f>
        <v>3379.6207896898895</v>
      </c>
      <c r="W150" s="46">
        <f>VLOOKUP(ROUND(K150,0),Sheet2!$B$20:$J$37,7,0)</f>
        <v>3131.6372143145204</v>
      </c>
      <c r="X150" s="46">
        <f>VLOOKUP(ROUND(K150,0),Sheet2!$B$20:$J$37,8,0)</f>
        <v>2883.6536389391513</v>
      </c>
      <c r="Y150" s="46">
        <f>VLOOKUP(ROUND(K150,0),Sheet2!$B$20:$J$37,9,0)</f>
        <v>2660.4607075741292</v>
      </c>
      <c r="Z150" s="46">
        <f>VLOOKUP(ROUND(K150,0),Sheet2!$B$20:$M$37,10,0)</f>
        <v>2526.8887411766796</v>
      </c>
      <c r="AA150" s="46">
        <f>VLOOKUP(ROUND(K150,0),Sheet2!$B$20:$M$37,11,0)</f>
        <v>2440.1428114768319</v>
      </c>
      <c r="AB150" s="46">
        <f>VLOOKUP(ROUND(K150,0),Sheet2!$B$20:$M$37,12,0)</f>
        <v>2276.3298845239415</v>
      </c>
      <c r="AC150" s="46">
        <v>75</v>
      </c>
      <c r="AD150" s="53">
        <f t="shared" si="56"/>
        <v>0</v>
      </c>
      <c r="AE150">
        <v>1</v>
      </c>
      <c r="AF150" s="46">
        <v>0</v>
      </c>
      <c r="AG150">
        <v>0</v>
      </c>
      <c r="AH150" s="45">
        <v>0</v>
      </c>
      <c r="AL150">
        <v>0</v>
      </c>
      <c r="AM150" s="45">
        <v>0</v>
      </c>
      <c r="AO150">
        <v>0</v>
      </c>
      <c r="AS150">
        <v>0</v>
      </c>
      <c r="AT150">
        <v>0</v>
      </c>
      <c r="AU150" t="s">
        <v>20</v>
      </c>
      <c r="AV150" t="s">
        <v>25</v>
      </c>
      <c r="AW150">
        <v>0</v>
      </c>
      <c r="AX150">
        <v>0</v>
      </c>
      <c r="AY150">
        <v>1</v>
      </c>
      <c r="AZ150" s="51">
        <f t="shared" si="57"/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 s="51">
        <f t="shared" si="58"/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24</v>
      </c>
      <c r="BW150" t="s">
        <v>25</v>
      </c>
      <c r="BX150">
        <v>0</v>
      </c>
      <c r="BY150">
        <v>0</v>
      </c>
      <c r="BZ150" s="52">
        <f t="shared" si="65"/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 s="52">
        <f t="shared" si="66"/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Y150">
        <v>0</v>
      </c>
      <c r="CZ150">
        <v>0</v>
      </c>
      <c r="DA150">
        <v>0</v>
      </c>
      <c r="DC150">
        <v>0</v>
      </c>
      <c r="DD150" s="54">
        <f t="shared" si="59"/>
        <v>0</v>
      </c>
      <c r="DE150" t="s">
        <v>73</v>
      </c>
      <c r="DF150">
        <v>0</v>
      </c>
      <c r="DG150" s="46">
        <v>0</v>
      </c>
      <c r="DH150" t="s">
        <v>68</v>
      </c>
    </row>
    <row r="151" spans="1:112" hidden="1" x14ac:dyDescent="0.35">
      <c r="A151" t="s">
        <v>3</v>
      </c>
      <c r="B151">
        <v>939888811</v>
      </c>
      <c r="C151">
        <v>1985</v>
      </c>
      <c r="D151">
        <v>37</v>
      </c>
      <c r="E151">
        <v>4</v>
      </c>
      <c r="F151" t="s">
        <v>8</v>
      </c>
      <c r="G151" s="3" t="s">
        <v>11</v>
      </c>
      <c r="H151" s="1">
        <v>44435</v>
      </c>
      <c r="I151" s="1">
        <v>44483</v>
      </c>
      <c r="J151" s="1">
        <v>44514</v>
      </c>
      <c r="K151">
        <v>39</v>
      </c>
      <c r="L151" s="48">
        <f t="shared" si="51"/>
        <v>0</v>
      </c>
      <c r="M151" s="48">
        <f t="shared" si="54"/>
        <v>0</v>
      </c>
      <c r="N151" s="48">
        <f t="shared" si="55"/>
        <v>0</v>
      </c>
      <c r="O151">
        <v>34.571428571428569</v>
      </c>
      <c r="P151">
        <v>3500</v>
      </c>
      <c r="Q151" s="9">
        <f>VLOOKUP(ROUND(K151,0),Sheet2!$B$20:$J$37,8,0)</f>
        <v>2883.6536389391513</v>
      </c>
      <c r="R151" s="46">
        <f>VLOOKUP(ROUND(K151,0),Sheet2!$B$20:$J$37,2,0)</f>
        <v>3986.9445441050993</v>
      </c>
      <c r="S151" s="46">
        <f>VLOOKUP(ROUND(K151,0),Sheet2!$B$20:$J$37,3,0)</f>
        <v>3823.1316171522089</v>
      </c>
      <c r="T151" s="46">
        <f>VLOOKUP(ROUND(K151,0),Sheet2!$B$20:$J$37,4,0)</f>
        <v>3736.3856874523608</v>
      </c>
      <c r="U151" s="46">
        <f>VLOOKUP(ROUND(K151,0),Sheet2!$B$20:$J$37,5,0)</f>
        <v>3602.8137210549116</v>
      </c>
      <c r="V151" s="46">
        <f>VLOOKUP(ROUND(K151,0),Sheet2!$B$20:$J$37,6,0)</f>
        <v>3379.6207896898895</v>
      </c>
      <c r="W151" s="46">
        <f>VLOOKUP(ROUND(K151,0),Sheet2!$B$20:$J$37,7,0)</f>
        <v>3131.6372143145204</v>
      </c>
      <c r="X151" s="46">
        <f>VLOOKUP(ROUND(K151,0),Sheet2!$B$20:$J$37,8,0)</f>
        <v>2883.6536389391513</v>
      </c>
      <c r="Y151" s="46">
        <f>VLOOKUP(ROUND(K151,0),Sheet2!$B$20:$J$37,9,0)</f>
        <v>2660.4607075741292</v>
      </c>
      <c r="Z151" s="46">
        <f>VLOOKUP(ROUND(K151,0),Sheet2!$B$20:$M$37,10,0)</f>
        <v>2526.8887411766796</v>
      </c>
      <c r="AA151" s="46">
        <f>VLOOKUP(ROUND(K151,0),Sheet2!$B$20:$M$37,11,0)</f>
        <v>2440.1428114768319</v>
      </c>
      <c r="AB151" s="46">
        <f>VLOOKUP(ROUND(K151,0),Sheet2!$B$20:$M$37,12,0)</f>
        <v>2276.3298845239415</v>
      </c>
      <c r="AC151" s="46">
        <v>75</v>
      </c>
      <c r="AD151" s="53">
        <f t="shared" si="56"/>
        <v>0</v>
      </c>
      <c r="AE151">
        <v>1</v>
      </c>
      <c r="AF151" s="46">
        <v>0</v>
      </c>
      <c r="AG151">
        <v>0</v>
      </c>
      <c r="AH151" s="45">
        <v>0</v>
      </c>
      <c r="AL151">
        <v>0</v>
      </c>
      <c r="AM151" s="45">
        <v>0</v>
      </c>
      <c r="AN151">
        <v>33</v>
      </c>
      <c r="AO151">
        <v>0</v>
      </c>
      <c r="AQ151">
        <v>0</v>
      </c>
      <c r="AS151">
        <v>0</v>
      </c>
      <c r="AT151">
        <v>0</v>
      </c>
      <c r="AU151" t="s">
        <v>20</v>
      </c>
      <c r="AV151" t="s">
        <v>24</v>
      </c>
      <c r="AW151">
        <v>0</v>
      </c>
      <c r="AX151">
        <v>0</v>
      </c>
      <c r="AY151">
        <v>1</v>
      </c>
      <c r="AZ151" s="51">
        <f t="shared" si="57"/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 s="51">
        <f t="shared" si="58"/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48</v>
      </c>
      <c r="BW151" t="s">
        <v>24</v>
      </c>
      <c r="BX151">
        <v>0</v>
      </c>
      <c r="BY151">
        <v>0</v>
      </c>
      <c r="BZ151" s="52">
        <f t="shared" si="65"/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 s="52">
        <f t="shared" si="66"/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Y151">
        <v>0</v>
      </c>
      <c r="CZ151">
        <v>0</v>
      </c>
      <c r="DA151">
        <v>0</v>
      </c>
      <c r="DC151">
        <v>0</v>
      </c>
      <c r="DD151" s="54">
        <f t="shared" si="59"/>
        <v>0</v>
      </c>
      <c r="DE151" t="s">
        <v>73</v>
      </c>
      <c r="DF151">
        <v>0</v>
      </c>
      <c r="DG151" s="46">
        <v>0</v>
      </c>
      <c r="DH151" t="s">
        <v>68</v>
      </c>
    </row>
    <row r="152" spans="1:112" hidden="1" x14ac:dyDescent="0.35">
      <c r="A152" t="s">
        <v>3</v>
      </c>
      <c r="B152">
        <v>966308178</v>
      </c>
      <c r="C152">
        <v>1985</v>
      </c>
      <c r="D152">
        <v>37</v>
      </c>
      <c r="E152">
        <v>2</v>
      </c>
      <c r="F152" t="s">
        <v>8</v>
      </c>
      <c r="G152" s="3" t="s">
        <v>11</v>
      </c>
      <c r="H152" s="1">
        <v>44447</v>
      </c>
      <c r="I152" s="1">
        <v>44469</v>
      </c>
      <c r="J152" s="1">
        <v>44547</v>
      </c>
      <c r="K152">
        <v>39</v>
      </c>
      <c r="L152" s="48">
        <f t="shared" si="51"/>
        <v>0</v>
      </c>
      <c r="M152" s="48">
        <f t="shared" si="54"/>
        <v>0</v>
      </c>
      <c r="N152" s="48">
        <f t="shared" si="55"/>
        <v>0</v>
      </c>
      <c r="O152">
        <v>27.857142857142858</v>
      </c>
      <c r="P152">
        <v>3500</v>
      </c>
      <c r="Q152" s="9">
        <f>VLOOKUP(ROUND(K152,0),Sheet2!$B$20:$J$37,8,0)</f>
        <v>2883.6536389391513</v>
      </c>
      <c r="R152" s="46">
        <f>VLOOKUP(ROUND(K152,0),Sheet2!$B$20:$J$37,2,0)</f>
        <v>3986.9445441050993</v>
      </c>
      <c r="S152" s="46">
        <f>VLOOKUP(ROUND(K152,0),Sheet2!$B$20:$J$37,3,0)</f>
        <v>3823.1316171522089</v>
      </c>
      <c r="T152" s="46">
        <f>VLOOKUP(ROUND(K152,0),Sheet2!$B$20:$J$37,4,0)</f>
        <v>3736.3856874523608</v>
      </c>
      <c r="U152" s="46">
        <f>VLOOKUP(ROUND(K152,0),Sheet2!$B$20:$J$37,5,0)</f>
        <v>3602.8137210549116</v>
      </c>
      <c r="V152" s="46">
        <f>VLOOKUP(ROUND(K152,0),Sheet2!$B$20:$J$37,6,0)</f>
        <v>3379.6207896898895</v>
      </c>
      <c r="W152" s="46">
        <f>VLOOKUP(ROUND(K152,0),Sheet2!$B$20:$J$37,7,0)</f>
        <v>3131.6372143145204</v>
      </c>
      <c r="X152" s="46">
        <f>VLOOKUP(ROUND(K152,0),Sheet2!$B$20:$J$37,8,0)</f>
        <v>2883.6536389391513</v>
      </c>
      <c r="Y152" s="46">
        <f>VLOOKUP(ROUND(K152,0),Sheet2!$B$20:$J$37,9,0)</f>
        <v>2660.4607075741292</v>
      </c>
      <c r="Z152" s="46">
        <f>VLOOKUP(ROUND(K152,0),Sheet2!$B$20:$M$37,10,0)</f>
        <v>2526.8887411766796</v>
      </c>
      <c r="AA152" s="46">
        <f>VLOOKUP(ROUND(K152,0),Sheet2!$B$20:$M$37,11,0)</f>
        <v>2440.1428114768319</v>
      </c>
      <c r="AB152" s="46">
        <f>VLOOKUP(ROUND(K152,0),Sheet2!$B$20:$M$37,12,0)</f>
        <v>2276.3298845239415</v>
      </c>
      <c r="AC152" s="46">
        <v>75</v>
      </c>
      <c r="AD152" s="53">
        <f t="shared" si="56"/>
        <v>0</v>
      </c>
      <c r="AE152">
        <v>1</v>
      </c>
      <c r="AF152" s="46">
        <v>0</v>
      </c>
      <c r="AG152">
        <v>0</v>
      </c>
      <c r="AH152" s="45">
        <v>0</v>
      </c>
      <c r="AL152">
        <v>0</v>
      </c>
      <c r="AM152" s="45">
        <v>0</v>
      </c>
      <c r="AO152">
        <v>0</v>
      </c>
      <c r="AS152">
        <v>0</v>
      </c>
      <c r="AT152">
        <v>0</v>
      </c>
      <c r="AU152" t="s">
        <v>20</v>
      </c>
      <c r="AV152" t="s">
        <v>25</v>
      </c>
      <c r="AW152">
        <v>0</v>
      </c>
      <c r="AX152">
        <v>0</v>
      </c>
      <c r="AY152">
        <v>1</v>
      </c>
      <c r="AZ152" s="51">
        <f t="shared" si="57"/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 s="51">
        <f t="shared" si="58"/>
        <v>0</v>
      </c>
      <c r="BG152">
        <v>0</v>
      </c>
      <c r="BH152">
        <v>1</v>
      </c>
      <c r="BI152">
        <v>1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22</v>
      </c>
      <c r="BW152" t="s">
        <v>25</v>
      </c>
      <c r="BX152">
        <v>0</v>
      </c>
      <c r="BY152">
        <v>1</v>
      </c>
      <c r="BZ152" s="52">
        <f t="shared" si="65"/>
        <v>1</v>
      </c>
      <c r="CA152">
        <v>0</v>
      </c>
      <c r="CB152">
        <v>0</v>
      </c>
      <c r="CC152">
        <v>1</v>
      </c>
      <c r="CD152">
        <v>0</v>
      </c>
      <c r="CE152">
        <v>0</v>
      </c>
      <c r="CF152" s="52">
        <f t="shared" si="66"/>
        <v>0</v>
      </c>
      <c r="CG152">
        <v>0</v>
      </c>
      <c r="CH152">
        <v>1</v>
      </c>
      <c r="CI152">
        <v>1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Y152">
        <v>0</v>
      </c>
      <c r="CZ152">
        <v>0</v>
      </c>
      <c r="DA152">
        <v>0</v>
      </c>
      <c r="DC152">
        <v>0</v>
      </c>
      <c r="DD152" s="54">
        <f t="shared" si="59"/>
        <v>0</v>
      </c>
      <c r="DE152" t="s">
        <v>73</v>
      </c>
      <c r="DF152">
        <v>0</v>
      </c>
      <c r="DG152" s="46">
        <v>0</v>
      </c>
      <c r="DH152" t="s">
        <v>68</v>
      </c>
    </row>
    <row r="153" spans="1:112" hidden="1" x14ac:dyDescent="0.35">
      <c r="A153" t="s">
        <v>2</v>
      </c>
      <c r="B153">
        <v>21034703</v>
      </c>
      <c r="C153">
        <v>1995</v>
      </c>
      <c r="D153">
        <v>27</v>
      </c>
      <c r="E153">
        <v>0</v>
      </c>
      <c r="F153" t="s">
        <v>8</v>
      </c>
      <c r="G153" s="4" t="s">
        <v>11</v>
      </c>
      <c r="H153" s="1">
        <v>44464</v>
      </c>
      <c r="I153" s="1"/>
      <c r="J153" s="1">
        <v>44551</v>
      </c>
      <c r="K153">
        <v>39.142857142857146</v>
      </c>
      <c r="L153" s="48">
        <f t="shared" si="51"/>
        <v>0</v>
      </c>
      <c r="M153" s="48">
        <f t="shared" si="54"/>
        <v>0</v>
      </c>
      <c r="N153" s="48">
        <f t="shared" si="55"/>
        <v>0</v>
      </c>
      <c r="O153">
        <v>26.714285714285715</v>
      </c>
      <c r="P153">
        <v>3500</v>
      </c>
      <c r="Q153" s="9">
        <f>VLOOKUP(ROUND(K153,0),Sheet2!$B$20:$J$37,8,0)</f>
        <v>2883.6536389391513</v>
      </c>
      <c r="R153" s="46">
        <f>VLOOKUP(ROUND(K153,0),Sheet2!$B$20:$J$37,2,0)</f>
        <v>3986.9445441050993</v>
      </c>
      <c r="S153" s="46">
        <f>VLOOKUP(ROUND(K153,0),Sheet2!$B$20:$J$37,3,0)</f>
        <v>3823.1316171522089</v>
      </c>
      <c r="T153" s="46">
        <f>VLOOKUP(ROUND(K153,0),Sheet2!$B$20:$J$37,4,0)</f>
        <v>3736.3856874523608</v>
      </c>
      <c r="U153" s="46">
        <f>VLOOKUP(ROUND(K153,0),Sheet2!$B$20:$J$37,5,0)</f>
        <v>3602.8137210549116</v>
      </c>
      <c r="V153" s="46">
        <f>VLOOKUP(ROUND(K153,0),Sheet2!$B$20:$J$37,6,0)</f>
        <v>3379.6207896898895</v>
      </c>
      <c r="W153" s="46">
        <f>VLOOKUP(ROUND(K153,0),Sheet2!$B$20:$J$37,7,0)</f>
        <v>3131.6372143145204</v>
      </c>
      <c r="X153" s="46">
        <f>VLOOKUP(ROUND(K153,0),Sheet2!$B$20:$J$37,8,0)</f>
        <v>2883.6536389391513</v>
      </c>
      <c r="Y153" s="46">
        <f>VLOOKUP(ROUND(K153,0),Sheet2!$B$20:$J$37,9,0)</f>
        <v>2660.4607075741292</v>
      </c>
      <c r="Z153" s="46">
        <f>VLOOKUP(ROUND(K153,0),Sheet2!$B$20:$M$37,10,0)</f>
        <v>2526.8887411766796</v>
      </c>
      <c r="AA153" s="46">
        <f>VLOOKUP(ROUND(K153,0),Sheet2!$B$20:$M$37,11,0)</f>
        <v>2440.1428114768319</v>
      </c>
      <c r="AB153" s="46">
        <f>VLOOKUP(ROUND(K153,0),Sheet2!$B$20:$M$37,12,0)</f>
        <v>2276.3298845239415</v>
      </c>
      <c r="AC153" s="46">
        <v>75</v>
      </c>
      <c r="AD153" s="53">
        <f t="shared" si="56"/>
        <v>0</v>
      </c>
      <c r="AE153">
        <v>1</v>
      </c>
      <c r="AF153" s="46">
        <v>0</v>
      </c>
      <c r="AG153">
        <v>0</v>
      </c>
      <c r="AH153" s="45">
        <v>0</v>
      </c>
      <c r="AL153">
        <v>0</v>
      </c>
      <c r="AM153" s="45">
        <v>0</v>
      </c>
      <c r="AO153">
        <v>0</v>
      </c>
      <c r="AQ153">
        <v>0</v>
      </c>
      <c r="AS153">
        <v>0</v>
      </c>
      <c r="AT153">
        <v>0</v>
      </c>
      <c r="AU153" t="s">
        <v>21</v>
      </c>
      <c r="AV153" t="s">
        <v>25</v>
      </c>
      <c r="AW153">
        <v>0</v>
      </c>
      <c r="AX153">
        <v>0</v>
      </c>
      <c r="AY153">
        <v>1</v>
      </c>
      <c r="AZ153" s="51">
        <f t="shared" si="57"/>
        <v>1</v>
      </c>
      <c r="BA153">
        <v>0</v>
      </c>
      <c r="BB153">
        <v>1</v>
      </c>
      <c r="BC153">
        <v>1</v>
      </c>
      <c r="BD153">
        <v>0</v>
      </c>
      <c r="BE153">
        <v>0</v>
      </c>
      <c r="BF153" s="51">
        <f t="shared" si="58"/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/>
      <c r="CW153">
        <v>0</v>
      </c>
      <c r="CY153">
        <v>0</v>
      </c>
      <c r="CZ153">
        <v>0</v>
      </c>
      <c r="DA153">
        <v>0</v>
      </c>
      <c r="DC153">
        <v>0</v>
      </c>
      <c r="DD153" s="54">
        <f t="shared" si="59"/>
        <v>0</v>
      </c>
      <c r="DF153">
        <v>0</v>
      </c>
      <c r="DG153" s="46">
        <v>0</v>
      </c>
      <c r="DH153" t="s">
        <v>68</v>
      </c>
    </row>
    <row r="154" spans="1:112" hidden="1" x14ac:dyDescent="0.35">
      <c r="A154" t="s">
        <v>3</v>
      </c>
      <c r="B154">
        <v>979804812</v>
      </c>
      <c r="C154">
        <v>1994</v>
      </c>
      <c r="D154">
        <v>28</v>
      </c>
      <c r="E154">
        <v>1</v>
      </c>
      <c r="F154" t="s">
        <v>8</v>
      </c>
      <c r="G154" s="3" t="s">
        <v>11</v>
      </c>
      <c r="H154" s="1">
        <v>44429</v>
      </c>
      <c r="I154" s="1">
        <v>44452</v>
      </c>
      <c r="J154" s="1">
        <v>44524</v>
      </c>
      <c r="K154">
        <v>39.142857142857146</v>
      </c>
      <c r="L154" s="48">
        <f t="shared" si="51"/>
        <v>0</v>
      </c>
      <c r="M154" s="48">
        <f t="shared" si="54"/>
        <v>0</v>
      </c>
      <c r="N154" s="48">
        <f t="shared" si="55"/>
        <v>0</v>
      </c>
      <c r="O154">
        <v>28.857142857142861</v>
      </c>
      <c r="P154">
        <v>3500</v>
      </c>
      <c r="Q154" s="9">
        <f>VLOOKUP(ROUND(K154,0),Sheet2!$B$20:$J$37,8,0)</f>
        <v>2883.6536389391513</v>
      </c>
      <c r="R154" s="46">
        <f>VLOOKUP(ROUND(K154,0),Sheet2!$B$20:$J$37,2,0)</f>
        <v>3986.9445441050993</v>
      </c>
      <c r="S154" s="46">
        <f>VLOOKUP(ROUND(K154,0),Sheet2!$B$20:$J$37,3,0)</f>
        <v>3823.1316171522089</v>
      </c>
      <c r="T154" s="46">
        <f>VLOOKUP(ROUND(K154,0),Sheet2!$B$20:$J$37,4,0)</f>
        <v>3736.3856874523608</v>
      </c>
      <c r="U154" s="46">
        <f>VLOOKUP(ROUND(K154,0),Sheet2!$B$20:$J$37,5,0)</f>
        <v>3602.8137210549116</v>
      </c>
      <c r="V154" s="46">
        <f>VLOOKUP(ROUND(K154,0),Sheet2!$B$20:$J$37,6,0)</f>
        <v>3379.6207896898895</v>
      </c>
      <c r="W154" s="46">
        <f>VLOOKUP(ROUND(K154,0),Sheet2!$B$20:$J$37,7,0)</f>
        <v>3131.6372143145204</v>
      </c>
      <c r="X154" s="46">
        <f>VLOOKUP(ROUND(K154,0),Sheet2!$B$20:$J$37,8,0)</f>
        <v>2883.6536389391513</v>
      </c>
      <c r="Y154" s="46">
        <f>VLOOKUP(ROUND(K154,0),Sheet2!$B$20:$J$37,9,0)</f>
        <v>2660.4607075741292</v>
      </c>
      <c r="Z154" s="46">
        <f>VLOOKUP(ROUND(K154,0),Sheet2!$B$20:$M$37,10,0)</f>
        <v>2526.8887411766796</v>
      </c>
      <c r="AA154" s="46">
        <f>VLOOKUP(ROUND(K154,0),Sheet2!$B$20:$M$37,11,0)</f>
        <v>2440.1428114768319</v>
      </c>
      <c r="AB154" s="46">
        <f>VLOOKUP(ROUND(K154,0),Sheet2!$B$20:$M$37,12,0)</f>
        <v>2276.3298845239415</v>
      </c>
      <c r="AC154" s="46">
        <v>75</v>
      </c>
      <c r="AD154" s="53">
        <f t="shared" si="56"/>
        <v>0</v>
      </c>
      <c r="AE154">
        <v>1</v>
      </c>
      <c r="AF154" s="46">
        <v>0</v>
      </c>
      <c r="AG154">
        <v>0</v>
      </c>
      <c r="AH154" s="45">
        <v>0</v>
      </c>
      <c r="AL154">
        <v>0</v>
      </c>
      <c r="AM154" s="45">
        <v>0</v>
      </c>
      <c r="AO154">
        <v>0</v>
      </c>
      <c r="AQ154">
        <v>0</v>
      </c>
      <c r="AS154">
        <v>0</v>
      </c>
      <c r="AT154">
        <v>0</v>
      </c>
      <c r="AU154" t="s">
        <v>20</v>
      </c>
      <c r="AV154" t="s">
        <v>25</v>
      </c>
      <c r="AW154">
        <v>0</v>
      </c>
      <c r="AX154">
        <v>0</v>
      </c>
      <c r="AY154">
        <v>0</v>
      </c>
      <c r="AZ154" s="51">
        <f t="shared" si="57"/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51">
        <f t="shared" si="58"/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23</v>
      </c>
      <c r="BW154" t="s">
        <v>25</v>
      </c>
      <c r="BX154">
        <v>0</v>
      </c>
      <c r="BY154">
        <v>0</v>
      </c>
      <c r="BZ154" s="52">
        <f t="shared" ref="BZ154" si="67">BX154+BY154</f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 s="52">
        <f t="shared" ref="CF154:CF155" si="68">CD154+CE154</f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Y154">
        <v>0</v>
      </c>
      <c r="CZ154">
        <v>0</v>
      </c>
      <c r="DA154">
        <v>0</v>
      </c>
      <c r="DC154">
        <v>0</v>
      </c>
      <c r="DD154" s="54">
        <f t="shared" si="59"/>
        <v>0</v>
      </c>
      <c r="DE154" t="s">
        <v>8</v>
      </c>
      <c r="DF154">
        <v>0</v>
      </c>
      <c r="DG154" s="46">
        <v>0</v>
      </c>
      <c r="DH154" t="s">
        <v>68</v>
      </c>
    </row>
    <row r="155" spans="1:112" hidden="1" x14ac:dyDescent="0.35">
      <c r="A155" t="s">
        <v>3</v>
      </c>
      <c r="B155">
        <v>909863384</v>
      </c>
      <c r="C155">
        <v>1989</v>
      </c>
      <c r="D155">
        <v>33</v>
      </c>
      <c r="E155" s="45">
        <v>3</v>
      </c>
      <c r="F155" t="s">
        <v>8</v>
      </c>
      <c r="G155" s="3" t="s">
        <v>11</v>
      </c>
      <c r="H155" s="1">
        <v>44445</v>
      </c>
      <c r="I155" s="1">
        <v>44466</v>
      </c>
      <c r="J155" s="1">
        <v>44501</v>
      </c>
      <c r="K155">
        <v>37</v>
      </c>
      <c r="L155" s="48">
        <f t="shared" si="51"/>
        <v>0</v>
      </c>
      <c r="M155" s="48">
        <f t="shared" si="54"/>
        <v>0</v>
      </c>
      <c r="N155" s="48">
        <f t="shared" si="55"/>
        <v>0</v>
      </c>
      <c r="O155">
        <v>32</v>
      </c>
      <c r="P155">
        <v>3700</v>
      </c>
      <c r="Q155" s="9">
        <f>VLOOKUP(ROUND(K155,0),Sheet2!$B$20:$J$37,8,0)</f>
        <v>2560.5398489484351</v>
      </c>
      <c r="R155" s="46">
        <f>VLOOKUP(ROUND(K155,0),Sheet2!$B$20:$J$37,2,0)</f>
        <v>3540.206855246417</v>
      </c>
      <c r="S155" s="46">
        <f>VLOOKUP(ROUND(K155,0),Sheet2!$B$20:$J$37,3,0)</f>
        <v>3394.7491894672271</v>
      </c>
      <c r="T155" s="46">
        <f>VLOOKUP(ROUND(K155,0),Sheet2!$B$20:$J$37,4,0)</f>
        <v>3317.7231532154346</v>
      </c>
      <c r="U155" s="46">
        <f>VLOOKUP(ROUND(K155,0),Sheet2!$B$20:$J$37,5,0)</f>
        <v>3199.1179441692843</v>
      </c>
      <c r="V155" s="46">
        <f>VLOOKUP(ROUND(K155,0),Sheet2!$B$20:$J$37,6,0)</f>
        <v>3000.9338117039183</v>
      </c>
      <c r="W155" s="46">
        <f>VLOOKUP(ROUND(K155,0),Sheet2!$B$20:$J$37,7,0)</f>
        <v>2780.7368303261765</v>
      </c>
      <c r="X155" s="46">
        <f>VLOOKUP(ROUND(K155,0),Sheet2!$B$20:$J$37,8,0)</f>
        <v>2560.5398489484351</v>
      </c>
      <c r="Y155" s="46">
        <f>VLOOKUP(ROUND(K155,0),Sheet2!$B$20:$J$37,9,0)</f>
        <v>2362.355716483069</v>
      </c>
      <c r="Z155" s="46">
        <f>VLOOKUP(ROUND(K155,0),Sheet2!$B$20:$M$37,10,0)</f>
        <v>2243.7505074369187</v>
      </c>
      <c r="AA155" s="46">
        <f>VLOOKUP(ROUND(K155,0),Sheet2!$B$20:$M$37,11,0)</f>
        <v>2166.7244711851258</v>
      </c>
      <c r="AB155" s="46">
        <f>VLOOKUP(ROUND(K155,0),Sheet2!$B$20:$M$37,12,0)</f>
        <v>2021.2668054059363</v>
      </c>
      <c r="AC155" s="46">
        <v>99</v>
      </c>
      <c r="AD155" s="53">
        <f t="shared" si="56"/>
        <v>0</v>
      </c>
      <c r="AE155">
        <v>1</v>
      </c>
      <c r="AF155" s="46">
        <v>0</v>
      </c>
      <c r="AG155">
        <v>0</v>
      </c>
      <c r="AH155" s="45">
        <v>0</v>
      </c>
      <c r="AL155">
        <v>0</v>
      </c>
      <c r="AM155" s="45">
        <v>0</v>
      </c>
      <c r="AO155">
        <v>0</v>
      </c>
      <c r="AS155">
        <v>0</v>
      </c>
      <c r="AT155">
        <v>0</v>
      </c>
      <c r="AU155" t="s">
        <v>20</v>
      </c>
      <c r="AV155" t="s">
        <v>25</v>
      </c>
      <c r="AW155">
        <v>0</v>
      </c>
      <c r="AX155">
        <v>0</v>
      </c>
      <c r="AY155">
        <v>1</v>
      </c>
      <c r="AZ155" s="51">
        <f t="shared" si="57"/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 s="51">
        <f t="shared" si="58"/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21</v>
      </c>
      <c r="BW155" t="s">
        <v>25</v>
      </c>
      <c r="BX155">
        <v>1</v>
      </c>
      <c r="BY155">
        <v>1</v>
      </c>
      <c r="BZ155" s="52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 s="52">
        <f t="shared" si="68"/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Y155">
        <v>0</v>
      </c>
      <c r="CZ155">
        <v>0</v>
      </c>
      <c r="DA155">
        <v>0</v>
      </c>
      <c r="DC155">
        <v>0</v>
      </c>
      <c r="DD155" s="54">
        <f t="shared" si="59"/>
        <v>0</v>
      </c>
      <c r="DE155" t="s">
        <v>73</v>
      </c>
      <c r="DF155">
        <v>0</v>
      </c>
      <c r="DG155" s="46">
        <v>0</v>
      </c>
      <c r="DH155" t="s">
        <v>68</v>
      </c>
    </row>
    <row r="156" spans="1:112" hidden="1" x14ac:dyDescent="0.35">
      <c r="A156" t="s">
        <v>2</v>
      </c>
      <c r="B156">
        <v>19408503</v>
      </c>
      <c r="C156">
        <v>1985</v>
      </c>
      <c r="D156">
        <v>37</v>
      </c>
      <c r="E156" s="45">
        <v>0</v>
      </c>
      <c r="F156" t="s">
        <v>9</v>
      </c>
      <c r="G156" s="3" t="s">
        <v>11</v>
      </c>
      <c r="H156" s="1">
        <v>44428</v>
      </c>
      <c r="I156" s="1" t="s">
        <v>52</v>
      </c>
      <c r="J156" s="1">
        <v>44426</v>
      </c>
      <c r="K156">
        <v>39.142857142857146</v>
      </c>
      <c r="L156" s="48">
        <f t="shared" si="51"/>
        <v>0</v>
      </c>
      <c r="M156" s="48">
        <f t="shared" si="54"/>
        <v>0</v>
      </c>
      <c r="N156" s="48">
        <f t="shared" si="55"/>
        <v>0</v>
      </c>
      <c r="O156">
        <v>39.428571428571431</v>
      </c>
      <c r="P156">
        <v>3500</v>
      </c>
      <c r="Q156" s="9">
        <f>VLOOKUP(ROUND(K156,0),Sheet2!$B$20:$J$37,8,0)</f>
        <v>2883.6536389391513</v>
      </c>
      <c r="R156" s="46">
        <f>VLOOKUP(ROUND(K156,0),Sheet2!$B$20:$J$37,2,0)</f>
        <v>3986.9445441050993</v>
      </c>
      <c r="S156" s="46">
        <f>VLOOKUP(ROUND(K156,0),Sheet2!$B$20:$J$37,3,0)</f>
        <v>3823.1316171522089</v>
      </c>
      <c r="T156" s="46">
        <f>VLOOKUP(ROUND(K156,0),Sheet2!$B$20:$J$37,4,0)</f>
        <v>3736.3856874523608</v>
      </c>
      <c r="U156" s="46">
        <f>VLOOKUP(ROUND(K156,0),Sheet2!$B$20:$J$37,5,0)</f>
        <v>3602.8137210549116</v>
      </c>
      <c r="V156" s="46">
        <f>VLOOKUP(ROUND(K156,0),Sheet2!$B$20:$J$37,6,0)</f>
        <v>3379.6207896898895</v>
      </c>
      <c r="W156" s="46">
        <f>VLOOKUP(ROUND(K156,0),Sheet2!$B$20:$J$37,7,0)</f>
        <v>3131.6372143145204</v>
      </c>
      <c r="X156" s="46">
        <f>VLOOKUP(ROUND(K156,0),Sheet2!$B$20:$J$37,8,0)</f>
        <v>2883.6536389391513</v>
      </c>
      <c r="Y156" s="46">
        <f>VLOOKUP(ROUND(K156,0),Sheet2!$B$20:$J$37,9,0)</f>
        <v>2660.4607075741292</v>
      </c>
      <c r="Z156" s="46">
        <f>VLOOKUP(ROUND(K156,0),Sheet2!$B$20:$M$37,10,0)</f>
        <v>2526.8887411766796</v>
      </c>
      <c r="AA156" s="46">
        <f>VLOOKUP(ROUND(K156,0),Sheet2!$B$20:$M$37,11,0)</f>
        <v>2440.1428114768319</v>
      </c>
      <c r="AB156" s="46">
        <f>VLOOKUP(ROUND(K156,0),Sheet2!$B$20:$M$37,12,0)</f>
        <v>2276.3298845239415</v>
      </c>
      <c r="AC156" s="46">
        <v>75</v>
      </c>
      <c r="AD156" s="53">
        <f t="shared" si="56"/>
        <v>0</v>
      </c>
      <c r="AE156">
        <v>1</v>
      </c>
      <c r="AF156" s="46">
        <v>0</v>
      </c>
      <c r="AG156">
        <v>0</v>
      </c>
      <c r="AH156" s="45">
        <v>0</v>
      </c>
      <c r="AL156">
        <v>0</v>
      </c>
      <c r="AM156" s="45">
        <v>0</v>
      </c>
      <c r="AO156">
        <v>0</v>
      </c>
      <c r="AQ156">
        <v>0</v>
      </c>
      <c r="AS156">
        <v>0</v>
      </c>
      <c r="AT156">
        <v>0</v>
      </c>
      <c r="AU156" t="s">
        <v>21</v>
      </c>
      <c r="AV156" t="s">
        <v>24</v>
      </c>
      <c r="AW156">
        <v>0</v>
      </c>
      <c r="AX156">
        <v>0</v>
      </c>
      <c r="AY156">
        <v>1</v>
      </c>
      <c r="AZ156" s="51">
        <f t="shared" si="57"/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 s="51">
        <f t="shared" si="58"/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/>
      <c r="CW156">
        <v>0</v>
      </c>
      <c r="CY156">
        <v>0</v>
      </c>
      <c r="CZ156">
        <v>0</v>
      </c>
      <c r="DA156">
        <v>1</v>
      </c>
      <c r="DB156">
        <v>22.285714285714285</v>
      </c>
      <c r="DC156">
        <v>0</v>
      </c>
      <c r="DD156" s="54">
        <f t="shared" si="59"/>
        <v>0</v>
      </c>
      <c r="DF156">
        <v>0</v>
      </c>
      <c r="DG156" s="46">
        <v>0</v>
      </c>
      <c r="DH156" t="s">
        <v>68</v>
      </c>
    </row>
    <row r="157" spans="1:112" hidden="1" x14ac:dyDescent="0.35">
      <c r="A157" t="s">
        <v>2</v>
      </c>
      <c r="B157">
        <v>21046961</v>
      </c>
      <c r="C157">
        <v>1994</v>
      </c>
      <c r="D157">
        <v>28</v>
      </c>
      <c r="E157">
        <v>0</v>
      </c>
      <c r="F157" t="s">
        <v>8</v>
      </c>
      <c r="G157" s="4" t="s">
        <v>11</v>
      </c>
      <c r="H157" s="1">
        <v>44429</v>
      </c>
      <c r="I157" s="1">
        <v>44453</v>
      </c>
      <c r="J157" s="1">
        <v>44544</v>
      </c>
      <c r="K157">
        <v>39.285714285714285</v>
      </c>
      <c r="L157" s="48">
        <f t="shared" si="51"/>
        <v>0</v>
      </c>
      <c r="M157" s="48">
        <f t="shared" si="54"/>
        <v>0</v>
      </c>
      <c r="N157" s="48">
        <f t="shared" si="55"/>
        <v>0</v>
      </c>
      <c r="O157">
        <v>26.285714285714285</v>
      </c>
      <c r="P157">
        <v>3500</v>
      </c>
      <c r="Q157" s="9">
        <f>VLOOKUP(ROUND(K157,0),Sheet2!$B$20:$J$37,8,0)</f>
        <v>2883.6536389391513</v>
      </c>
      <c r="R157" s="46">
        <f>VLOOKUP(ROUND(K157,0),Sheet2!$B$20:$J$37,2,0)</f>
        <v>3986.9445441050993</v>
      </c>
      <c r="S157" s="46">
        <f>VLOOKUP(ROUND(K157,0),Sheet2!$B$20:$J$37,3,0)</f>
        <v>3823.1316171522089</v>
      </c>
      <c r="T157" s="46">
        <f>VLOOKUP(ROUND(K157,0),Sheet2!$B$20:$J$37,4,0)</f>
        <v>3736.3856874523608</v>
      </c>
      <c r="U157" s="46">
        <f>VLOOKUP(ROUND(K157,0),Sheet2!$B$20:$J$37,5,0)</f>
        <v>3602.8137210549116</v>
      </c>
      <c r="V157" s="46">
        <f>VLOOKUP(ROUND(K157,0),Sheet2!$B$20:$J$37,6,0)</f>
        <v>3379.6207896898895</v>
      </c>
      <c r="W157" s="46">
        <f>VLOOKUP(ROUND(K157,0),Sheet2!$B$20:$J$37,7,0)</f>
        <v>3131.6372143145204</v>
      </c>
      <c r="X157" s="46">
        <f>VLOOKUP(ROUND(K157,0),Sheet2!$B$20:$J$37,8,0)</f>
        <v>2883.6536389391513</v>
      </c>
      <c r="Y157" s="46">
        <f>VLOOKUP(ROUND(K157,0),Sheet2!$B$20:$J$37,9,0)</f>
        <v>2660.4607075741292</v>
      </c>
      <c r="Z157" s="46">
        <f>VLOOKUP(ROUND(K157,0),Sheet2!$B$20:$M$37,10,0)</f>
        <v>2526.8887411766796</v>
      </c>
      <c r="AA157" s="46">
        <f>VLOOKUP(ROUND(K157,0),Sheet2!$B$20:$M$37,11,0)</f>
        <v>2440.1428114768319</v>
      </c>
      <c r="AB157" s="46">
        <f>VLOOKUP(ROUND(K157,0),Sheet2!$B$20:$M$37,12,0)</f>
        <v>2276.3298845239415</v>
      </c>
      <c r="AC157" s="46">
        <v>75</v>
      </c>
      <c r="AD157" s="53">
        <f t="shared" si="56"/>
        <v>0</v>
      </c>
      <c r="AE157">
        <v>1</v>
      </c>
      <c r="AF157" s="46">
        <v>0</v>
      </c>
      <c r="AG157">
        <v>0</v>
      </c>
      <c r="AH157" s="45">
        <v>0</v>
      </c>
      <c r="AL157">
        <v>0</v>
      </c>
      <c r="AM157" s="45">
        <v>0</v>
      </c>
      <c r="AO157">
        <v>0</v>
      </c>
      <c r="AQ157">
        <v>0</v>
      </c>
      <c r="AS157">
        <v>0</v>
      </c>
      <c r="AT157">
        <v>0</v>
      </c>
      <c r="AU157" t="s">
        <v>20</v>
      </c>
      <c r="AV157" t="s">
        <v>25</v>
      </c>
      <c r="AW157">
        <v>0</v>
      </c>
      <c r="AX157">
        <v>0</v>
      </c>
      <c r="AY157">
        <v>0</v>
      </c>
      <c r="AZ157" s="51">
        <f t="shared" si="57"/>
        <v>0</v>
      </c>
      <c r="BA157">
        <v>0</v>
      </c>
      <c r="BB157">
        <v>1</v>
      </c>
      <c r="BC157">
        <v>0</v>
      </c>
      <c r="BD157">
        <v>0</v>
      </c>
      <c r="BE157">
        <v>0</v>
      </c>
      <c r="BF157" s="51">
        <f t="shared" si="58"/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24</v>
      </c>
      <c r="BW157" t="s">
        <v>25</v>
      </c>
      <c r="BX157">
        <v>0</v>
      </c>
      <c r="BY157">
        <v>0</v>
      </c>
      <c r="BZ157" s="52">
        <f t="shared" ref="BZ157:BZ158" si="69">BX157+BY157</f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 s="52">
        <f t="shared" ref="CF157:CF158" si="70">CD157+CE157</f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Y157">
        <v>0</v>
      </c>
      <c r="CZ157">
        <v>0</v>
      </c>
      <c r="DA157">
        <v>0</v>
      </c>
      <c r="DC157">
        <v>0</v>
      </c>
      <c r="DD157" s="54">
        <f t="shared" si="59"/>
        <v>0</v>
      </c>
      <c r="DF157">
        <v>0</v>
      </c>
      <c r="DG157" s="46">
        <v>0</v>
      </c>
      <c r="DH157" t="s">
        <v>68</v>
      </c>
    </row>
    <row r="158" spans="1:112" hidden="1" x14ac:dyDescent="0.35">
      <c r="A158" t="s">
        <v>2</v>
      </c>
      <c r="B158">
        <v>21049602</v>
      </c>
      <c r="C158">
        <v>1993</v>
      </c>
      <c r="D158">
        <v>29</v>
      </c>
      <c r="E158">
        <v>0</v>
      </c>
      <c r="F158" t="s">
        <v>8</v>
      </c>
      <c r="G158" s="3" t="s">
        <v>11</v>
      </c>
      <c r="H158" s="1">
        <v>44439</v>
      </c>
      <c r="I158" s="1">
        <v>44460</v>
      </c>
      <c r="J158" s="1">
        <v>44450</v>
      </c>
      <c r="K158">
        <v>39.285714285714285</v>
      </c>
      <c r="L158" s="48">
        <f t="shared" ref="L158:L184" si="71">IF(K158&lt;28,1,0)</f>
        <v>0</v>
      </c>
      <c r="M158" s="48">
        <f t="shared" si="54"/>
        <v>0</v>
      </c>
      <c r="N158" s="48">
        <f t="shared" si="55"/>
        <v>0</v>
      </c>
      <c r="O158">
        <v>37.714285714285715</v>
      </c>
      <c r="P158">
        <v>3500</v>
      </c>
      <c r="Q158" s="9">
        <f>VLOOKUP(ROUND(K158,0),Sheet2!$B$20:$J$37,8,0)</f>
        <v>2883.6536389391513</v>
      </c>
      <c r="R158" s="46">
        <f>VLOOKUP(ROUND(K158,0),Sheet2!$B$20:$J$37,2,0)</f>
        <v>3986.9445441050993</v>
      </c>
      <c r="S158" s="46">
        <f>VLOOKUP(ROUND(K158,0),Sheet2!$B$20:$J$37,3,0)</f>
        <v>3823.1316171522089</v>
      </c>
      <c r="T158" s="46">
        <f>VLOOKUP(ROUND(K158,0),Sheet2!$B$20:$J$37,4,0)</f>
        <v>3736.3856874523608</v>
      </c>
      <c r="U158" s="46">
        <f>VLOOKUP(ROUND(K158,0),Sheet2!$B$20:$J$37,5,0)</f>
        <v>3602.8137210549116</v>
      </c>
      <c r="V158" s="46">
        <f>VLOOKUP(ROUND(K158,0),Sheet2!$B$20:$J$37,6,0)</f>
        <v>3379.6207896898895</v>
      </c>
      <c r="W158" s="46">
        <f>VLOOKUP(ROUND(K158,0),Sheet2!$B$20:$J$37,7,0)</f>
        <v>3131.6372143145204</v>
      </c>
      <c r="X158" s="46">
        <f>VLOOKUP(ROUND(K158,0),Sheet2!$B$20:$J$37,8,0)</f>
        <v>2883.6536389391513</v>
      </c>
      <c r="Y158" s="46">
        <f>VLOOKUP(ROUND(K158,0),Sheet2!$B$20:$J$37,9,0)</f>
        <v>2660.4607075741292</v>
      </c>
      <c r="Z158" s="46">
        <f>VLOOKUP(ROUND(K158,0),Sheet2!$B$20:$M$37,10,0)</f>
        <v>2526.8887411766796</v>
      </c>
      <c r="AA158" s="46">
        <f>VLOOKUP(ROUND(K158,0),Sheet2!$B$20:$M$37,11,0)</f>
        <v>2440.1428114768319</v>
      </c>
      <c r="AB158" s="46">
        <f>VLOOKUP(ROUND(K158,0),Sheet2!$B$20:$M$37,12,0)</f>
        <v>2276.3298845239415</v>
      </c>
      <c r="AC158" s="46">
        <v>75</v>
      </c>
      <c r="AD158" s="53">
        <f t="shared" si="56"/>
        <v>0</v>
      </c>
      <c r="AE158">
        <v>1</v>
      </c>
      <c r="AF158" s="46">
        <v>0</v>
      </c>
      <c r="AG158">
        <v>0</v>
      </c>
      <c r="AH158" s="45">
        <v>0</v>
      </c>
      <c r="AL158">
        <v>0</v>
      </c>
      <c r="AM158" s="45">
        <v>0</v>
      </c>
      <c r="AO158">
        <v>0</v>
      </c>
      <c r="AQ158">
        <v>0</v>
      </c>
      <c r="AS158">
        <v>0</v>
      </c>
      <c r="AT158">
        <v>0</v>
      </c>
      <c r="AU158" t="s">
        <v>20</v>
      </c>
      <c r="AV158" t="s">
        <v>25</v>
      </c>
      <c r="AW158">
        <v>0</v>
      </c>
      <c r="AX158">
        <v>0</v>
      </c>
      <c r="AY158">
        <v>1</v>
      </c>
      <c r="AZ158" s="51">
        <f t="shared" si="57"/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 s="51">
        <f t="shared" si="58"/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21</v>
      </c>
      <c r="BW158" t="s">
        <v>25</v>
      </c>
      <c r="BX158">
        <v>0</v>
      </c>
      <c r="BY158">
        <v>1</v>
      </c>
      <c r="BZ158" s="52">
        <f t="shared" si="69"/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 s="52">
        <f t="shared" si="70"/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Y158">
        <v>0</v>
      </c>
      <c r="CZ158">
        <v>0</v>
      </c>
      <c r="DA158">
        <v>0</v>
      </c>
      <c r="DC158">
        <v>0</v>
      </c>
      <c r="DD158" s="54">
        <f t="shared" si="59"/>
        <v>0</v>
      </c>
      <c r="DF158">
        <v>0</v>
      </c>
      <c r="DG158" s="46">
        <v>0</v>
      </c>
      <c r="DH158" t="s">
        <v>68</v>
      </c>
    </row>
    <row r="159" spans="1:112" hidden="1" x14ac:dyDescent="0.35">
      <c r="A159" t="s">
        <v>2</v>
      </c>
      <c r="B159">
        <v>21009771</v>
      </c>
      <c r="C159">
        <v>1991</v>
      </c>
      <c r="D159">
        <v>31</v>
      </c>
      <c r="E159">
        <v>0</v>
      </c>
      <c r="F159" t="s">
        <v>8</v>
      </c>
      <c r="G159" s="3" t="s">
        <v>11</v>
      </c>
      <c r="H159" s="1">
        <v>44436</v>
      </c>
      <c r="I159" s="1" t="s">
        <v>52</v>
      </c>
      <c r="J159" s="1">
        <v>44497</v>
      </c>
      <c r="K159" s="46">
        <v>39.285714285714285</v>
      </c>
      <c r="L159" s="48">
        <f t="shared" si="71"/>
        <v>0</v>
      </c>
      <c r="M159" s="48">
        <f t="shared" si="54"/>
        <v>0</v>
      </c>
      <c r="N159" s="48">
        <f t="shared" si="55"/>
        <v>0</v>
      </c>
      <c r="O159">
        <v>30.571428571428569</v>
      </c>
      <c r="P159">
        <v>3500</v>
      </c>
      <c r="Q159" s="9">
        <f>VLOOKUP(ROUND(K159,0),Sheet2!$B$20:$J$37,8,0)</f>
        <v>2883.6536389391513</v>
      </c>
      <c r="R159" s="46">
        <f>VLOOKUP(ROUND(K159,0),Sheet2!$B$20:$J$37,2,0)</f>
        <v>3986.9445441050993</v>
      </c>
      <c r="S159" s="46">
        <f>VLOOKUP(ROUND(K159,0),Sheet2!$B$20:$J$37,3,0)</f>
        <v>3823.1316171522089</v>
      </c>
      <c r="T159" s="46">
        <f>VLOOKUP(ROUND(K159,0),Sheet2!$B$20:$J$37,4,0)</f>
        <v>3736.3856874523608</v>
      </c>
      <c r="U159" s="46">
        <f>VLOOKUP(ROUND(K159,0),Sheet2!$B$20:$J$37,5,0)</f>
        <v>3602.8137210549116</v>
      </c>
      <c r="V159" s="46">
        <f>VLOOKUP(ROUND(K159,0),Sheet2!$B$20:$J$37,6,0)</f>
        <v>3379.6207896898895</v>
      </c>
      <c r="W159" s="46">
        <f>VLOOKUP(ROUND(K159,0),Sheet2!$B$20:$J$37,7,0)</f>
        <v>3131.6372143145204</v>
      </c>
      <c r="X159" s="46">
        <f>VLOOKUP(ROUND(K159,0),Sheet2!$B$20:$J$37,8,0)</f>
        <v>2883.6536389391513</v>
      </c>
      <c r="Y159" s="46">
        <f>VLOOKUP(ROUND(K159,0),Sheet2!$B$20:$J$37,9,0)</f>
        <v>2660.4607075741292</v>
      </c>
      <c r="Z159" s="46">
        <f>VLOOKUP(ROUND(K159,0),Sheet2!$B$20:$M$37,10,0)</f>
        <v>2526.8887411766796</v>
      </c>
      <c r="AA159" s="46">
        <f>VLOOKUP(ROUND(K159,0),Sheet2!$B$20:$M$37,11,0)</f>
        <v>2440.1428114768319</v>
      </c>
      <c r="AB159" s="46">
        <f>VLOOKUP(ROUND(K159,0),Sheet2!$B$20:$M$37,12,0)</f>
        <v>2276.3298845239415</v>
      </c>
      <c r="AC159" s="46">
        <v>75</v>
      </c>
      <c r="AD159" s="53">
        <f t="shared" si="56"/>
        <v>0</v>
      </c>
      <c r="AE159">
        <v>1</v>
      </c>
      <c r="AF159" s="46">
        <v>0</v>
      </c>
      <c r="AG159">
        <v>0</v>
      </c>
      <c r="AH159" s="45">
        <v>0</v>
      </c>
      <c r="AL159">
        <v>0</v>
      </c>
      <c r="AM159" s="45">
        <v>0</v>
      </c>
      <c r="AO159">
        <v>0</v>
      </c>
      <c r="AQ159">
        <v>0</v>
      </c>
      <c r="AS159">
        <v>0</v>
      </c>
      <c r="AT159">
        <v>0</v>
      </c>
      <c r="AU159" t="s">
        <v>21</v>
      </c>
      <c r="AV159" t="s">
        <v>25</v>
      </c>
      <c r="AW159">
        <v>0</v>
      </c>
      <c r="AX159">
        <v>0</v>
      </c>
      <c r="AY159">
        <v>1</v>
      </c>
      <c r="AZ159" s="51">
        <f t="shared" si="57"/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 s="51">
        <f t="shared" si="58"/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/>
      <c r="CW159">
        <v>0</v>
      </c>
      <c r="CY159">
        <v>0</v>
      </c>
      <c r="CZ159">
        <v>0</v>
      </c>
      <c r="DA159">
        <v>0</v>
      </c>
      <c r="DC159">
        <v>0</v>
      </c>
      <c r="DD159" s="54">
        <f t="shared" si="59"/>
        <v>0</v>
      </c>
      <c r="DE159" t="s">
        <v>73</v>
      </c>
      <c r="DF159">
        <v>0</v>
      </c>
      <c r="DG159" s="46">
        <v>0</v>
      </c>
      <c r="DH159" t="s">
        <v>68</v>
      </c>
    </row>
    <row r="160" spans="1:112" hidden="1" x14ac:dyDescent="0.35">
      <c r="A160" t="s">
        <v>3</v>
      </c>
      <c r="B160">
        <v>399309080</v>
      </c>
      <c r="C160">
        <v>1981</v>
      </c>
      <c r="D160">
        <v>41</v>
      </c>
      <c r="E160">
        <v>1</v>
      </c>
      <c r="F160" t="s">
        <v>9</v>
      </c>
      <c r="G160" s="3" t="s">
        <v>11</v>
      </c>
      <c r="H160" s="1">
        <v>44452</v>
      </c>
      <c r="I160" s="1">
        <v>44501</v>
      </c>
      <c r="J160" s="1">
        <v>44527</v>
      </c>
      <c r="K160">
        <v>39</v>
      </c>
      <c r="L160" s="48">
        <f t="shared" si="71"/>
        <v>0</v>
      </c>
      <c r="M160" s="48">
        <f t="shared" si="54"/>
        <v>0</v>
      </c>
      <c r="N160" s="48">
        <f t="shared" si="55"/>
        <v>0</v>
      </c>
      <c r="O160">
        <v>35.285714285714285</v>
      </c>
      <c r="P160">
        <v>3500</v>
      </c>
      <c r="Q160" s="9">
        <f>VLOOKUP(ROUND(K160,0),Sheet2!$B$20:$J$37,8,0)</f>
        <v>2883.6536389391513</v>
      </c>
      <c r="R160" s="46">
        <f>VLOOKUP(ROUND(K160,0),Sheet2!$B$20:$J$37,2,0)</f>
        <v>3986.9445441050993</v>
      </c>
      <c r="S160" s="46">
        <f>VLOOKUP(ROUND(K160,0),Sheet2!$B$20:$J$37,3,0)</f>
        <v>3823.1316171522089</v>
      </c>
      <c r="T160" s="46">
        <f>VLOOKUP(ROUND(K160,0),Sheet2!$B$20:$J$37,4,0)</f>
        <v>3736.3856874523608</v>
      </c>
      <c r="U160" s="46">
        <f>VLOOKUP(ROUND(K160,0),Sheet2!$B$20:$J$37,5,0)</f>
        <v>3602.8137210549116</v>
      </c>
      <c r="V160" s="46">
        <f>VLOOKUP(ROUND(K160,0),Sheet2!$B$20:$J$37,6,0)</f>
        <v>3379.6207896898895</v>
      </c>
      <c r="W160" s="46">
        <f>VLOOKUP(ROUND(K160,0),Sheet2!$B$20:$J$37,7,0)</f>
        <v>3131.6372143145204</v>
      </c>
      <c r="X160" s="46">
        <f>VLOOKUP(ROUND(K160,0),Sheet2!$B$20:$J$37,8,0)</f>
        <v>2883.6536389391513</v>
      </c>
      <c r="Y160" s="46">
        <f>VLOOKUP(ROUND(K160,0),Sheet2!$B$20:$J$37,9,0)</f>
        <v>2660.4607075741292</v>
      </c>
      <c r="Z160" s="46">
        <f>VLOOKUP(ROUND(K160,0),Sheet2!$B$20:$M$37,10,0)</f>
        <v>2526.8887411766796</v>
      </c>
      <c r="AA160" s="46">
        <f>VLOOKUP(ROUND(K160,0),Sheet2!$B$20:$M$37,11,0)</f>
        <v>2440.1428114768319</v>
      </c>
      <c r="AB160" s="46">
        <f>VLOOKUP(ROUND(K160,0),Sheet2!$B$20:$M$37,12,0)</f>
        <v>2276.3298845239415</v>
      </c>
      <c r="AC160" s="46">
        <v>75</v>
      </c>
      <c r="AD160" s="53">
        <f t="shared" si="56"/>
        <v>0</v>
      </c>
      <c r="AE160">
        <v>1</v>
      </c>
      <c r="AF160" s="46">
        <v>0</v>
      </c>
      <c r="AG160">
        <v>0</v>
      </c>
      <c r="AH160" s="45">
        <v>0</v>
      </c>
      <c r="AL160">
        <v>1</v>
      </c>
      <c r="AM160" s="45">
        <v>0</v>
      </c>
      <c r="AO160">
        <v>0</v>
      </c>
      <c r="AS160">
        <v>0</v>
      </c>
      <c r="AT160">
        <v>0</v>
      </c>
      <c r="AU160" t="s">
        <v>20</v>
      </c>
      <c r="AV160" t="s">
        <v>25</v>
      </c>
      <c r="AW160">
        <v>0</v>
      </c>
      <c r="AX160">
        <v>1</v>
      </c>
      <c r="AY160">
        <v>1</v>
      </c>
      <c r="AZ160" s="51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 s="51">
        <f t="shared" si="58"/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49</v>
      </c>
      <c r="BW160" t="s">
        <v>25</v>
      </c>
      <c r="BX160">
        <v>0</v>
      </c>
      <c r="BY160">
        <v>0</v>
      </c>
      <c r="BZ160" s="52">
        <f t="shared" ref="BZ160:BZ162" si="72">BX160+BY160</f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 s="52">
        <f t="shared" ref="CF160:CF162" si="73">CD160+CE160</f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Y160">
        <v>0</v>
      </c>
      <c r="CZ160">
        <v>0</v>
      </c>
      <c r="DA160">
        <v>0</v>
      </c>
      <c r="DC160">
        <v>0</v>
      </c>
      <c r="DD160" s="54">
        <f t="shared" si="59"/>
        <v>0</v>
      </c>
      <c r="DE160" t="s">
        <v>73</v>
      </c>
      <c r="DF160">
        <v>0</v>
      </c>
      <c r="DG160" s="46">
        <v>0</v>
      </c>
      <c r="DH160" t="s">
        <v>68</v>
      </c>
    </row>
    <row r="161" spans="1:112" hidden="1" x14ac:dyDescent="0.35">
      <c r="A161" t="s">
        <v>3</v>
      </c>
      <c r="B161">
        <v>375830824</v>
      </c>
      <c r="C161">
        <v>1995</v>
      </c>
      <c r="D161">
        <v>27</v>
      </c>
      <c r="E161">
        <v>1</v>
      </c>
      <c r="F161" t="s">
        <v>8</v>
      </c>
      <c r="G161" s="3" t="s">
        <v>11</v>
      </c>
      <c r="H161" s="1">
        <v>44428</v>
      </c>
      <c r="I161" s="1">
        <v>44484</v>
      </c>
      <c r="J161" s="1">
        <v>44512</v>
      </c>
      <c r="K161" s="46">
        <v>37.571428571428569</v>
      </c>
      <c r="L161" s="48">
        <f t="shared" si="71"/>
        <v>0</v>
      </c>
      <c r="M161" s="48">
        <f t="shared" si="54"/>
        <v>0</v>
      </c>
      <c r="N161" s="48">
        <f t="shared" si="55"/>
        <v>0</v>
      </c>
      <c r="O161">
        <v>33.571428571428569</v>
      </c>
      <c r="P161">
        <v>3300</v>
      </c>
      <c r="Q161" s="9">
        <f>VLOOKUP(ROUND(K161,0),Sheet2!$B$20:$J$37,8,0)</f>
        <v>2726.9345824864808</v>
      </c>
      <c r="R161" s="46">
        <f>VLOOKUP(ROUND(K161,0),Sheet2!$B$20:$J$37,2,0)</f>
        <v>3770.264503671694</v>
      </c>
      <c r="S161" s="46">
        <f>VLOOKUP(ROUND(K161,0),Sheet2!$B$20:$J$37,3,0)</f>
        <v>3615.3543821737098</v>
      </c>
      <c r="T161" s="46">
        <f>VLOOKUP(ROUND(K161,0),Sheet2!$B$20:$J$37,4,0)</f>
        <v>3533.3228675721571</v>
      </c>
      <c r="U161" s="46">
        <f>VLOOKUP(ROUND(K161,0),Sheet2!$B$20:$J$37,5,0)</f>
        <v>3407.0101892735506</v>
      </c>
      <c r="V161" s="46">
        <f>VLOOKUP(ROUND(K161,0),Sheet2!$B$20:$J$37,6,0)</f>
        <v>3195.9472117761161</v>
      </c>
      <c r="W161" s="46">
        <f>VLOOKUP(ROUND(K161,0),Sheet2!$B$20:$J$37,7,0)</f>
        <v>2961.4408971312987</v>
      </c>
      <c r="X161" s="46">
        <f>VLOOKUP(ROUND(K161,0),Sheet2!$B$20:$J$37,8,0)</f>
        <v>2726.9345824864808</v>
      </c>
      <c r="Y161" s="46">
        <f>VLOOKUP(ROUND(K161,0),Sheet2!$B$20:$J$37,9,0)</f>
        <v>2515.8716049890463</v>
      </c>
      <c r="Z161" s="46">
        <f>VLOOKUP(ROUND(K161,0),Sheet2!$B$20:$M$37,10,0)</f>
        <v>2389.5589266904399</v>
      </c>
      <c r="AA161" s="46">
        <f>VLOOKUP(ROUND(K161,0),Sheet2!$B$20:$M$37,11,0)</f>
        <v>2307.5274120888876</v>
      </c>
      <c r="AB161" s="46">
        <f>VLOOKUP(ROUND(K161,0),Sheet2!$B$20:$M$37,12,0)</f>
        <v>2152.6172905909029</v>
      </c>
      <c r="AC161" s="46">
        <v>75</v>
      </c>
      <c r="AD161" s="53">
        <f t="shared" si="56"/>
        <v>0</v>
      </c>
      <c r="AE161">
        <v>1</v>
      </c>
      <c r="AF161" s="46">
        <v>0</v>
      </c>
      <c r="AG161">
        <v>0</v>
      </c>
      <c r="AH161" s="45">
        <v>0</v>
      </c>
      <c r="AL161">
        <v>0</v>
      </c>
      <c r="AM161" s="45">
        <v>0</v>
      </c>
      <c r="AN161" t="s">
        <v>15</v>
      </c>
      <c r="AO161">
        <v>0</v>
      </c>
      <c r="AS161">
        <v>0</v>
      </c>
      <c r="AT161">
        <v>0</v>
      </c>
      <c r="AU161" t="s">
        <v>20</v>
      </c>
      <c r="AV161" t="s">
        <v>24</v>
      </c>
      <c r="AW161">
        <v>0</v>
      </c>
      <c r="AX161">
        <v>0</v>
      </c>
      <c r="AY161">
        <v>1</v>
      </c>
      <c r="AZ161" s="51">
        <f t="shared" si="57"/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 s="51">
        <f t="shared" si="58"/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56</v>
      </c>
      <c r="BW161" t="s">
        <v>24</v>
      </c>
      <c r="BX161">
        <v>0</v>
      </c>
      <c r="BY161">
        <v>0</v>
      </c>
      <c r="BZ161" s="52">
        <f t="shared" si="72"/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 s="52">
        <f t="shared" si="73"/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Y161">
        <v>0</v>
      </c>
      <c r="CZ161">
        <v>0</v>
      </c>
      <c r="DA161">
        <v>0</v>
      </c>
      <c r="DC161">
        <v>0</v>
      </c>
      <c r="DD161" s="54">
        <f t="shared" si="59"/>
        <v>0</v>
      </c>
      <c r="DE161" t="s">
        <v>73</v>
      </c>
      <c r="DF161">
        <v>0</v>
      </c>
      <c r="DG161" s="46">
        <v>0</v>
      </c>
      <c r="DH161" t="s">
        <v>68</v>
      </c>
    </row>
    <row r="162" spans="1:112" hidden="1" x14ac:dyDescent="0.35">
      <c r="A162" t="s">
        <v>2</v>
      </c>
      <c r="B162">
        <v>21051055</v>
      </c>
      <c r="C162">
        <v>1993</v>
      </c>
      <c r="D162">
        <v>29</v>
      </c>
      <c r="E162">
        <v>0</v>
      </c>
      <c r="F162" t="s">
        <v>8</v>
      </c>
      <c r="G162" s="3" t="s">
        <v>11</v>
      </c>
      <c r="H162" s="1">
        <v>44456</v>
      </c>
      <c r="I162" s="1">
        <v>44477</v>
      </c>
      <c r="J162" s="1">
        <v>44495</v>
      </c>
      <c r="K162">
        <v>37.714285714285715</v>
      </c>
      <c r="L162" s="48">
        <f t="shared" si="71"/>
        <v>0</v>
      </c>
      <c r="M162" s="48">
        <f t="shared" si="54"/>
        <v>0</v>
      </c>
      <c r="N162" s="48">
        <f t="shared" si="55"/>
        <v>0</v>
      </c>
      <c r="O162">
        <v>35.142857142857146</v>
      </c>
      <c r="P162">
        <v>3300</v>
      </c>
      <c r="Q162" s="9">
        <f>VLOOKUP(ROUND(K162,0),Sheet2!$B$20:$J$37,8,0)</f>
        <v>2726.9345824864808</v>
      </c>
      <c r="R162" s="46">
        <f>VLOOKUP(ROUND(K162,0),Sheet2!$B$20:$J$37,2,0)</f>
        <v>3770.264503671694</v>
      </c>
      <c r="S162" s="46">
        <f>VLOOKUP(ROUND(K162,0),Sheet2!$B$20:$J$37,3,0)</f>
        <v>3615.3543821737098</v>
      </c>
      <c r="T162" s="46">
        <f>VLOOKUP(ROUND(K162,0),Sheet2!$B$20:$J$37,4,0)</f>
        <v>3533.3228675721571</v>
      </c>
      <c r="U162" s="46">
        <f>VLOOKUP(ROUND(K162,0),Sheet2!$B$20:$J$37,5,0)</f>
        <v>3407.0101892735506</v>
      </c>
      <c r="V162" s="46">
        <f>VLOOKUP(ROUND(K162,0),Sheet2!$B$20:$J$37,6,0)</f>
        <v>3195.9472117761161</v>
      </c>
      <c r="W162" s="46">
        <f>VLOOKUP(ROUND(K162,0),Sheet2!$B$20:$J$37,7,0)</f>
        <v>2961.4408971312987</v>
      </c>
      <c r="X162" s="46">
        <f>VLOOKUP(ROUND(K162,0),Sheet2!$B$20:$J$37,8,0)</f>
        <v>2726.9345824864808</v>
      </c>
      <c r="Y162" s="46">
        <f>VLOOKUP(ROUND(K162,0),Sheet2!$B$20:$J$37,9,0)</f>
        <v>2515.8716049890463</v>
      </c>
      <c r="Z162" s="46">
        <f>VLOOKUP(ROUND(K162,0),Sheet2!$B$20:$M$37,10,0)</f>
        <v>2389.5589266904399</v>
      </c>
      <c r="AA162" s="46">
        <f>VLOOKUP(ROUND(K162,0),Sheet2!$B$20:$M$37,11,0)</f>
        <v>2307.5274120888876</v>
      </c>
      <c r="AB162" s="46">
        <f>VLOOKUP(ROUND(K162,0),Sheet2!$B$20:$M$37,12,0)</f>
        <v>2152.6172905909029</v>
      </c>
      <c r="AC162" s="46">
        <v>75</v>
      </c>
      <c r="AD162" s="53">
        <f t="shared" si="56"/>
        <v>0</v>
      </c>
      <c r="AE162">
        <v>1</v>
      </c>
      <c r="AF162" s="46">
        <v>0</v>
      </c>
      <c r="AG162">
        <v>0</v>
      </c>
      <c r="AH162" s="45">
        <v>0</v>
      </c>
      <c r="AL162">
        <v>0</v>
      </c>
      <c r="AM162" s="45">
        <v>0</v>
      </c>
      <c r="AO162">
        <v>0</v>
      </c>
      <c r="AQ162">
        <v>0</v>
      </c>
      <c r="AS162">
        <v>0</v>
      </c>
      <c r="AT162">
        <v>0</v>
      </c>
      <c r="AU162" t="s">
        <v>20</v>
      </c>
      <c r="AV162" t="s">
        <v>25</v>
      </c>
      <c r="AW162">
        <v>0</v>
      </c>
      <c r="AX162">
        <v>0</v>
      </c>
      <c r="AY162">
        <v>1</v>
      </c>
      <c r="AZ162" s="51">
        <f t="shared" si="57"/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 s="51">
        <f t="shared" si="58"/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21</v>
      </c>
      <c r="BW162" t="s">
        <v>25</v>
      </c>
      <c r="BX162">
        <v>0</v>
      </c>
      <c r="BY162">
        <v>1</v>
      </c>
      <c r="BZ162" s="52">
        <f t="shared" si="72"/>
        <v>1</v>
      </c>
      <c r="CA162">
        <v>0</v>
      </c>
      <c r="CB162">
        <v>0</v>
      </c>
      <c r="CC162">
        <v>1</v>
      </c>
      <c r="CD162">
        <v>0</v>
      </c>
      <c r="CE162">
        <v>0</v>
      </c>
      <c r="CF162" s="52">
        <f t="shared" si="73"/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Y162">
        <v>0</v>
      </c>
      <c r="CZ162">
        <v>0</v>
      </c>
      <c r="DA162">
        <v>0</v>
      </c>
      <c r="DC162">
        <v>0</v>
      </c>
      <c r="DD162" s="54">
        <f t="shared" si="59"/>
        <v>0</v>
      </c>
      <c r="DE162" t="s">
        <v>73</v>
      </c>
      <c r="DF162">
        <v>0</v>
      </c>
      <c r="DG162" s="46">
        <v>0</v>
      </c>
      <c r="DH162" t="s">
        <v>68</v>
      </c>
    </row>
    <row r="163" spans="1:112" hidden="1" x14ac:dyDescent="0.35">
      <c r="A163" t="s">
        <v>3</v>
      </c>
      <c r="B163">
        <v>938950363</v>
      </c>
      <c r="C163">
        <v>1993</v>
      </c>
      <c r="D163">
        <v>29</v>
      </c>
      <c r="E163">
        <v>2</v>
      </c>
      <c r="F163" t="s">
        <v>8</v>
      </c>
      <c r="G163" s="3" t="s">
        <v>11</v>
      </c>
      <c r="H163" s="1">
        <v>44424</v>
      </c>
      <c r="I163" s="1"/>
      <c r="J163" s="1">
        <v>44457</v>
      </c>
      <c r="K163">
        <v>37.714285714285715</v>
      </c>
      <c r="L163" s="48">
        <f t="shared" si="71"/>
        <v>0</v>
      </c>
      <c r="M163" s="48">
        <f t="shared" si="54"/>
        <v>0</v>
      </c>
      <c r="N163" s="48">
        <f t="shared" si="55"/>
        <v>0</v>
      </c>
      <c r="O163">
        <v>33</v>
      </c>
      <c r="P163">
        <v>3300</v>
      </c>
      <c r="Q163" s="9">
        <f>VLOOKUP(ROUND(K163,0),Sheet2!$B$20:$J$37,8,0)</f>
        <v>2726.9345824864808</v>
      </c>
      <c r="R163" s="46">
        <f>VLOOKUP(ROUND(K163,0),Sheet2!$B$20:$J$37,2,0)</f>
        <v>3770.264503671694</v>
      </c>
      <c r="S163" s="46">
        <f>VLOOKUP(ROUND(K163,0),Sheet2!$B$20:$J$37,3,0)</f>
        <v>3615.3543821737098</v>
      </c>
      <c r="T163" s="46">
        <f>VLOOKUP(ROUND(K163,0),Sheet2!$B$20:$J$37,4,0)</f>
        <v>3533.3228675721571</v>
      </c>
      <c r="U163" s="46">
        <f>VLOOKUP(ROUND(K163,0),Sheet2!$B$20:$J$37,5,0)</f>
        <v>3407.0101892735506</v>
      </c>
      <c r="V163" s="46">
        <f>VLOOKUP(ROUND(K163,0),Sheet2!$B$20:$J$37,6,0)</f>
        <v>3195.9472117761161</v>
      </c>
      <c r="W163" s="46">
        <f>VLOOKUP(ROUND(K163,0),Sheet2!$B$20:$J$37,7,0)</f>
        <v>2961.4408971312987</v>
      </c>
      <c r="X163" s="46">
        <f>VLOOKUP(ROUND(K163,0),Sheet2!$B$20:$J$37,8,0)</f>
        <v>2726.9345824864808</v>
      </c>
      <c r="Y163" s="46">
        <f>VLOOKUP(ROUND(K163,0),Sheet2!$B$20:$J$37,9,0)</f>
        <v>2515.8716049890463</v>
      </c>
      <c r="Z163" s="46">
        <f>VLOOKUP(ROUND(K163,0),Sheet2!$B$20:$M$37,10,0)</f>
        <v>2389.5589266904399</v>
      </c>
      <c r="AA163" s="46">
        <f>VLOOKUP(ROUND(K163,0),Sheet2!$B$20:$M$37,11,0)</f>
        <v>2307.5274120888876</v>
      </c>
      <c r="AB163" s="46">
        <f>VLOOKUP(ROUND(K163,0),Sheet2!$B$20:$M$37,12,0)</f>
        <v>2152.6172905909029</v>
      </c>
      <c r="AC163" s="46">
        <v>75</v>
      </c>
      <c r="AD163" s="53">
        <f t="shared" si="56"/>
        <v>0</v>
      </c>
      <c r="AE163">
        <v>1</v>
      </c>
      <c r="AF163" s="46">
        <v>0</v>
      </c>
      <c r="AG163">
        <v>0</v>
      </c>
      <c r="AH163" s="45">
        <v>0</v>
      </c>
      <c r="AL163">
        <v>0</v>
      </c>
      <c r="AM163" s="45">
        <v>0</v>
      </c>
      <c r="AO163">
        <v>0</v>
      </c>
      <c r="AQ163">
        <v>0</v>
      </c>
      <c r="AS163">
        <v>0</v>
      </c>
      <c r="AT163">
        <v>0</v>
      </c>
      <c r="AU163" t="s">
        <v>21</v>
      </c>
      <c r="AV163" t="s">
        <v>24</v>
      </c>
      <c r="AW163">
        <v>0</v>
      </c>
      <c r="AX163">
        <v>0</v>
      </c>
      <c r="AY163">
        <v>1</v>
      </c>
      <c r="AZ163" s="51">
        <f t="shared" si="57"/>
        <v>1</v>
      </c>
      <c r="BA163">
        <v>1</v>
      </c>
      <c r="BB163">
        <v>0</v>
      </c>
      <c r="BC163">
        <v>1</v>
      </c>
      <c r="BD163">
        <v>0</v>
      </c>
      <c r="BE163">
        <v>0</v>
      </c>
      <c r="BF163" s="51">
        <f t="shared" si="58"/>
        <v>0</v>
      </c>
      <c r="BG163">
        <v>0</v>
      </c>
      <c r="BH163">
        <v>1</v>
      </c>
      <c r="BI163">
        <v>1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/>
      <c r="CW163">
        <v>0</v>
      </c>
      <c r="CY163">
        <v>0</v>
      </c>
      <c r="CZ163">
        <v>0</v>
      </c>
      <c r="DA163">
        <v>0</v>
      </c>
      <c r="DC163">
        <v>0</v>
      </c>
      <c r="DD163" s="54">
        <f t="shared" si="59"/>
        <v>0</v>
      </c>
      <c r="DE163" t="s">
        <v>73</v>
      </c>
      <c r="DF163">
        <v>0</v>
      </c>
      <c r="DG163" s="46">
        <v>0</v>
      </c>
      <c r="DH163" t="s">
        <v>68</v>
      </c>
    </row>
    <row r="164" spans="1:112" hidden="1" x14ac:dyDescent="0.35">
      <c r="A164" t="s">
        <v>3</v>
      </c>
      <c r="B164">
        <v>329341036</v>
      </c>
      <c r="C164">
        <v>2000</v>
      </c>
      <c r="D164">
        <v>22</v>
      </c>
      <c r="E164" s="45">
        <v>2</v>
      </c>
      <c r="F164" t="s">
        <v>8</v>
      </c>
      <c r="G164" s="3" t="s">
        <v>11</v>
      </c>
      <c r="H164" s="1">
        <v>44462</v>
      </c>
      <c r="I164" s="1"/>
      <c r="J164" s="1">
        <v>44538</v>
      </c>
      <c r="K164" s="46">
        <v>38</v>
      </c>
      <c r="L164" s="48">
        <f t="shared" si="71"/>
        <v>0</v>
      </c>
      <c r="M164" s="48">
        <f t="shared" si="54"/>
        <v>0</v>
      </c>
      <c r="N164" s="48">
        <f t="shared" si="55"/>
        <v>0</v>
      </c>
      <c r="O164">
        <v>27.142857142857142</v>
      </c>
      <c r="P164">
        <v>3300</v>
      </c>
      <c r="Q164" s="9">
        <f>VLOOKUP(ROUND(K164,0),Sheet2!$B$20:$J$37,8,0)</f>
        <v>2726.9345824864808</v>
      </c>
      <c r="R164" s="46">
        <f>VLOOKUP(ROUND(K164,0),Sheet2!$B$20:$J$37,2,0)</f>
        <v>3770.264503671694</v>
      </c>
      <c r="S164" s="46">
        <f>VLOOKUP(ROUND(K164,0),Sheet2!$B$20:$J$37,3,0)</f>
        <v>3615.3543821737098</v>
      </c>
      <c r="T164" s="46">
        <f>VLOOKUP(ROUND(K164,0),Sheet2!$B$20:$J$37,4,0)</f>
        <v>3533.3228675721571</v>
      </c>
      <c r="U164" s="46">
        <f>VLOOKUP(ROUND(K164,0),Sheet2!$B$20:$J$37,5,0)</f>
        <v>3407.0101892735506</v>
      </c>
      <c r="V164" s="46">
        <f>VLOOKUP(ROUND(K164,0),Sheet2!$B$20:$J$37,6,0)</f>
        <v>3195.9472117761161</v>
      </c>
      <c r="W164" s="46">
        <f>VLOOKUP(ROUND(K164,0),Sheet2!$B$20:$J$37,7,0)</f>
        <v>2961.4408971312987</v>
      </c>
      <c r="X164" s="46">
        <f>VLOOKUP(ROUND(K164,0),Sheet2!$B$20:$J$37,8,0)</f>
        <v>2726.9345824864808</v>
      </c>
      <c r="Y164" s="46">
        <f>VLOOKUP(ROUND(K164,0),Sheet2!$B$20:$J$37,9,0)</f>
        <v>2515.8716049890463</v>
      </c>
      <c r="Z164" s="46">
        <f>VLOOKUP(ROUND(K164,0),Sheet2!$B$20:$M$37,10,0)</f>
        <v>2389.5589266904399</v>
      </c>
      <c r="AA164" s="46">
        <f>VLOOKUP(ROUND(K164,0),Sheet2!$B$20:$M$37,11,0)</f>
        <v>2307.5274120888876</v>
      </c>
      <c r="AB164" s="46">
        <f>VLOOKUP(ROUND(K164,0),Sheet2!$B$20:$M$37,12,0)</f>
        <v>2152.6172905909029</v>
      </c>
      <c r="AC164" s="46">
        <v>75</v>
      </c>
      <c r="AD164" s="53">
        <f t="shared" si="56"/>
        <v>0</v>
      </c>
      <c r="AE164">
        <v>1</v>
      </c>
      <c r="AF164" s="46">
        <v>0</v>
      </c>
      <c r="AG164">
        <v>0</v>
      </c>
      <c r="AH164" s="45">
        <v>0</v>
      </c>
      <c r="AL164">
        <v>0</v>
      </c>
      <c r="AM164" s="45">
        <v>0</v>
      </c>
      <c r="AO164">
        <v>0</v>
      </c>
      <c r="AS164">
        <v>0</v>
      </c>
      <c r="AT164">
        <v>0</v>
      </c>
      <c r="AU164" t="s">
        <v>21</v>
      </c>
      <c r="AV164" t="s">
        <v>25</v>
      </c>
      <c r="AW164">
        <v>0</v>
      </c>
      <c r="AX164">
        <v>0</v>
      </c>
      <c r="AY164">
        <v>1</v>
      </c>
      <c r="AZ164" s="51">
        <f t="shared" si="57"/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 s="51">
        <f t="shared" si="58"/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/>
      <c r="CW164">
        <v>0</v>
      </c>
      <c r="CY164">
        <v>0</v>
      </c>
      <c r="CZ164">
        <v>0</v>
      </c>
      <c r="DA164">
        <v>0</v>
      </c>
      <c r="DC164">
        <v>1</v>
      </c>
      <c r="DD164" s="54">
        <f t="shared" si="59"/>
        <v>1</v>
      </c>
      <c r="DE164" t="s">
        <v>8</v>
      </c>
      <c r="DF164">
        <v>0</v>
      </c>
      <c r="DG164" s="46">
        <v>0</v>
      </c>
      <c r="DH164" t="s">
        <v>68</v>
      </c>
    </row>
    <row r="165" spans="1:112" hidden="1" x14ac:dyDescent="0.35">
      <c r="A165" t="s">
        <v>2</v>
      </c>
      <c r="B165">
        <v>15719329</v>
      </c>
      <c r="C165">
        <v>1990</v>
      </c>
      <c r="D165">
        <v>32</v>
      </c>
      <c r="E165" s="45">
        <v>0</v>
      </c>
      <c r="F165" t="s">
        <v>8</v>
      </c>
      <c r="G165" s="3" t="s">
        <v>11</v>
      </c>
      <c r="H165" s="1">
        <v>44433</v>
      </c>
      <c r="I165" s="1" t="s">
        <v>52</v>
      </c>
      <c r="J165" s="1">
        <v>44490</v>
      </c>
      <c r="K165" s="46">
        <v>38</v>
      </c>
      <c r="L165" s="48">
        <f t="shared" si="71"/>
        <v>0</v>
      </c>
      <c r="M165" s="48">
        <f t="shared" si="54"/>
        <v>0</v>
      </c>
      <c r="N165" s="48">
        <f t="shared" si="55"/>
        <v>0</v>
      </c>
      <c r="O165">
        <v>29.857142857142858</v>
      </c>
      <c r="P165">
        <v>3300</v>
      </c>
      <c r="Q165" s="9">
        <f>VLOOKUP(ROUND(K165,0),Sheet2!$B$20:$J$37,8,0)</f>
        <v>2726.9345824864808</v>
      </c>
      <c r="R165" s="46">
        <f>VLOOKUP(ROUND(K165,0),Sheet2!$B$20:$J$37,2,0)</f>
        <v>3770.264503671694</v>
      </c>
      <c r="S165" s="46">
        <f>VLOOKUP(ROUND(K165,0),Sheet2!$B$20:$J$37,3,0)</f>
        <v>3615.3543821737098</v>
      </c>
      <c r="T165" s="46">
        <f>VLOOKUP(ROUND(K165,0),Sheet2!$B$20:$J$37,4,0)</f>
        <v>3533.3228675721571</v>
      </c>
      <c r="U165" s="46">
        <f>VLOOKUP(ROUND(K165,0),Sheet2!$B$20:$J$37,5,0)</f>
        <v>3407.0101892735506</v>
      </c>
      <c r="V165" s="46">
        <f>VLOOKUP(ROUND(K165,0),Sheet2!$B$20:$J$37,6,0)</f>
        <v>3195.9472117761161</v>
      </c>
      <c r="W165" s="46">
        <f>VLOOKUP(ROUND(K165,0),Sheet2!$B$20:$J$37,7,0)</f>
        <v>2961.4408971312987</v>
      </c>
      <c r="X165" s="46">
        <f>VLOOKUP(ROUND(K165,0),Sheet2!$B$20:$J$37,8,0)</f>
        <v>2726.9345824864808</v>
      </c>
      <c r="Y165" s="46">
        <f>VLOOKUP(ROUND(K165,0),Sheet2!$B$20:$J$37,9,0)</f>
        <v>2515.8716049890463</v>
      </c>
      <c r="Z165" s="46">
        <f>VLOOKUP(ROUND(K165,0),Sheet2!$B$20:$M$37,10,0)</f>
        <v>2389.5589266904399</v>
      </c>
      <c r="AA165" s="46">
        <f>VLOOKUP(ROUND(K165,0),Sheet2!$B$20:$M$37,11,0)</f>
        <v>2307.5274120888876</v>
      </c>
      <c r="AB165" s="46">
        <f>VLOOKUP(ROUND(K165,0),Sheet2!$B$20:$M$37,12,0)</f>
        <v>2152.6172905909029</v>
      </c>
      <c r="AC165" s="46">
        <v>75</v>
      </c>
      <c r="AD165" s="53">
        <f t="shared" si="56"/>
        <v>0</v>
      </c>
      <c r="AE165">
        <v>1</v>
      </c>
      <c r="AF165" s="46">
        <v>0</v>
      </c>
      <c r="AG165">
        <v>0</v>
      </c>
      <c r="AH165" s="45">
        <v>0</v>
      </c>
      <c r="AL165">
        <v>0</v>
      </c>
      <c r="AM165" s="45">
        <v>0</v>
      </c>
      <c r="AO165">
        <v>0</v>
      </c>
      <c r="AQ165">
        <v>0</v>
      </c>
      <c r="AS165">
        <v>0</v>
      </c>
      <c r="AT165">
        <v>0</v>
      </c>
      <c r="AU165" t="s">
        <v>21</v>
      </c>
      <c r="AV165" t="s">
        <v>24</v>
      </c>
      <c r="AW165">
        <v>0</v>
      </c>
      <c r="AX165">
        <v>0</v>
      </c>
      <c r="AY165">
        <v>1</v>
      </c>
      <c r="AZ165" s="51">
        <f t="shared" si="57"/>
        <v>1</v>
      </c>
      <c r="BA165">
        <v>0</v>
      </c>
      <c r="BB165">
        <v>0</v>
      </c>
      <c r="BC165">
        <v>1</v>
      </c>
      <c r="BD165">
        <v>0</v>
      </c>
      <c r="BE165">
        <v>0</v>
      </c>
      <c r="BF165" s="51">
        <f t="shared" si="58"/>
        <v>0</v>
      </c>
      <c r="BG165">
        <v>0</v>
      </c>
      <c r="BH165">
        <v>1</v>
      </c>
      <c r="BI165">
        <v>1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/>
      <c r="CW165">
        <v>0</v>
      </c>
      <c r="CY165">
        <v>0</v>
      </c>
      <c r="CZ165">
        <v>0</v>
      </c>
      <c r="DA165">
        <v>0</v>
      </c>
      <c r="DC165">
        <v>0</v>
      </c>
      <c r="DD165" s="54">
        <f t="shared" si="59"/>
        <v>0</v>
      </c>
      <c r="DF165">
        <v>0</v>
      </c>
      <c r="DG165" s="46">
        <v>0</v>
      </c>
      <c r="DH165" t="s">
        <v>68</v>
      </c>
    </row>
    <row r="166" spans="1:112" hidden="1" x14ac:dyDescent="0.35">
      <c r="A166" t="s">
        <v>3</v>
      </c>
      <c r="B166">
        <v>973741859</v>
      </c>
      <c r="C166">
        <v>1990</v>
      </c>
      <c r="D166">
        <v>32</v>
      </c>
      <c r="E166">
        <v>1</v>
      </c>
      <c r="F166" t="s">
        <v>8</v>
      </c>
      <c r="G166" s="3" t="s">
        <v>11</v>
      </c>
      <c r="H166" s="1">
        <v>44424</v>
      </c>
      <c r="I166" s="1">
        <v>44476</v>
      </c>
      <c r="J166" s="1">
        <v>44469</v>
      </c>
      <c r="K166" s="46">
        <v>38</v>
      </c>
      <c r="L166" s="48">
        <f t="shared" si="71"/>
        <v>0</v>
      </c>
      <c r="M166" s="48">
        <f t="shared" si="54"/>
        <v>0</v>
      </c>
      <c r="N166" s="48">
        <f t="shared" si="55"/>
        <v>0</v>
      </c>
      <c r="O166">
        <v>31.571428571428569</v>
      </c>
      <c r="P166">
        <v>3300</v>
      </c>
      <c r="Q166" s="9">
        <f>VLOOKUP(ROUND(K166,0),Sheet2!$B$20:$J$37,8,0)</f>
        <v>2726.9345824864808</v>
      </c>
      <c r="R166" s="46">
        <f>VLOOKUP(ROUND(K166,0),Sheet2!$B$20:$J$37,2,0)</f>
        <v>3770.264503671694</v>
      </c>
      <c r="S166" s="46">
        <f>VLOOKUP(ROUND(K166,0),Sheet2!$B$20:$J$37,3,0)</f>
        <v>3615.3543821737098</v>
      </c>
      <c r="T166" s="46">
        <f>VLOOKUP(ROUND(K166,0),Sheet2!$B$20:$J$37,4,0)</f>
        <v>3533.3228675721571</v>
      </c>
      <c r="U166" s="46">
        <f>VLOOKUP(ROUND(K166,0),Sheet2!$B$20:$J$37,5,0)</f>
        <v>3407.0101892735506</v>
      </c>
      <c r="V166" s="46">
        <f>VLOOKUP(ROUND(K166,0),Sheet2!$B$20:$J$37,6,0)</f>
        <v>3195.9472117761161</v>
      </c>
      <c r="W166" s="46">
        <f>VLOOKUP(ROUND(K166,0),Sheet2!$B$20:$J$37,7,0)</f>
        <v>2961.4408971312987</v>
      </c>
      <c r="X166" s="46">
        <f>VLOOKUP(ROUND(K166,0),Sheet2!$B$20:$J$37,8,0)</f>
        <v>2726.9345824864808</v>
      </c>
      <c r="Y166" s="46">
        <f>VLOOKUP(ROUND(K166,0),Sheet2!$B$20:$J$37,9,0)</f>
        <v>2515.8716049890463</v>
      </c>
      <c r="Z166" s="46">
        <f>VLOOKUP(ROUND(K166,0),Sheet2!$B$20:$M$37,10,0)</f>
        <v>2389.5589266904399</v>
      </c>
      <c r="AA166" s="46">
        <f>VLOOKUP(ROUND(K166,0),Sheet2!$B$20:$M$37,11,0)</f>
        <v>2307.5274120888876</v>
      </c>
      <c r="AB166" s="46">
        <f>VLOOKUP(ROUND(K166,0),Sheet2!$B$20:$M$37,12,0)</f>
        <v>2152.6172905909029</v>
      </c>
      <c r="AC166" s="46">
        <v>75</v>
      </c>
      <c r="AD166" s="53">
        <f t="shared" si="56"/>
        <v>0</v>
      </c>
      <c r="AE166">
        <v>1</v>
      </c>
      <c r="AF166" s="46">
        <v>0</v>
      </c>
      <c r="AG166">
        <v>0</v>
      </c>
      <c r="AH166" s="45">
        <v>0</v>
      </c>
      <c r="AL166">
        <v>0</v>
      </c>
      <c r="AM166" s="45">
        <v>0</v>
      </c>
      <c r="AO166">
        <v>0</v>
      </c>
      <c r="AQ166">
        <v>0</v>
      </c>
      <c r="AS166">
        <v>0</v>
      </c>
      <c r="AT166">
        <v>0</v>
      </c>
      <c r="AU166" t="s">
        <v>20</v>
      </c>
      <c r="AV166" t="s">
        <v>24</v>
      </c>
      <c r="AW166">
        <v>0</v>
      </c>
      <c r="AX166">
        <v>0</v>
      </c>
      <c r="AY166">
        <v>1</v>
      </c>
      <c r="AZ166" s="51">
        <f t="shared" si="57"/>
        <v>1</v>
      </c>
      <c r="BA166">
        <v>0</v>
      </c>
      <c r="BB166">
        <v>0</v>
      </c>
      <c r="BC166">
        <v>1</v>
      </c>
      <c r="BD166">
        <v>0</v>
      </c>
      <c r="BE166">
        <v>0</v>
      </c>
      <c r="BF166" s="51">
        <f t="shared" si="58"/>
        <v>0</v>
      </c>
      <c r="BG166">
        <v>0</v>
      </c>
      <c r="BH166">
        <v>0</v>
      </c>
      <c r="BI166">
        <v>1</v>
      </c>
      <c r="BJ166">
        <v>1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52</v>
      </c>
      <c r="BW166" t="s">
        <v>24</v>
      </c>
      <c r="BX166">
        <v>0</v>
      </c>
      <c r="BY166">
        <v>0</v>
      </c>
      <c r="BZ166" s="52">
        <f t="shared" ref="BZ166:BZ170" si="74">BX166+BY166</f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 s="52">
        <f t="shared" ref="CF166:CF170" si="75">CD166+CE166</f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Y166">
        <v>0</v>
      </c>
      <c r="CZ166">
        <v>0</v>
      </c>
      <c r="DA166">
        <v>0</v>
      </c>
      <c r="DC166">
        <v>0</v>
      </c>
      <c r="DD166" s="54">
        <f t="shared" si="59"/>
        <v>0</v>
      </c>
      <c r="DE166" t="s">
        <v>73</v>
      </c>
      <c r="DF166">
        <v>0</v>
      </c>
      <c r="DG166" s="46">
        <v>0</v>
      </c>
      <c r="DH166" t="s">
        <v>68</v>
      </c>
    </row>
    <row r="167" spans="1:112" hidden="1" x14ac:dyDescent="0.35">
      <c r="A167" t="s">
        <v>3</v>
      </c>
      <c r="B167">
        <v>931868726</v>
      </c>
      <c r="C167">
        <v>1989</v>
      </c>
      <c r="D167">
        <v>33</v>
      </c>
      <c r="E167">
        <v>2</v>
      </c>
      <c r="F167" t="s">
        <v>8</v>
      </c>
      <c r="G167" s="3" t="s">
        <v>11</v>
      </c>
      <c r="H167" s="1">
        <v>44428</v>
      </c>
      <c r="I167" s="1">
        <v>44481</v>
      </c>
      <c r="J167" s="1">
        <v>44449</v>
      </c>
      <c r="K167" s="46">
        <v>38</v>
      </c>
      <c r="L167" s="48">
        <f t="shared" si="71"/>
        <v>0</v>
      </c>
      <c r="M167" s="48">
        <f t="shared" si="54"/>
        <v>0</v>
      </c>
      <c r="N167" s="48">
        <f t="shared" si="55"/>
        <v>0</v>
      </c>
      <c r="O167">
        <v>35</v>
      </c>
      <c r="P167">
        <v>3300</v>
      </c>
      <c r="Q167" s="9">
        <f>VLOOKUP(ROUND(K167,0),Sheet2!$B$20:$J$37,8,0)</f>
        <v>2726.9345824864808</v>
      </c>
      <c r="R167" s="46">
        <f>VLOOKUP(ROUND(K167,0),Sheet2!$B$20:$J$37,2,0)</f>
        <v>3770.264503671694</v>
      </c>
      <c r="S167" s="46">
        <f>VLOOKUP(ROUND(K167,0),Sheet2!$B$20:$J$37,3,0)</f>
        <v>3615.3543821737098</v>
      </c>
      <c r="T167" s="46">
        <f>VLOOKUP(ROUND(K167,0),Sheet2!$B$20:$J$37,4,0)</f>
        <v>3533.3228675721571</v>
      </c>
      <c r="U167" s="46">
        <f>VLOOKUP(ROUND(K167,0),Sheet2!$B$20:$J$37,5,0)</f>
        <v>3407.0101892735506</v>
      </c>
      <c r="V167" s="46">
        <f>VLOOKUP(ROUND(K167,0),Sheet2!$B$20:$J$37,6,0)</f>
        <v>3195.9472117761161</v>
      </c>
      <c r="W167" s="46">
        <f>VLOOKUP(ROUND(K167,0),Sheet2!$B$20:$J$37,7,0)</f>
        <v>2961.4408971312987</v>
      </c>
      <c r="X167" s="46">
        <f>VLOOKUP(ROUND(K167,0),Sheet2!$B$20:$J$37,8,0)</f>
        <v>2726.9345824864808</v>
      </c>
      <c r="Y167" s="46">
        <f>VLOOKUP(ROUND(K167,0),Sheet2!$B$20:$J$37,9,0)</f>
        <v>2515.8716049890463</v>
      </c>
      <c r="Z167" s="46">
        <f>VLOOKUP(ROUND(K167,0),Sheet2!$B$20:$M$37,10,0)</f>
        <v>2389.5589266904399</v>
      </c>
      <c r="AA167" s="46">
        <f>VLOOKUP(ROUND(K167,0),Sheet2!$B$20:$M$37,11,0)</f>
        <v>2307.5274120888876</v>
      </c>
      <c r="AB167" s="46">
        <f>VLOOKUP(ROUND(K167,0),Sheet2!$B$20:$M$37,12,0)</f>
        <v>2152.6172905909029</v>
      </c>
      <c r="AC167" s="46">
        <v>75</v>
      </c>
      <c r="AD167" s="53">
        <f t="shared" si="56"/>
        <v>0</v>
      </c>
      <c r="AE167">
        <v>1</v>
      </c>
      <c r="AF167" s="46">
        <v>0</v>
      </c>
      <c r="AG167">
        <v>0</v>
      </c>
      <c r="AH167" s="45">
        <v>0</v>
      </c>
      <c r="AL167">
        <v>0</v>
      </c>
      <c r="AM167" s="45">
        <v>0</v>
      </c>
      <c r="AO167">
        <v>0</v>
      </c>
      <c r="AQ167">
        <v>0</v>
      </c>
      <c r="AS167">
        <v>0</v>
      </c>
      <c r="AT167">
        <v>0</v>
      </c>
      <c r="AU167" t="s">
        <v>20</v>
      </c>
      <c r="AV167" t="s">
        <v>24</v>
      </c>
      <c r="AW167">
        <v>0</v>
      </c>
      <c r="AX167">
        <v>0</v>
      </c>
      <c r="AY167">
        <v>1</v>
      </c>
      <c r="AZ167" s="51">
        <f t="shared" si="57"/>
        <v>1</v>
      </c>
      <c r="BA167">
        <v>0</v>
      </c>
      <c r="BB167">
        <v>0</v>
      </c>
      <c r="BC167">
        <v>1</v>
      </c>
      <c r="BD167">
        <v>0</v>
      </c>
      <c r="BE167">
        <v>0</v>
      </c>
      <c r="BF167" s="51">
        <f t="shared" si="58"/>
        <v>0</v>
      </c>
      <c r="BG167">
        <v>0</v>
      </c>
      <c r="BH167">
        <v>1</v>
      </c>
      <c r="BI167">
        <v>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53</v>
      </c>
      <c r="BW167" t="s">
        <v>24</v>
      </c>
      <c r="BX167">
        <v>0</v>
      </c>
      <c r="BY167">
        <v>1</v>
      </c>
      <c r="BZ167" s="52">
        <f t="shared" si="74"/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 s="52">
        <f t="shared" si="75"/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Y167">
        <v>0</v>
      </c>
      <c r="CZ167">
        <v>0</v>
      </c>
      <c r="DA167">
        <v>0</v>
      </c>
      <c r="DC167">
        <v>0</v>
      </c>
      <c r="DD167" s="54">
        <f t="shared" si="59"/>
        <v>0</v>
      </c>
      <c r="DE167" t="s">
        <v>8</v>
      </c>
      <c r="DF167">
        <v>0</v>
      </c>
      <c r="DG167" s="46">
        <v>0</v>
      </c>
      <c r="DH167" t="s">
        <v>68</v>
      </c>
    </row>
    <row r="168" spans="1:112" hidden="1" x14ac:dyDescent="0.35">
      <c r="A168" t="s">
        <v>3</v>
      </c>
      <c r="B168">
        <v>939152790</v>
      </c>
      <c r="C168">
        <v>1986</v>
      </c>
      <c r="D168">
        <v>36</v>
      </c>
      <c r="E168">
        <v>2</v>
      </c>
      <c r="F168" t="s">
        <v>8</v>
      </c>
      <c r="G168" s="3" t="s">
        <v>11</v>
      </c>
      <c r="H168" s="1">
        <v>44424</v>
      </c>
      <c r="I168" s="1">
        <v>44505</v>
      </c>
      <c r="J168" s="1">
        <v>44450</v>
      </c>
      <c r="K168" s="46">
        <v>38</v>
      </c>
      <c r="L168" s="48">
        <f t="shared" si="71"/>
        <v>0</v>
      </c>
      <c r="M168" s="48">
        <f t="shared" si="54"/>
        <v>0</v>
      </c>
      <c r="N168" s="48">
        <f t="shared" si="55"/>
        <v>0</v>
      </c>
      <c r="O168">
        <v>34.285714285714285</v>
      </c>
      <c r="P168">
        <v>3300</v>
      </c>
      <c r="Q168" s="9">
        <f>VLOOKUP(ROUND(K168,0),Sheet2!$B$20:$J$37,8,0)</f>
        <v>2726.9345824864808</v>
      </c>
      <c r="R168" s="46">
        <f>VLOOKUP(ROUND(K168,0),Sheet2!$B$20:$J$37,2,0)</f>
        <v>3770.264503671694</v>
      </c>
      <c r="S168" s="46">
        <f>VLOOKUP(ROUND(K168,0),Sheet2!$B$20:$J$37,3,0)</f>
        <v>3615.3543821737098</v>
      </c>
      <c r="T168" s="46">
        <f>VLOOKUP(ROUND(K168,0),Sheet2!$B$20:$J$37,4,0)</f>
        <v>3533.3228675721571</v>
      </c>
      <c r="U168" s="46">
        <f>VLOOKUP(ROUND(K168,0),Sheet2!$B$20:$J$37,5,0)</f>
        <v>3407.0101892735506</v>
      </c>
      <c r="V168" s="46">
        <f>VLOOKUP(ROUND(K168,0),Sheet2!$B$20:$J$37,6,0)</f>
        <v>3195.9472117761161</v>
      </c>
      <c r="W168" s="46">
        <f>VLOOKUP(ROUND(K168,0),Sheet2!$B$20:$J$37,7,0)</f>
        <v>2961.4408971312987</v>
      </c>
      <c r="X168" s="46">
        <f>VLOOKUP(ROUND(K168,0),Sheet2!$B$20:$J$37,8,0)</f>
        <v>2726.9345824864808</v>
      </c>
      <c r="Y168" s="46">
        <f>VLOOKUP(ROUND(K168,0),Sheet2!$B$20:$J$37,9,0)</f>
        <v>2515.8716049890463</v>
      </c>
      <c r="Z168" s="46">
        <f>VLOOKUP(ROUND(K168,0),Sheet2!$B$20:$M$37,10,0)</f>
        <v>2389.5589266904399</v>
      </c>
      <c r="AA168" s="46">
        <f>VLOOKUP(ROUND(K168,0),Sheet2!$B$20:$M$37,11,0)</f>
        <v>2307.5274120888876</v>
      </c>
      <c r="AB168" s="46">
        <f>VLOOKUP(ROUND(K168,0),Sheet2!$B$20:$M$37,12,0)</f>
        <v>2152.6172905909029</v>
      </c>
      <c r="AC168" s="46">
        <v>75</v>
      </c>
      <c r="AD168" s="53">
        <f t="shared" si="56"/>
        <v>0</v>
      </c>
      <c r="AE168">
        <v>1</v>
      </c>
      <c r="AF168" s="46">
        <v>0</v>
      </c>
      <c r="AG168">
        <v>0</v>
      </c>
      <c r="AH168" s="45">
        <v>0</v>
      </c>
      <c r="AL168">
        <v>0</v>
      </c>
      <c r="AM168" s="45">
        <v>0</v>
      </c>
      <c r="AO168">
        <v>0</v>
      </c>
      <c r="AQ168">
        <v>0</v>
      </c>
      <c r="AS168">
        <v>0</v>
      </c>
      <c r="AT168">
        <v>0</v>
      </c>
      <c r="AU168" t="s">
        <v>20</v>
      </c>
      <c r="AV168" t="s">
        <v>24</v>
      </c>
      <c r="AW168">
        <v>0</v>
      </c>
      <c r="AX168">
        <v>0</v>
      </c>
      <c r="AY168">
        <v>0</v>
      </c>
      <c r="AZ168" s="51">
        <f t="shared" si="57"/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51">
        <f t="shared" si="58"/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81</v>
      </c>
      <c r="BW168" t="s">
        <v>24</v>
      </c>
      <c r="BX168">
        <v>0</v>
      </c>
      <c r="BY168">
        <v>0</v>
      </c>
      <c r="BZ168" s="52">
        <f t="shared" si="74"/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 s="52">
        <f t="shared" si="75"/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Y168">
        <v>0</v>
      </c>
      <c r="CZ168">
        <v>0</v>
      </c>
      <c r="DA168">
        <v>0</v>
      </c>
      <c r="DC168">
        <v>0</v>
      </c>
      <c r="DD168" s="54">
        <f t="shared" si="59"/>
        <v>0</v>
      </c>
      <c r="DE168" t="s">
        <v>73</v>
      </c>
      <c r="DF168">
        <v>0</v>
      </c>
      <c r="DG168" s="46">
        <v>0</v>
      </c>
      <c r="DH168" t="s">
        <v>68</v>
      </c>
    </row>
    <row r="169" spans="1:112" hidden="1" x14ac:dyDescent="0.35">
      <c r="A169" t="s">
        <v>3</v>
      </c>
      <c r="B169">
        <v>989250623</v>
      </c>
      <c r="C169">
        <v>1984</v>
      </c>
      <c r="D169">
        <v>38</v>
      </c>
      <c r="E169">
        <v>2</v>
      </c>
      <c r="F169" t="s">
        <v>8</v>
      </c>
      <c r="G169" s="3" t="s">
        <v>11</v>
      </c>
      <c r="H169" s="1">
        <v>44425</v>
      </c>
      <c r="I169" s="1">
        <v>44469</v>
      </c>
      <c r="J169" s="1">
        <v>44485</v>
      </c>
      <c r="K169">
        <v>38</v>
      </c>
      <c r="L169" s="48">
        <f t="shared" si="71"/>
        <v>0</v>
      </c>
      <c r="M169" s="48">
        <f t="shared" si="54"/>
        <v>0</v>
      </c>
      <c r="N169" s="48">
        <f t="shared" si="55"/>
        <v>0</v>
      </c>
      <c r="O169">
        <v>35.714285714285715</v>
      </c>
      <c r="P169">
        <v>3300</v>
      </c>
      <c r="Q169" s="9">
        <f>VLOOKUP(ROUND(K169,0),Sheet2!$B$20:$J$37,8,0)</f>
        <v>2726.9345824864808</v>
      </c>
      <c r="R169" s="46">
        <f>VLOOKUP(ROUND(K169,0),Sheet2!$B$20:$J$37,2,0)</f>
        <v>3770.264503671694</v>
      </c>
      <c r="S169" s="46">
        <f>VLOOKUP(ROUND(K169,0),Sheet2!$B$20:$J$37,3,0)</f>
        <v>3615.3543821737098</v>
      </c>
      <c r="T169" s="46">
        <f>VLOOKUP(ROUND(K169,0),Sheet2!$B$20:$J$37,4,0)</f>
        <v>3533.3228675721571</v>
      </c>
      <c r="U169" s="46">
        <f>VLOOKUP(ROUND(K169,0),Sheet2!$B$20:$J$37,5,0)</f>
        <v>3407.0101892735506</v>
      </c>
      <c r="V169" s="46">
        <f>VLOOKUP(ROUND(K169,0),Sheet2!$B$20:$J$37,6,0)</f>
        <v>3195.9472117761161</v>
      </c>
      <c r="W169" s="46">
        <f>VLOOKUP(ROUND(K169,0),Sheet2!$B$20:$J$37,7,0)</f>
        <v>2961.4408971312987</v>
      </c>
      <c r="X169" s="46">
        <f>VLOOKUP(ROUND(K169,0),Sheet2!$B$20:$J$37,8,0)</f>
        <v>2726.9345824864808</v>
      </c>
      <c r="Y169" s="46">
        <f>VLOOKUP(ROUND(K169,0),Sheet2!$B$20:$J$37,9,0)</f>
        <v>2515.8716049890463</v>
      </c>
      <c r="Z169" s="46">
        <f>VLOOKUP(ROUND(K169,0),Sheet2!$B$20:$M$37,10,0)</f>
        <v>2389.5589266904399</v>
      </c>
      <c r="AA169" s="46">
        <f>VLOOKUP(ROUND(K169,0),Sheet2!$B$20:$M$37,11,0)</f>
        <v>2307.5274120888876</v>
      </c>
      <c r="AB169" s="46">
        <f>VLOOKUP(ROUND(K169,0),Sheet2!$B$20:$M$37,12,0)</f>
        <v>2152.6172905909029</v>
      </c>
      <c r="AC169" s="46">
        <v>75</v>
      </c>
      <c r="AD169" s="53">
        <f t="shared" si="56"/>
        <v>0</v>
      </c>
      <c r="AE169">
        <v>1</v>
      </c>
      <c r="AF169" s="46">
        <v>0</v>
      </c>
      <c r="AG169">
        <v>0</v>
      </c>
      <c r="AH169" s="45">
        <v>0</v>
      </c>
      <c r="AL169">
        <v>0</v>
      </c>
      <c r="AM169" s="45">
        <v>0</v>
      </c>
      <c r="AO169">
        <v>0</v>
      </c>
      <c r="AS169">
        <v>0</v>
      </c>
      <c r="AT169">
        <v>0</v>
      </c>
      <c r="AU169" t="s">
        <v>20</v>
      </c>
      <c r="AV169" t="s">
        <v>24</v>
      </c>
      <c r="AW169">
        <v>0</v>
      </c>
      <c r="AX169">
        <v>0</v>
      </c>
      <c r="AY169">
        <v>1</v>
      </c>
      <c r="AZ169" s="51">
        <f t="shared" si="57"/>
        <v>1</v>
      </c>
      <c r="BA169">
        <v>0</v>
      </c>
      <c r="BB169">
        <v>0</v>
      </c>
      <c r="BC169">
        <v>1</v>
      </c>
      <c r="BD169">
        <v>0</v>
      </c>
      <c r="BE169">
        <v>0</v>
      </c>
      <c r="BF169" s="51">
        <f t="shared" si="58"/>
        <v>0</v>
      </c>
      <c r="BG169">
        <v>0</v>
      </c>
      <c r="BH169">
        <v>1</v>
      </c>
      <c r="BI169">
        <v>0</v>
      </c>
      <c r="BJ169">
        <v>1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44</v>
      </c>
      <c r="BW169" t="s">
        <v>24</v>
      </c>
      <c r="BX169">
        <v>0</v>
      </c>
      <c r="BY169">
        <v>0</v>
      </c>
      <c r="BZ169" s="52">
        <f t="shared" si="74"/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 s="52">
        <f t="shared" si="75"/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Y169">
        <v>0</v>
      </c>
      <c r="CZ169">
        <v>0</v>
      </c>
      <c r="DA169">
        <v>0</v>
      </c>
      <c r="DC169">
        <v>0</v>
      </c>
      <c r="DD169" s="54">
        <f t="shared" si="59"/>
        <v>0</v>
      </c>
      <c r="DE169" t="s">
        <v>73</v>
      </c>
      <c r="DF169">
        <v>0</v>
      </c>
      <c r="DG169" s="46">
        <v>0</v>
      </c>
      <c r="DH169" t="s">
        <v>68</v>
      </c>
    </row>
    <row r="170" spans="1:112" hidden="1" x14ac:dyDescent="0.35">
      <c r="A170" t="s">
        <v>2</v>
      </c>
      <c r="B170">
        <v>21049345</v>
      </c>
      <c r="C170">
        <v>1993</v>
      </c>
      <c r="D170">
        <v>29</v>
      </c>
      <c r="E170">
        <v>0</v>
      </c>
      <c r="F170" t="s">
        <v>8</v>
      </c>
      <c r="G170" s="3" t="s">
        <v>11</v>
      </c>
      <c r="H170" s="1">
        <v>44445</v>
      </c>
      <c r="I170" s="1">
        <v>44466</v>
      </c>
      <c r="J170" s="1">
        <v>44443</v>
      </c>
      <c r="K170">
        <v>38.142857142857146</v>
      </c>
      <c r="L170" s="48">
        <f t="shared" si="71"/>
        <v>0</v>
      </c>
      <c r="M170" s="48">
        <f t="shared" si="54"/>
        <v>0</v>
      </c>
      <c r="N170" s="48">
        <f t="shared" si="55"/>
        <v>0</v>
      </c>
      <c r="O170">
        <v>38.428571428571431</v>
      </c>
      <c r="P170">
        <v>3300</v>
      </c>
      <c r="Q170" s="9">
        <f>VLOOKUP(ROUND(K170,0),Sheet2!$B$20:$J$37,8,0)</f>
        <v>2726.9345824864808</v>
      </c>
      <c r="R170" s="46">
        <f>VLOOKUP(ROUND(K170,0),Sheet2!$B$20:$J$37,2,0)</f>
        <v>3770.264503671694</v>
      </c>
      <c r="S170" s="46">
        <f>VLOOKUP(ROUND(K170,0),Sheet2!$B$20:$J$37,3,0)</f>
        <v>3615.3543821737098</v>
      </c>
      <c r="T170" s="46">
        <f>VLOOKUP(ROUND(K170,0),Sheet2!$B$20:$J$37,4,0)</f>
        <v>3533.3228675721571</v>
      </c>
      <c r="U170" s="46">
        <f>VLOOKUP(ROUND(K170,0),Sheet2!$B$20:$J$37,5,0)</f>
        <v>3407.0101892735506</v>
      </c>
      <c r="V170" s="46">
        <f>VLOOKUP(ROUND(K170,0),Sheet2!$B$20:$J$37,6,0)</f>
        <v>3195.9472117761161</v>
      </c>
      <c r="W170" s="46">
        <f>VLOOKUP(ROUND(K170,0),Sheet2!$B$20:$J$37,7,0)</f>
        <v>2961.4408971312987</v>
      </c>
      <c r="X170" s="46">
        <f>VLOOKUP(ROUND(K170,0),Sheet2!$B$20:$J$37,8,0)</f>
        <v>2726.9345824864808</v>
      </c>
      <c r="Y170" s="46">
        <f>VLOOKUP(ROUND(K170,0),Sheet2!$B$20:$J$37,9,0)</f>
        <v>2515.8716049890463</v>
      </c>
      <c r="Z170" s="46">
        <f>VLOOKUP(ROUND(K170,0),Sheet2!$B$20:$M$37,10,0)</f>
        <v>2389.5589266904399</v>
      </c>
      <c r="AA170" s="46">
        <f>VLOOKUP(ROUND(K170,0),Sheet2!$B$20:$M$37,11,0)</f>
        <v>2307.5274120888876</v>
      </c>
      <c r="AB170" s="46">
        <f>VLOOKUP(ROUND(K170,0),Sheet2!$B$20:$M$37,12,0)</f>
        <v>2152.6172905909029</v>
      </c>
      <c r="AC170" s="46">
        <v>75</v>
      </c>
      <c r="AD170" s="53">
        <f t="shared" si="56"/>
        <v>0</v>
      </c>
      <c r="AE170">
        <v>1</v>
      </c>
      <c r="AF170" s="46">
        <v>0</v>
      </c>
      <c r="AG170">
        <v>0</v>
      </c>
      <c r="AH170" s="45">
        <v>0</v>
      </c>
      <c r="AL170">
        <v>0</v>
      </c>
      <c r="AM170" s="45">
        <v>0</v>
      </c>
      <c r="AO170">
        <v>0</v>
      </c>
      <c r="AQ170">
        <v>0</v>
      </c>
      <c r="AS170">
        <v>0</v>
      </c>
      <c r="AT170">
        <v>0</v>
      </c>
      <c r="AU170" t="s">
        <v>20</v>
      </c>
      <c r="AV170" t="s">
        <v>25</v>
      </c>
      <c r="AW170">
        <v>0</v>
      </c>
      <c r="AX170">
        <v>0</v>
      </c>
      <c r="AY170">
        <v>1</v>
      </c>
      <c r="AZ170" s="51">
        <f t="shared" si="57"/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 s="51">
        <f t="shared" si="58"/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21</v>
      </c>
      <c r="BW170" t="s">
        <v>25</v>
      </c>
      <c r="BX170">
        <v>0</v>
      </c>
      <c r="BY170">
        <v>1</v>
      </c>
      <c r="BZ170" s="52">
        <f t="shared" si="74"/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 s="52">
        <f t="shared" si="75"/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Y170">
        <v>0</v>
      </c>
      <c r="CZ170">
        <v>0</v>
      </c>
      <c r="DA170">
        <v>0</v>
      </c>
      <c r="DC170">
        <v>0</v>
      </c>
      <c r="DD170" s="54">
        <f t="shared" si="59"/>
        <v>0</v>
      </c>
      <c r="DF170">
        <v>0</v>
      </c>
      <c r="DG170" s="46">
        <v>0</v>
      </c>
      <c r="DH170" t="s">
        <v>68</v>
      </c>
    </row>
    <row r="171" spans="1:112" hidden="1" x14ac:dyDescent="0.35">
      <c r="A171" t="s">
        <v>2</v>
      </c>
      <c r="B171">
        <v>21046156</v>
      </c>
      <c r="C171">
        <v>1992</v>
      </c>
      <c r="D171">
        <v>30</v>
      </c>
      <c r="E171">
        <v>0</v>
      </c>
      <c r="F171" t="s">
        <v>8</v>
      </c>
      <c r="G171" s="4" t="s">
        <v>11</v>
      </c>
      <c r="H171" s="1">
        <v>44427</v>
      </c>
      <c r="I171" s="1"/>
      <c r="J171" s="1">
        <v>44532</v>
      </c>
      <c r="K171" s="46">
        <v>38.142857142857146</v>
      </c>
      <c r="L171" s="48">
        <f t="shared" si="71"/>
        <v>0</v>
      </c>
      <c r="M171" s="48">
        <f t="shared" si="54"/>
        <v>0</v>
      </c>
      <c r="N171" s="48">
        <f t="shared" si="55"/>
        <v>0</v>
      </c>
      <c r="O171">
        <v>23.142857142857146</v>
      </c>
      <c r="P171">
        <v>3300</v>
      </c>
      <c r="Q171" s="9">
        <f>VLOOKUP(ROUND(K171,0),Sheet2!$B$20:$J$37,8,0)</f>
        <v>2726.9345824864808</v>
      </c>
      <c r="R171" s="46">
        <f>VLOOKUP(ROUND(K171,0),Sheet2!$B$20:$J$37,2,0)</f>
        <v>3770.264503671694</v>
      </c>
      <c r="S171" s="46">
        <f>VLOOKUP(ROUND(K171,0),Sheet2!$B$20:$J$37,3,0)</f>
        <v>3615.3543821737098</v>
      </c>
      <c r="T171" s="46">
        <f>VLOOKUP(ROUND(K171,0),Sheet2!$B$20:$J$37,4,0)</f>
        <v>3533.3228675721571</v>
      </c>
      <c r="U171" s="46">
        <f>VLOOKUP(ROUND(K171,0),Sheet2!$B$20:$J$37,5,0)</f>
        <v>3407.0101892735506</v>
      </c>
      <c r="V171" s="46">
        <f>VLOOKUP(ROUND(K171,0),Sheet2!$B$20:$J$37,6,0)</f>
        <v>3195.9472117761161</v>
      </c>
      <c r="W171" s="46">
        <f>VLOOKUP(ROUND(K171,0),Sheet2!$B$20:$J$37,7,0)</f>
        <v>2961.4408971312987</v>
      </c>
      <c r="X171" s="46">
        <f>VLOOKUP(ROUND(K171,0),Sheet2!$B$20:$J$37,8,0)</f>
        <v>2726.9345824864808</v>
      </c>
      <c r="Y171" s="46">
        <f>VLOOKUP(ROUND(K171,0),Sheet2!$B$20:$J$37,9,0)</f>
        <v>2515.8716049890463</v>
      </c>
      <c r="Z171" s="46">
        <f>VLOOKUP(ROUND(K171,0),Sheet2!$B$20:$M$37,10,0)</f>
        <v>2389.5589266904399</v>
      </c>
      <c r="AA171" s="46">
        <f>VLOOKUP(ROUND(K171,0),Sheet2!$B$20:$M$37,11,0)</f>
        <v>2307.5274120888876</v>
      </c>
      <c r="AB171" s="46">
        <f>VLOOKUP(ROUND(K171,0),Sheet2!$B$20:$M$37,12,0)</f>
        <v>2152.6172905909029</v>
      </c>
      <c r="AC171" s="46">
        <v>75</v>
      </c>
      <c r="AD171" s="53">
        <f t="shared" si="56"/>
        <v>0</v>
      </c>
      <c r="AE171">
        <v>1</v>
      </c>
      <c r="AF171" s="46">
        <v>0</v>
      </c>
      <c r="AG171">
        <v>0</v>
      </c>
      <c r="AH171" s="45">
        <v>0</v>
      </c>
      <c r="AL171">
        <v>0</v>
      </c>
      <c r="AM171" s="45">
        <v>0</v>
      </c>
      <c r="AO171">
        <v>0</v>
      </c>
      <c r="AQ171">
        <v>0</v>
      </c>
      <c r="AS171">
        <v>0</v>
      </c>
      <c r="AT171">
        <v>0</v>
      </c>
      <c r="AU171" t="s">
        <v>21</v>
      </c>
      <c r="AV171" t="s">
        <v>24</v>
      </c>
      <c r="AW171">
        <v>0</v>
      </c>
      <c r="AX171">
        <v>0</v>
      </c>
      <c r="AY171">
        <v>1</v>
      </c>
      <c r="AZ171" s="51">
        <f t="shared" si="57"/>
        <v>1</v>
      </c>
      <c r="BA171">
        <v>0</v>
      </c>
      <c r="BB171">
        <v>1</v>
      </c>
      <c r="BC171">
        <v>0</v>
      </c>
      <c r="BD171">
        <v>0</v>
      </c>
      <c r="BE171">
        <v>0</v>
      </c>
      <c r="BF171" s="51">
        <f t="shared" si="58"/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/>
      <c r="CW171">
        <v>0</v>
      </c>
      <c r="CY171">
        <v>0</v>
      </c>
      <c r="CZ171">
        <v>0</v>
      </c>
      <c r="DA171">
        <v>0</v>
      </c>
      <c r="DC171">
        <v>0</v>
      </c>
      <c r="DD171" s="54">
        <f t="shared" si="59"/>
        <v>0</v>
      </c>
      <c r="DF171">
        <v>0</v>
      </c>
      <c r="DG171" s="46">
        <v>0</v>
      </c>
      <c r="DH171" t="s">
        <v>68</v>
      </c>
    </row>
    <row r="172" spans="1:112" hidden="1" x14ac:dyDescent="0.35">
      <c r="A172" t="s">
        <v>2</v>
      </c>
      <c r="B172">
        <v>21036776</v>
      </c>
      <c r="C172">
        <v>1985</v>
      </c>
      <c r="D172">
        <v>37</v>
      </c>
      <c r="E172">
        <v>0</v>
      </c>
      <c r="F172" t="s">
        <v>8</v>
      </c>
      <c r="G172" s="3" t="s">
        <v>11</v>
      </c>
      <c r="H172" s="1">
        <v>44422</v>
      </c>
      <c r="I172" s="1" t="s">
        <v>52</v>
      </c>
      <c r="J172" s="1">
        <v>44494</v>
      </c>
      <c r="K172" s="46">
        <v>38.142857142857146</v>
      </c>
      <c r="L172" s="48">
        <f t="shared" si="71"/>
        <v>0</v>
      </c>
      <c r="M172" s="48">
        <f t="shared" si="54"/>
        <v>0</v>
      </c>
      <c r="N172" s="48">
        <f t="shared" si="55"/>
        <v>0</v>
      </c>
      <c r="O172">
        <v>27.857142857142861</v>
      </c>
      <c r="P172">
        <v>3300</v>
      </c>
      <c r="Q172" s="9">
        <f>VLOOKUP(ROUND(K172,0),Sheet2!$B$20:$J$37,8,0)</f>
        <v>2726.9345824864808</v>
      </c>
      <c r="R172" s="46">
        <f>VLOOKUP(ROUND(K172,0),Sheet2!$B$20:$J$37,2,0)</f>
        <v>3770.264503671694</v>
      </c>
      <c r="S172" s="46">
        <f>VLOOKUP(ROUND(K172,0),Sheet2!$B$20:$J$37,3,0)</f>
        <v>3615.3543821737098</v>
      </c>
      <c r="T172" s="46">
        <f>VLOOKUP(ROUND(K172,0),Sheet2!$B$20:$J$37,4,0)</f>
        <v>3533.3228675721571</v>
      </c>
      <c r="U172" s="46">
        <f>VLOOKUP(ROUND(K172,0),Sheet2!$B$20:$J$37,5,0)</f>
        <v>3407.0101892735506</v>
      </c>
      <c r="V172" s="46">
        <f>VLOOKUP(ROUND(K172,0),Sheet2!$B$20:$J$37,6,0)</f>
        <v>3195.9472117761161</v>
      </c>
      <c r="W172" s="46">
        <f>VLOOKUP(ROUND(K172,0),Sheet2!$B$20:$J$37,7,0)</f>
        <v>2961.4408971312987</v>
      </c>
      <c r="X172" s="46">
        <f>VLOOKUP(ROUND(K172,0),Sheet2!$B$20:$J$37,8,0)</f>
        <v>2726.9345824864808</v>
      </c>
      <c r="Y172" s="46">
        <f>VLOOKUP(ROUND(K172,0),Sheet2!$B$20:$J$37,9,0)</f>
        <v>2515.8716049890463</v>
      </c>
      <c r="Z172" s="46">
        <f>VLOOKUP(ROUND(K172,0),Sheet2!$B$20:$M$37,10,0)</f>
        <v>2389.5589266904399</v>
      </c>
      <c r="AA172" s="46">
        <f>VLOOKUP(ROUND(K172,0),Sheet2!$B$20:$M$37,11,0)</f>
        <v>2307.5274120888876</v>
      </c>
      <c r="AB172" s="46">
        <f>VLOOKUP(ROUND(K172,0),Sheet2!$B$20:$M$37,12,0)</f>
        <v>2152.6172905909029</v>
      </c>
      <c r="AC172" s="46">
        <v>75</v>
      </c>
      <c r="AD172" s="53">
        <f t="shared" si="56"/>
        <v>0</v>
      </c>
      <c r="AE172">
        <v>1</v>
      </c>
      <c r="AF172" s="46">
        <v>0</v>
      </c>
      <c r="AG172">
        <v>0</v>
      </c>
      <c r="AH172" s="45">
        <v>0</v>
      </c>
      <c r="AL172">
        <v>0</v>
      </c>
      <c r="AM172" s="45">
        <v>0</v>
      </c>
      <c r="AO172">
        <v>0</v>
      </c>
      <c r="AQ172">
        <v>0</v>
      </c>
      <c r="AS172">
        <v>0</v>
      </c>
      <c r="AT172">
        <v>0</v>
      </c>
      <c r="AU172" t="s">
        <v>21</v>
      </c>
      <c r="AV172" t="s">
        <v>24</v>
      </c>
      <c r="AW172">
        <v>0</v>
      </c>
      <c r="AX172">
        <v>0</v>
      </c>
      <c r="AY172">
        <v>1</v>
      </c>
      <c r="AZ172" s="51">
        <f t="shared" si="57"/>
        <v>1</v>
      </c>
      <c r="BA172">
        <v>0</v>
      </c>
      <c r="BB172">
        <v>0</v>
      </c>
      <c r="BC172">
        <v>1</v>
      </c>
      <c r="BD172">
        <v>0</v>
      </c>
      <c r="BE172">
        <v>0</v>
      </c>
      <c r="BF172" s="51">
        <f t="shared" si="58"/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/>
      <c r="CW172">
        <v>0</v>
      </c>
      <c r="CY172">
        <v>0</v>
      </c>
      <c r="CZ172">
        <v>0</v>
      </c>
      <c r="DA172">
        <v>0</v>
      </c>
      <c r="DC172">
        <v>0</v>
      </c>
      <c r="DD172" s="54">
        <f t="shared" si="59"/>
        <v>0</v>
      </c>
      <c r="DF172">
        <v>0</v>
      </c>
      <c r="DG172" s="46">
        <v>0</v>
      </c>
      <c r="DH172" t="s">
        <v>68</v>
      </c>
    </row>
    <row r="173" spans="1:112" hidden="1" x14ac:dyDescent="0.35">
      <c r="A173" t="s">
        <v>2</v>
      </c>
      <c r="B173">
        <v>21054319</v>
      </c>
      <c r="C173">
        <v>1994</v>
      </c>
      <c r="D173">
        <v>28</v>
      </c>
      <c r="E173">
        <v>0</v>
      </c>
      <c r="F173" t="s">
        <v>8</v>
      </c>
      <c r="G173" s="4" t="s">
        <v>11</v>
      </c>
      <c r="H173" s="1">
        <v>44460</v>
      </c>
      <c r="I173" s="1"/>
      <c r="J173" s="1">
        <v>44546</v>
      </c>
      <c r="K173" s="46">
        <v>38.285714285714285</v>
      </c>
      <c r="L173" s="48">
        <f t="shared" si="71"/>
        <v>0</v>
      </c>
      <c r="M173" s="48">
        <f t="shared" si="54"/>
        <v>0</v>
      </c>
      <c r="N173" s="48">
        <f t="shared" si="55"/>
        <v>0</v>
      </c>
      <c r="O173">
        <v>26</v>
      </c>
      <c r="P173">
        <v>3300</v>
      </c>
      <c r="Q173" s="9">
        <f>VLOOKUP(ROUND(K173,0),Sheet2!$B$20:$J$37,8,0)</f>
        <v>2726.9345824864808</v>
      </c>
      <c r="R173" s="46">
        <f>VLOOKUP(ROUND(K173,0),Sheet2!$B$20:$J$37,2,0)</f>
        <v>3770.264503671694</v>
      </c>
      <c r="S173" s="46">
        <f>VLOOKUP(ROUND(K173,0),Sheet2!$B$20:$J$37,3,0)</f>
        <v>3615.3543821737098</v>
      </c>
      <c r="T173" s="46">
        <f>VLOOKUP(ROUND(K173,0),Sheet2!$B$20:$J$37,4,0)</f>
        <v>3533.3228675721571</v>
      </c>
      <c r="U173" s="46">
        <f>VLOOKUP(ROUND(K173,0),Sheet2!$B$20:$J$37,5,0)</f>
        <v>3407.0101892735506</v>
      </c>
      <c r="V173" s="46">
        <f>VLOOKUP(ROUND(K173,0),Sheet2!$B$20:$J$37,6,0)</f>
        <v>3195.9472117761161</v>
      </c>
      <c r="W173" s="46">
        <f>VLOOKUP(ROUND(K173,0),Sheet2!$B$20:$J$37,7,0)</f>
        <v>2961.4408971312987</v>
      </c>
      <c r="X173" s="46">
        <f>VLOOKUP(ROUND(K173,0),Sheet2!$B$20:$J$37,8,0)</f>
        <v>2726.9345824864808</v>
      </c>
      <c r="Y173" s="46">
        <f>VLOOKUP(ROUND(K173,0),Sheet2!$B$20:$J$37,9,0)</f>
        <v>2515.8716049890463</v>
      </c>
      <c r="Z173" s="46">
        <f>VLOOKUP(ROUND(K173,0),Sheet2!$B$20:$M$37,10,0)</f>
        <v>2389.5589266904399</v>
      </c>
      <c r="AA173" s="46">
        <f>VLOOKUP(ROUND(K173,0),Sheet2!$B$20:$M$37,11,0)</f>
        <v>2307.5274120888876</v>
      </c>
      <c r="AB173" s="46">
        <f>VLOOKUP(ROUND(K173,0),Sheet2!$B$20:$M$37,12,0)</f>
        <v>2152.6172905909029</v>
      </c>
      <c r="AC173" s="46">
        <v>75</v>
      </c>
      <c r="AD173" s="53">
        <f t="shared" si="56"/>
        <v>0</v>
      </c>
      <c r="AE173">
        <v>1</v>
      </c>
      <c r="AF173" s="46">
        <v>0</v>
      </c>
      <c r="AG173">
        <v>0</v>
      </c>
      <c r="AH173" s="45">
        <v>0</v>
      </c>
      <c r="AL173">
        <v>0</v>
      </c>
      <c r="AM173" s="45">
        <v>0</v>
      </c>
      <c r="AO173">
        <v>0</v>
      </c>
      <c r="AQ173">
        <v>0</v>
      </c>
      <c r="AS173">
        <v>0</v>
      </c>
      <c r="AT173">
        <v>0</v>
      </c>
      <c r="AU173" t="s">
        <v>21</v>
      </c>
      <c r="AV173" t="s">
        <v>25</v>
      </c>
      <c r="AW173">
        <v>0</v>
      </c>
      <c r="AX173">
        <v>0</v>
      </c>
      <c r="AY173">
        <v>1</v>
      </c>
      <c r="AZ173" s="51">
        <f t="shared" si="57"/>
        <v>1</v>
      </c>
      <c r="BA173">
        <v>0</v>
      </c>
      <c r="BB173">
        <v>1</v>
      </c>
      <c r="BC173">
        <v>0</v>
      </c>
      <c r="BD173">
        <v>0</v>
      </c>
      <c r="BE173">
        <v>0</v>
      </c>
      <c r="BF173" s="51">
        <f t="shared" si="58"/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/>
      <c r="CW173">
        <v>0</v>
      </c>
      <c r="CY173">
        <v>0</v>
      </c>
      <c r="CZ173">
        <v>0</v>
      </c>
      <c r="DA173">
        <v>0</v>
      </c>
      <c r="DC173">
        <v>0</v>
      </c>
      <c r="DD173" s="54">
        <f t="shared" si="59"/>
        <v>0</v>
      </c>
      <c r="DF173">
        <v>0</v>
      </c>
      <c r="DG173" s="46">
        <v>0</v>
      </c>
      <c r="DH173" t="s">
        <v>68</v>
      </c>
    </row>
    <row r="174" spans="1:112" hidden="1" x14ac:dyDescent="0.35">
      <c r="A174" t="s">
        <v>2</v>
      </c>
      <c r="B174">
        <v>17431479</v>
      </c>
      <c r="C174">
        <v>1990</v>
      </c>
      <c r="D174">
        <v>32</v>
      </c>
      <c r="E174">
        <v>0</v>
      </c>
      <c r="F174" t="s">
        <v>9</v>
      </c>
      <c r="G174" s="3" t="s">
        <v>11</v>
      </c>
      <c r="H174" s="1">
        <v>44428</v>
      </c>
      <c r="I174" s="1" t="s">
        <v>52</v>
      </c>
      <c r="J174" s="1">
        <v>44425</v>
      </c>
      <c r="K174">
        <v>38.285714285714285</v>
      </c>
      <c r="L174" s="48">
        <f t="shared" si="71"/>
        <v>0</v>
      </c>
      <c r="M174" s="48">
        <f t="shared" si="54"/>
        <v>0</v>
      </c>
      <c r="N174" s="48">
        <f t="shared" si="55"/>
        <v>0</v>
      </c>
      <c r="O174">
        <v>38.714285714285715</v>
      </c>
      <c r="P174">
        <v>3300</v>
      </c>
      <c r="Q174" s="9">
        <f>VLOOKUP(ROUND(K174,0),Sheet2!$B$20:$J$37,8,0)</f>
        <v>2726.9345824864808</v>
      </c>
      <c r="R174" s="46">
        <f>VLOOKUP(ROUND(K174,0),Sheet2!$B$20:$J$37,2,0)</f>
        <v>3770.264503671694</v>
      </c>
      <c r="S174" s="46">
        <f>VLOOKUP(ROUND(K174,0),Sheet2!$B$20:$J$37,3,0)</f>
        <v>3615.3543821737098</v>
      </c>
      <c r="T174" s="46">
        <f>VLOOKUP(ROUND(K174,0),Sheet2!$B$20:$J$37,4,0)</f>
        <v>3533.3228675721571</v>
      </c>
      <c r="U174" s="46">
        <f>VLOOKUP(ROUND(K174,0),Sheet2!$B$20:$J$37,5,0)</f>
        <v>3407.0101892735506</v>
      </c>
      <c r="V174" s="46">
        <f>VLOOKUP(ROUND(K174,0),Sheet2!$B$20:$J$37,6,0)</f>
        <v>3195.9472117761161</v>
      </c>
      <c r="W174" s="46">
        <f>VLOOKUP(ROUND(K174,0),Sheet2!$B$20:$J$37,7,0)</f>
        <v>2961.4408971312987</v>
      </c>
      <c r="X174" s="46">
        <f>VLOOKUP(ROUND(K174,0),Sheet2!$B$20:$J$37,8,0)</f>
        <v>2726.9345824864808</v>
      </c>
      <c r="Y174" s="46">
        <f>VLOOKUP(ROUND(K174,0),Sheet2!$B$20:$J$37,9,0)</f>
        <v>2515.8716049890463</v>
      </c>
      <c r="Z174" s="46">
        <f>VLOOKUP(ROUND(K174,0),Sheet2!$B$20:$M$37,10,0)</f>
        <v>2389.5589266904399</v>
      </c>
      <c r="AA174" s="46">
        <f>VLOOKUP(ROUND(K174,0),Sheet2!$B$20:$M$37,11,0)</f>
        <v>2307.5274120888876</v>
      </c>
      <c r="AB174" s="46">
        <f>VLOOKUP(ROUND(K174,0),Sheet2!$B$20:$M$37,12,0)</f>
        <v>2152.6172905909029</v>
      </c>
      <c r="AC174" s="46">
        <v>75</v>
      </c>
      <c r="AD174" s="53">
        <f t="shared" si="56"/>
        <v>0</v>
      </c>
      <c r="AE174">
        <v>1</v>
      </c>
      <c r="AF174" s="46">
        <v>0</v>
      </c>
      <c r="AG174">
        <v>0</v>
      </c>
      <c r="AH174" s="45">
        <v>0</v>
      </c>
      <c r="AL174">
        <v>0</v>
      </c>
      <c r="AM174" s="45">
        <v>0</v>
      </c>
      <c r="AO174">
        <v>0</v>
      </c>
      <c r="AQ174">
        <v>0</v>
      </c>
      <c r="AS174">
        <v>0</v>
      </c>
      <c r="AT174">
        <v>0</v>
      </c>
      <c r="AU174" t="s">
        <v>21</v>
      </c>
      <c r="AV174" t="s">
        <v>24</v>
      </c>
      <c r="AW174">
        <v>0</v>
      </c>
      <c r="AX174">
        <v>0</v>
      </c>
      <c r="AY174">
        <v>0</v>
      </c>
      <c r="AZ174" s="51">
        <f t="shared" si="57"/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51">
        <f t="shared" si="58"/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/>
      <c r="CW174">
        <v>0</v>
      </c>
      <c r="CY174">
        <v>0</v>
      </c>
      <c r="CZ174">
        <v>0</v>
      </c>
      <c r="DA174">
        <v>0</v>
      </c>
      <c r="DC174">
        <v>0</v>
      </c>
      <c r="DD174" s="54">
        <f t="shared" si="59"/>
        <v>0</v>
      </c>
      <c r="DF174">
        <v>0</v>
      </c>
      <c r="DG174" s="46">
        <v>0</v>
      </c>
      <c r="DH174" t="s">
        <v>68</v>
      </c>
    </row>
    <row r="175" spans="1:112" hidden="1" x14ac:dyDescent="0.35">
      <c r="A175" t="s">
        <v>2</v>
      </c>
      <c r="B175">
        <v>21500143</v>
      </c>
      <c r="C175">
        <v>1984</v>
      </c>
      <c r="D175">
        <v>38</v>
      </c>
      <c r="E175">
        <v>0</v>
      </c>
      <c r="F175" t="s">
        <v>9</v>
      </c>
      <c r="G175" s="4" t="s">
        <v>11</v>
      </c>
      <c r="H175" s="1">
        <v>44426</v>
      </c>
      <c r="I175" s="1"/>
      <c r="J175" s="1">
        <v>44544</v>
      </c>
      <c r="K175">
        <v>37.714285714285715</v>
      </c>
      <c r="L175" s="48">
        <f t="shared" si="71"/>
        <v>0</v>
      </c>
      <c r="M175" s="48">
        <f t="shared" si="54"/>
        <v>0</v>
      </c>
      <c r="N175" s="48">
        <f t="shared" si="55"/>
        <v>0</v>
      </c>
      <c r="O175">
        <v>20.857142857142858</v>
      </c>
      <c r="P175">
        <v>3800</v>
      </c>
      <c r="Q175" s="9">
        <f>VLOOKUP(ROUND(K175,0),Sheet2!$B$20:$J$37,8,0)</f>
        <v>2726.9345824864808</v>
      </c>
      <c r="R175" s="46">
        <f>VLOOKUP(ROUND(K175,0),Sheet2!$B$20:$J$37,2,0)</f>
        <v>3770.264503671694</v>
      </c>
      <c r="S175" s="46">
        <f>VLOOKUP(ROUND(K175,0),Sheet2!$B$20:$J$37,3,0)</f>
        <v>3615.3543821737098</v>
      </c>
      <c r="T175" s="46">
        <f>VLOOKUP(ROUND(K175,0),Sheet2!$B$20:$J$37,4,0)</f>
        <v>3533.3228675721571</v>
      </c>
      <c r="U175" s="46">
        <f>VLOOKUP(ROUND(K175,0),Sheet2!$B$20:$J$37,5,0)</f>
        <v>3407.0101892735506</v>
      </c>
      <c r="V175" s="46">
        <f>VLOOKUP(ROUND(K175,0),Sheet2!$B$20:$J$37,6,0)</f>
        <v>3195.9472117761161</v>
      </c>
      <c r="W175" s="46">
        <f>VLOOKUP(ROUND(K175,0),Sheet2!$B$20:$J$37,7,0)</f>
        <v>2961.4408971312987</v>
      </c>
      <c r="X175" s="46">
        <f>VLOOKUP(ROUND(K175,0),Sheet2!$B$20:$J$37,8,0)</f>
        <v>2726.9345824864808</v>
      </c>
      <c r="Y175" s="46">
        <f>VLOOKUP(ROUND(K175,0),Sheet2!$B$20:$J$37,9,0)</f>
        <v>2515.8716049890463</v>
      </c>
      <c r="Z175" s="46">
        <f>VLOOKUP(ROUND(K175,0),Sheet2!$B$20:$M$37,10,0)</f>
        <v>2389.5589266904399</v>
      </c>
      <c r="AA175" s="46">
        <f>VLOOKUP(ROUND(K175,0),Sheet2!$B$20:$M$37,11,0)</f>
        <v>2307.5274120888876</v>
      </c>
      <c r="AB175" s="46">
        <f>VLOOKUP(ROUND(K175,0),Sheet2!$B$20:$M$37,12,0)</f>
        <v>2152.6172905909029</v>
      </c>
      <c r="AC175" s="46">
        <v>99</v>
      </c>
      <c r="AD175" s="53">
        <f t="shared" si="56"/>
        <v>0</v>
      </c>
      <c r="AE175">
        <v>1</v>
      </c>
      <c r="AF175" s="46">
        <v>0</v>
      </c>
      <c r="AG175">
        <v>0</v>
      </c>
      <c r="AH175" s="45">
        <v>0</v>
      </c>
      <c r="AL175">
        <v>0</v>
      </c>
      <c r="AM175" s="45">
        <v>0</v>
      </c>
      <c r="AO175">
        <v>0</v>
      </c>
      <c r="AQ175">
        <v>0</v>
      </c>
      <c r="AS175">
        <v>0</v>
      </c>
      <c r="AT175">
        <v>0</v>
      </c>
      <c r="AU175" t="s">
        <v>21</v>
      </c>
      <c r="AV175" t="s">
        <v>24</v>
      </c>
      <c r="AW175">
        <v>0</v>
      </c>
      <c r="AX175">
        <v>0</v>
      </c>
      <c r="AY175">
        <v>1</v>
      </c>
      <c r="AZ175" s="51">
        <f t="shared" si="57"/>
        <v>1</v>
      </c>
      <c r="BA175">
        <v>0</v>
      </c>
      <c r="BB175">
        <v>1</v>
      </c>
      <c r="BC175">
        <v>0</v>
      </c>
      <c r="BD175">
        <v>0</v>
      </c>
      <c r="BE175">
        <v>0</v>
      </c>
      <c r="BF175" s="51">
        <f t="shared" si="58"/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/>
      <c r="CW175">
        <v>0</v>
      </c>
      <c r="CY175">
        <v>0</v>
      </c>
      <c r="CZ175">
        <v>0</v>
      </c>
      <c r="DA175">
        <v>0</v>
      </c>
      <c r="DC175">
        <v>0</v>
      </c>
      <c r="DD175" s="54">
        <f t="shared" si="59"/>
        <v>0</v>
      </c>
      <c r="DF175">
        <v>0</v>
      </c>
      <c r="DG175" s="46">
        <v>0</v>
      </c>
      <c r="DH175" t="s">
        <v>68</v>
      </c>
    </row>
    <row r="176" spans="1:112" hidden="1" x14ac:dyDescent="0.35">
      <c r="A176" t="s">
        <v>2</v>
      </c>
      <c r="B176">
        <v>17402552</v>
      </c>
      <c r="C176">
        <v>1988</v>
      </c>
      <c r="D176">
        <v>34</v>
      </c>
      <c r="E176">
        <v>0</v>
      </c>
      <c r="F176" t="s">
        <v>9</v>
      </c>
      <c r="G176" s="3" t="s">
        <v>11</v>
      </c>
      <c r="H176" s="1">
        <v>44414</v>
      </c>
      <c r="I176" s="1">
        <v>44479</v>
      </c>
      <c r="J176" s="1">
        <v>44445</v>
      </c>
      <c r="K176">
        <v>38.285714285714285</v>
      </c>
      <c r="L176" s="48">
        <f t="shared" si="71"/>
        <v>0</v>
      </c>
      <c r="M176" s="48">
        <f t="shared" si="54"/>
        <v>0</v>
      </c>
      <c r="N176" s="48">
        <f t="shared" si="55"/>
        <v>0</v>
      </c>
      <c r="O176">
        <v>33.857142857142854</v>
      </c>
      <c r="P176">
        <v>3300</v>
      </c>
      <c r="Q176" s="9">
        <f>VLOOKUP(ROUND(K176,0),Sheet2!$B$20:$J$37,8,0)</f>
        <v>2726.9345824864808</v>
      </c>
      <c r="R176" s="46">
        <f>VLOOKUP(ROUND(K176,0),Sheet2!$B$20:$J$37,2,0)</f>
        <v>3770.264503671694</v>
      </c>
      <c r="S176" s="46">
        <f>VLOOKUP(ROUND(K176,0),Sheet2!$B$20:$J$37,3,0)</f>
        <v>3615.3543821737098</v>
      </c>
      <c r="T176" s="46">
        <f>VLOOKUP(ROUND(K176,0),Sheet2!$B$20:$J$37,4,0)</f>
        <v>3533.3228675721571</v>
      </c>
      <c r="U176" s="46">
        <f>VLOOKUP(ROUND(K176,0),Sheet2!$B$20:$J$37,5,0)</f>
        <v>3407.0101892735506</v>
      </c>
      <c r="V176" s="46">
        <f>VLOOKUP(ROUND(K176,0),Sheet2!$B$20:$J$37,6,0)</f>
        <v>3195.9472117761161</v>
      </c>
      <c r="W176" s="46">
        <f>VLOOKUP(ROUND(K176,0),Sheet2!$B$20:$J$37,7,0)</f>
        <v>2961.4408971312987</v>
      </c>
      <c r="X176" s="46">
        <f>VLOOKUP(ROUND(K176,0),Sheet2!$B$20:$J$37,8,0)</f>
        <v>2726.9345824864808</v>
      </c>
      <c r="Y176" s="46">
        <f>VLOOKUP(ROUND(K176,0),Sheet2!$B$20:$J$37,9,0)</f>
        <v>2515.8716049890463</v>
      </c>
      <c r="Z176" s="46">
        <f>VLOOKUP(ROUND(K176,0),Sheet2!$B$20:$M$37,10,0)</f>
        <v>2389.5589266904399</v>
      </c>
      <c r="AA176" s="46">
        <f>VLOOKUP(ROUND(K176,0),Sheet2!$B$20:$M$37,11,0)</f>
        <v>2307.5274120888876</v>
      </c>
      <c r="AB176" s="46">
        <f>VLOOKUP(ROUND(K176,0),Sheet2!$B$20:$M$37,12,0)</f>
        <v>2152.6172905909029</v>
      </c>
      <c r="AC176" s="46">
        <v>75</v>
      </c>
      <c r="AD176" s="53">
        <f t="shared" si="56"/>
        <v>0</v>
      </c>
      <c r="AE176">
        <v>1</v>
      </c>
      <c r="AF176" s="46">
        <v>0</v>
      </c>
      <c r="AG176">
        <v>0</v>
      </c>
      <c r="AH176" s="45">
        <v>0</v>
      </c>
      <c r="AL176">
        <v>0</v>
      </c>
      <c r="AM176" s="45">
        <v>0</v>
      </c>
      <c r="AO176">
        <v>0</v>
      </c>
      <c r="AQ176">
        <v>0</v>
      </c>
      <c r="AS176">
        <v>0</v>
      </c>
      <c r="AT176">
        <v>0</v>
      </c>
      <c r="AU176" t="s">
        <v>20</v>
      </c>
      <c r="AV176" t="s">
        <v>24</v>
      </c>
      <c r="AW176">
        <v>0</v>
      </c>
      <c r="AX176">
        <v>0</v>
      </c>
      <c r="AY176">
        <v>1</v>
      </c>
      <c r="AZ176" s="51">
        <f t="shared" si="57"/>
        <v>1</v>
      </c>
      <c r="BA176">
        <v>0</v>
      </c>
      <c r="BB176">
        <v>0</v>
      </c>
      <c r="BC176">
        <v>1</v>
      </c>
      <c r="BD176">
        <v>0</v>
      </c>
      <c r="BE176">
        <v>0</v>
      </c>
      <c r="BF176" s="51">
        <f t="shared" si="58"/>
        <v>0</v>
      </c>
      <c r="BG176">
        <v>0</v>
      </c>
      <c r="BH176">
        <v>1</v>
      </c>
      <c r="BI176">
        <v>1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65</v>
      </c>
      <c r="BW176" t="s">
        <v>24</v>
      </c>
      <c r="BX176">
        <v>0</v>
      </c>
      <c r="BY176">
        <v>0</v>
      </c>
      <c r="BZ176" s="52">
        <f t="shared" ref="BZ176:BZ178" si="76">BX176+BY176</f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 s="52">
        <f t="shared" ref="CF176:CF178" si="77">CD176+CE176</f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Y176">
        <v>0</v>
      </c>
      <c r="CZ176">
        <v>0</v>
      </c>
      <c r="DA176">
        <v>0</v>
      </c>
      <c r="DC176">
        <v>0</v>
      </c>
      <c r="DD176" s="54">
        <f t="shared" si="59"/>
        <v>0</v>
      </c>
      <c r="DF176">
        <v>0</v>
      </c>
      <c r="DG176" s="46">
        <v>0</v>
      </c>
      <c r="DH176" t="s">
        <v>68</v>
      </c>
    </row>
    <row r="177" spans="1:112" hidden="1" x14ac:dyDescent="0.35">
      <c r="A177" t="s">
        <v>2</v>
      </c>
      <c r="B177">
        <v>18427261</v>
      </c>
      <c r="C177">
        <v>1986</v>
      </c>
      <c r="D177">
        <v>36</v>
      </c>
      <c r="E177">
        <v>0</v>
      </c>
      <c r="F177" t="s">
        <v>9</v>
      </c>
      <c r="G177" s="3" t="s">
        <v>11</v>
      </c>
      <c r="H177" s="1">
        <v>44438</v>
      </c>
      <c r="I177" s="1">
        <v>44459</v>
      </c>
      <c r="J177" s="1">
        <v>44464</v>
      </c>
      <c r="K177" s="46">
        <v>38.285714285714285</v>
      </c>
      <c r="L177" s="48">
        <f t="shared" si="71"/>
        <v>0</v>
      </c>
      <c r="M177" s="48">
        <f t="shared" si="54"/>
        <v>0</v>
      </c>
      <c r="N177" s="48">
        <f t="shared" si="55"/>
        <v>0</v>
      </c>
      <c r="O177">
        <v>37.571428571428569</v>
      </c>
      <c r="P177">
        <v>3300</v>
      </c>
      <c r="Q177" s="9">
        <f>VLOOKUP(ROUND(K177,0),Sheet2!$B$20:$J$37,8,0)</f>
        <v>2726.9345824864808</v>
      </c>
      <c r="R177" s="46">
        <f>VLOOKUP(ROUND(K177,0),Sheet2!$B$20:$J$37,2,0)</f>
        <v>3770.264503671694</v>
      </c>
      <c r="S177" s="46">
        <f>VLOOKUP(ROUND(K177,0),Sheet2!$B$20:$J$37,3,0)</f>
        <v>3615.3543821737098</v>
      </c>
      <c r="T177" s="46">
        <f>VLOOKUP(ROUND(K177,0),Sheet2!$B$20:$J$37,4,0)</f>
        <v>3533.3228675721571</v>
      </c>
      <c r="U177" s="46">
        <f>VLOOKUP(ROUND(K177,0),Sheet2!$B$20:$J$37,5,0)</f>
        <v>3407.0101892735506</v>
      </c>
      <c r="V177" s="46">
        <f>VLOOKUP(ROUND(K177,0),Sheet2!$B$20:$J$37,6,0)</f>
        <v>3195.9472117761161</v>
      </c>
      <c r="W177" s="46">
        <f>VLOOKUP(ROUND(K177,0),Sheet2!$B$20:$J$37,7,0)</f>
        <v>2961.4408971312987</v>
      </c>
      <c r="X177" s="46">
        <f>VLOOKUP(ROUND(K177,0),Sheet2!$B$20:$J$37,8,0)</f>
        <v>2726.9345824864808</v>
      </c>
      <c r="Y177" s="46">
        <f>VLOOKUP(ROUND(K177,0),Sheet2!$B$20:$J$37,9,0)</f>
        <v>2515.8716049890463</v>
      </c>
      <c r="Z177" s="46">
        <f>VLOOKUP(ROUND(K177,0),Sheet2!$B$20:$M$37,10,0)</f>
        <v>2389.5589266904399</v>
      </c>
      <c r="AA177" s="46">
        <f>VLOOKUP(ROUND(K177,0),Sheet2!$B$20:$M$37,11,0)</f>
        <v>2307.5274120888876</v>
      </c>
      <c r="AB177" s="46">
        <f>VLOOKUP(ROUND(K177,0),Sheet2!$B$20:$M$37,12,0)</f>
        <v>2152.6172905909029</v>
      </c>
      <c r="AC177" s="46">
        <v>75</v>
      </c>
      <c r="AD177" s="53">
        <f t="shared" si="56"/>
        <v>0</v>
      </c>
      <c r="AE177">
        <v>1</v>
      </c>
      <c r="AF177" s="46">
        <v>0</v>
      </c>
      <c r="AG177">
        <v>0</v>
      </c>
      <c r="AH177" s="45">
        <v>0</v>
      </c>
      <c r="AL177">
        <v>0</v>
      </c>
      <c r="AM177" s="45">
        <v>0</v>
      </c>
      <c r="AO177">
        <v>0</v>
      </c>
      <c r="AQ177">
        <v>0</v>
      </c>
      <c r="AS177">
        <v>0</v>
      </c>
      <c r="AT177">
        <v>0</v>
      </c>
      <c r="AU177" t="s">
        <v>20</v>
      </c>
      <c r="AV177" t="s">
        <v>25</v>
      </c>
      <c r="AW177">
        <v>0</v>
      </c>
      <c r="AX177">
        <v>0</v>
      </c>
      <c r="AY177">
        <v>1</v>
      </c>
      <c r="AZ177" s="51">
        <f t="shared" si="57"/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 s="51">
        <f t="shared" si="58"/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21</v>
      </c>
      <c r="BW177" t="s">
        <v>25</v>
      </c>
      <c r="BX177">
        <v>0</v>
      </c>
      <c r="BY177">
        <v>0</v>
      </c>
      <c r="BZ177" s="52">
        <f t="shared" si="76"/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 s="52">
        <f t="shared" si="77"/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Y177">
        <v>0</v>
      </c>
      <c r="CZ177">
        <v>0</v>
      </c>
      <c r="DA177">
        <v>0</v>
      </c>
      <c r="DC177">
        <v>0</v>
      </c>
      <c r="DD177" s="54">
        <f t="shared" si="59"/>
        <v>0</v>
      </c>
      <c r="DF177">
        <v>0</v>
      </c>
      <c r="DG177" s="46">
        <v>0</v>
      </c>
      <c r="DH177" t="s">
        <v>68</v>
      </c>
    </row>
    <row r="178" spans="1:112" hidden="1" x14ac:dyDescent="0.35">
      <c r="A178" t="s">
        <v>3</v>
      </c>
      <c r="B178">
        <v>909948019</v>
      </c>
      <c r="C178">
        <v>1992</v>
      </c>
      <c r="D178">
        <v>30</v>
      </c>
      <c r="E178">
        <v>1</v>
      </c>
      <c r="F178" t="s">
        <v>8</v>
      </c>
      <c r="G178" s="3" t="s">
        <v>11</v>
      </c>
      <c r="H178" s="1">
        <v>44438</v>
      </c>
      <c r="I178" s="1">
        <v>44440</v>
      </c>
      <c r="J178" s="1">
        <v>44511</v>
      </c>
      <c r="K178">
        <v>38.428571428571431</v>
      </c>
      <c r="L178" s="48">
        <f t="shared" si="71"/>
        <v>0</v>
      </c>
      <c r="M178" s="48">
        <f t="shared" si="54"/>
        <v>0</v>
      </c>
      <c r="N178" s="48">
        <f t="shared" si="55"/>
        <v>0</v>
      </c>
      <c r="O178">
        <v>28.285714285714288</v>
      </c>
      <c r="P178">
        <v>3300</v>
      </c>
      <c r="Q178" s="9">
        <f>VLOOKUP(ROUND(K178,0),Sheet2!$B$20:$J$37,8,0)</f>
        <v>2726.9345824864808</v>
      </c>
      <c r="R178" s="46">
        <f>VLOOKUP(ROUND(K178,0),Sheet2!$B$20:$J$37,2,0)</f>
        <v>3770.264503671694</v>
      </c>
      <c r="S178" s="46">
        <f>VLOOKUP(ROUND(K178,0),Sheet2!$B$20:$J$37,3,0)</f>
        <v>3615.3543821737098</v>
      </c>
      <c r="T178" s="46">
        <f>VLOOKUP(ROUND(K178,0),Sheet2!$B$20:$J$37,4,0)</f>
        <v>3533.3228675721571</v>
      </c>
      <c r="U178" s="46">
        <f>VLOOKUP(ROUND(K178,0),Sheet2!$B$20:$J$37,5,0)</f>
        <v>3407.0101892735506</v>
      </c>
      <c r="V178" s="46">
        <f>VLOOKUP(ROUND(K178,0),Sheet2!$B$20:$J$37,6,0)</f>
        <v>3195.9472117761161</v>
      </c>
      <c r="W178" s="46">
        <f>VLOOKUP(ROUND(K178,0),Sheet2!$B$20:$J$37,7,0)</f>
        <v>2961.4408971312987</v>
      </c>
      <c r="X178" s="46">
        <f>VLOOKUP(ROUND(K178,0),Sheet2!$B$20:$J$37,8,0)</f>
        <v>2726.9345824864808</v>
      </c>
      <c r="Y178" s="46">
        <f>VLOOKUP(ROUND(K178,0),Sheet2!$B$20:$J$37,9,0)</f>
        <v>2515.8716049890463</v>
      </c>
      <c r="Z178" s="46">
        <f>VLOOKUP(ROUND(K178,0),Sheet2!$B$20:$M$37,10,0)</f>
        <v>2389.5589266904399</v>
      </c>
      <c r="AA178" s="46">
        <f>VLOOKUP(ROUND(K178,0),Sheet2!$B$20:$M$37,11,0)</f>
        <v>2307.5274120888876</v>
      </c>
      <c r="AB178" s="46">
        <f>VLOOKUP(ROUND(K178,0),Sheet2!$B$20:$M$37,12,0)</f>
        <v>2152.6172905909029</v>
      </c>
      <c r="AC178" s="46">
        <v>75</v>
      </c>
      <c r="AD178" s="53">
        <f t="shared" si="56"/>
        <v>0</v>
      </c>
      <c r="AE178">
        <v>1</v>
      </c>
      <c r="AF178" s="46">
        <v>0</v>
      </c>
      <c r="AG178">
        <v>0</v>
      </c>
      <c r="AH178" s="45">
        <v>0</v>
      </c>
      <c r="AL178">
        <v>0</v>
      </c>
      <c r="AM178" s="45">
        <v>0</v>
      </c>
      <c r="AO178">
        <v>0</v>
      </c>
      <c r="AS178">
        <v>0</v>
      </c>
      <c r="AT178">
        <v>0</v>
      </c>
      <c r="AU178" t="s">
        <v>20</v>
      </c>
      <c r="AV178" t="s">
        <v>25</v>
      </c>
      <c r="AW178">
        <v>0</v>
      </c>
      <c r="AX178">
        <v>0</v>
      </c>
      <c r="AY178">
        <v>1</v>
      </c>
      <c r="AZ178" s="51">
        <f t="shared" si="57"/>
        <v>1</v>
      </c>
      <c r="BA178">
        <v>0</v>
      </c>
      <c r="BB178">
        <v>0</v>
      </c>
      <c r="BC178">
        <v>0</v>
      </c>
      <c r="BD178">
        <v>0</v>
      </c>
      <c r="BE178">
        <v>0</v>
      </c>
      <c r="BF178" s="51">
        <f t="shared" si="58"/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 t="s">
        <v>25</v>
      </c>
      <c r="BX178">
        <v>0</v>
      </c>
      <c r="BY178">
        <v>0</v>
      </c>
      <c r="BZ178" s="52">
        <f t="shared" si="76"/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 s="52">
        <f t="shared" si="77"/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Y178">
        <v>0</v>
      </c>
      <c r="CZ178">
        <v>0</v>
      </c>
      <c r="DA178">
        <v>0</v>
      </c>
      <c r="DC178">
        <v>0</v>
      </c>
      <c r="DD178" s="54">
        <f t="shared" si="59"/>
        <v>0</v>
      </c>
      <c r="DE178" t="s">
        <v>73</v>
      </c>
      <c r="DF178">
        <v>0</v>
      </c>
      <c r="DG178" s="46">
        <v>0</v>
      </c>
      <c r="DH178" t="s">
        <v>68</v>
      </c>
    </row>
    <row r="179" spans="1:112" hidden="1" x14ac:dyDescent="0.35">
      <c r="A179" t="s">
        <v>2</v>
      </c>
      <c r="B179">
        <v>17703706</v>
      </c>
      <c r="C179">
        <v>1987</v>
      </c>
      <c r="D179">
        <v>35</v>
      </c>
      <c r="E179">
        <v>0</v>
      </c>
      <c r="F179" t="s">
        <v>9</v>
      </c>
      <c r="G179" s="4" t="s">
        <v>11</v>
      </c>
      <c r="H179" s="1">
        <v>44429</v>
      </c>
      <c r="I179" s="1"/>
      <c r="J179" s="1">
        <v>44542</v>
      </c>
      <c r="K179">
        <v>38.428571428571431</v>
      </c>
      <c r="L179" s="48">
        <f t="shared" si="71"/>
        <v>0</v>
      </c>
      <c r="M179" s="48">
        <f t="shared" si="54"/>
        <v>0</v>
      </c>
      <c r="N179" s="48">
        <f t="shared" si="55"/>
        <v>0</v>
      </c>
      <c r="O179">
        <v>22.285714285714288</v>
      </c>
      <c r="P179">
        <v>3300</v>
      </c>
      <c r="Q179" s="9">
        <f>VLOOKUP(ROUND(K179,0),Sheet2!$B$20:$J$37,8,0)</f>
        <v>2726.9345824864808</v>
      </c>
      <c r="R179" s="46">
        <f>VLOOKUP(ROUND(K179,0),Sheet2!$B$20:$J$37,2,0)</f>
        <v>3770.264503671694</v>
      </c>
      <c r="S179" s="46">
        <f>VLOOKUP(ROUND(K179,0),Sheet2!$B$20:$J$37,3,0)</f>
        <v>3615.3543821737098</v>
      </c>
      <c r="T179" s="46">
        <f>VLOOKUP(ROUND(K179,0),Sheet2!$B$20:$J$37,4,0)</f>
        <v>3533.3228675721571</v>
      </c>
      <c r="U179" s="46">
        <f>VLOOKUP(ROUND(K179,0),Sheet2!$B$20:$J$37,5,0)</f>
        <v>3407.0101892735506</v>
      </c>
      <c r="V179" s="46">
        <f>VLOOKUP(ROUND(K179,0),Sheet2!$B$20:$J$37,6,0)</f>
        <v>3195.9472117761161</v>
      </c>
      <c r="W179" s="46">
        <f>VLOOKUP(ROUND(K179,0),Sheet2!$B$20:$J$37,7,0)</f>
        <v>2961.4408971312987</v>
      </c>
      <c r="X179" s="46">
        <f>VLOOKUP(ROUND(K179,0),Sheet2!$B$20:$J$37,8,0)</f>
        <v>2726.9345824864808</v>
      </c>
      <c r="Y179" s="46">
        <f>VLOOKUP(ROUND(K179,0),Sheet2!$B$20:$J$37,9,0)</f>
        <v>2515.8716049890463</v>
      </c>
      <c r="Z179" s="46">
        <f>VLOOKUP(ROUND(K179,0),Sheet2!$B$20:$M$37,10,0)</f>
        <v>2389.5589266904399</v>
      </c>
      <c r="AA179" s="46">
        <f>VLOOKUP(ROUND(K179,0),Sheet2!$B$20:$M$37,11,0)</f>
        <v>2307.5274120888876</v>
      </c>
      <c r="AB179" s="46">
        <f>VLOOKUP(ROUND(K179,0),Sheet2!$B$20:$M$37,12,0)</f>
        <v>2152.6172905909029</v>
      </c>
      <c r="AC179" s="46">
        <v>75</v>
      </c>
      <c r="AD179" s="53">
        <f t="shared" si="56"/>
        <v>0</v>
      </c>
      <c r="AE179">
        <v>1</v>
      </c>
      <c r="AF179" s="46">
        <v>0</v>
      </c>
      <c r="AG179">
        <v>0</v>
      </c>
      <c r="AH179" s="45">
        <v>0</v>
      </c>
      <c r="AL179">
        <v>0</v>
      </c>
      <c r="AM179" s="45">
        <v>0</v>
      </c>
      <c r="AO179">
        <v>0</v>
      </c>
      <c r="AQ179">
        <v>0</v>
      </c>
      <c r="AS179">
        <v>0</v>
      </c>
      <c r="AT179">
        <v>0</v>
      </c>
      <c r="AU179" t="s">
        <v>21</v>
      </c>
      <c r="AV179" t="s">
        <v>25</v>
      </c>
      <c r="AW179">
        <v>0</v>
      </c>
      <c r="AX179">
        <v>0</v>
      </c>
      <c r="AY179">
        <v>1</v>
      </c>
      <c r="AZ179" s="51">
        <f t="shared" si="57"/>
        <v>1</v>
      </c>
      <c r="BA179">
        <v>0</v>
      </c>
      <c r="BB179">
        <v>1</v>
      </c>
      <c r="BC179">
        <v>0</v>
      </c>
      <c r="BD179">
        <v>0</v>
      </c>
      <c r="BE179">
        <v>0</v>
      </c>
      <c r="BF179" s="51">
        <f t="shared" si="58"/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/>
      <c r="CW179">
        <v>0</v>
      </c>
      <c r="CY179">
        <v>0</v>
      </c>
      <c r="CZ179">
        <v>0</v>
      </c>
      <c r="DA179">
        <v>0</v>
      </c>
      <c r="DC179">
        <v>0</v>
      </c>
      <c r="DD179" s="54">
        <f t="shared" si="59"/>
        <v>0</v>
      </c>
      <c r="DF179">
        <v>0</v>
      </c>
      <c r="DG179" s="46">
        <v>0</v>
      </c>
      <c r="DH179" t="s">
        <v>68</v>
      </c>
    </row>
    <row r="180" spans="1:112" hidden="1" x14ac:dyDescent="0.35">
      <c r="A180" t="s">
        <v>2</v>
      </c>
      <c r="B180">
        <v>15712761</v>
      </c>
      <c r="C180">
        <v>1986</v>
      </c>
      <c r="D180">
        <v>36</v>
      </c>
      <c r="E180">
        <v>0</v>
      </c>
      <c r="F180" t="s">
        <v>8</v>
      </c>
      <c r="G180" s="3" t="s">
        <v>11</v>
      </c>
      <c r="H180" s="1">
        <v>44439</v>
      </c>
      <c r="I180" s="1">
        <v>44460</v>
      </c>
      <c r="J180" s="1">
        <v>44483</v>
      </c>
      <c r="K180">
        <v>38.428571428571431</v>
      </c>
      <c r="L180" s="48">
        <f t="shared" si="71"/>
        <v>0</v>
      </c>
      <c r="M180" s="48">
        <f t="shared" si="54"/>
        <v>0</v>
      </c>
      <c r="N180" s="48">
        <f t="shared" si="55"/>
        <v>0</v>
      </c>
      <c r="O180">
        <v>35.142857142857146</v>
      </c>
      <c r="P180">
        <v>3300</v>
      </c>
      <c r="Q180" s="9">
        <f>VLOOKUP(ROUND(K180,0),Sheet2!$B$20:$J$37,8,0)</f>
        <v>2726.9345824864808</v>
      </c>
      <c r="R180" s="46">
        <f>VLOOKUP(ROUND(K180,0),Sheet2!$B$20:$J$37,2,0)</f>
        <v>3770.264503671694</v>
      </c>
      <c r="S180" s="46">
        <f>VLOOKUP(ROUND(K180,0),Sheet2!$B$20:$J$37,3,0)</f>
        <v>3615.3543821737098</v>
      </c>
      <c r="T180" s="46">
        <f>VLOOKUP(ROUND(K180,0),Sheet2!$B$20:$J$37,4,0)</f>
        <v>3533.3228675721571</v>
      </c>
      <c r="U180" s="46">
        <f>VLOOKUP(ROUND(K180,0),Sheet2!$B$20:$J$37,5,0)</f>
        <v>3407.0101892735506</v>
      </c>
      <c r="V180" s="46">
        <f>VLOOKUP(ROUND(K180,0),Sheet2!$B$20:$J$37,6,0)</f>
        <v>3195.9472117761161</v>
      </c>
      <c r="W180" s="46">
        <f>VLOOKUP(ROUND(K180,0),Sheet2!$B$20:$J$37,7,0)</f>
        <v>2961.4408971312987</v>
      </c>
      <c r="X180" s="46">
        <f>VLOOKUP(ROUND(K180,0),Sheet2!$B$20:$J$37,8,0)</f>
        <v>2726.9345824864808</v>
      </c>
      <c r="Y180" s="46">
        <f>VLOOKUP(ROUND(K180,0),Sheet2!$B$20:$J$37,9,0)</f>
        <v>2515.8716049890463</v>
      </c>
      <c r="Z180" s="46">
        <f>VLOOKUP(ROUND(K180,0),Sheet2!$B$20:$M$37,10,0)</f>
        <v>2389.5589266904399</v>
      </c>
      <c r="AA180" s="46">
        <f>VLOOKUP(ROUND(K180,0),Sheet2!$B$20:$M$37,11,0)</f>
        <v>2307.5274120888876</v>
      </c>
      <c r="AB180" s="46">
        <f>VLOOKUP(ROUND(K180,0),Sheet2!$B$20:$M$37,12,0)</f>
        <v>2152.6172905909029</v>
      </c>
      <c r="AC180" s="46">
        <v>75</v>
      </c>
      <c r="AD180" s="53">
        <f t="shared" si="56"/>
        <v>0</v>
      </c>
      <c r="AE180">
        <v>1</v>
      </c>
      <c r="AF180" s="46">
        <v>0</v>
      </c>
      <c r="AG180">
        <v>0</v>
      </c>
      <c r="AH180" s="45">
        <v>0</v>
      </c>
      <c r="AL180">
        <v>0</v>
      </c>
      <c r="AM180" s="45">
        <v>0</v>
      </c>
      <c r="AO180">
        <v>0</v>
      </c>
      <c r="AQ180">
        <v>0</v>
      </c>
      <c r="AS180">
        <v>0</v>
      </c>
      <c r="AT180">
        <v>0</v>
      </c>
      <c r="AU180" t="s">
        <v>20</v>
      </c>
      <c r="AV180" t="s">
        <v>25</v>
      </c>
      <c r="AW180">
        <v>0</v>
      </c>
      <c r="AX180">
        <v>0</v>
      </c>
      <c r="AY180">
        <v>1</v>
      </c>
      <c r="AZ180" s="51">
        <f t="shared" si="57"/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 s="51">
        <f t="shared" si="58"/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21</v>
      </c>
      <c r="BW180" t="s">
        <v>25</v>
      </c>
      <c r="BX180">
        <v>0</v>
      </c>
      <c r="BY180">
        <v>1</v>
      </c>
      <c r="BZ180" s="52">
        <f t="shared" ref="BZ180" si="78">BX180+BY180</f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 s="52">
        <f>CD180+CE180</f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Y180">
        <v>0</v>
      </c>
      <c r="CZ180">
        <v>0</v>
      </c>
      <c r="DA180">
        <v>0</v>
      </c>
      <c r="DC180">
        <v>0</v>
      </c>
      <c r="DD180" s="54">
        <f t="shared" si="59"/>
        <v>0</v>
      </c>
      <c r="DF180">
        <v>0</v>
      </c>
      <c r="DG180" s="46">
        <v>0</v>
      </c>
      <c r="DH180" t="s">
        <v>68</v>
      </c>
    </row>
    <row r="181" spans="1:112" hidden="1" x14ac:dyDescent="0.35">
      <c r="A181" t="s">
        <v>2</v>
      </c>
      <c r="B181">
        <v>21046842</v>
      </c>
      <c r="C181">
        <v>1980</v>
      </c>
      <c r="D181">
        <v>42</v>
      </c>
      <c r="E181">
        <v>0</v>
      </c>
      <c r="F181" t="s">
        <v>8</v>
      </c>
      <c r="G181" s="3" t="s">
        <v>11</v>
      </c>
      <c r="H181" s="1">
        <v>44428</v>
      </c>
      <c r="I181" s="1" t="s">
        <v>52</v>
      </c>
      <c r="J181" s="1">
        <v>44482</v>
      </c>
      <c r="K181">
        <v>38.428571428571431</v>
      </c>
      <c r="L181" s="48">
        <f t="shared" si="71"/>
        <v>0</v>
      </c>
      <c r="M181" s="48">
        <f t="shared" si="54"/>
        <v>0</v>
      </c>
      <c r="N181" s="48">
        <f t="shared" si="55"/>
        <v>0</v>
      </c>
      <c r="O181">
        <v>30.714285714285715</v>
      </c>
      <c r="P181">
        <v>3300</v>
      </c>
      <c r="Q181" s="9">
        <f>VLOOKUP(ROUND(K181,0),Sheet2!$B$20:$J$37,8,0)</f>
        <v>2726.9345824864808</v>
      </c>
      <c r="R181" s="46">
        <f>VLOOKUP(ROUND(K181,0),Sheet2!$B$20:$J$37,2,0)</f>
        <v>3770.264503671694</v>
      </c>
      <c r="S181" s="46">
        <f>VLOOKUP(ROUND(K181,0),Sheet2!$B$20:$J$37,3,0)</f>
        <v>3615.3543821737098</v>
      </c>
      <c r="T181" s="46">
        <f>VLOOKUP(ROUND(K181,0),Sheet2!$B$20:$J$37,4,0)</f>
        <v>3533.3228675721571</v>
      </c>
      <c r="U181" s="46">
        <f>VLOOKUP(ROUND(K181,0),Sheet2!$B$20:$J$37,5,0)</f>
        <v>3407.0101892735506</v>
      </c>
      <c r="V181" s="46">
        <f>VLOOKUP(ROUND(K181,0),Sheet2!$B$20:$J$37,6,0)</f>
        <v>3195.9472117761161</v>
      </c>
      <c r="W181" s="46">
        <f>VLOOKUP(ROUND(K181,0),Sheet2!$B$20:$J$37,7,0)</f>
        <v>2961.4408971312987</v>
      </c>
      <c r="X181" s="46">
        <f>VLOOKUP(ROUND(K181,0),Sheet2!$B$20:$J$37,8,0)</f>
        <v>2726.9345824864808</v>
      </c>
      <c r="Y181" s="46">
        <f>VLOOKUP(ROUND(K181,0),Sheet2!$B$20:$J$37,9,0)</f>
        <v>2515.8716049890463</v>
      </c>
      <c r="Z181" s="46">
        <f>VLOOKUP(ROUND(K181,0),Sheet2!$B$20:$M$37,10,0)</f>
        <v>2389.5589266904399</v>
      </c>
      <c r="AA181" s="46">
        <f>VLOOKUP(ROUND(K181,0),Sheet2!$B$20:$M$37,11,0)</f>
        <v>2307.5274120888876</v>
      </c>
      <c r="AB181" s="46">
        <f>VLOOKUP(ROUND(K181,0),Sheet2!$B$20:$M$37,12,0)</f>
        <v>2152.6172905909029</v>
      </c>
      <c r="AC181" s="46">
        <v>75</v>
      </c>
      <c r="AD181" s="53">
        <f t="shared" si="56"/>
        <v>0</v>
      </c>
      <c r="AE181">
        <v>1</v>
      </c>
      <c r="AF181" s="46">
        <v>0</v>
      </c>
      <c r="AG181">
        <v>0</v>
      </c>
      <c r="AH181" s="45">
        <v>0</v>
      </c>
      <c r="AL181">
        <v>0</v>
      </c>
      <c r="AM181" s="45">
        <v>0</v>
      </c>
      <c r="AO181">
        <v>0</v>
      </c>
      <c r="AQ181">
        <v>0</v>
      </c>
      <c r="AS181">
        <v>0</v>
      </c>
      <c r="AT181">
        <v>0</v>
      </c>
      <c r="AU181" t="s">
        <v>21</v>
      </c>
      <c r="AV181" t="s">
        <v>24</v>
      </c>
      <c r="AW181">
        <v>0</v>
      </c>
      <c r="AX181">
        <v>0</v>
      </c>
      <c r="AY181">
        <v>1</v>
      </c>
      <c r="AZ181" s="51">
        <f t="shared" si="57"/>
        <v>1</v>
      </c>
      <c r="BA181">
        <v>1</v>
      </c>
      <c r="BB181">
        <v>1</v>
      </c>
      <c r="BC181">
        <v>1</v>
      </c>
      <c r="BD181">
        <v>0</v>
      </c>
      <c r="BE181">
        <v>0</v>
      </c>
      <c r="BF181" s="51">
        <f t="shared" si="58"/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/>
      <c r="CW181">
        <v>0</v>
      </c>
      <c r="CY181">
        <v>0</v>
      </c>
      <c r="CZ181">
        <v>0</v>
      </c>
      <c r="DA181">
        <v>0</v>
      </c>
      <c r="DC181">
        <v>0</v>
      </c>
      <c r="DD181" s="54">
        <f t="shared" si="59"/>
        <v>0</v>
      </c>
      <c r="DF181">
        <v>0</v>
      </c>
      <c r="DG181" s="46">
        <v>0</v>
      </c>
      <c r="DH181" t="s">
        <v>68</v>
      </c>
    </row>
    <row r="182" spans="1:112" hidden="1" x14ac:dyDescent="0.35">
      <c r="A182" t="s">
        <v>3</v>
      </c>
      <c r="B182">
        <v>973745630</v>
      </c>
      <c r="C182">
        <v>1989</v>
      </c>
      <c r="D182">
        <v>33</v>
      </c>
      <c r="E182">
        <v>2</v>
      </c>
      <c r="F182" t="s">
        <v>8</v>
      </c>
      <c r="G182" s="3" t="s">
        <v>11</v>
      </c>
      <c r="H182" s="1">
        <v>44428</v>
      </c>
      <c r="I182" s="1">
        <v>44512</v>
      </c>
      <c r="J182" s="1">
        <v>44542</v>
      </c>
      <c r="K182" s="46">
        <v>38</v>
      </c>
      <c r="L182" s="48">
        <f t="shared" si="71"/>
        <v>0</v>
      </c>
      <c r="M182" s="48">
        <f t="shared" si="54"/>
        <v>0</v>
      </c>
      <c r="N182" s="48">
        <f t="shared" si="55"/>
        <v>0</v>
      </c>
      <c r="O182">
        <v>33.714285714285715</v>
      </c>
      <c r="P182">
        <v>3300</v>
      </c>
      <c r="Q182" s="9">
        <f>VLOOKUP(ROUND(K182,0),Sheet2!$B$20:$J$37,8,0)</f>
        <v>2726.9345824864808</v>
      </c>
      <c r="R182" s="46">
        <f>VLOOKUP(ROUND(K182,0),Sheet2!$B$20:$J$37,2,0)</f>
        <v>3770.264503671694</v>
      </c>
      <c r="S182" s="46">
        <f>VLOOKUP(ROUND(K182,0),Sheet2!$B$20:$J$37,3,0)</f>
        <v>3615.3543821737098</v>
      </c>
      <c r="T182" s="46">
        <f>VLOOKUP(ROUND(K182,0),Sheet2!$B$20:$J$37,4,0)</f>
        <v>3533.3228675721571</v>
      </c>
      <c r="U182" s="46">
        <f>VLOOKUP(ROUND(K182,0),Sheet2!$B$20:$J$37,5,0)</f>
        <v>3407.0101892735506</v>
      </c>
      <c r="V182" s="46">
        <f>VLOOKUP(ROUND(K182,0),Sheet2!$B$20:$J$37,6,0)</f>
        <v>3195.9472117761161</v>
      </c>
      <c r="W182" s="46">
        <f>VLOOKUP(ROUND(K182,0),Sheet2!$B$20:$J$37,7,0)</f>
        <v>2961.4408971312987</v>
      </c>
      <c r="X182" s="46">
        <f>VLOOKUP(ROUND(K182,0),Sheet2!$B$20:$J$37,8,0)</f>
        <v>2726.9345824864808</v>
      </c>
      <c r="Y182" s="46">
        <f>VLOOKUP(ROUND(K182,0),Sheet2!$B$20:$J$37,9,0)</f>
        <v>2515.8716049890463</v>
      </c>
      <c r="Z182" s="46">
        <f>VLOOKUP(ROUND(K182,0),Sheet2!$B$20:$M$37,10,0)</f>
        <v>2389.5589266904399</v>
      </c>
      <c r="AA182" s="46">
        <f>VLOOKUP(ROUND(K182,0),Sheet2!$B$20:$M$37,11,0)</f>
        <v>2307.5274120888876</v>
      </c>
      <c r="AB182" s="46">
        <f>VLOOKUP(ROUND(K182,0),Sheet2!$B$20:$M$37,12,0)</f>
        <v>2152.6172905909029</v>
      </c>
      <c r="AC182" s="46">
        <v>75</v>
      </c>
      <c r="AD182" s="53">
        <f t="shared" si="56"/>
        <v>0</v>
      </c>
      <c r="AE182">
        <v>1</v>
      </c>
      <c r="AF182" s="46">
        <v>0</v>
      </c>
      <c r="AG182">
        <v>0</v>
      </c>
      <c r="AH182" s="45">
        <v>0</v>
      </c>
      <c r="AL182">
        <v>1</v>
      </c>
      <c r="AM182" s="45">
        <v>0</v>
      </c>
      <c r="AN182">
        <v>25</v>
      </c>
      <c r="AO182">
        <v>0</v>
      </c>
      <c r="AS182">
        <v>0</v>
      </c>
      <c r="AT182">
        <v>1</v>
      </c>
      <c r="AU182" t="s">
        <v>20</v>
      </c>
      <c r="AV182" t="s">
        <v>24</v>
      </c>
      <c r="AW182">
        <v>0</v>
      </c>
      <c r="AX182">
        <v>0</v>
      </c>
      <c r="AY182">
        <v>1</v>
      </c>
      <c r="AZ182" s="51">
        <f t="shared" si="57"/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 s="51">
        <f t="shared" si="58"/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84</v>
      </c>
      <c r="BW182" t="s">
        <v>24</v>
      </c>
      <c r="BX182">
        <v>0</v>
      </c>
      <c r="BY182">
        <v>0</v>
      </c>
      <c r="BZ182" s="52">
        <f t="shared" ref="BZ182" si="79">BX182+BY182</f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 s="52">
        <f>CD182+CE182</f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Y182">
        <v>0</v>
      </c>
      <c r="CZ182">
        <v>0</v>
      </c>
      <c r="DA182">
        <v>0</v>
      </c>
      <c r="DC182">
        <v>0</v>
      </c>
      <c r="DD182" s="54">
        <f t="shared" si="59"/>
        <v>0</v>
      </c>
      <c r="DE182" t="s">
        <v>8</v>
      </c>
      <c r="DF182">
        <v>0</v>
      </c>
      <c r="DG182" s="46">
        <v>0</v>
      </c>
      <c r="DH182" t="s">
        <v>68</v>
      </c>
    </row>
    <row r="183" spans="1:112" hidden="1" x14ac:dyDescent="0.35">
      <c r="A183" t="s">
        <v>2</v>
      </c>
      <c r="B183">
        <v>21023147</v>
      </c>
      <c r="C183">
        <v>1994</v>
      </c>
      <c r="D183">
        <v>28</v>
      </c>
      <c r="E183">
        <v>0</v>
      </c>
      <c r="F183" t="s">
        <v>8</v>
      </c>
      <c r="G183" s="4" t="s">
        <v>11</v>
      </c>
      <c r="H183" s="1">
        <v>44436</v>
      </c>
      <c r="I183" s="1"/>
      <c r="J183" s="1">
        <v>44540</v>
      </c>
      <c r="K183">
        <v>37.857142857142854</v>
      </c>
      <c r="L183" s="48">
        <f t="shared" si="71"/>
        <v>0</v>
      </c>
      <c r="M183" s="48">
        <f t="shared" si="54"/>
        <v>0</v>
      </c>
      <c r="N183" s="48">
        <f t="shared" si="55"/>
        <v>0</v>
      </c>
      <c r="O183">
        <v>22.999999999999996</v>
      </c>
      <c r="P183">
        <v>3300</v>
      </c>
      <c r="Q183" s="9">
        <f>VLOOKUP(ROUND(K183,0),Sheet2!$B$20:$J$37,8,0)</f>
        <v>2726.9345824864808</v>
      </c>
      <c r="R183" s="46">
        <f>VLOOKUP(ROUND(K183,0),Sheet2!$B$20:$J$37,2,0)</f>
        <v>3770.264503671694</v>
      </c>
      <c r="S183" s="46">
        <f>VLOOKUP(ROUND(K183,0),Sheet2!$B$20:$J$37,3,0)</f>
        <v>3615.3543821737098</v>
      </c>
      <c r="T183" s="46">
        <f>VLOOKUP(ROUND(K183,0),Sheet2!$B$20:$J$37,4,0)</f>
        <v>3533.3228675721571</v>
      </c>
      <c r="U183" s="46">
        <f>VLOOKUP(ROUND(K183,0),Sheet2!$B$20:$J$37,5,0)</f>
        <v>3407.0101892735506</v>
      </c>
      <c r="V183" s="46">
        <f>VLOOKUP(ROUND(K183,0),Sheet2!$B$20:$J$37,6,0)</f>
        <v>3195.9472117761161</v>
      </c>
      <c r="W183" s="46">
        <f>VLOOKUP(ROUND(K183,0),Sheet2!$B$20:$J$37,7,0)</f>
        <v>2961.4408971312987</v>
      </c>
      <c r="X183" s="46">
        <f>VLOOKUP(ROUND(K183,0),Sheet2!$B$20:$J$37,8,0)</f>
        <v>2726.9345824864808</v>
      </c>
      <c r="Y183" s="46">
        <f>VLOOKUP(ROUND(K183,0),Sheet2!$B$20:$J$37,9,0)</f>
        <v>2515.8716049890463</v>
      </c>
      <c r="Z183" s="46">
        <f>VLOOKUP(ROUND(K183,0),Sheet2!$B$20:$M$37,10,0)</f>
        <v>2389.5589266904399</v>
      </c>
      <c r="AA183" s="46">
        <f>VLOOKUP(ROUND(K183,0),Sheet2!$B$20:$M$37,11,0)</f>
        <v>2307.5274120888876</v>
      </c>
      <c r="AB183" s="46">
        <f>VLOOKUP(ROUND(K183,0),Sheet2!$B$20:$M$37,12,0)</f>
        <v>2152.6172905909029</v>
      </c>
      <c r="AC183" s="46">
        <v>75</v>
      </c>
      <c r="AD183" s="53">
        <f t="shared" si="56"/>
        <v>0</v>
      </c>
      <c r="AE183">
        <v>1</v>
      </c>
      <c r="AF183" s="46">
        <v>0</v>
      </c>
      <c r="AG183">
        <v>0</v>
      </c>
      <c r="AH183" s="45">
        <v>0</v>
      </c>
      <c r="AL183">
        <v>1</v>
      </c>
      <c r="AM183" s="45">
        <v>0</v>
      </c>
      <c r="AO183">
        <v>0</v>
      </c>
      <c r="AQ183">
        <v>0</v>
      </c>
      <c r="AS183">
        <v>0</v>
      </c>
      <c r="AT183">
        <v>0</v>
      </c>
      <c r="AU183" t="s">
        <v>21</v>
      </c>
      <c r="AV183" t="s">
        <v>24</v>
      </c>
      <c r="AW183">
        <v>0</v>
      </c>
      <c r="AX183">
        <v>1</v>
      </c>
      <c r="AY183">
        <v>0</v>
      </c>
      <c r="AZ183" s="51">
        <f t="shared" si="57"/>
        <v>1</v>
      </c>
      <c r="BA183">
        <v>0</v>
      </c>
      <c r="BB183">
        <v>1</v>
      </c>
      <c r="BC183">
        <v>0</v>
      </c>
      <c r="BD183">
        <v>0</v>
      </c>
      <c r="BE183">
        <v>0</v>
      </c>
      <c r="BF183" s="51">
        <f t="shared" si="58"/>
        <v>0</v>
      </c>
      <c r="BG183">
        <v>0</v>
      </c>
      <c r="BH183">
        <v>0</v>
      </c>
      <c r="BI183">
        <v>0</v>
      </c>
      <c r="BJ183">
        <v>1</v>
      </c>
      <c r="BK183">
        <v>1</v>
      </c>
      <c r="BL183">
        <v>0</v>
      </c>
      <c r="BM183">
        <v>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/>
      <c r="CW183">
        <v>0</v>
      </c>
      <c r="CY183">
        <v>0</v>
      </c>
      <c r="CZ183">
        <v>0</v>
      </c>
      <c r="DA183">
        <v>0</v>
      </c>
      <c r="DC183">
        <v>0</v>
      </c>
      <c r="DD183" s="54">
        <f t="shared" si="59"/>
        <v>0</v>
      </c>
      <c r="DF183">
        <v>0</v>
      </c>
      <c r="DG183" s="46">
        <v>0</v>
      </c>
      <c r="DH183" t="s">
        <v>68</v>
      </c>
    </row>
    <row r="184" spans="1:112" hidden="1" x14ac:dyDescent="0.35">
      <c r="A184" t="s">
        <v>2</v>
      </c>
      <c r="B184">
        <v>21031106</v>
      </c>
      <c r="C184">
        <v>1989</v>
      </c>
      <c r="D184">
        <v>33</v>
      </c>
      <c r="E184">
        <v>0</v>
      </c>
      <c r="F184" t="s">
        <v>8</v>
      </c>
      <c r="G184" s="4" t="s">
        <v>11</v>
      </c>
      <c r="H184" s="1">
        <v>44439</v>
      </c>
      <c r="I184" s="1">
        <v>44460</v>
      </c>
      <c r="J184" s="1">
        <v>44528</v>
      </c>
      <c r="K184">
        <v>38.285714285714285</v>
      </c>
      <c r="L184" s="48">
        <f t="shared" si="71"/>
        <v>0</v>
      </c>
      <c r="M184" s="48">
        <f t="shared" si="54"/>
        <v>0</v>
      </c>
      <c r="N184" s="48">
        <f t="shared" si="55"/>
        <v>0</v>
      </c>
      <c r="O184">
        <v>28.571428571428569</v>
      </c>
      <c r="P184">
        <v>3300</v>
      </c>
      <c r="Q184" s="9">
        <f>VLOOKUP(ROUND(K184,0),Sheet2!$B$20:$J$37,8,0)</f>
        <v>2726.9345824864808</v>
      </c>
      <c r="R184" s="46">
        <f>VLOOKUP(ROUND(K184,0),Sheet2!$B$20:$J$37,2,0)</f>
        <v>3770.264503671694</v>
      </c>
      <c r="S184" s="46">
        <f>VLOOKUP(ROUND(K184,0),Sheet2!$B$20:$J$37,3,0)</f>
        <v>3615.3543821737098</v>
      </c>
      <c r="T184" s="46">
        <f>VLOOKUP(ROUND(K184,0),Sheet2!$B$20:$J$37,4,0)</f>
        <v>3533.3228675721571</v>
      </c>
      <c r="U184" s="46">
        <f>VLOOKUP(ROUND(K184,0),Sheet2!$B$20:$J$37,5,0)</f>
        <v>3407.0101892735506</v>
      </c>
      <c r="V184" s="46">
        <f>VLOOKUP(ROUND(K184,0),Sheet2!$B$20:$J$37,6,0)</f>
        <v>3195.9472117761161</v>
      </c>
      <c r="W184" s="46">
        <f>VLOOKUP(ROUND(K184,0),Sheet2!$B$20:$J$37,7,0)</f>
        <v>2961.4408971312987</v>
      </c>
      <c r="X184" s="46">
        <f>VLOOKUP(ROUND(K184,0),Sheet2!$B$20:$J$37,8,0)</f>
        <v>2726.9345824864808</v>
      </c>
      <c r="Y184" s="46">
        <f>VLOOKUP(ROUND(K184,0),Sheet2!$B$20:$J$37,9,0)</f>
        <v>2515.8716049890463</v>
      </c>
      <c r="Z184" s="46">
        <f>VLOOKUP(ROUND(K184,0),Sheet2!$B$20:$M$37,10,0)</f>
        <v>2389.5589266904399</v>
      </c>
      <c r="AA184" s="46">
        <f>VLOOKUP(ROUND(K184,0),Sheet2!$B$20:$M$37,11,0)</f>
        <v>2307.5274120888876</v>
      </c>
      <c r="AB184" s="46">
        <f>VLOOKUP(ROUND(K184,0),Sheet2!$B$20:$M$37,12,0)</f>
        <v>2152.6172905909029</v>
      </c>
      <c r="AC184" s="46">
        <v>75</v>
      </c>
      <c r="AD184" s="53">
        <f t="shared" si="56"/>
        <v>0</v>
      </c>
      <c r="AE184">
        <v>1</v>
      </c>
      <c r="AF184" s="46">
        <v>0</v>
      </c>
      <c r="AG184">
        <v>0</v>
      </c>
      <c r="AH184" s="45">
        <v>0</v>
      </c>
      <c r="AL184">
        <v>1</v>
      </c>
      <c r="AM184" s="45">
        <v>0</v>
      </c>
      <c r="AO184">
        <v>0</v>
      </c>
      <c r="AQ184">
        <v>0</v>
      </c>
      <c r="AS184">
        <v>0</v>
      </c>
      <c r="AT184">
        <v>0</v>
      </c>
      <c r="AU184" t="s">
        <v>20</v>
      </c>
      <c r="AV184" t="s">
        <v>25</v>
      </c>
      <c r="AW184">
        <v>0</v>
      </c>
      <c r="AX184">
        <v>0</v>
      </c>
      <c r="AY184">
        <v>1</v>
      </c>
      <c r="AZ184" s="51">
        <f t="shared" si="57"/>
        <v>1</v>
      </c>
      <c r="BA184">
        <v>0</v>
      </c>
      <c r="BB184">
        <v>1</v>
      </c>
      <c r="BC184">
        <v>0</v>
      </c>
      <c r="BD184">
        <v>0</v>
      </c>
      <c r="BE184">
        <v>0</v>
      </c>
      <c r="BF184" s="51">
        <f t="shared" si="58"/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21</v>
      </c>
      <c r="BW184" t="s">
        <v>25</v>
      </c>
      <c r="BX184">
        <v>0</v>
      </c>
      <c r="BY184">
        <v>1</v>
      </c>
      <c r="BZ184" s="52">
        <f t="shared" ref="BZ184:BZ186" si="80">BX184+BY184</f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 s="52">
        <f t="shared" ref="CF184:CF186" si="81">CD184+CE184</f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Y184">
        <v>0</v>
      </c>
      <c r="CZ184">
        <v>0</v>
      </c>
      <c r="DA184">
        <v>0</v>
      </c>
      <c r="DC184">
        <v>0</v>
      </c>
      <c r="DD184" s="54">
        <f t="shared" si="59"/>
        <v>0</v>
      </c>
      <c r="DF184">
        <v>0</v>
      </c>
      <c r="DG184" s="46">
        <v>0</v>
      </c>
      <c r="DH184" t="s">
        <v>68</v>
      </c>
    </row>
    <row r="185" spans="1:112" hidden="1" x14ac:dyDescent="0.35">
      <c r="A185" t="s">
        <v>2</v>
      </c>
      <c r="B185">
        <v>21048608</v>
      </c>
      <c r="C185">
        <v>1996</v>
      </c>
      <c r="D185">
        <v>26</v>
      </c>
      <c r="E185">
        <v>0</v>
      </c>
      <c r="F185" t="s">
        <v>9</v>
      </c>
      <c r="G185" s="3" t="s">
        <v>11</v>
      </c>
      <c r="H185" s="1">
        <v>44434</v>
      </c>
      <c r="I185" s="1">
        <v>44455</v>
      </c>
      <c r="J185" s="1">
        <v>44484</v>
      </c>
      <c r="K185" s="47">
        <v>38</v>
      </c>
      <c r="L185" s="48">
        <v>0</v>
      </c>
      <c r="M185" s="48">
        <f t="shared" si="54"/>
        <v>0</v>
      </c>
      <c r="N185" s="48">
        <f t="shared" si="55"/>
        <v>0</v>
      </c>
      <c r="P185">
        <v>3300</v>
      </c>
      <c r="Q185" s="9">
        <f>VLOOKUP(ROUND(K185,0),Sheet2!$B$20:$J$37,8,0)</f>
        <v>2726.9345824864808</v>
      </c>
      <c r="R185" s="46">
        <f>VLOOKUP(ROUND(K185,0),Sheet2!$B$20:$J$37,2,0)</f>
        <v>3770.264503671694</v>
      </c>
      <c r="S185" s="46">
        <f>VLOOKUP(ROUND(K185,0),Sheet2!$B$20:$J$37,3,0)</f>
        <v>3615.3543821737098</v>
      </c>
      <c r="T185" s="46">
        <f>VLOOKUP(ROUND(K185,0),Sheet2!$B$20:$J$37,4,0)</f>
        <v>3533.3228675721571</v>
      </c>
      <c r="U185" s="46">
        <f>VLOOKUP(ROUND(K185,0),Sheet2!$B$20:$J$37,5,0)</f>
        <v>3407.0101892735506</v>
      </c>
      <c r="V185" s="46">
        <f>VLOOKUP(ROUND(K185,0),Sheet2!$B$20:$J$37,6,0)</f>
        <v>3195.9472117761161</v>
      </c>
      <c r="W185" s="46">
        <f>VLOOKUP(ROUND(K185,0),Sheet2!$B$20:$J$37,7,0)</f>
        <v>2961.4408971312987</v>
      </c>
      <c r="X185" s="46">
        <f>VLOOKUP(ROUND(K185,0),Sheet2!$B$20:$J$37,8,0)</f>
        <v>2726.9345824864808</v>
      </c>
      <c r="Y185" s="46">
        <f>VLOOKUP(ROUND(K185,0),Sheet2!$B$20:$J$37,9,0)</f>
        <v>2515.8716049890463</v>
      </c>
      <c r="Z185" s="46">
        <f>VLOOKUP(ROUND(K185,0),Sheet2!$B$20:$M$37,10,0)</f>
        <v>2389.5589266904399</v>
      </c>
      <c r="AA185" s="46">
        <f>VLOOKUP(ROUND(K185,0),Sheet2!$B$20:$M$37,11,0)</f>
        <v>2307.5274120888876</v>
      </c>
      <c r="AB185" s="46">
        <f>VLOOKUP(ROUND(K185,0),Sheet2!$B$20:$M$37,12,0)</f>
        <v>2152.6172905909029</v>
      </c>
      <c r="AC185" s="46">
        <v>75</v>
      </c>
      <c r="AD185" s="53">
        <f t="shared" si="56"/>
        <v>0</v>
      </c>
      <c r="AE185">
        <v>1</v>
      </c>
      <c r="AF185" s="46">
        <v>0</v>
      </c>
      <c r="AG185">
        <v>0</v>
      </c>
      <c r="AH185" s="45">
        <v>0</v>
      </c>
      <c r="AL185">
        <v>0</v>
      </c>
      <c r="AM185" s="45">
        <v>0</v>
      </c>
      <c r="AO185">
        <v>0</v>
      </c>
      <c r="AQ185">
        <v>0</v>
      </c>
      <c r="AS185">
        <v>0</v>
      </c>
      <c r="AT185">
        <v>0</v>
      </c>
      <c r="AU185" t="s">
        <v>20</v>
      </c>
      <c r="AV185" t="s">
        <v>25</v>
      </c>
      <c r="AW185">
        <v>0</v>
      </c>
      <c r="AX185">
        <v>0</v>
      </c>
      <c r="AY185">
        <v>1</v>
      </c>
      <c r="AZ185" s="51">
        <f t="shared" si="57"/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 s="51">
        <f t="shared" si="58"/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21</v>
      </c>
      <c r="BW185" t="s">
        <v>25</v>
      </c>
      <c r="BX185">
        <v>0</v>
      </c>
      <c r="BY185">
        <v>0</v>
      </c>
      <c r="BZ185" s="52">
        <f t="shared" si="80"/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 s="52">
        <f t="shared" si="81"/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Y185">
        <v>0</v>
      </c>
      <c r="CZ185">
        <v>0</v>
      </c>
      <c r="DA185">
        <v>0</v>
      </c>
      <c r="DC185">
        <v>0</v>
      </c>
      <c r="DD185" s="54">
        <f t="shared" si="59"/>
        <v>0</v>
      </c>
      <c r="DE185" t="s">
        <v>8</v>
      </c>
      <c r="DF185">
        <v>0</v>
      </c>
      <c r="DG185" s="46">
        <v>0</v>
      </c>
      <c r="DH185" t="s">
        <v>68</v>
      </c>
    </row>
    <row r="186" spans="1:112" hidden="1" x14ac:dyDescent="0.35">
      <c r="A186" t="s">
        <v>2</v>
      </c>
      <c r="B186">
        <v>21045447</v>
      </c>
      <c r="C186">
        <v>1995</v>
      </c>
      <c r="D186">
        <v>27</v>
      </c>
      <c r="E186">
        <v>0</v>
      </c>
      <c r="F186" t="s">
        <v>8</v>
      </c>
      <c r="G186" s="4" t="s">
        <v>11</v>
      </c>
      <c r="H186" s="1">
        <v>44425</v>
      </c>
      <c r="I186" s="1">
        <v>44481</v>
      </c>
      <c r="J186" s="1">
        <v>44541</v>
      </c>
      <c r="K186" s="47">
        <v>38</v>
      </c>
      <c r="L186" s="48">
        <v>0</v>
      </c>
      <c r="M186" s="48">
        <f t="shared" si="54"/>
        <v>0</v>
      </c>
      <c r="N186" s="48">
        <f t="shared" si="55"/>
        <v>0</v>
      </c>
      <c r="P186">
        <v>3300</v>
      </c>
      <c r="Q186" s="9">
        <f>VLOOKUP(ROUND(K186,0),Sheet2!$B$20:$J$37,8,0)</f>
        <v>2726.9345824864808</v>
      </c>
      <c r="R186" s="46">
        <f>VLOOKUP(ROUND(K186,0),Sheet2!$B$20:$J$37,2,0)</f>
        <v>3770.264503671694</v>
      </c>
      <c r="S186" s="46">
        <f>VLOOKUP(ROUND(K186,0),Sheet2!$B$20:$J$37,3,0)</f>
        <v>3615.3543821737098</v>
      </c>
      <c r="T186" s="46">
        <f>VLOOKUP(ROUND(K186,0),Sheet2!$B$20:$J$37,4,0)</f>
        <v>3533.3228675721571</v>
      </c>
      <c r="U186" s="46">
        <f>VLOOKUP(ROUND(K186,0),Sheet2!$B$20:$J$37,5,0)</f>
        <v>3407.0101892735506</v>
      </c>
      <c r="V186" s="46">
        <f>VLOOKUP(ROUND(K186,0),Sheet2!$B$20:$J$37,6,0)</f>
        <v>3195.9472117761161</v>
      </c>
      <c r="W186" s="46">
        <f>VLOOKUP(ROUND(K186,0),Sheet2!$B$20:$J$37,7,0)</f>
        <v>2961.4408971312987</v>
      </c>
      <c r="X186" s="46">
        <f>VLOOKUP(ROUND(K186,0),Sheet2!$B$20:$J$37,8,0)</f>
        <v>2726.9345824864808</v>
      </c>
      <c r="Y186" s="46">
        <f>VLOOKUP(ROUND(K186,0),Sheet2!$B$20:$J$37,9,0)</f>
        <v>2515.8716049890463</v>
      </c>
      <c r="Z186" s="46">
        <f>VLOOKUP(ROUND(K186,0),Sheet2!$B$20:$M$37,10,0)</f>
        <v>2389.5589266904399</v>
      </c>
      <c r="AA186" s="46">
        <f>VLOOKUP(ROUND(K186,0),Sheet2!$B$20:$M$37,11,0)</f>
        <v>2307.5274120888876</v>
      </c>
      <c r="AB186" s="46">
        <f>VLOOKUP(ROUND(K186,0),Sheet2!$B$20:$M$37,12,0)</f>
        <v>2152.6172905909029</v>
      </c>
      <c r="AC186" s="46">
        <v>75</v>
      </c>
      <c r="AD186" s="53">
        <f t="shared" si="56"/>
        <v>0</v>
      </c>
      <c r="AE186">
        <v>1</v>
      </c>
      <c r="AF186" s="46">
        <v>0</v>
      </c>
      <c r="AG186">
        <v>0</v>
      </c>
      <c r="AH186" s="45">
        <v>0</v>
      </c>
      <c r="AL186">
        <v>0</v>
      </c>
      <c r="AM186" s="45">
        <v>0</v>
      </c>
      <c r="AO186">
        <v>0</v>
      </c>
      <c r="AQ186">
        <v>0</v>
      </c>
      <c r="AS186">
        <v>0</v>
      </c>
      <c r="AT186">
        <v>0</v>
      </c>
      <c r="AU186" t="s">
        <v>20</v>
      </c>
      <c r="AV186" t="s">
        <v>24</v>
      </c>
      <c r="AW186">
        <v>0</v>
      </c>
      <c r="AX186">
        <v>0</v>
      </c>
      <c r="AY186">
        <v>1</v>
      </c>
      <c r="AZ186" s="51">
        <f t="shared" si="57"/>
        <v>1</v>
      </c>
      <c r="BA186">
        <v>0</v>
      </c>
      <c r="BB186">
        <v>1</v>
      </c>
      <c r="BC186">
        <v>1</v>
      </c>
      <c r="BD186">
        <v>0</v>
      </c>
      <c r="BE186">
        <v>0</v>
      </c>
      <c r="BF186" s="51">
        <f t="shared" si="58"/>
        <v>0</v>
      </c>
      <c r="BG186">
        <v>0</v>
      </c>
      <c r="BH186">
        <v>0</v>
      </c>
      <c r="BI186">
        <v>1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56</v>
      </c>
      <c r="BW186" t="s">
        <v>24</v>
      </c>
      <c r="BX186">
        <v>0</v>
      </c>
      <c r="BY186">
        <v>0</v>
      </c>
      <c r="BZ186" s="52">
        <f t="shared" si="80"/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 s="52">
        <f t="shared" si="81"/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Y186">
        <v>0</v>
      </c>
      <c r="CZ186">
        <v>0</v>
      </c>
      <c r="DA186">
        <v>0</v>
      </c>
      <c r="DC186">
        <v>0</v>
      </c>
      <c r="DD186" s="54">
        <f t="shared" si="59"/>
        <v>0</v>
      </c>
      <c r="DF186">
        <v>0</v>
      </c>
      <c r="DG186" s="46">
        <v>0</v>
      </c>
      <c r="DH186" t="s">
        <v>68</v>
      </c>
    </row>
    <row r="187" spans="1:112" hidden="1" x14ac:dyDescent="0.35">
      <c r="A187" t="s">
        <v>2</v>
      </c>
      <c r="B187">
        <v>20069443</v>
      </c>
      <c r="C187">
        <v>1994</v>
      </c>
      <c r="D187">
        <v>28</v>
      </c>
      <c r="E187">
        <v>1</v>
      </c>
      <c r="F187" t="s">
        <v>8</v>
      </c>
      <c r="G187" s="3" t="s">
        <v>11</v>
      </c>
      <c r="H187" s="1">
        <v>44477</v>
      </c>
      <c r="I187" s="1" t="s">
        <v>52</v>
      </c>
      <c r="J187" s="1">
        <v>44425</v>
      </c>
      <c r="K187" s="47">
        <v>38</v>
      </c>
      <c r="L187" s="48">
        <v>0</v>
      </c>
      <c r="M187" s="48">
        <f t="shared" si="54"/>
        <v>0</v>
      </c>
      <c r="N187" s="48">
        <f t="shared" si="55"/>
        <v>0</v>
      </c>
      <c r="P187">
        <v>3300</v>
      </c>
      <c r="Q187" s="9">
        <f>VLOOKUP(ROUND(K187,0),Sheet2!$B$20:$J$37,8,0)</f>
        <v>2726.9345824864808</v>
      </c>
      <c r="R187" s="46">
        <f>VLOOKUP(ROUND(K187,0),Sheet2!$B$20:$J$37,2,0)</f>
        <v>3770.264503671694</v>
      </c>
      <c r="S187" s="46">
        <f>VLOOKUP(ROUND(K187,0),Sheet2!$B$20:$J$37,3,0)</f>
        <v>3615.3543821737098</v>
      </c>
      <c r="T187" s="46">
        <f>VLOOKUP(ROUND(K187,0),Sheet2!$B$20:$J$37,4,0)</f>
        <v>3533.3228675721571</v>
      </c>
      <c r="U187" s="46">
        <f>VLOOKUP(ROUND(K187,0),Sheet2!$B$20:$J$37,5,0)</f>
        <v>3407.0101892735506</v>
      </c>
      <c r="V187" s="46">
        <f>VLOOKUP(ROUND(K187,0),Sheet2!$B$20:$J$37,6,0)</f>
        <v>3195.9472117761161</v>
      </c>
      <c r="W187" s="46">
        <f>VLOOKUP(ROUND(K187,0),Sheet2!$B$20:$J$37,7,0)</f>
        <v>2961.4408971312987</v>
      </c>
      <c r="X187" s="46">
        <f>VLOOKUP(ROUND(K187,0),Sheet2!$B$20:$J$37,8,0)</f>
        <v>2726.9345824864808</v>
      </c>
      <c r="Y187" s="46">
        <f>VLOOKUP(ROUND(K187,0),Sheet2!$B$20:$J$37,9,0)</f>
        <v>2515.8716049890463</v>
      </c>
      <c r="Z187" s="46">
        <f>VLOOKUP(ROUND(K187,0),Sheet2!$B$20:$M$37,10,0)</f>
        <v>2389.5589266904399</v>
      </c>
      <c r="AA187" s="46">
        <f>VLOOKUP(ROUND(K187,0),Sheet2!$B$20:$M$37,11,0)</f>
        <v>2307.5274120888876</v>
      </c>
      <c r="AB187" s="46">
        <f>VLOOKUP(ROUND(K187,0),Sheet2!$B$20:$M$37,12,0)</f>
        <v>2152.6172905909029</v>
      </c>
      <c r="AC187" s="46">
        <v>75</v>
      </c>
      <c r="AD187" s="53">
        <f t="shared" si="56"/>
        <v>0</v>
      </c>
      <c r="AE187">
        <v>1</v>
      </c>
      <c r="AF187" s="46">
        <v>0</v>
      </c>
      <c r="AG187">
        <v>0</v>
      </c>
      <c r="AH187" s="45">
        <v>0</v>
      </c>
      <c r="AL187">
        <v>0</v>
      </c>
      <c r="AM187" s="45">
        <v>0</v>
      </c>
      <c r="AO187">
        <v>0</v>
      </c>
      <c r="AQ187">
        <v>0</v>
      </c>
      <c r="AS187">
        <v>0</v>
      </c>
      <c r="AT187">
        <v>0</v>
      </c>
      <c r="AU187" t="s">
        <v>21</v>
      </c>
      <c r="AV187" t="s">
        <v>25</v>
      </c>
      <c r="AW187">
        <v>0</v>
      </c>
      <c r="AX187">
        <v>0</v>
      </c>
      <c r="AY187">
        <v>1</v>
      </c>
      <c r="AZ187" s="51">
        <f t="shared" si="57"/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 s="51">
        <f t="shared" si="58"/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/>
      <c r="CW187">
        <v>0</v>
      </c>
      <c r="CY187">
        <v>0</v>
      </c>
      <c r="CZ187">
        <v>0</v>
      </c>
      <c r="DA187">
        <v>0</v>
      </c>
      <c r="DC187">
        <v>0</v>
      </c>
      <c r="DD187" s="54">
        <f t="shared" si="59"/>
        <v>0</v>
      </c>
      <c r="DE187" t="s">
        <v>8</v>
      </c>
      <c r="DF187">
        <v>0</v>
      </c>
      <c r="DG187" s="46">
        <v>0</v>
      </c>
      <c r="DH187" t="s">
        <v>68</v>
      </c>
    </row>
    <row r="188" spans="1:112" hidden="1" x14ac:dyDescent="0.35">
      <c r="A188" t="s">
        <v>2</v>
      </c>
      <c r="B188">
        <v>19044161</v>
      </c>
      <c r="C188">
        <v>1978</v>
      </c>
      <c r="D188">
        <v>44</v>
      </c>
      <c r="E188">
        <v>0</v>
      </c>
      <c r="F188" t="s">
        <v>8</v>
      </c>
      <c r="G188" s="4" t="s">
        <v>11</v>
      </c>
      <c r="H188" s="1">
        <v>44439</v>
      </c>
      <c r="I188" s="1">
        <v>44460</v>
      </c>
      <c r="J188" s="1">
        <v>44530</v>
      </c>
      <c r="K188" s="47">
        <v>38</v>
      </c>
      <c r="L188" s="48">
        <v>0</v>
      </c>
      <c r="M188" s="48">
        <f t="shared" si="54"/>
        <v>0</v>
      </c>
      <c r="N188" s="48">
        <f t="shared" si="55"/>
        <v>0</v>
      </c>
      <c r="P188">
        <v>3300</v>
      </c>
      <c r="Q188" s="9">
        <f>VLOOKUP(ROUND(K188,0),Sheet2!$B$20:$J$37,8,0)</f>
        <v>2726.9345824864808</v>
      </c>
      <c r="R188" s="46">
        <f>VLOOKUP(ROUND(K188,0),Sheet2!$B$20:$J$37,2,0)</f>
        <v>3770.264503671694</v>
      </c>
      <c r="S188" s="46">
        <f>VLOOKUP(ROUND(K188,0),Sheet2!$B$20:$J$37,3,0)</f>
        <v>3615.3543821737098</v>
      </c>
      <c r="T188" s="46">
        <f>VLOOKUP(ROUND(K188,0),Sheet2!$B$20:$J$37,4,0)</f>
        <v>3533.3228675721571</v>
      </c>
      <c r="U188" s="46">
        <f>VLOOKUP(ROUND(K188,0),Sheet2!$B$20:$J$37,5,0)</f>
        <v>3407.0101892735506</v>
      </c>
      <c r="V188" s="46">
        <f>VLOOKUP(ROUND(K188,0),Sheet2!$B$20:$J$37,6,0)</f>
        <v>3195.9472117761161</v>
      </c>
      <c r="W188" s="46">
        <f>VLOOKUP(ROUND(K188,0),Sheet2!$B$20:$J$37,7,0)</f>
        <v>2961.4408971312987</v>
      </c>
      <c r="X188" s="46">
        <f>VLOOKUP(ROUND(K188,0),Sheet2!$B$20:$J$37,8,0)</f>
        <v>2726.9345824864808</v>
      </c>
      <c r="Y188" s="46">
        <f>VLOOKUP(ROUND(K188,0),Sheet2!$B$20:$J$37,9,0)</f>
        <v>2515.8716049890463</v>
      </c>
      <c r="Z188" s="46">
        <f>VLOOKUP(ROUND(K188,0),Sheet2!$B$20:$M$37,10,0)</f>
        <v>2389.5589266904399</v>
      </c>
      <c r="AA188" s="46">
        <f>VLOOKUP(ROUND(K188,0),Sheet2!$B$20:$M$37,11,0)</f>
        <v>2307.5274120888876</v>
      </c>
      <c r="AB188" s="46">
        <f>VLOOKUP(ROUND(K188,0),Sheet2!$B$20:$M$37,12,0)</f>
        <v>2152.6172905909029</v>
      </c>
      <c r="AC188" s="46">
        <v>75</v>
      </c>
      <c r="AD188" s="53">
        <f t="shared" si="56"/>
        <v>0</v>
      </c>
      <c r="AE188">
        <v>1</v>
      </c>
      <c r="AF188" s="46">
        <v>0</v>
      </c>
      <c r="AG188">
        <v>0</v>
      </c>
      <c r="AH188" s="45">
        <v>0</v>
      </c>
      <c r="AL188">
        <v>0</v>
      </c>
      <c r="AM188" s="45">
        <v>0</v>
      </c>
      <c r="AO188">
        <v>0</v>
      </c>
      <c r="AQ188">
        <v>0</v>
      </c>
      <c r="AS188">
        <v>0</v>
      </c>
      <c r="AT188">
        <v>0</v>
      </c>
      <c r="AU188" t="s">
        <v>20</v>
      </c>
      <c r="AV188" t="s">
        <v>25</v>
      </c>
      <c r="AW188">
        <v>0</v>
      </c>
      <c r="AX188">
        <v>0</v>
      </c>
      <c r="AY188">
        <v>1</v>
      </c>
      <c r="AZ188" s="51">
        <f t="shared" si="57"/>
        <v>1</v>
      </c>
      <c r="BA188">
        <v>0</v>
      </c>
      <c r="BB188">
        <v>1</v>
      </c>
      <c r="BC188">
        <v>0</v>
      </c>
      <c r="BD188">
        <v>0</v>
      </c>
      <c r="BE188">
        <v>0</v>
      </c>
      <c r="BF188" s="51">
        <f t="shared" si="58"/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21</v>
      </c>
      <c r="BW188" t="s">
        <v>25</v>
      </c>
      <c r="BX188">
        <v>0</v>
      </c>
      <c r="BY188">
        <v>1</v>
      </c>
      <c r="BZ188" s="52">
        <f t="shared" ref="BZ188:BZ191" si="82">BX188+BY188</f>
        <v>1</v>
      </c>
      <c r="CA188">
        <v>0</v>
      </c>
      <c r="CB188">
        <v>0</v>
      </c>
      <c r="CC188">
        <v>0</v>
      </c>
      <c r="CD188">
        <v>0</v>
      </c>
      <c r="CE188">
        <v>0</v>
      </c>
      <c r="CF188" s="52">
        <f t="shared" ref="CF188:CF191" si="83">CD188+CE188</f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Y188">
        <v>0</v>
      </c>
      <c r="CZ188">
        <v>0</v>
      </c>
      <c r="DA188">
        <v>0</v>
      </c>
      <c r="DC188">
        <v>0</v>
      </c>
      <c r="DD188" s="54">
        <f t="shared" si="59"/>
        <v>0</v>
      </c>
      <c r="DF188">
        <v>0</v>
      </c>
      <c r="DG188" s="46">
        <v>0</v>
      </c>
      <c r="DH188" t="s">
        <v>68</v>
      </c>
    </row>
    <row r="189" spans="1:112" hidden="1" x14ac:dyDescent="0.35">
      <c r="A189" t="s">
        <v>3</v>
      </c>
      <c r="B189">
        <v>985411850</v>
      </c>
      <c r="C189">
        <v>1995</v>
      </c>
      <c r="D189">
        <v>27</v>
      </c>
      <c r="E189">
        <v>1</v>
      </c>
      <c r="F189" t="s">
        <v>8</v>
      </c>
      <c r="G189" s="3" t="s">
        <v>11</v>
      </c>
      <c r="H189" s="1">
        <v>44435</v>
      </c>
      <c r="I189" s="1">
        <v>44485</v>
      </c>
      <c r="J189" s="1">
        <v>44503</v>
      </c>
      <c r="K189" s="50">
        <v>36</v>
      </c>
      <c r="L189" s="48">
        <f t="shared" ref="L189:L220" si="84">IF(K189&lt;28,1,0)</f>
        <v>0</v>
      </c>
      <c r="M189" s="48">
        <f t="shared" si="54"/>
        <v>0</v>
      </c>
      <c r="N189" s="48">
        <f t="shared" si="55"/>
        <v>1</v>
      </c>
      <c r="O189">
        <v>33.428571428571431</v>
      </c>
      <c r="P189">
        <v>2900</v>
      </c>
      <c r="Q189" s="9">
        <f>VLOOKUP(ROUND(K189,0),Sheet2!$B$20:$J$37,8,0)</f>
        <v>2387.3360354311162</v>
      </c>
      <c r="R189" s="46">
        <f>VLOOKUP(ROUND(K189,0),Sheet2!$B$20:$J$37,2,0)</f>
        <v>3300.7349609813637</v>
      </c>
      <c r="S189" s="46">
        <f>VLOOKUP(ROUND(K189,0),Sheet2!$B$20:$J$37,3,0)</f>
        <v>3165.1165571955503</v>
      </c>
      <c r="T189" s="46">
        <f>VLOOKUP(ROUND(K189,0),Sheet2!$B$20:$J$37,4,0)</f>
        <v>3093.3008297090801</v>
      </c>
      <c r="U189" s="46">
        <f>VLOOKUP(ROUND(K189,0),Sheet2!$B$20:$J$37,5,0)</f>
        <v>2982.7184891678853</v>
      </c>
      <c r="V189" s="46">
        <f>VLOOKUP(ROUND(K189,0),Sheet2!$B$20:$J$37,6,0)</f>
        <v>2797.9402201323423</v>
      </c>
      <c r="W189" s="46">
        <f>VLOOKUP(ROUND(K189,0),Sheet2!$B$20:$J$37,7,0)</f>
        <v>2592.6381277817295</v>
      </c>
      <c r="X189" s="46">
        <f>VLOOKUP(ROUND(K189,0),Sheet2!$B$20:$J$37,8,0)</f>
        <v>2387.3360354311162</v>
      </c>
      <c r="Y189" s="46">
        <f>VLOOKUP(ROUND(K189,0),Sheet2!$B$20:$J$37,9,0)</f>
        <v>2202.5577663955733</v>
      </c>
      <c r="Z189" s="46">
        <f>VLOOKUP(ROUND(K189,0),Sheet2!$B$20:$M$37,10,0)</f>
        <v>2091.9754258543785</v>
      </c>
      <c r="AA189" s="46">
        <f>VLOOKUP(ROUND(K189,0),Sheet2!$B$20:$M$37,11,0)</f>
        <v>2020.1596983679083</v>
      </c>
      <c r="AB189" s="46">
        <f>VLOOKUP(ROUND(K189,0),Sheet2!$B$20:$M$37,12,0)</f>
        <v>1884.5412945820949</v>
      </c>
      <c r="AC189" s="46">
        <v>75</v>
      </c>
      <c r="AD189" s="53">
        <f t="shared" si="56"/>
        <v>0</v>
      </c>
      <c r="AE189">
        <v>1</v>
      </c>
      <c r="AF189" s="46">
        <v>0</v>
      </c>
      <c r="AG189">
        <v>0</v>
      </c>
      <c r="AH189" s="45">
        <v>0</v>
      </c>
      <c r="AL189">
        <v>0</v>
      </c>
      <c r="AM189" s="45">
        <v>0</v>
      </c>
      <c r="AO189">
        <v>0</v>
      </c>
      <c r="AQ189">
        <v>1</v>
      </c>
      <c r="AR189">
        <v>36</v>
      </c>
      <c r="AS189">
        <v>0</v>
      </c>
      <c r="AT189">
        <v>0</v>
      </c>
      <c r="AU189" t="s">
        <v>20</v>
      </c>
      <c r="AV189" t="s">
        <v>24</v>
      </c>
      <c r="AW189">
        <v>0</v>
      </c>
      <c r="AX189">
        <v>0</v>
      </c>
      <c r="AY189">
        <v>0</v>
      </c>
      <c r="AZ189" s="51">
        <f t="shared" si="57"/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51">
        <f t="shared" si="58"/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50</v>
      </c>
      <c r="BW189" t="s">
        <v>24</v>
      </c>
      <c r="BX189">
        <v>0</v>
      </c>
      <c r="BY189">
        <v>0</v>
      </c>
      <c r="BZ189" s="52">
        <f t="shared" si="82"/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 s="52">
        <f t="shared" si="83"/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Y189">
        <v>0</v>
      </c>
      <c r="CZ189">
        <v>0</v>
      </c>
      <c r="DA189">
        <v>0</v>
      </c>
      <c r="DC189">
        <v>0</v>
      </c>
      <c r="DD189" s="54">
        <f t="shared" si="59"/>
        <v>0</v>
      </c>
      <c r="DE189" t="s">
        <v>73</v>
      </c>
      <c r="DF189">
        <v>0</v>
      </c>
      <c r="DG189" s="46">
        <v>0</v>
      </c>
      <c r="DH189" t="s">
        <v>68</v>
      </c>
    </row>
    <row r="190" spans="1:112" hidden="1" x14ac:dyDescent="0.35">
      <c r="A190" t="s">
        <v>3</v>
      </c>
      <c r="B190">
        <v>774133026</v>
      </c>
      <c r="C190">
        <v>1993</v>
      </c>
      <c r="D190">
        <v>29</v>
      </c>
      <c r="E190">
        <v>1</v>
      </c>
      <c r="F190" t="s">
        <v>8</v>
      </c>
      <c r="G190" s="3" t="s">
        <v>11</v>
      </c>
      <c r="H190" s="1">
        <v>44452</v>
      </c>
      <c r="I190" s="1">
        <v>44473</v>
      </c>
      <c r="J190" s="1">
        <v>44522</v>
      </c>
      <c r="K190" s="50">
        <v>40.571428571428569</v>
      </c>
      <c r="L190" s="48">
        <f t="shared" si="84"/>
        <v>0</v>
      </c>
      <c r="M190" s="48">
        <f t="shared" si="54"/>
        <v>0</v>
      </c>
      <c r="N190" s="48">
        <f t="shared" si="55"/>
        <v>0</v>
      </c>
      <c r="O190">
        <v>33.571428571428569</v>
      </c>
      <c r="P190">
        <v>3800</v>
      </c>
      <c r="Q190" s="9">
        <f>VLOOKUP(ROUND(K190,0),Sheet2!$B$20:$J$37,8,0)</f>
        <v>3156.860795720339</v>
      </c>
      <c r="R190" s="46">
        <f>VLOOKUP(ROUND(K190,0),Sheet2!$B$20:$J$37,2,0)</f>
        <v>4364.6812349581469</v>
      </c>
      <c r="S190" s="46">
        <f>VLOOKUP(ROUND(K190,0),Sheet2!$B$20:$J$37,3,0)</f>
        <v>4185.3481139665346</v>
      </c>
      <c r="T190" s="46">
        <f>VLOOKUP(ROUND(K190,0),Sheet2!$B$20:$J$37,4,0)</f>
        <v>4090.3835797520487</v>
      </c>
      <c r="U190" s="46">
        <f>VLOOKUP(ROUND(K190,0),Sheet2!$B$20:$J$37,5,0)</f>
        <v>3944.1565508074395</v>
      </c>
      <c r="V190" s="46">
        <f>VLOOKUP(ROUND(K190,0),Sheet2!$B$20:$J$37,6,0)</f>
        <v>3699.8175617576503</v>
      </c>
      <c r="W190" s="46">
        <f>VLOOKUP(ROUND(K190,0),Sheet2!$B$20:$J$37,7,0)</f>
        <v>3428.3391787389946</v>
      </c>
      <c r="X190" s="46">
        <f>VLOOKUP(ROUND(K190,0),Sheet2!$B$20:$J$37,8,0)</f>
        <v>3156.860795720339</v>
      </c>
      <c r="Y190" s="46">
        <f>VLOOKUP(ROUND(K190,0),Sheet2!$B$20:$J$37,9,0)</f>
        <v>2912.5218066705502</v>
      </c>
      <c r="Z190" s="46">
        <f>VLOOKUP(ROUND(K190,0),Sheet2!$B$20:$M$37,10,0)</f>
        <v>2766.294777725941</v>
      </c>
      <c r="AA190" s="46">
        <f>VLOOKUP(ROUND(K190,0),Sheet2!$B$20:$M$37,11,0)</f>
        <v>2671.3302435114551</v>
      </c>
      <c r="AB190" s="46">
        <f>VLOOKUP(ROUND(K190,0),Sheet2!$B$20:$M$37,12,0)</f>
        <v>2491.9971225198424</v>
      </c>
      <c r="AC190" s="46">
        <v>75</v>
      </c>
      <c r="AD190" s="53">
        <f t="shared" si="56"/>
        <v>0</v>
      </c>
      <c r="AE190">
        <v>1</v>
      </c>
      <c r="AF190" s="46">
        <v>0</v>
      </c>
      <c r="AG190">
        <v>0</v>
      </c>
      <c r="AH190" s="45">
        <v>0</v>
      </c>
      <c r="AL190">
        <v>0</v>
      </c>
      <c r="AM190" s="45">
        <v>0</v>
      </c>
      <c r="AO190">
        <v>0</v>
      </c>
      <c r="AQ190">
        <v>0</v>
      </c>
      <c r="AS190">
        <v>0</v>
      </c>
      <c r="AT190">
        <v>0</v>
      </c>
      <c r="AU190" t="s">
        <v>20</v>
      </c>
      <c r="AV190" t="s">
        <v>25</v>
      </c>
      <c r="AW190">
        <v>0</v>
      </c>
      <c r="AX190">
        <v>0</v>
      </c>
      <c r="AY190">
        <v>1</v>
      </c>
      <c r="AZ190" s="51">
        <f t="shared" si="57"/>
        <v>1</v>
      </c>
      <c r="BA190">
        <v>0</v>
      </c>
      <c r="BB190">
        <v>0</v>
      </c>
      <c r="BC190">
        <v>0</v>
      </c>
      <c r="BD190">
        <v>0</v>
      </c>
      <c r="BE190">
        <v>1</v>
      </c>
      <c r="BF190" s="51">
        <f t="shared" si="58"/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21</v>
      </c>
      <c r="BW190" t="s">
        <v>25</v>
      </c>
      <c r="BX190">
        <v>0</v>
      </c>
      <c r="BY190">
        <v>1</v>
      </c>
      <c r="BZ190" s="52">
        <f t="shared" si="82"/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 s="52">
        <f t="shared" si="83"/>
        <v>0</v>
      </c>
      <c r="CG190">
        <v>1</v>
      </c>
      <c r="CH190">
        <v>1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Y190">
        <v>0</v>
      </c>
      <c r="CZ190">
        <v>0</v>
      </c>
      <c r="DA190">
        <v>0</v>
      </c>
      <c r="DC190">
        <v>0</v>
      </c>
      <c r="DD190" s="54">
        <f t="shared" si="59"/>
        <v>0</v>
      </c>
      <c r="DE190" t="s">
        <v>73</v>
      </c>
      <c r="DF190">
        <v>0</v>
      </c>
      <c r="DG190" s="46">
        <v>0</v>
      </c>
      <c r="DH190" t="s">
        <v>68</v>
      </c>
    </row>
    <row r="191" spans="1:112" hidden="1" x14ac:dyDescent="0.35">
      <c r="A191" t="s">
        <v>3</v>
      </c>
      <c r="B191">
        <v>377315870</v>
      </c>
      <c r="C191">
        <v>1993</v>
      </c>
      <c r="D191">
        <v>29</v>
      </c>
      <c r="E191">
        <v>2</v>
      </c>
      <c r="F191" t="s">
        <v>8</v>
      </c>
      <c r="G191" s="3" t="s">
        <v>11</v>
      </c>
      <c r="H191" s="1">
        <v>44455</v>
      </c>
      <c r="I191" s="1">
        <v>44476</v>
      </c>
      <c r="J191" s="1">
        <v>44534</v>
      </c>
      <c r="K191" s="46">
        <v>40.714285714285715</v>
      </c>
      <c r="L191" s="48">
        <f t="shared" si="84"/>
        <v>0</v>
      </c>
      <c r="M191" s="48">
        <f t="shared" si="54"/>
        <v>0</v>
      </c>
      <c r="N191" s="48">
        <f t="shared" si="55"/>
        <v>0</v>
      </c>
      <c r="O191">
        <v>32.428571428571431</v>
      </c>
      <c r="P191">
        <v>3800</v>
      </c>
      <c r="Q191" s="9">
        <f>VLOOKUP(ROUND(K191,0),Sheet2!$B$20:$J$37,8,0)</f>
        <v>3156.860795720339</v>
      </c>
      <c r="R191" s="46">
        <f>VLOOKUP(ROUND(K191,0),Sheet2!$B$20:$J$37,2,0)</f>
        <v>4364.6812349581469</v>
      </c>
      <c r="S191" s="46">
        <f>VLOOKUP(ROUND(K191,0),Sheet2!$B$20:$J$37,3,0)</f>
        <v>4185.3481139665346</v>
      </c>
      <c r="T191" s="46">
        <f>VLOOKUP(ROUND(K191,0),Sheet2!$B$20:$J$37,4,0)</f>
        <v>4090.3835797520487</v>
      </c>
      <c r="U191" s="46">
        <f>VLOOKUP(ROUND(K191,0),Sheet2!$B$20:$J$37,5,0)</f>
        <v>3944.1565508074395</v>
      </c>
      <c r="V191" s="46">
        <f>VLOOKUP(ROUND(K191,0),Sheet2!$B$20:$J$37,6,0)</f>
        <v>3699.8175617576503</v>
      </c>
      <c r="W191" s="46">
        <f>VLOOKUP(ROUND(K191,0),Sheet2!$B$20:$J$37,7,0)</f>
        <v>3428.3391787389946</v>
      </c>
      <c r="X191" s="46">
        <f>VLOOKUP(ROUND(K191,0),Sheet2!$B$20:$J$37,8,0)</f>
        <v>3156.860795720339</v>
      </c>
      <c r="Y191" s="46">
        <f>VLOOKUP(ROUND(K191,0),Sheet2!$B$20:$J$37,9,0)</f>
        <v>2912.5218066705502</v>
      </c>
      <c r="Z191" s="46">
        <f>VLOOKUP(ROUND(K191,0),Sheet2!$B$20:$M$37,10,0)</f>
        <v>2766.294777725941</v>
      </c>
      <c r="AA191" s="46">
        <f>VLOOKUP(ROUND(K191,0),Sheet2!$B$20:$M$37,11,0)</f>
        <v>2671.3302435114551</v>
      </c>
      <c r="AB191" s="46">
        <f>VLOOKUP(ROUND(K191,0),Sheet2!$B$20:$M$37,12,0)</f>
        <v>2491.9971225198424</v>
      </c>
      <c r="AC191" s="46">
        <v>75</v>
      </c>
      <c r="AD191" s="53">
        <f t="shared" si="56"/>
        <v>0</v>
      </c>
      <c r="AE191">
        <v>1</v>
      </c>
      <c r="AF191" s="46">
        <v>0</v>
      </c>
      <c r="AG191">
        <v>0</v>
      </c>
      <c r="AH191" s="45">
        <v>0</v>
      </c>
      <c r="AL191">
        <v>0</v>
      </c>
      <c r="AM191" s="45">
        <v>0</v>
      </c>
      <c r="AO191">
        <v>0</v>
      </c>
      <c r="AS191">
        <v>1</v>
      </c>
      <c r="AT191">
        <v>0</v>
      </c>
      <c r="AU191" t="s">
        <v>20</v>
      </c>
      <c r="AV191" t="s">
        <v>25</v>
      </c>
      <c r="AW191">
        <v>0</v>
      </c>
      <c r="AX191">
        <v>0</v>
      </c>
      <c r="AY191">
        <v>1</v>
      </c>
      <c r="AZ191" s="51">
        <f t="shared" si="57"/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 s="51">
        <f t="shared" si="58"/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21</v>
      </c>
      <c r="BW191" t="s">
        <v>25</v>
      </c>
      <c r="BX191">
        <v>0</v>
      </c>
      <c r="BY191">
        <v>0</v>
      </c>
      <c r="BZ191" s="52">
        <f t="shared" si="82"/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 s="52">
        <f t="shared" si="83"/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Y191">
        <v>0</v>
      </c>
      <c r="CZ191">
        <v>0</v>
      </c>
      <c r="DA191">
        <v>0</v>
      </c>
      <c r="DC191">
        <v>1.1000000000000001</v>
      </c>
      <c r="DD191" s="54">
        <f t="shared" si="59"/>
        <v>1</v>
      </c>
      <c r="DE191" t="s">
        <v>8</v>
      </c>
      <c r="DF191">
        <v>0</v>
      </c>
      <c r="DG191" s="46">
        <v>0</v>
      </c>
      <c r="DH191" t="s">
        <v>68</v>
      </c>
    </row>
    <row r="192" spans="1:112" hidden="1" x14ac:dyDescent="0.35">
      <c r="A192" t="s">
        <v>2</v>
      </c>
      <c r="B192">
        <v>19012201</v>
      </c>
      <c r="C192">
        <v>1991</v>
      </c>
      <c r="D192">
        <v>31</v>
      </c>
      <c r="E192">
        <v>0</v>
      </c>
      <c r="F192" t="s">
        <v>8</v>
      </c>
      <c r="G192" s="3" t="s">
        <v>11</v>
      </c>
      <c r="H192" s="1">
        <v>44428</v>
      </c>
      <c r="I192" s="1" t="s">
        <v>52</v>
      </c>
      <c r="J192" s="1">
        <v>44486</v>
      </c>
      <c r="K192" s="46">
        <v>36.857142857142854</v>
      </c>
      <c r="L192" s="48">
        <f t="shared" si="84"/>
        <v>0</v>
      </c>
      <c r="M192" s="48">
        <f t="shared" si="54"/>
        <v>0</v>
      </c>
      <c r="N192" s="48">
        <f t="shared" si="55"/>
        <v>1</v>
      </c>
      <c r="O192">
        <v>28.571428571428569</v>
      </c>
      <c r="P192">
        <v>3100</v>
      </c>
      <c r="Q192" s="9">
        <f>VLOOKUP(ROUND(K192,0),Sheet2!$B$20:$J$37,8,0)</f>
        <v>2560.5398489484351</v>
      </c>
      <c r="R192" s="46">
        <f>VLOOKUP(ROUND(K192,0),Sheet2!$B$20:$J$37,2,0)</f>
        <v>3540.206855246417</v>
      </c>
      <c r="S192" s="46">
        <f>VLOOKUP(ROUND(K192,0),Sheet2!$B$20:$J$37,3,0)</f>
        <v>3394.7491894672271</v>
      </c>
      <c r="T192" s="46">
        <f>VLOOKUP(ROUND(K192,0),Sheet2!$B$20:$J$37,4,0)</f>
        <v>3317.7231532154346</v>
      </c>
      <c r="U192" s="46">
        <f>VLOOKUP(ROUND(K192,0),Sheet2!$B$20:$J$37,5,0)</f>
        <v>3199.1179441692843</v>
      </c>
      <c r="V192" s="46">
        <f>VLOOKUP(ROUND(K192,0),Sheet2!$B$20:$J$37,6,0)</f>
        <v>3000.9338117039183</v>
      </c>
      <c r="W192" s="46">
        <f>VLOOKUP(ROUND(K192,0),Sheet2!$B$20:$J$37,7,0)</f>
        <v>2780.7368303261765</v>
      </c>
      <c r="X192" s="46">
        <f>VLOOKUP(ROUND(K192,0),Sheet2!$B$20:$J$37,8,0)</f>
        <v>2560.5398489484351</v>
      </c>
      <c r="Y192" s="46">
        <f>VLOOKUP(ROUND(K192,0),Sheet2!$B$20:$J$37,9,0)</f>
        <v>2362.355716483069</v>
      </c>
      <c r="Z192" s="46">
        <f>VLOOKUP(ROUND(K192,0),Sheet2!$B$20:$M$37,10,0)</f>
        <v>2243.7505074369187</v>
      </c>
      <c r="AA192" s="46">
        <f>VLOOKUP(ROUND(K192,0),Sheet2!$B$20:$M$37,11,0)</f>
        <v>2166.7244711851258</v>
      </c>
      <c r="AB192" s="46">
        <f>VLOOKUP(ROUND(K192,0),Sheet2!$B$20:$M$37,12,0)</f>
        <v>2021.2668054059363</v>
      </c>
      <c r="AC192" s="46">
        <v>75</v>
      </c>
      <c r="AD192" s="53">
        <f t="shared" si="56"/>
        <v>0</v>
      </c>
      <c r="AE192">
        <v>1</v>
      </c>
      <c r="AF192" s="46">
        <v>0</v>
      </c>
      <c r="AG192">
        <v>0</v>
      </c>
      <c r="AH192" s="45">
        <v>0</v>
      </c>
      <c r="AL192">
        <v>0</v>
      </c>
      <c r="AM192" s="45">
        <v>0</v>
      </c>
      <c r="AO192">
        <v>0</v>
      </c>
      <c r="AQ192">
        <v>1</v>
      </c>
      <c r="AR192">
        <v>36.857142857142854</v>
      </c>
      <c r="AS192">
        <v>0</v>
      </c>
      <c r="AT192">
        <v>0</v>
      </c>
      <c r="AU192" t="s">
        <v>21</v>
      </c>
      <c r="AV192" t="s">
        <v>24</v>
      </c>
      <c r="AW192">
        <v>0</v>
      </c>
      <c r="AX192">
        <v>0</v>
      </c>
      <c r="AY192">
        <v>1</v>
      </c>
      <c r="AZ192" s="51">
        <f t="shared" si="57"/>
        <v>1</v>
      </c>
      <c r="BA192">
        <v>0</v>
      </c>
      <c r="BB192">
        <v>0</v>
      </c>
      <c r="BC192">
        <v>1</v>
      </c>
      <c r="BD192">
        <v>0</v>
      </c>
      <c r="BE192">
        <v>0</v>
      </c>
      <c r="BF192" s="51">
        <f t="shared" si="58"/>
        <v>0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/>
      <c r="CW192">
        <v>0</v>
      </c>
      <c r="CY192">
        <v>0</v>
      </c>
      <c r="CZ192">
        <v>0</v>
      </c>
      <c r="DA192">
        <v>0</v>
      </c>
      <c r="DC192">
        <v>0</v>
      </c>
      <c r="DD192" s="54">
        <f t="shared" si="59"/>
        <v>0</v>
      </c>
      <c r="DE192" t="s">
        <v>8</v>
      </c>
      <c r="DF192">
        <v>0</v>
      </c>
      <c r="DG192" s="46">
        <v>0</v>
      </c>
      <c r="DH192" t="s">
        <v>68</v>
      </c>
    </row>
    <row r="193" spans="1:112" hidden="1" x14ac:dyDescent="0.35">
      <c r="A193" t="s">
        <v>3</v>
      </c>
      <c r="B193">
        <v>964858792</v>
      </c>
      <c r="C193">
        <v>1993</v>
      </c>
      <c r="D193">
        <v>29</v>
      </c>
      <c r="E193">
        <v>1</v>
      </c>
      <c r="F193" t="s">
        <v>8</v>
      </c>
      <c r="G193" s="3" t="s">
        <v>11</v>
      </c>
      <c r="H193" s="1">
        <v>44452</v>
      </c>
      <c r="I193" s="1">
        <v>44473</v>
      </c>
      <c r="J193" s="1">
        <v>44494</v>
      </c>
      <c r="K193" s="46">
        <v>37</v>
      </c>
      <c r="L193" s="48">
        <f t="shared" si="84"/>
        <v>0</v>
      </c>
      <c r="M193" s="48">
        <f t="shared" si="54"/>
        <v>0</v>
      </c>
      <c r="N193" s="48">
        <f t="shared" si="55"/>
        <v>0</v>
      </c>
      <c r="O193">
        <v>34</v>
      </c>
      <c r="P193">
        <v>3100</v>
      </c>
      <c r="Q193" s="9">
        <f>VLOOKUP(ROUND(K193,0),Sheet2!$B$20:$J$37,8,0)</f>
        <v>2560.5398489484351</v>
      </c>
      <c r="R193" s="46">
        <f>VLOOKUP(ROUND(K193,0),Sheet2!$B$20:$J$37,2,0)</f>
        <v>3540.206855246417</v>
      </c>
      <c r="S193" s="46">
        <f>VLOOKUP(ROUND(K193,0),Sheet2!$B$20:$J$37,3,0)</f>
        <v>3394.7491894672271</v>
      </c>
      <c r="T193" s="46">
        <f>VLOOKUP(ROUND(K193,0),Sheet2!$B$20:$J$37,4,0)</f>
        <v>3317.7231532154346</v>
      </c>
      <c r="U193" s="46">
        <f>VLOOKUP(ROUND(K193,0),Sheet2!$B$20:$J$37,5,0)</f>
        <v>3199.1179441692843</v>
      </c>
      <c r="V193" s="46">
        <f>VLOOKUP(ROUND(K193,0),Sheet2!$B$20:$J$37,6,0)</f>
        <v>3000.9338117039183</v>
      </c>
      <c r="W193" s="46">
        <f>VLOOKUP(ROUND(K193,0),Sheet2!$B$20:$J$37,7,0)</f>
        <v>2780.7368303261765</v>
      </c>
      <c r="X193" s="46">
        <f>VLOOKUP(ROUND(K193,0),Sheet2!$B$20:$J$37,8,0)</f>
        <v>2560.5398489484351</v>
      </c>
      <c r="Y193" s="46">
        <f>VLOOKUP(ROUND(K193,0),Sheet2!$B$20:$J$37,9,0)</f>
        <v>2362.355716483069</v>
      </c>
      <c r="Z193" s="46">
        <f>VLOOKUP(ROUND(K193,0),Sheet2!$B$20:$M$37,10,0)</f>
        <v>2243.7505074369187</v>
      </c>
      <c r="AA193" s="46">
        <f>VLOOKUP(ROUND(K193,0),Sheet2!$B$20:$M$37,11,0)</f>
        <v>2166.7244711851258</v>
      </c>
      <c r="AB193" s="46">
        <f>VLOOKUP(ROUND(K193,0),Sheet2!$B$20:$M$37,12,0)</f>
        <v>2021.2668054059363</v>
      </c>
      <c r="AC193" s="46">
        <v>75</v>
      </c>
      <c r="AD193" s="53">
        <f t="shared" si="56"/>
        <v>0</v>
      </c>
      <c r="AE193">
        <v>1</v>
      </c>
      <c r="AF193" s="46">
        <v>0</v>
      </c>
      <c r="AG193">
        <v>1</v>
      </c>
      <c r="AH193" s="45">
        <v>0</v>
      </c>
      <c r="AI193" s="42">
        <v>140</v>
      </c>
      <c r="AJ193" s="42">
        <v>100</v>
      </c>
      <c r="AK193">
        <v>15</v>
      </c>
      <c r="AL193">
        <v>0</v>
      </c>
      <c r="AM193" s="45">
        <v>0</v>
      </c>
      <c r="AO193">
        <v>0</v>
      </c>
      <c r="AQ193">
        <v>0</v>
      </c>
      <c r="AS193">
        <v>0</v>
      </c>
      <c r="AT193">
        <v>0</v>
      </c>
      <c r="AU193" t="s">
        <v>20</v>
      </c>
      <c r="AV193" t="s">
        <v>25</v>
      </c>
      <c r="AW193">
        <v>0</v>
      </c>
      <c r="AX193">
        <v>0</v>
      </c>
      <c r="AY193">
        <v>1</v>
      </c>
      <c r="AZ193" s="51">
        <f t="shared" si="57"/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 s="51">
        <f t="shared" si="58"/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21</v>
      </c>
      <c r="BW193" t="s">
        <v>25</v>
      </c>
      <c r="BX193">
        <v>0</v>
      </c>
      <c r="BY193">
        <v>0</v>
      </c>
      <c r="BZ193" s="52">
        <f t="shared" ref="BZ193:BZ194" si="85">BX193+BY193</f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 s="52">
        <f t="shared" ref="CF193:CF194" si="86">CD193+CE193</f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Y193">
        <v>0</v>
      </c>
      <c r="CZ193">
        <v>0</v>
      </c>
      <c r="DA193">
        <v>0</v>
      </c>
      <c r="DC193">
        <v>0</v>
      </c>
      <c r="DD193" s="54">
        <f t="shared" si="59"/>
        <v>0</v>
      </c>
      <c r="DE193" t="s">
        <v>73</v>
      </c>
      <c r="DF193">
        <v>0</v>
      </c>
      <c r="DG193" s="46">
        <v>0</v>
      </c>
      <c r="DH193" t="s">
        <v>68</v>
      </c>
    </row>
    <row r="194" spans="1:112" hidden="1" x14ac:dyDescent="0.35">
      <c r="A194" t="s">
        <v>3</v>
      </c>
      <c r="B194">
        <v>917526639</v>
      </c>
      <c r="C194">
        <v>1987</v>
      </c>
      <c r="D194">
        <v>35</v>
      </c>
      <c r="E194">
        <v>2</v>
      </c>
      <c r="F194" t="s">
        <v>8</v>
      </c>
      <c r="G194" s="3" t="s">
        <v>11</v>
      </c>
      <c r="H194" s="1">
        <v>44439</v>
      </c>
      <c r="I194" s="1">
        <v>44471</v>
      </c>
      <c r="J194" s="1">
        <v>44503</v>
      </c>
      <c r="K194" s="46">
        <v>37</v>
      </c>
      <c r="L194" s="48">
        <f t="shared" si="84"/>
        <v>0</v>
      </c>
      <c r="M194" s="48">
        <f t="shared" ref="M194:M257" si="87">IF(AND(K194&gt;=28, K194&lt;34),1,0)</f>
        <v>0</v>
      </c>
      <c r="N194" s="48">
        <f t="shared" ref="N194:N257" si="88">IF(AND(K194&gt;=34, K194&lt;37),1,0)</f>
        <v>0</v>
      </c>
      <c r="O194">
        <v>32.428571428571431</v>
      </c>
      <c r="P194">
        <v>3100</v>
      </c>
      <c r="Q194" s="9">
        <f>VLOOKUP(ROUND(K194,0),Sheet2!$B$20:$J$37,8,0)</f>
        <v>2560.5398489484351</v>
      </c>
      <c r="R194" s="46">
        <f>VLOOKUP(ROUND(K194,0),Sheet2!$B$20:$J$37,2,0)</f>
        <v>3540.206855246417</v>
      </c>
      <c r="S194" s="46">
        <f>VLOOKUP(ROUND(K194,0),Sheet2!$B$20:$J$37,3,0)</f>
        <v>3394.7491894672271</v>
      </c>
      <c r="T194" s="46">
        <f>VLOOKUP(ROUND(K194,0),Sheet2!$B$20:$J$37,4,0)</f>
        <v>3317.7231532154346</v>
      </c>
      <c r="U194" s="46">
        <f>VLOOKUP(ROUND(K194,0),Sheet2!$B$20:$J$37,5,0)</f>
        <v>3199.1179441692843</v>
      </c>
      <c r="V194" s="46">
        <f>VLOOKUP(ROUND(K194,0),Sheet2!$B$20:$J$37,6,0)</f>
        <v>3000.9338117039183</v>
      </c>
      <c r="W194" s="46">
        <f>VLOOKUP(ROUND(K194,0),Sheet2!$B$20:$J$37,7,0)</f>
        <v>2780.7368303261765</v>
      </c>
      <c r="X194" s="46">
        <f>VLOOKUP(ROUND(K194,0),Sheet2!$B$20:$J$37,8,0)</f>
        <v>2560.5398489484351</v>
      </c>
      <c r="Y194" s="46">
        <f>VLOOKUP(ROUND(K194,0),Sheet2!$B$20:$J$37,9,0)</f>
        <v>2362.355716483069</v>
      </c>
      <c r="Z194" s="46">
        <f>VLOOKUP(ROUND(K194,0),Sheet2!$B$20:$M$37,10,0)</f>
        <v>2243.7505074369187</v>
      </c>
      <c r="AA194" s="46">
        <f>VLOOKUP(ROUND(K194,0),Sheet2!$B$20:$M$37,11,0)</f>
        <v>2166.7244711851258</v>
      </c>
      <c r="AB194" s="46">
        <f>VLOOKUP(ROUND(K194,0),Sheet2!$B$20:$M$37,12,0)</f>
        <v>2021.2668054059363</v>
      </c>
      <c r="AC194" s="46">
        <v>75</v>
      </c>
      <c r="AD194" s="53">
        <f t="shared" si="56"/>
        <v>0</v>
      </c>
      <c r="AE194">
        <v>1</v>
      </c>
      <c r="AF194" s="46">
        <v>0</v>
      </c>
      <c r="AG194">
        <v>0</v>
      </c>
      <c r="AH194" s="45">
        <v>0</v>
      </c>
      <c r="AL194">
        <v>0</v>
      </c>
      <c r="AM194" s="45">
        <v>0</v>
      </c>
      <c r="AO194">
        <v>0</v>
      </c>
      <c r="AS194">
        <v>0</v>
      </c>
      <c r="AT194">
        <v>0</v>
      </c>
      <c r="AU194" t="s">
        <v>20</v>
      </c>
      <c r="AV194" t="s">
        <v>25</v>
      </c>
      <c r="AW194">
        <v>0</v>
      </c>
      <c r="AX194">
        <v>0</v>
      </c>
      <c r="AY194">
        <v>1</v>
      </c>
      <c r="AZ194" s="51">
        <f t="shared" si="57"/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 s="51">
        <f t="shared" si="58"/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32</v>
      </c>
      <c r="BW194" t="s">
        <v>25</v>
      </c>
      <c r="BX194">
        <v>0</v>
      </c>
      <c r="BY194">
        <v>0</v>
      </c>
      <c r="BZ194" s="52">
        <f t="shared" si="85"/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 s="52">
        <f t="shared" si="86"/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Y194">
        <v>0</v>
      </c>
      <c r="CZ194">
        <v>0</v>
      </c>
      <c r="DA194">
        <v>0</v>
      </c>
      <c r="DC194">
        <v>0</v>
      </c>
      <c r="DD194" s="54">
        <f t="shared" si="59"/>
        <v>0</v>
      </c>
      <c r="DE194" t="s">
        <v>73</v>
      </c>
      <c r="DF194">
        <v>0</v>
      </c>
      <c r="DG194" s="46">
        <v>0</v>
      </c>
      <c r="DH194" t="s">
        <v>68</v>
      </c>
    </row>
    <row r="195" spans="1:112" hidden="1" x14ac:dyDescent="0.35">
      <c r="A195" t="s">
        <v>2</v>
      </c>
      <c r="B195">
        <v>17714890</v>
      </c>
      <c r="C195">
        <v>1987</v>
      </c>
      <c r="D195">
        <v>35</v>
      </c>
      <c r="E195">
        <v>0</v>
      </c>
      <c r="F195" t="s">
        <v>9</v>
      </c>
      <c r="G195" s="3" t="s">
        <v>11</v>
      </c>
      <c r="H195" s="1">
        <v>44424</v>
      </c>
      <c r="I195" s="1" t="s">
        <v>52</v>
      </c>
      <c r="J195" s="1">
        <v>44476</v>
      </c>
      <c r="K195">
        <v>37.285714285714285</v>
      </c>
      <c r="L195" s="48">
        <f t="shared" si="84"/>
        <v>0</v>
      </c>
      <c r="M195" s="48">
        <f t="shared" si="87"/>
        <v>0</v>
      </c>
      <c r="N195" s="48">
        <f t="shared" si="88"/>
        <v>0</v>
      </c>
      <c r="O195">
        <v>29.857142857142854</v>
      </c>
      <c r="P195">
        <v>3100</v>
      </c>
      <c r="Q195" s="9">
        <f>VLOOKUP(ROUND(K195,0),Sheet2!$B$20:$J$37,8,0)</f>
        <v>2560.5398489484351</v>
      </c>
      <c r="R195" s="46">
        <f>VLOOKUP(ROUND(K195,0),Sheet2!$B$20:$J$37,2,0)</f>
        <v>3540.206855246417</v>
      </c>
      <c r="S195" s="46">
        <f>VLOOKUP(ROUND(K195,0),Sheet2!$B$20:$J$37,3,0)</f>
        <v>3394.7491894672271</v>
      </c>
      <c r="T195" s="46">
        <f>VLOOKUP(ROUND(K195,0),Sheet2!$B$20:$J$37,4,0)</f>
        <v>3317.7231532154346</v>
      </c>
      <c r="U195" s="46">
        <f>VLOOKUP(ROUND(K195,0),Sheet2!$B$20:$J$37,5,0)</f>
        <v>3199.1179441692843</v>
      </c>
      <c r="V195" s="46">
        <f>VLOOKUP(ROUND(K195,0),Sheet2!$B$20:$J$37,6,0)</f>
        <v>3000.9338117039183</v>
      </c>
      <c r="W195" s="46">
        <f>VLOOKUP(ROUND(K195,0),Sheet2!$B$20:$J$37,7,0)</f>
        <v>2780.7368303261765</v>
      </c>
      <c r="X195" s="46">
        <f>VLOOKUP(ROUND(K195,0),Sheet2!$B$20:$J$37,8,0)</f>
        <v>2560.5398489484351</v>
      </c>
      <c r="Y195" s="46">
        <f>VLOOKUP(ROUND(K195,0),Sheet2!$B$20:$J$37,9,0)</f>
        <v>2362.355716483069</v>
      </c>
      <c r="Z195" s="46">
        <f>VLOOKUP(ROUND(K195,0),Sheet2!$B$20:$M$37,10,0)</f>
        <v>2243.7505074369187</v>
      </c>
      <c r="AA195" s="46">
        <f>VLOOKUP(ROUND(K195,0),Sheet2!$B$20:$M$37,11,0)</f>
        <v>2166.7244711851258</v>
      </c>
      <c r="AB195" s="46">
        <f>VLOOKUP(ROUND(K195,0),Sheet2!$B$20:$M$37,12,0)</f>
        <v>2021.2668054059363</v>
      </c>
      <c r="AC195" s="46">
        <v>75</v>
      </c>
      <c r="AD195" s="53">
        <f t="shared" ref="AD195:AD258" si="89">IF(P195&lt;Y195,1,0)</f>
        <v>0</v>
      </c>
      <c r="AE195">
        <v>1</v>
      </c>
      <c r="AF195" s="46">
        <v>0</v>
      </c>
      <c r="AG195">
        <v>0</v>
      </c>
      <c r="AH195" s="45">
        <v>0</v>
      </c>
      <c r="AL195">
        <v>0</v>
      </c>
      <c r="AM195" s="45">
        <v>0</v>
      </c>
      <c r="AO195">
        <v>0</v>
      </c>
      <c r="AQ195">
        <v>0</v>
      </c>
      <c r="AS195">
        <v>0</v>
      </c>
      <c r="AT195">
        <v>0</v>
      </c>
      <c r="AU195" t="s">
        <v>21</v>
      </c>
      <c r="AV195" t="s">
        <v>24</v>
      </c>
      <c r="AW195">
        <v>0</v>
      </c>
      <c r="AX195">
        <v>0</v>
      </c>
      <c r="AY195">
        <v>1</v>
      </c>
      <c r="AZ195" s="51">
        <f t="shared" ref="AZ195:AZ258" si="90">AX195+AY195</f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 s="51">
        <f t="shared" ref="BF195:BF258" si="91">BD195+BE195</f>
        <v>0</v>
      </c>
      <c r="BG195">
        <v>0</v>
      </c>
      <c r="BH195">
        <v>1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/>
      <c r="CW195">
        <v>0</v>
      </c>
      <c r="CY195">
        <v>0</v>
      </c>
      <c r="CZ195">
        <v>0</v>
      </c>
      <c r="DA195">
        <v>0</v>
      </c>
      <c r="DC195">
        <v>0</v>
      </c>
      <c r="DD195" s="54">
        <f t="shared" ref="DD195:DD258" si="92">IF(DC195&gt;0,1,0)</f>
        <v>0</v>
      </c>
      <c r="DF195">
        <v>0</v>
      </c>
      <c r="DG195" s="46">
        <v>0</v>
      </c>
      <c r="DH195" t="s">
        <v>68</v>
      </c>
    </row>
    <row r="196" spans="1:112" hidden="1" x14ac:dyDescent="0.35">
      <c r="A196" t="s">
        <v>2</v>
      </c>
      <c r="B196">
        <v>19413369</v>
      </c>
      <c r="C196">
        <v>1989</v>
      </c>
      <c r="D196">
        <v>33</v>
      </c>
      <c r="E196">
        <v>0</v>
      </c>
      <c r="F196" t="s">
        <v>9</v>
      </c>
      <c r="G196" s="3" t="s">
        <v>11</v>
      </c>
      <c r="H196" s="1">
        <v>44432</v>
      </c>
      <c r="I196" s="1" t="s">
        <v>52</v>
      </c>
      <c r="J196" s="1">
        <v>44428</v>
      </c>
      <c r="K196">
        <v>37.428571428571431</v>
      </c>
      <c r="L196" s="48">
        <f t="shared" si="84"/>
        <v>0</v>
      </c>
      <c r="M196" s="48">
        <f t="shared" si="87"/>
        <v>0</v>
      </c>
      <c r="N196" s="48">
        <f t="shared" si="88"/>
        <v>0</v>
      </c>
      <c r="O196">
        <v>38</v>
      </c>
      <c r="P196">
        <v>3100</v>
      </c>
      <c r="Q196" s="9">
        <f>VLOOKUP(ROUND(K196,0),Sheet2!$B$20:$J$37,8,0)</f>
        <v>2560.5398489484351</v>
      </c>
      <c r="R196" s="46">
        <f>VLOOKUP(ROUND(K196,0),Sheet2!$B$20:$J$37,2,0)</f>
        <v>3540.206855246417</v>
      </c>
      <c r="S196" s="46">
        <f>VLOOKUP(ROUND(K196,0),Sheet2!$B$20:$J$37,3,0)</f>
        <v>3394.7491894672271</v>
      </c>
      <c r="T196" s="46">
        <f>VLOOKUP(ROUND(K196,0),Sheet2!$B$20:$J$37,4,0)</f>
        <v>3317.7231532154346</v>
      </c>
      <c r="U196" s="46">
        <f>VLOOKUP(ROUND(K196,0),Sheet2!$B$20:$J$37,5,0)</f>
        <v>3199.1179441692843</v>
      </c>
      <c r="V196" s="46">
        <f>VLOOKUP(ROUND(K196,0),Sheet2!$B$20:$J$37,6,0)</f>
        <v>3000.9338117039183</v>
      </c>
      <c r="W196" s="46">
        <f>VLOOKUP(ROUND(K196,0),Sheet2!$B$20:$J$37,7,0)</f>
        <v>2780.7368303261765</v>
      </c>
      <c r="X196" s="46">
        <f>VLOOKUP(ROUND(K196,0),Sheet2!$B$20:$J$37,8,0)</f>
        <v>2560.5398489484351</v>
      </c>
      <c r="Y196" s="46">
        <f>VLOOKUP(ROUND(K196,0),Sheet2!$B$20:$J$37,9,0)</f>
        <v>2362.355716483069</v>
      </c>
      <c r="Z196" s="46">
        <f>VLOOKUP(ROUND(K196,0),Sheet2!$B$20:$M$37,10,0)</f>
        <v>2243.7505074369187</v>
      </c>
      <c r="AA196" s="46">
        <f>VLOOKUP(ROUND(K196,0),Sheet2!$B$20:$M$37,11,0)</f>
        <v>2166.7244711851258</v>
      </c>
      <c r="AB196" s="46">
        <f>VLOOKUP(ROUND(K196,0),Sheet2!$B$20:$M$37,12,0)</f>
        <v>2021.2668054059363</v>
      </c>
      <c r="AC196" s="46">
        <v>75</v>
      </c>
      <c r="AD196" s="53">
        <f t="shared" si="89"/>
        <v>0</v>
      </c>
      <c r="AE196">
        <v>1</v>
      </c>
      <c r="AF196" s="46">
        <v>0</v>
      </c>
      <c r="AG196">
        <v>0</v>
      </c>
      <c r="AH196" s="45">
        <v>0</v>
      </c>
      <c r="AL196">
        <v>0</v>
      </c>
      <c r="AM196" s="45">
        <v>0</v>
      </c>
      <c r="AO196">
        <v>0</v>
      </c>
      <c r="AQ196">
        <v>0</v>
      </c>
      <c r="AS196">
        <v>0</v>
      </c>
      <c r="AT196">
        <v>0</v>
      </c>
      <c r="AU196" t="s">
        <v>21</v>
      </c>
      <c r="AV196" t="s">
        <v>24</v>
      </c>
      <c r="AW196">
        <v>0</v>
      </c>
      <c r="AX196">
        <v>0</v>
      </c>
      <c r="AY196">
        <v>0</v>
      </c>
      <c r="AZ196" s="51">
        <f t="shared" si="90"/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51">
        <f t="shared" si="91"/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/>
      <c r="CW196">
        <v>0</v>
      </c>
      <c r="CY196">
        <v>0</v>
      </c>
      <c r="CZ196">
        <v>0</v>
      </c>
      <c r="DA196">
        <v>0</v>
      </c>
      <c r="DC196">
        <v>0</v>
      </c>
      <c r="DD196" s="54">
        <f t="shared" si="92"/>
        <v>0</v>
      </c>
      <c r="DF196">
        <v>0</v>
      </c>
      <c r="DG196" s="46">
        <v>0</v>
      </c>
      <c r="DH196" t="s">
        <v>68</v>
      </c>
    </row>
    <row r="197" spans="1:112" hidden="1" x14ac:dyDescent="0.35">
      <c r="A197" t="s">
        <v>3</v>
      </c>
      <c r="B197">
        <v>907554435</v>
      </c>
      <c r="C197">
        <v>1989</v>
      </c>
      <c r="D197">
        <v>33</v>
      </c>
      <c r="E197">
        <v>1</v>
      </c>
      <c r="F197" t="s">
        <v>8</v>
      </c>
      <c r="G197" s="3" t="s">
        <v>11</v>
      </c>
      <c r="H197" s="1">
        <v>44426</v>
      </c>
      <c r="I197" s="1">
        <v>44481</v>
      </c>
      <c r="J197" s="1">
        <v>44551</v>
      </c>
      <c r="K197" s="46">
        <v>38.428571428571431</v>
      </c>
      <c r="L197" s="48">
        <f t="shared" si="84"/>
        <v>0</v>
      </c>
      <c r="M197" s="48">
        <f t="shared" si="87"/>
        <v>0</v>
      </c>
      <c r="N197" s="48">
        <f t="shared" si="88"/>
        <v>0</v>
      </c>
      <c r="O197">
        <v>28.428571428571431</v>
      </c>
      <c r="P197">
        <v>3280</v>
      </c>
      <c r="Q197" s="9">
        <f>VLOOKUP(ROUND(K197,0),Sheet2!$B$20:$J$37,8,0)</f>
        <v>2726.9345824864808</v>
      </c>
      <c r="R197" s="46">
        <f>VLOOKUP(ROUND(K197,0),Sheet2!$B$20:$J$37,2,0)</f>
        <v>3770.264503671694</v>
      </c>
      <c r="S197" s="46">
        <f>VLOOKUP(ROUND(K197,0),Sheet2!$B$20:$J$37,3,0)</f>
        <v>3615.3543821737098</v>
      </c>
      <c r="T197" s="46">
        <f>VLOOKUP(ROUND(K197,0),Sheet2!$B$20:$J$37,4,0)</f>
        <v>3533.3228675721571</v>
      </c>
      <c r="U197" s="46">
        <f>VLOOKUP(ROUND(K197,0),Sheet2!$B$20:$J$37,5,0)</f>
        <v>3407.0101892735506</v>
      </c>
      <c r="V197" s="46">
        <f>VLOOKUP(ROUND(K197,0),Sheet2!$B$20:$J$37,6,0)</f>
        <v>3195.9472117761161</v>
      </c>
      <c r="W197" s="46">
        <f>VLOOKUP(ROUND(K197,0),Sheet2!$B$20:$J$37,7,0)</f>
        <v>2961.4408971312987</v>
      </c>
      <c r="X197" s="46">
        <f>VLOOKUP(ROUND(K197,0),Sheet2!$B$20:$J$37,8,0)</f>
        <v>2726.9345824864808</v>
      </c>
      <c r="Y197" s="46">
        <f>VLOOKUP(ROUND(K197,0),Sheet2!$B$20:$J$37,9,0)</f>
        <v>2515.8716049890463</v>
      </c>
      <c r="Z197" s="46">
        <f>VLOOKUP(ROUND(K197,0),Sheet2!$B$20:$M$37,10,0)</f>
        <v>2389.5589266904399</v>
      </c>
      <c r="AA197" s="46">
        <f>VLOOKUP(ROUND(K197,0),Sheet2!$B$20:$M$37,11,0)</f>
        <v>2307.5274120888876</v>
      </c>
      <c r="AB197" s="46">
        <f>VLOOKUP(ROUND(K197,0),Sheet2!$B$20:$M$37,12,0)</f>
        <v>2152.6172905909029</v>
      </c>
      <c r="AC197" s="46">
        <v>75</v>
      </c>
      <c r="AD197" s="53">
        <f t="shared" si="89"/>
        <v>0</v>
      </c>
      <c r="AE197">
        <v>1</v>
      </c>
      <c r="AF197" s="46">
        <v>0</v>
      </c>
      <c r="AG197">
        <v>0</v>
      </c>
      <c r="AH197" s="45">
        <v>0</v>
      </c>
      <c r="AL197">
        <v>1</v>
      </c>
      <c r="AM197" s="45">
        <v>0</v>
      </c>
      <c r="AN197">
        <v>25</v>
      </c>
      <c r="AO197">
        <v>0</v>
      </c>
      <c r="AS197">
        <v>0</v>
      </c>
      <c r="AT197">
        <v>0</v>
      </c>
      <c r="AU197" t="s">
        <v>20</v>
      </c>
      <c r="AV197" t="s">
        <v>24</v>
      </c>
      <c r="AW197">
        <v>0</v>
      </c>
      <c r="AX197">
        <v>0</v>
      </c>
      <c r="AY197">
        <v>1</v>
      </c>
      <c r="AZ197" s="51">
        <f t="shared" si="90"/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 s="51">
        <f t="shared" si="91"/>
        <v>0</v>
      </c>
      <c r="BG197">
        <v>0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55</v>
      </c>
      <c r="BW197" t="s">
        <v>24</v>
      </c>
      <c r="BX197">
        <v>0</v>
      </c>
      <c r="BY197">
        <v>0</v>
      </c>
      <c r="BZ197" s="52">
        <f t="shared" ref="BZ197:BZ206" si="93">BX197+BY197</f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 s="52">
        <f t="shared" ref="CF197:CF206" si="94">CD197+CE197</f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Y197">
        <v>0</v>
      </c>
      <c r="CZ197">
        <v>0</v>
      </c>
      <c r="DA197">
        <v>0</v>
      </c>
      <c r="DC197">
        <v>0</v>
      </c>
      <c r="DD197" s="54">
        <f t="shared" si="92"/>
        <v>0</v>
      </c>
      <c r="DE197" t="s">
        <v>73</v>
      </c>
      <c r="DF197">
        <v>0</v>
      </c>
      <c r="DG197" s="46">
        <v>0</v>
      </c>
      <c r="DH197" t="s">
        <v>68</v>
      </c>
    </row>
    <row r="198" spans="1:112" hidden="1" x14ac:dyDescent="0.35">
      <c r="A198" t="s">
        <v>3</v>
      </c>
      <c r="B198">
        <v>935907393</v>
      </c>
      <c r="C198">
        <v>1990</v>
      </c>
      <c r="D198">
        <v>32</v>
      </c>
      <c r="E198">
        <v>2</v>
      </c>
      <c r="F198" t="s">
        <v>8</v>
      </c>
      <c r="G198" s="3" t="s">
        <v>11</v>
      </c>
      <c r="H198" s="1">
        <v>44434</v>
      </c>
      <c r="I198" s="1">
        <v>44455</v>
      </c>
      <c r="J198" s="1">
        <v>44547</v>
      </c>
      <c r="K198">
        <v>39</v>
      </c>
      <c r="L198" s="48">
        <f t="shared" si="84"/>
        <v>0</v>
      </c>
      <c r="M198" s="48">
        <f t="shared" si="87"/>
        <v>0</v>
      </c>
      <c r="N198" s="48">
        <f t="shared" si="88"/>
        <v>0</v>
      </c>
      <c r="O198">
        <v>25.857142857142858</v>
      </c>
      <c r="P198">
        <v>3450</v>
      </c>
      <c r="Q198" s="9">
        <f>VLOOKUP(ROUND(K198,0),Sheet2!$B$20:$J$37,8,0)</f>
        <v>2883.6536389391513</v>
      </c>
      <c r="R198" s="46">
        <f>VLOOKUP(ROUND(K198,0),Sheet2!$B$20:$J$37,2,0)</f>
        <v>3986.9445441050993</v>
      </c>
      <c r="S198" s="46">
        <f>VLOOKUP(ROUND(K198,0),Sheet2!$B$20:$J$37,3,0)</f>
        <v>3823.1316171522089</v>
      </c>
      <c r="T198" s="46">
        <f>VLOOKUP(ROUND(K198,0),Sheet2!$B$20:$J$37,4,0)</f>
        <v>3736.3856874523608</v>
      </c>
      <c r="U198" s="46">
        <f>VLOOKUP(ROUND(K198,0),Sheet2!$B$20:$J$37,5,0)</f>
        <v>3602.8137210549116</v>
      </c>
      <c r="V198" s="46">
        <f>VLOOKUP(ROUND(K198,0),Sheet2!$B$20:$J$37,6,0)</f>
        <v>3379.6207896898895</v>
      </c>
      <c r="W198" s="46">
        <f>VLOOKUP(ROUND(K198,0),Sheet2!$B$20:$J$37,7,0)</f>
        <v>3131.6372143145204</v>
      </c>
      <c r="X198" s="46">
        <f>VLOOKUP(ROUND(K198,0),Sheet2!$B$20:$J$37,8,0)</f>
        <v>2883.6536389391513</v>
      </c>
      <c r="Y198" s="46">
        <f>VLOOKUP(ROUND(K198,0),Sheet2!$B$20:$J$37,9,0)</f>
        <v>2660.4607075741292</v>
      </c>
      <c r="Z198" s="46">
        <f>VLOOKUP(ROUND(K198,0),Sheet2!$B$20:$M$37,10,0)</f>
        <v>2526.8887411766796</v>
      </c>
      <c r="AA198" s="46">
        <f>VLOOKUP(ROUND(K198,0),Sheet2!$B$20:$M$37,11,0)</f>
        <v>2440.1428114768319</v>
      </c>
      <c r="AB198" s="46">
        <f>VLOOKUP(ROUND(K198,0),Sheet2!$B$20:$M$37,12,0)</f>
        <v>2276.3298845239415</v>
      </c>
      <c r="AC198" s="46">
        <v>75</v>
      </c>
      <c r="AD198" s="53">
        <f t="shared" si="89"/>
        <v>0</v>
      </c>
      <c r="AE198">
        <v>1</v>
      </c>
      <c r="AF198" s="46">
        <v>0</v>
      </c>
      <c r="AG198">
        <v>0</v>
      </c>
      <c r="AH198" s="45">
        <v>0</v>
      </c>
      <c r="AL198">
        <v>0</v>
      </c>
      <c r="AM198" s="45">
        <v>0</v>
      </c>
      <c r="AO198">
        <v>0</v>
      </c>
      <c r="AS198">
        <v>0</v>
      </c>
      <c r="AT198">
        <v>0</v>
      </c>
      <c r="AU198" t="s">
        <v>20</v>
      </c>
      <c r="AV198" t="s">
        <v>25</v>
      </c>
      <c r="AW198">
        <v>0</v>
      </c>
      <c r="AX198">
        <v>0</v>
      </c>
      <c r="AY198">
        <v>0</v>
      </c>
      <c r="AZ198" s="51">
        <f t="shared" si="90"/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51">
        <f t="shared" si="91"/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21</v>
      </c>
      <c r="BW198" t="s">
        <v>25</v>
      </c>
      <c r="BX198">
        <v>0</v>
      </c>
      <c r="BY198">
        <v>0</v>
      </c>
      <c r="BZ198" s="52">
        <f t="shared" si="93"/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 s="52">
        <f t="shared" si="94"/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Y198">
        <v>0</v>
      </c>
      <c r="CZ198">
        <v>0</v>
      </c>
      <c r="DA198">
        <v>1</v>
      </c>
      <c r="DB198">
        <v>30</v>
      </c>
      <c r="DC198">
        <v>0</v>
      </c>
      <c r="DD198" s="54">
        <f t="shared" si="92"/>
        <v>0</v>
      </c>
      <c r="DE198" t="s">
        <v>73</v>
      </c>
      <c r="DF198">
        <v>0</v>
      </c>
      <c r="DG198" s="46">
        <v>0</v>
      </c>
      <c r="DH198" t="s">
        <v>68</v>
      </c>
    </row>
    <row r="199" spans="1:112" hidden="1" x14ac:dyDescent="0.35">
      <c r="A199" t="s">
        <v>3</v>
      </c>
      <c r="B199">
        <v>784855788</v>
      </c>
      <c r="C199">
        <v>1993</v>
      </c>
      <c r="D199">
        <v>29</v>
      </c>
      <c r="E199">
        <v>2</v>
      </c>
      <c r="F199" t="s">
        <v>8</v>
      </c>
      <c r="G199" s="3" t="s">
        <v>11</v>
      </c>
      <c r="H199" s="1">
        <v>44452</v>
      </c>
      <c r="I199" s="1">
        <v>44473</v>
      </c>
      <c r="J199" s="1">
        <v>44511</v>
      </c>
      <c r="K199">
        <v>38.857142857142854</v>
      </c>
      <c r="L199" s="48">
        <f t="shared" si="84"/>
        <v>0</v>
      </c>
      <c r="M199" s="48">
        <f t="shared" si="87"/>
        <v>0</v>
      </c>
      <c r="N199" s="48">
        <f t="shared" si="88"/>
        <v>0</v>
      </c>
      <c r="O199">
        <v>33.428571428571423</v>
      </c>
      <c r="P199">
        <v>3440</v>
      </c>
      <c r="Q199" s="9">
        <f>VLOOKUP(ROUND(K199,0),Sheet2!$B$20:$J$37,8,0)</f>
        <v>2883.6536389391513</v>
      </c>
      <c r="R199" s="46">
        <f>VLOOKUP(ROUND(K199,0),Sheet2!$B$20:$J$37,2,0)</f>
        <v>3986.9445441050993</v>
      </c>
      <c r="S199" s="46">
        <f>VLOOKUP(ROUND(K199,0),Sheet2!$B$20:$J$37,3,0)</f>
        <v>3823.1316171522089</v>
      </c>
      <c r="T199" s="46">
        <f>VLOOKUP(ROUND(K199,0),Sheet2!$B$20:$J$37,4,0)</f>
        <v>3736.3856874523608</v>
      </c>
      <c r="U199" s="46">
        <f>VLOOKUP(ROUND(K199,0),Sheet2!$B$20:$J$37,5,0)</f>
        <v>3602.8137210549116</v>
      </c>
      <c r="V199" s="46">
        <f>VLOOKUP(ROUND(K199,0),Sheet2!$B$20:$J$37,6,0)</f>
        <v>3379.6207896898895</v>
      </c>
      <c r="W199" s="46">
        <f>VLOOKUP(ROUND(K199,0),Sheet2!$B$20:$J$37,7,0)</f>
        <v>3131.6372143145204</v>
      </c>
      <c r="X199" s="46">
        <f>VLOOKUP(ROUND(K199,0),Sheet2!$B$20:$J$37,8,0)</f>
        <v>2883.6536389391513</v>
      </c>
      <c r="Y199" s="46">
        <f>VLOOKUP(ROUND(K199,0),Sheet2!$B$20:$J$37,9,0)</f>
        <v>2660.4607075741292</v>
      </c>
      <c r="Z199" s="46">
        <f>VLOOKUP(ROUND(K199,0),Sheet2!$B$20:$M$37,10,0)</f>
        <v>2526.8887411766796</v>
      </c>
      <c r="AA199" s="46">
        <f>VLOOKUP(ROUND(K199,0),Sheet2!$B$20:$M$37,11,0)</f>
        <v>2440.1428114768319</v>
      </c>
      <c r="AB199" s="46">
        <f>VLOOKUP(ROUND(K199,0),Sheet2!$B$20:$M$37,12,0)</f>
        <v>2276.3298845239415</v>
      </c>
      <c r="AC199" s="46">
        <v>75</v>
      </c>
      <c r="AD199" s="53">
        <f t="shared" si="89"/>
        <v>0</v>
      </c>
      <c r="AE199">
        <v>1</v>
      </c>
      <c r="AF199" s="46">
        <v>0</v>
      </c>
      <c r="AG199">
        <v>0</v>
      </c>
      <c r="AH199" s="45">
        <v>0</v>
      </c>
      <c r="AL199">
        <v>0</v>
      </c>
      <c r="AM199" s="45">
        <v>0</v>
      </c>
      <c r="AO199">
        <v>0</v>
      </c>
      <c r="AQ199">
        <v>0</v>
      </c>
      <c r="AS199">
        <v>0</v>
      </c>
      <c r="AT199">
        <v>0</v>
      </c>
      <c r="AU199" t="s">
        <v>20</v>
      </c>
      <c r="AV199" t="s">
        <v>25</v>
      </c>
      <c r="AW199">
        <v>0</v>
      </c>
      <c r="AX199">
        <v>1</v>
      </c>
      <c r="AY199">
        <v>1</v>
      </c>
      <c r="AZ199" s="51">
        <v>1</v>
      </c>
      <c r="BA199">
        <v>0</v>
      </c>
      <c r="BB199">
        <v>0</v>
      </c>
      <c r="BC199">
        <v>1</v>
      </c>
      <c r="BD199">
        <v>0</v>
      </c>
      <c r="BE199">
        <v>0</v>
      </c>
      <c r="BF199" s="51">
        <f t="shared" si="91"/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21</v>
      </c>
      <c r="BW199" t="s">
        <v>25</v>
      </c>
      <c r="BX199">
        <v>0</v>
      </c>
      <c r="BY199">
        <v>0</v>
      </c>
      <c r="BZ199" s="52">
        <f t="shared" si="93"/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 s="52">
        <f t="shared" si="94"/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Y199">
        <v>0</v>
      </c>
      <c r="CZ199">
        <v>0</v>
      </c>
      <c r="DA199">
        <v>0</v>
      </c>
      <c r="DC199">
        <v>0</v>
      </c>
      <c r="DD199" s="54">
        <f t="shared" si="92"/>
        <v>0</v>
      </c>
      <c r="DE199" t="s">
        <v>8</v>
      </c>
      <c r="DF199">
        <v>0</v>
      </c>
      <c r="DG199" s="46">
        <v>0</v>
      </c>
      <c r="DH199" t="s">
        <v>68</v>
      </c>
    </row>
    <row r="200" spans="1:112" hidden="1" x14ac:dyDescent="0.35">
      <c r="A200" t="s">
        <v>3</v>
      </c>
      <c r="B200">
        <v>938243592</v>
      </c>
      <c r="C200">
        <v>1996</v>
      </c>
      <c r="D200">
        <v>26</v>
      </c>
      <c r="E200">
        <v>2</v>
      </c>
      <c r="F200" t="s">
        <v>8</v>
      </c>
      <c r="G200" s="3" t="s">
        <v>11</v>
      </c>
      <c r="H200" s="1">
        <v>44425</v>
      </c>
      <c r="I200" s="1">
        <v>44480</v>
      </c>
      <c r="J200" s="1">
        <v>44467</v>
      </c>
      <c r="K200">
        <v>38</v>
      </c>
      <c r="L200" s="48">
        <f t="shared" si="84"/>
        <v>0</v>
      </c>
      <c r="M200" s="48">
        <f t="shared" si="87"/>
        <v>0</v>
      </c>
      <c r="N200" s="48">
        <f t="shared" si="88"/>
        <v>0</v>
      </c>
      <c r="O200">
        <v>32</v>
      </c>
      <c r="P200">
        <v>3250</v>
      </c>
      <c r="Q200" s="9">
        <f>VLOOKUP(ROUND(K200,0),Sheet2!$B$20:$J$37,8,0)</f>
        <v>2726.9345824864808</v>
      </c>
      <c r="R200" s="46">
        <f>VLOOKUP(ROUND(K200,0),Sheet2!$B$20:$J$37,2,0)</f>
        <v>3770.264503671694</v>
      </c>
      <c r="S200" s="46">
        <f>VLOOKUP(ROUND(K200,0),Sheet2!$B$20:$J$37,3,0)</f>
        <v>3615.3543821737098</v>
      </c>
      <c r="T200" s="46">
        <f>VLOOKUP(ROUND(K200,0),Sheet2!$B$20:$J$37,4,0)</f>
        <v>3533.3228675721571</v>
      </c>
      <c r="U200" s="46">
        <f>VLOOKUP(ROUND(K200,0),Sheet2!$B$20:$J$37,5,0)</f>
        <v>3407.0101892735506</v>
      </c>
      <c r="V200" s="46">
        <f>VLOOKUP(ROUND(K200,0),Sheet2!$B$20:$J$37,6,0)</f>
        <v>3195.9472117761161</v>
      </c>
      <c r="W200" s="46">
        <f>VLOOKUP(ROUND(K200,0),Sheet2!$B$20:$J$37,7,0)</f>
        <v>2961.4408971312987</v>
      </c>
      <c r="X200" s="46">
        <f>VLOOKUP(ROUND(K200,0),Sheet2!$B$20:$J$37,8,0)</f>
        <v>2726.9345824864808</v>
      </c>
      <c r="Y200" s="46">
        <f>VLOOKUP(ROUND(K200,0),Sheet2!$B$20:$J$37,9,0)</f>
        <v>2515.8716049890463</v>
      </c>
      <c r="Z200" s="46">
        <f>VLOOKUP(ROUND(K200,0),Sheet2!$B$20:$M$37,10,0)</f>
        <v>2389.5589266904399</v>
      </c>
      <c r="AA200" s="46">
        <f>VLOOKUP(ROUND(K200,0),Sheet2!$B$20:$M$37,11,0)</f>
        <v>2307.5274120888876</v>
      </c>
      <c r="AB200" s="46">
        <f>VLOOKUP(ROUND(K200,0),Sheet2!$B$20:$M$37,12,0)</f>
        <v>2152.6172905909029</v>
      </c>
      <c r="AC200" s="46">
        <v>75</v>
      </c>
      <c r="AD200" s="53">
        <f t="shared" si="89"/>
        <v>0</v>
      </c>
      <c r="AE200">
        <v>1</v>
      </c>
      <c r="AF200" s="46">
        <v>0</v>
      </c>
      <c r="AG200">
        <v>0</v>
      </c>
      <c r="AH200" s="45">
        <v>0</v>
      </c>
      <c r="AL200">
        <v>0</v>
      </c>
      <c r="AM200" s="45">
        <v>0</v>
      </c>
      <c r="AO200">
        <v>0</v>
      </c>
      <c r="AS200">
        <v>0</v>
      </c>
      <c r="AT200">
        <v>0</v>
      </c>
      <c r="AU200" t="s">
        <v>20</v>
      </c>
      <c r="AV200" t="s">
        <v>24</v>
      </c>
      <c r="AW200">
        <v>0</v>
      </c>
      <c r="AX200">
        <v>0</v>
      </c>
      <c r="AY200">
        <v>1</v>
      </c>
      <c r="AZ200" s="51">
        <f t="shared" si="90"/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 s="51">
        <f t="shared" si="91"/>
        <v>0</v>
      </c>
      <c r="BG200">
        <v>0</v>
      </c>
      <c r="BH200">
        <v>1</v>
      </c>
      <c r="BI200">
        <v>0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55</v>
      </c>
      <c r="BW200" t="s">
        <v>24</v>
      </c>
      <c r="BX200">
        <v>0</v>
      </c>
      <c r="BY200">
        <v>0</v>
      </c>
      <c r="BZ200" s="52">
        <f t="shared" si="93"/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 s="52">
        <f t="shared" si="94"/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Y200">
        <v>0</v>
      </c>
      <c r="CZ200">
        <v>0</v>
      </c>
      <c r="DA200">
        <v>0</v>
      </c>
      <c r="DC200">
        <v>0</v>
      </c>
      <c r="DD200" s="54">
        <f t="shared" si="92"/>
        <v>0</v>
      </c>
      <c r="DE200" t="s">
        <v>8</v>
      </c>
      <c r="DF200">
        <v>0</v>
      </c>
      <c r="DG200" s="46">
        <v>0</v>
      </c>
      <c r="DH200" t="s">
        <v>68</v>
      </c>
    </row>
    <row r="201" spans="1:112" hidden="1" x14ac:dyDescent="0.35">
      <c r="A201" t="s">
        <v>3</v>
      </c>
      <c r="B201">
        <v>934516373</v>
      </c>
      <c r="C201">
        <v>1995</v>
      </c>
      <c r="D201">
        <v>27</v>
      </c>
      <c r="E201">
        <v>1</v>
      </c>
      <c r="F201" t="s">
        <v>8</v>
      </c>
      <c r="G201" s="3" t="s">
        <v>11</v>
      </c>
      <c r="H201" s="1">
        <v>44428</v>
      </c>
      <c r="I201" s="1">
        <v>44484</v>
      </c>
      <c r="J201" s="1">
        <v>44513</v>
      </c>
      <c r="K201">
        <v>38</v>
      </c>
      <c r="L201" s="48">
        <f t="shared" si="84"/>
        <v>0</v>
      </c>
      <c r="M201" s="48">
        <f t="shared" si="87"/>
        <v>0</v>
      </c>
      <c r="N201" s="48">
        <f t="shared" si="88"/>
        <v>0</v>
      </c>
      <c r="O201">
        <v>33.857142857142854</v>
      </c>
      <c r="P201">
        <v>3250</v>
      </c>
      <c r="Q201" s="9">
        <f>VLOOKUP(ROUND(K201,0),Sheet2!$B$20:$J$37,8,0)</f>
        <v>2726.9345824864808</v>
      </c>
      <c r="R201" s="46">
        <f>VLOOKUP(ROUND(K201,0),Sheet2!$B$20:$J$37,2,0)</f>
        <v>3770.264503671694</v>
      </c>
      <c r="S201" s="46">
        <f>VLOOKUP(ROUND(K201,0),Sheet2!$B$20:$J$37,3,0)</f>
        <v>3615.3543821737098</v>
      </c>
      <c r="T201" s="46">
        <f>VLOOKUP(ROUND(K201,0),Sheet2!$B$20:$J$37,4,0)</f>
        <v>3533.3228675721571</v>
      </c>
      <c r="U201" s="46">
        <f>VLOOKUP(ROUND(K201,0),Sheet2!$B$20:$J$37,5,0)</f>
        <v>3407.0101892735506</v>
      </c>
      <c r="V201" s="46">
        <f>VLOOKUP(ROUND(K201,0),Sheet2!$B$20:$J$37,6,0)</f>
        <v>3195.9472117761161</v>
      </c>
      <c r="W201" s="46">
        <f>VLOOKUP(ROUND(K201,0),Sheet2!$B$20:$J$37,7,0)</f>
        <v>2961.4408971312987</v>
      </c>
      <c r="X201" s="46">
        <f>VLOOKUP(ROUND(K201,0),Sheet2!$B$20:$J$37,8,0)</f>
        <v>2726.9345824864808</v>
      </c>
      <c r="Y201" s="46">
        <f>VLOOKUP(ROUND(K201,0),Sheet2!$B$20:$J$37,9,0)</f>
        <v>2515.8716049890463</v>
      </c>
      <c r="Z201" s="46">
        <f>VLOOKUP(ROUND(K201,0),Sheet2!$B$20:$M$37,10,0)</f>
        <v>2389.5589266904399</v>
      </c>
      <c r="AA201" s="46">
        <f>VLOOKUP(ROUND(K201,0),Sheet2!$B$20:$M$37,11,0)</f>
        <v>2307.5274120888876</v>
      </c>
      <c r="AB201" s="46">
        <f>VLOOKUP(ROUND(K201,0),Sheet2!$B$20:$M$37,12,0)</f>
        <v>2152.6172905909029</v>
      </c>
      <c r="AC201" s="46">
        <v>75</v>
      </c>
      <c r="AD201" s="53">
        <f t="shared" si="89"/>
        <v>0</v>
      </c>
      <c r="AE201">
        <v>1</v>
      </c>
      <c r="AF201" s="46">
        <v>0</v>
      </c>
      <c r="AG201">
        <v>0</v>
      </c>
      <c r="AH201" s="45">
        <v>0</v>
      </c>
      <c r="AL201">
        <v>0</v>
      </c>
      <c r="AM201" s="45">
        <v>0</v>
      </c>
      <c r="AO201">
        <v>0</v>
      </c>
      <c r="AS201">
        <v>0</v>
      </c>
      <c r="AT201">
        <v>0</v>
      </c>
      <c r="AU201" t="s">
        <v>20</v>
      </c>
      <c r="AV201" t="s">
        <v>24</v>
      </c>
      <c r="AW201">
        <v>0</v>
      </c>
      <c r="AX201">
        <v>0</v>
      </c>
      <c r="AY201">
        <v>1</v>
      </c>
      <c r="AZ201" s="51">
        <f t="shared" si="90"/>
        <v>1</v>
      </c>
      <c r="BA201">
        <v>0</v>
      </c>
      <c r="BB201">
        <v>0</v>
      </c>
      <c r="BC201">
        <v>1</v>
      </c>
      <c r="BD201">
        <v>1</v>
      </c>
      <c r="BE201">
        <v>0</v>
      </c>
      <c r="BF201" s="51">
        <f t="shared" si="91"/>
        <v>1</v>
      </c>
      <c r="BG201">
        <v>0</v>
      </c>
      <c r="BH201">
        <v>1</v>
      </c>
      <c r="BI201">
        <v>1</v>
      </c>
      <c r="BJ201">
        <v>1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56</v>
      </c>
      <c r="BW201" t="s">
        <v>24</v>
      </c>
      <c r="BX201">
        <v>0</v>
      </c>
      <c r="BY201">
        <v>0</v>
      </c>
      <c r="BZ201" s="52">
        <f t="shared" si="93"/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 s="52">
        <f t="shared" si="94"/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Y201">
        <v>0</v>
      </c>
      <c r="CZ201">
        <v>0</v>
      </c>
      <c r="DA201">
        <v>0</v>
      </c>
      <c r="DC201">
        <v>1</v>
      </c>
      <c r="DD201" s="54">
        <f t="shared" si="92"/>
        <v>1</v>
      </c>
      <c r="DE201" t="s">
        <v>8</v>
      </c>
      <c r="DF201">
        <v>0</v>
      </c>
      <c r="DG201" s="46">
        <v>0</v>
      </c>
      <c r="DH201" t="s">
        <v>68</v>
      </c>
    </row>
    <row r="202" spans="1:112" hidden="1" x14ac:dyDescent="0.35">
      <c r="A202" t="s">
        <v>3</v>
      </c>
      <c r="B202">
        <v>989575794</v>
      </c>
      <c r="C202">
        <v>1989</v>
      </c>
      <c r="D202">
        <v>33</v>
      </c>
      <c r="E202">
        <v>1</v>
      </c>
      <c r="F202" t="s">
        <v>8</v>
      </c>
      <c r="G202" s="3" t="s">
        <v>11</v>
      </c>
      <c r="H202" s="1">
        <v>44443</v>
      </c>
      <c r="I202" s="1">
        <v>44464</v>
      </c>
      <c r="J202" s="1">
        <v>44513</v>
      </c>
      <c r="K202">
        <v>36</v>
      </c>
      <c r="L202" s="48">
        <f t="shared" si="84"/>
        <v>0</v>
      </c>
      <c r="M202" s="48">
        <f t="shared" si="87"/>
        <v>0</v>
      </c>
      <c r="N202" s="48">
        <f t="shared" si="88"/>
        <v>1</v>
      </c>
      <c r="O202">
        <v>29</v>
      </c>
      <c r="P202">
        <v>2850</v>
      </c>
      <c r="Q202" s="9">
        <f>VLOOKUP(ROUND(K202,0),Sheet2!$B$20:$J$37,8,0)</f>
        <v>2387.3360354311162</v>
      </c>
      <c r="R202" s="46">
        <f>VLOOKUP(ROUND(K202,0),Sheet2!$B$20:$J$37,2,0)</f>
        <v>3300.7349609813637</v>
      </c>
      <c r="S202" s="46">
        <f>VLOOKUP(ROUND(K202,0),Sheet2!$B$20:$J$37,3,0)</f>
        <v>3165.1165571955503</v>
      </c>
      <c r="T202" s="46">
        <f>VLOOKUP(ROUND(K202,0),Sheet2!$B$20:$J$37,4,0)</f>
        <v>3093.3008297090801</v>
      </c>
      <c r="U202" s="46">
        <f>VLOOKUP(ROUND(K202,0),Sheet2!$B$20:$J$37,5,0)</f>
        <v>2982.7184891678853</v>
      </c>
      <c r="V202" s="46">
        <f>VLOOKUP(ROUND(K202,0),Sheet2!$B$20:$J$37,6,0)</f>
        <v>2797.9402201323423</v>
      </c>
      <c r="W202" s="46">
        <f>VLOOKUP(ROUND(K202,0),Sheet2!$B$20:$J$37,7,0)</f>
        <v>2592.6381277817295</v>
      </c>
      <c r="X202" s="46">
        <f>VLOOKUP(ROUND(K202,0),Sheet2!$B$20:$J$37,8,0)</f>
        <v>2387.3360354311162</v>
      </c>
      <c r="Y202" s="46">
        <f>VLOOKUP(ROUND(K202,0),Sheet2!$B$20:$J$37,9,0)</f>
        <v>2202.5577663955733</v>
      </c>
      <c r="Z202" s="46">
        <f>VLOOKUP(ROUND(K202,0),Sheet2!$B$20:$M$37,10,0)</f>
        <v>2091.9754258543785</v>
      </c>
      <c r="AA202" s="46">
        <f>VLOOKUP(ROUND(K202,0),Sheet2!$B$20:$M$37,11,0)</f>
        <v>2020.1596983679083</v>
      </c>
      <c r="AB202" s="46">
        <f>VLOOKUP(ROUND(K202,0),Sheet2!$B$20:$M$37,12,0)</f>
        <v>1884.5412945820949</v>
      </c>
      <c r="AC202" s="46">
        <v>75</v>
      </c>
      <c r="AD202" s="53">
        <f t="shared" si="89"/>
        <v>0</v>
      </c>
      <c r="AE202">
        <v>1</v>
      </c>
      <c r="AF202" s="46">
        <v>0</v>
      </c>
      <c r="AG202">
        <v>0</v>
      </c>
      <c r="AH202" s="45">
        <v>0</v>
      </c>
      <c r="AL202">
        <v>0</v>
      </c>
      <c r="AM202" s="45">
        <v>0</v>
      </c>
      <c r="AO202">
        <v>0</v>
      </c>
      <c r="AQ202">
        <v>1</v>
      </c>
      <c r="AS202">
        <v>0</v>
      </c>
      <c r="AT202">
        <v>0</v>
      </c>
      <c r="AU202" t="s">
        <v>20</v>
      </c>
      <c r="AV202" t="s">
        <v>25</v>
      </c>
      <c r="AW202">
        <v>0</v>
      </c>
      <c r="AX202">
        <v>0</v>
      </c>
      <c r="AY202">
        <v>1</v>
      </c>
      <c r="AZ202" s="51">
        <f t="shared" si="90"/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 s="51">
        <f t="shared" si="91"/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21</v>
      </c>
      <c r="BW202" t="s">
        <v>25</v>
      </c>
      <c r="BX202">
        <v>0</v>
      </c>
      <c r="BY202">
        <v>1</v>
      </c>
      <c r="BZ202" s="52">
        <f t="shared" si="93"/>
        <v>1</v>
      </c>
      <c r="CA202">
        <v>0</v>
      </c>
      <c r="CB202">
        <v>0</v>
      </c>
      <c r="CC202">
        <v>1</v>
      </c>
      <c r="CD202">
        <v>0</v>
      </c>
      <c r="CE202">
        <v>0</v>
      </c>
      <c r="CF202" s="52">
        <f t="shared" si="94"/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Y202">
        <v>0</v>
      </c>
      <c r="CZ202">
        <v>0</v>
      </c>
      <c r="DA202">
        <v>0</v>
      </c>
      <c r="DC202">
        <v>0</v>
      </c>
      <c r="DD202" s="54">
        <f t="shared" si="92"/>
        <v>0</v>
      </c>
      <c r="DE202" t="s">
        <v>8</v>
      </c>
      <c r="DF202">
        <v>0</v>
      </c>
      <c r="DG202" s="46">
        <v>0</v>
      </c>
      <c r="DH202" t="s">
        <v>68</v>
      </c>
    </row>
    <row r="203" spans="1:112" hidden="1" x14ac:dyDescent="0.35">
      <c r="A203" t="s">
        <v>3</v>
      </c>
      <c r="B203">
        <v>903608672</v>
      </c>
      <c r="C203">
        <v>1987</v>
      </c>
      <c r="D203">
        <v>35</v>
      </c>
      <c r="E203">
        <v>0</v>
      </c>
      <c r="F203" t="s">
        <v>8</v>
      </c>
      <c r="G203" s="3" t="s">
        <v>11</v>
      </c>
      <c r="H203" s="1">
        <v>44424</v>
      </c>
      <c r="I203" s="1">
        <v>44483</v>
      </c>
      <c r="J203" s="1">
        <v>44553</v>
      </c>
      <c r="K203">
        <v>39.714285714285715</v>
      </c>
      <c r="L203" s="48">
        <f t="shared" si="84"/>
        <v>0</v>
      </c>
      <c r="M203" s="48">
        <f t="shared" si="87"/>
        <v>0</v>
      </c>
      <c r="N203" s="48">
        <f t="shared" si="88"/>
        <v>0</v>
      </c>
      <c r="O203">
        <v>29.714285714285715</v>
      </c>
      <c r="P203">
        <v>3600</v>
      </c>
      <c r="Q203" s="9">
        <f>VLOOKUP(ROUND(K203,0),Sheet2!$B$20:$J$37,8,0)</f>
        <v>3027.866102317616</v>
      </c>
      <c r="R203" s="46">
        <f>VLOOKUP(ROUND(K203,0),Sheet2!$B$20:$J$37,2,0)</f>
        <v>4186.3329471694315</v>
      </c>
      <c r="S203" s="46">
        <f>VLOOKUP(ROUND(K203,0),Sheet2!$B$20:$J$37,3,0)</f>
        <v>4014.327682062572</v>
      </c>
      <c r="T203" s="46">
        <f>VLOOKUP(ROUND(K203,0),Sheet2!$B$20:$J$37,4,0)</f>
        <v>3923.2435599941455</v>
      </c>
      <c r="U203" s="46">
        <f>VLOOKUP(ROUND(K203,0),Sheet2!$B$20:$J$37,5,0)</f>
        <v>3782.9916157892471</v>
      </c>
      <c r="V203" s="46">
        <f>VLOOKUP(ROUND(K203,0),Sheet2!$B$20:$J$37,6,0)</f>
        <v>3548.6367327923881</v>
      </c>
      <c r="W203" s="46">
        <f>VLOOKUP(ROUND(K203,0),Sheet2!$B$20:$J$37,7,0)</f>
        <v>3288.2514175550023</v>
      </c>
      <c r="X203" s="46">
        <f>VLOOKUP(ROUND(K203,0),Sheet2!$B$20:$J$37,8,0)</f>
        <v>3027.866102317616</v>
      </c>
      <c r="Y203" s="46">
        <f>VLOOKUP(ROUND(K203,0),Sheet2!$B$20:$J$37,9,0)</f>
        <v>2793.5112193207569</v>
      </c>
      <c r="Z203" s="46">
        <f>VLOOKUP(ROUND(K203,0),Sheet2!$B$20:$M$37,10,0)</f>
        <v>2653.2592751158591</v>
      </c>
      <c r="AA203" s="46">
        <f>VLOOKUP(ROUND(K203,0),Sheet2!$B$20:$M$37,11,0)</f>
        <v>2562.1751530474321</v>
      </c>
      <c r="AB203" s="46">
        <f>VLOOKUP(ROUND(K203,0),Sheet2!$B$20:$M$37,12,0)</f>
        <v>2390.1698879405726</v>
      </c>
      <c r="AC203" s="46">
        <v>75</v>
      </c>
      <c r="AD203" s="53">
        <f t="shared" si="89"/>
        <v>0</v>
      </c>
      <c r="AE203">
        <v>1</v>
      </c>
      <c r="AF203" s="46">
        <v>0</v>
      </c>
      <c r="AG203">
        <v>0</v>
      </c>
      <c r="AH203" s="45">
        <v>0</v>
      </c>
      <c r="AL203">
        <v>1</v>
      </c>
      <c r="AM203" s="45">
        <v>0</v>
      </c>
      <c r="AN203">
        <v>28</v>
      </c>
      <c r="AO203">
        <v>0</v>
      </c>
      <c r="AS203">
        <v>0</v>
      </c>
      <c r="AT203">
        <v>0</v>
      </c>
      <c r="AU203" t="s">
        <v>20</v>
      </c>
      <c r="AV203" t="s">
        <v>24</v>
      </c>
      <c r="AW203">
        <v>0</v>
      </c>
      <c r="AX203">
        <v>1</v>
      </c>
      <c r="AY203">
        <v>0</v>
      </c>
      <c r="AZ203" s="51">
        <f t="shared" si="90"/>
        <v>1</v>
      </c>
      <c r="BA203">
        <v>0</v>
      </c>
      <c r="BB203">
        <v>0</v>
      </c>
      <c r="BC203">
        <v>1</v>
      </c>
      <c r="BD203">
        <v>0</v>
      </c>
      <c r="BE203">
        <v>0</v>
      </c>
      <c r="BF203" s="51">
        <f t="shared" si="91"/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59</v>
      </c>
      <c r="BW203" t="s">
        <v>24</v>
      </c>
      <c r="BX203">
        <v>0</v>
      </c>
      <c r="BY203">
        <v>0</v>
      </c>
      <c r="BZ203" s="52">
        <f t="shared" si="93"/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 s="52">
        <f t="shared" si="94"/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Y203">
        <v>0</v>
      </c>
      <c r="CZ203">
        <v>0</v>
      </c>
      <c r="DA203">
        <v>0</v>
      </c>
      <c r="DC203">
        <v>1</v>
      </c>
      <c r="DD203" s="54">
        <f t="shared" si="92"/>
        <v>1</v>
      </c>
      <c r="DE203" t="s">
        <v>8</v>
      </c>
      <c r="DF203">
        <v>0</v>
      </c>
      <c r="DG203" s="46">
        <v>0</v>
      </c>
      <c r="DH203" t="s">
        <v>68</v>
      </c>
    </row>
    <row r="204" spans="1:112" hidden="1" x14ac:dyDescent="0.35">
      <c r="A204" t="s">
        <v>3</v>
      </c>
      <c r="B204">
        <v>374748322</v>
      </c>
      <c r="C204">
        <v>1994</v>
      </c>
      <c r="D204">
        <v>28</v>
      </c>
      <c r="E204">
        <v>1</v>
      </c>
      <c r="F204" t="s">
        <v>8</v>
      </c>
      <c r="G204" s="3" t="s">
        <v>11</v>
      </c>
      <c r="H204" s="1">
        <v>44429</v>
      </c>
      <c r="I204" s="1">
        <v>44452</v>
      </c>
      <c r="J204" s="1">
        <v>44533</v>
      </c>
      <c r="K204">
        <v>40</v>
      </c>
      <c r="L204" s="48">
        <f t="shared" si="84"/>
        <v>0</v>
      </c>
      <c r="M204" s="48">
        <f t="shared" si="87"/>
        <v>0</v>
      </c>
      <c r="N204" s="48">
        <f t="shared" si="88"/>
        <v>0</v>
      </c>
      <c r="O204">
        <v>28.428571428571431</v>
      </c>
      <c r="P204">
        <v>3600</v>
      </c>
      <c r="Q204" s="9">
        <f>VLOOKUP(ROUND(K204,0),Sheet2!$B$20:$J$37,8,0)</f>
        <v>3027.866102317616</v>
      </c>
      <c r="R204" s="46">
        <f>VLOOKUP(ROUND(K204,0),Sheet2!$B$20:$J$37,2,0)</f>
        <v>4186.3329471694315</v>
      </c>
      <c r="S204" s="46">
        <f>VLOOKUP(ROUND(K204,0),Sheet2!$B$20:$J$37,3,0)</f>
        <v>4014.327682062572</v>
      </c>
      <c r="T204" s="46">
        <f>VLOOKUP(ROUND(K204,0),Sheet2!$B$20:$J$37,4,0)</f>
        <v>3923.2435599941455</v>
      </c>
      <c r="U204" s="46">
        <f>VLOOKUP(ROUND(K204,0),Sheet2!$B$20:$J$37,5,0)</f>
        <v>3782.9916157892471</v>
      </c>
      <c r="V204" s="46">
        <f>VLOOKUP(ROUND(K204,0),Sheet2!$B$20:$J$37,6,0)</f>
        <v>3548.6367327923881</v>
      </c>
      <c r="W204" s="46">
        <f>VLOOKUP(ROUND(K204,0),Sheet2!$B$20:$J$37,7,0)</f>
        <v>3288.2514175550023</v>
      </c>
      <c r="X204" s="46">
        <f>VLOOKUP(ROUND(K204,0),Sheet2!$B$20:$J$37,8,0)</f>
        <v>3027.866102317616</v>
      </c>
      <c r="Y204" s="46">
        <f>VLOOKUP(ROUND(K204,0),Sheet2!$B$20:$J$37,9,0)</f>
        <v>2793.5112193207569</v>
      </c>
      <c r="Z204" s="46">
        <f>VLOOKUP(ROUND(K204,0),Sheet2!$B$20:$M$37,10,0)</f>
        <v>2653.2592751158591</v>
      </c>
      <c r="AA204" s="46">
        <f>VLOOKUP(ROUND(K204,0),Sheet2!$B$20:$M$37,11,0)</f>
        <v>2562.1751530474321</v>
      </c>
      <c r="AB204" s="46">
        <f>VLOOKUP(ROUND(K204,0),Sheet2!$B$20:$M$37,12,0)</f>
        <v>2390.1698879405726</v>
      </c>
      <c r="AC204" s="46">
        <v>75</v>
      </c>
      <c r="AD204" s="53">
        <f t="shared" si="89"/>
        <v>0</v>
      </c>
      <c r="AE204">
        <v>1</v>
      </c>
      <c r="AF204" s="46">
        <v>0</v>
      </c>
      <c r="AG204">
        <v>0</v>
      </c>
      <c r="AH204" s="45">
        <v>0</v>
      </c>
      <c r="AL204">
        <v>1</v>
      </c>
      <c r="AM204" s="45">
        <v>0</v>
      </c>
      <c r="AN204">
        <v>25</v>
      </c>
      <c r="AO204">
        <v>0</v>
      </c>
      <c r="AS204">
        <v>0</v>
      </c>
      <c r="AT204">
        <v>0</v>
      </c>
      <c r="AU204" t="s">
        <v>20</v>
      </c>
      <c r="AV204" t="s">
        <v>25</v>
      </c>
      <c r="AW204">
        <v>0</v>
      </c>
      <c r="AX204">
        <v>0</v>
      </c>
      <c r="AY204">
        <v>1</v>
      </c>
      <c r="AZ204" s="51">
        <f t="shared" si="90"/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F204" s="51">
        <f t="shared" si="91"/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23</v>
      </c>
      <c r="BW204" t="s">
        <v>25</v>
      </c>
      <c r="BX204">
        <v>0</v>
      </c>
      <c r="BY204">
        <v>0</v>
      </c>
      <c r="BZ204" s="52">
        <f t="shared" si="93"/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 s="52">
        <f t="shared" si="94"/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Y204">
        <v>0</v>
      </c>
      <c r="CZ204">
        <v>0</v>
      </c>
      <c r="DA204">
        <v>0</v>
      </c>
      <c r="DC204">
        <v>0</v>
      </c>
      <c r="DD204" s="54">
        <f t="shared" si="92"/>
        <v>0</v>
      </c>
      <c r="DE204" t="s">
        <v>8</v>
      </c>
      <c r="DF204">
        <v>0</v>
      </c>
      <c r="DG204" s="46">
        <v>0</v>
      </c>
      <c r="DH204" t="s">
        <v>68</v>
      </c>
    </row>
    <row r="205" spans="1:112" hidden="1" x14ac:dyDescent="0.35">
      <c r="A205" t="s">
        <v>3</v>
      </c>
      <c r="B205">
        <v>938710826</v>
      </c>
      <c r="C205">
        <v>1991</v>
      </c>
      <c r="D205">
        <v>31</v>
      </c>
      <c r="E205">
        <v>1</v>
      </c>
      <c r="F205" t="s">
        <v>8</v>
      </c>
      <c r="G205" s="3" t="s">
        <v>11</v>
      </c>
      <c r="H205" s="1">
        <v>44450</v>
      </c>
      <c r="I205" s="1">
        <v>44471</v>
      </c>
      <c r="J205" s="1">
        <v>44526</v>
      </c>
      <c r="K205">
        <v>40</v>
      </c>
      <c r="L205" s="48">
        <f t="shared" si="84"/>
        <v>0</v>
      </c>
      <c r="M205" s="48">
        <f t="shared" si="87"/>
        <v>0</v>
      </c>
      <c r="N205" s="48">
        <f t="shared" si="88"/>
        <v>0</v>
      </c>
      <c r="O205">
        <v>32.142857142857146</v>
      </c>
      <c r="P205">
        <v>3600</v>
      </c>
      <c r="Q205" s="9">
        <f>VLOOKUP(ROUND(K205,0),Sheet2!$B$20:$J$37,8,0)</f>
        <v>3027.866102317616</v>
      </c>
      <c r="R205" s="46">
        <f>VLOOKUP(ROUND(K205,0),Sheet2!$B$20:$J$37,2,0)</f>
        <v>4186.3329471694315</v>
      </c>
      <c r="S205" s="46">
        <f>VLOOKUP(ROUND(K205,0),Sheet2!$B$20:$J$37,3,0)</f>
        <v>4014.327682062572</v>
      </c>
      <c r="T205" s="46">
        <f>VLOOKUP(ROUND(K205,0),Sheet2!$B$20:$J$37,4,0)</f>
        <v>3923.2435599941455</v>
      </c>
      <c r="U205" s="46">
        <f>VLOOKUP(ROUND(K205,0),Sheet2!$B$20:$J$37,5,0)</f>
        <v>3782.9916157892471</v>
      </c>
      <c r="V205" s="46">
        <f>VLOOKUP(ROUND(K205,0),Sheet2!$B$20:$J$37,6,0)</f>
        <v>3548.6367327923881</v>
      </c>
      <c r="W205" s="46">
        <f>VLOOKUP(ROUND(K205,0),Sheet2!$B$20:$J$37,7,0)</f>
        <v>3288.2514175550023</v>
      </c>
      <c r="X205" s="46">
        <f>VLOOKUP(ROUND(K205,0),Sheet2!$B$20:$J$37,8,0)</f>
        <v>3027.866102317616</v>
      </c>
      <c r="Y205" s="46">
        <f>VLOOKUP(ROUND(K205,0),Sheet2!$B$20:$J$37,9,0)</f>
        <v>2793.5112193207569</v>
      </c>
      <c r="Z205" s="46">
        <f>VLOOKUP(ROUND(K205,0),Sheet2!$B$20:$M$37,10,0)</f>
        <v>2653.2592751158591</v>
      </c>
      <c r="AA205" s="46">
        <f>VLOOKUP(ROUND(K205,0),Sheet2!$B$20:$M$37,11,0)</f>
        <v>2562.1751530474321</v>
      </c>
      <c r="AB205" s="46">
        <f>VLOOKUP(ROUND(K205,0),Sheet2!$B$20:$M$37,12,0)</f>
        <v>2390.1698879405726</v>
      </c>
      <c r="AC205" s="46">
        <v>75</v>
      </c>
      <c r="AD205" s="53">
        <f t="shared" si="89"/>
        <v>0</v>
      </c>
      <c r="AE205">
        <v>1</v>
      </c>
      <c r="AF205" s="46">
        <v>0</v>
      </c>
      <c r="AG205">
        <v>0</v>
      </c>
      <c r="AH205" s="45">
        <v>0</v>
      </c>
      <c r="AL205">
        <v>1</v>
      </c>
      <c r="AM205" s="45">
        <v>0</v>
      </c>
      <c r="AN205">
        <v>26</v>
      </c>
      <c r="AO205">
        <v>0</v>
      </c>
      <c r="AQ205">
        <v>0</v>
      </c>
      <c r="AS205">
        <v>0</v>
      </c>
      <c r="AT205">
        <v>0</v>
      </c>
      <c r="AU205" t="s">
        <v>20</v>
      </c>
      <c r="AV205" t="s">
        <v>25</v>
      </c>
      <c r="AW205">
        <v>0</v>
      </c>
      <c r="AX205">
        <v>0</v>
      </c>
      <c r="AY205">
        <v>1</v>
      </c>
      <c r="AZ205" s="51">
        <f t="shared" si="90"/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 s="51">
        <f t="shared" si="91"/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21</v>
      </c>
      <c r="BW205" t="s">
        <v>25</v>
      </c>
      <c r="BX205">
        <v>0</v>
      </c>
      <c r="BY205">
        <v>1</v>
      </c>
      <c r="BZ205" s="52">
        <f t="shared" si="93"/>
        <v>1</v>
      </c>
      <c r="CA205">
        <v>0</v>
      </c>
      <c r="CB205">
        <v>0</v>
      </c>
      <c r="CC205">
        <v>0</v>
      </c>
      <c r="CD205">
        <v>0</v>
      </c>
      <c r="CE205">
        <v>0</v>
      </c>
      <c r="CF205" s="52">
        <f t="shared" si="94"/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Y205">
        <v>0</v>
      </c>
      <c r="CZ205">
        <v>0</v>
      </c>
      <c r="DA205">
        <v>0</v>
      </c>
      <c r="DC205">
        <v>0</v>
      </c>
      <c r="DD205" s="54">
        <f t="shared" si="92"/>
        <v>0</v>
      </c>
      <c r="DE205" t="s">
        <v>73</v>
      </c>
      <c r="DF205">
        <v>0</v>
      </c>
      <c r="DG205" s="46">
        <v>0</v>
      </c>
      <c r="DH205" t="s">
        <v>68</v>
      </c>
    </row>
    <row r="206" spans="1:112" hidden="1" x14ac:dyDescent="0.35">
      <c r="A206" t="s">
        <v>3</v>
      </c>
      <c r="B206">
        <v>906199482</v>
      </c>
      <c r="C206">
        <v>1993</v>
      </c>
      <c r="D206">
        <v>29</v>
      </c>
      <c r="E206">
        <v>1</v>
      </c>
      <c r="F206" t="s">
        <v>8</v>
      </c>
      <c r="G206" s="3" t="s">
        <v>11</v>
      </c>
      <c r="H206" s="1">
        <v>44448</v>
      </c>
      <c r="I206" s="1">
        <v>44469</v>
      </c>
      <c r="J206" s="1">
        <v>44522</v>
      </c>
      <c r="K206">
        <v>40</v>
      </c>
      <c r="L206" s="48">
        <f t="shared" si="84"/>
        <v>0</v>
      </c>
      <c r="M206" s="48">
        <f t="shared" si="87"/>
        <v>0</v>
      </c>
      <c r="N206" s="48">
        <f t="shared" si="88"/>
        <v>0</v>
      </c>
      <c r="O206">
        <v>32.428571428571431</v>
      </c>
      <c r="P206">
        <v>3600</v>
      </c>
      <c r="Q206" s="9">
        <f>VLOOKUP(ROUND(K206,0),Sheet2!$B$20:$J$37,8,0)</f>
        <v>3027.866102317616</v>
      </c>
      <c r="R206" s="46">
        <f>VLOOKUP(ROUND(K206,0),Sheet2!$B$20:$J$37,2,0)</f>
        <v>4186.3329471694315</v>
      </c>
      <c r="S206" s="46">
        <f>VLOOKUP(ROUND(K206,0),Sheet2!$B$20:$J$37,3,0)</f>
        <v>4014.327682062572</v>
      </c>
      <c r="T206" s="46">
        <f>VLOOKUP(ROUND(K206,0),Sheet2!$B$20:$J$37,4,0)</f>
        <v>3923.2435599941455</v>
      </c>
      <c r="U206" s="46">
        <f>VLOOKUP(ROUND(K206,0),Sheet2!$B$20:$J$37,5,0)</f>
        <v>3782.9916157892471</v>
      </c>
      <c r="V206" s="46">
        <f>VLOOKUP(ROUND(K206,0),Sheet2!$B$20:$J$37,6,0)</f>
        <v>3548.6367327923881</v>
      </c>
      <c r="W206" s="46">
        <f>VLOOKUP(ROUND(K206,0),Sheet2!$B$20:$J$37,7,0)</f>
        <v>3288.2514175550023</v>
      </c>
      <c r="X206" s="46">
        <f>VLOOKUP(ROUND(K206,0),Sheet2!$B$20:$J$37,8,0)</f>
        <v>3027.866102317616</v>
      </c>
      <c r="Y206" s="46">
        <f>VLOOKUP(ROUND(K206,0),Sheet2!$B$20:$J$37,9,0)</f>
        <v>2793.5112193207569</v>
      </c>
      <c r="Z206" s="46">
        <f>VLOOKUP(ROUND(K206,0),Sheet2!$B$20:$M$37,10,0)</f>
        <v>2653.2592751158591</v>
      </c>
      <c r="AA206" s="46">
        <f>VLOOKUP(ROUND(K206,0),Sheet2!$B$20:$M$37,11,0)</f>
        <v>2562.1751530474321</v>
      </c>
      <c r="AB206" s="46">
        <f>VLOOKUP(ROUND(K206,0),Sheet2!$B$20:$M$37,12,0)</f>
        <v>2390.1698879405726</v>
      </c>
      <c r="AC206" s="46">
        <v>75</v>
      </c>
      <c r="AD206" s="53">
        <f t="shared" si="89"/>
        <v>0</v>
      </c>
      <c r="AE206">
        <v>1</v>
      </c>
      <c r="AF206" s="46">
        <v>0</v>
      </c>
      <c r="AG206">
        <v>0</v>
      </c>
      <c r="AH206" s="45">
        <v>0</v>
      </c>
      <c r="AL206">
        <v>1</v>
      </c>
      <c r="AM206" s="45">
        <v>0</v>
      </c>
      <c r="AN206">
        <v>25</v>
      </c>
      <c r="AO206">
        <v>0</v>
      </c>
      <c r="AS206">
        <v>0</v>
      </c>
      <c r="AT206">
        <v>0</v>
      </c>
      <c r="AU206" t="s">
        <v>20</v>
      </c>
      <c r="AV206" t="s">
        <v>25</v>
      </c>
      <c r="AW206">
        <v>0</v>
      </c>
      <c r="AX206">
        <v>0</v>
      </c>
      <c r="AY206">
        <v>1</v>
      </c>
      <c r="AZ206" s="51">
        <f t="shared" si="90"/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 s="51">
        <f t="shared" si="91"/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21</v>
      </c>
      <c r="BW206" t="s">
        <v>25</v>
      </c>
      <c r="BX206">
        <v>0</v>
      </c>
      <c r="BY206">
        <v>0</v>
      </c>
      <c r="BZ206" s="52">
        <f t="shared" si="93"/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 s="52">
        <f t="shared" si="94"/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Y206">
        <v>0</v>
      </c>
      <c r="CZ206">
        <v>0</v>
      </c>
      <c r="DA206">
        <v>0</v>
      </c>
      <c r="DC206">
        <v>0</v>
      </c>
      <c r="DD206" s="54">
        <f t="shared" si="92"/>
        <v>0</v>
      </c>
      <c r="DE206" t="s">
        <v>8</v>
      </c>
      <c r="DF206">
        <v>0</v>
      </c>
      <c r="DG206" s="46">
        <v>0</v>
      </c>
      <c r="DH206" t="s">
        <v>68</v>
      </c>
    </row>
    <row r="207" spans="1:112" hidden="1" x14ac:dyDescent="0.35">
      <c r="A207" t="s">
        <v>2</v>
      </c>
      <c r="B207">
        <v>19034788</v>
      </c>
      <c r="C207">
        <v>1988</v>
      </c>
      <c r="D207">
        <v>34</v>
      </c>
      <c r="E207">
        <v>0</v>
      </c>
      <c r="F207" t="s">
        <v>8</v>
      </c>
      <c r="G207" s="3" t="s">
        <v>11</v>
      </c>
      <c r="H207" s="1">
        <v>44424</v>
      </c>
      <c r="I207" s="1" t="s">
        <v>52</v>
      </c>
      <c r="J207" s="1">
        <v>44451</v>
      </c>
      <c r="K207">
        <v>39.571428571428569</v>
      </c>
      <c r="L207" s="48">
        <f t="shared" si="84"/>
        <v>0</v>
      </c>
      <c r="M207" s="48">
        <f t="shared" si="87"/>
        <v>0</v>
      </c>
      <c r="N207" s="48">
        <f t="shared" si="88"/>
        <v>0</v>
      </c>
      <c r="O207">
        <v>35.714285714285715</v>
      </c>
      <c r="P207">
        <v>3600</v>
      </c>
      <c r="Q207" s="9">
        <f>VLOOKUP(ROUND(K207,0),Sheet2!$B$20:$J$37,8,0)</f>
        <v>3027.866102317616</v>
      </c>
      <c r="R207" s="46">
        <f>VLOOKUP(ROUND(K207,0),Sheet2!$B$20:$J$37,2,0)</f>
        <v>4186.3329471694315</v>
      </c>
      <c r="S207" s="46">
        <f>VLOOKUP(ROUND(K207,0),Sheet2!$B$20:$J$37,3,0)</f>
        <v>4014.327682062572</v>
      </c>
      <c r="T207" s="46">
        <f>VLOOKUP(ROUND(K207,0),Sheet2!$B$20:$J$37,4,0)</f>
        <v>3923.2435599941455</v>
      </c>
      <c r="U207" s="46">
        <f>VLOOKUP(ROUND(K207,0),Sheet2!$B$20:$J$37,5,0)</f>
        <v>3782.9916157892471</v>
      </c>
      <c r="V207" s="46">
        <f>VLOOKUP(ROUND(K207,0),Sheet2!$B$20:$J$37,6,0)</f>
        <v>3548.6367327923881</v>
      </c>
      <c r="W207" s="46">
        <f>VLOOKUP(ROUND(K207,0),Sheet2!$B$20:$J$37,7,0)</f>
        <v>3288.2514175550023</v>
      </c>
      <c r="X207" s="46">
        <f>VLOOKUP(ROUND(K207,0),Sheet2!$B$20:$J$37,8,0)</f>
        <v>3027.866102317616</v>
      </c>
      <c r="Y207" s="46">
        <f>VLOOKUP(ROUND(K207,0),Sheet2!$B$20:$J$37,9,0)</f>
        <v>2793.5112193207569</v>
      </c>
      <c r="Z207" s="46">
        <f>VLOOKUP(ROUND(K207,0),Sheet2!$B$20:$M$37,10,0)</f>
        <v>2653.2592751158591</v>
      </c>
      <c r="AA207" s="46">
        <f>VLOOKUP(ROUND(K207,0),Sheet2!$B$20:$M$37,11,0)</f>
        <v>2562.1751530474321</v>
      </c>
      <c r="AB207" s="46">
        <f>VLOOKUP(ROUND(K207,0),Sheet2!$B$20:$M$37,12,0)</f>
        <v>2390.1698879405726</v>
      </c>
      <c r="AC207" s="46">
        <v>75</v>
      </c>
      <c r="AD207" s="53">
        <f t="shared" si="89"/>
        <v>0</v>
      </c>
      <c r="AE207">
        <v>1</v>
      </c>
      <c r="AF207" s="46">
        <v>0</v>
      </c>
      <c r="AG207">
        <v>0</v>
      </c>
      <c r="AH207" s="45">
        <v>0</v>
      </c>
      <c r="AL207">
        <v>0</v>
      </c>
      <c r="AM207" s="45">
        <v>0</v>
      </c>
      <c r="AO207">
        <v>0</v>
      </c>
      <c r="AQ207">
        <v>0</v>
      </c>
      <c r="AS207">
        <v>0</v>
      </c>
      <c r="AT207">
        <v>0</v>
      </c>
      <c r="AU207" t="s">
        <v>21</v>
      </c>
      <c r="AV207" t="s">
        <v>24</v>
      </c>
      <c r="AW207">
        <v>0</v>
      </c>
      <c r="AX207">
        <v>0</v>
      </c>
      <c r="AY207">
        <v>1</v>
      </c>
      <c r="AZ207" s="51">
        <f t="shared" si="90"/>
        <v>1</v>
      </c>
      <c r="BA207">
        <v>0</v>
      </c>
      <c r="BB207">
        <v>0</v>
      </c>
      <c r="BC207">
        <v>1</v>
      </c>
      <c r="BD207">
        <v>0</v>
      </c>
      <c r="BE207">
        <v>0</v>
      </c>
      <c r="BF207" s="51">
        <f t="shared" si="91"/>
        <v>0</v>
      </c>
      <c r="BG207">
        <v>0</v>
      </c>
      <c r="BH207">
        <v>1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/>
      <c r="CW207">
        <v>0</v>
      </c>
      <c r="CY207">
        <v>0</v>
      </c>
      <c r="CZ207">
        <v>0</v>
      </c>
      <c r="DA207">
        <v>0</v>
      </c>
      <c r="DC207">
        <v>0</v>
      </c>
      <c r="DD207" s="54">
        <f t="shared" si="92"/>
        <v>0</v>
      </c>
      <c r="DE207" t="s">
        <v>8</v>
      </c>
      <c r="DF207">
        <v>0</v>
      </c>
      <c r="DG207" s="46">
        <v>0</v>
      </c>
      <c r="DH207" t="s">
        <v>68</v>
      </c>
    </row>
    <row r="208" spans="1:112" hidden="1" x14ac:dyDescent="0.35">
      <c r="A208" t="s">
        <v>2</v>
      </c>
      <c r="B208">
        <v>21046082</v>
      </c>
      <c r="C208">
        <v>1995</v>
      </c>
      <c r="D208">
        <v>27</v>
      </c>
      <c r="E208">
        <v>0</v>
      </c>
      <c r="F208" t="s">
        <v>8</v>
      </c>
      <c r="G208" s="4" t="s">
        <v>11</v>
      </c>
      <c r="H208" s="1">
        <v>44426</v>
      </c>
      <c r="I208" s="1"/>
      <c r="J208" s="1">
        <v>44558</v>
      </c>
      <c r="K208">
        <v>39.857142857142854</v>
      </c>
      <c r="L208" s="48">
        <f t="shared" si="84"/>
        <v>0</v>
      </c>
      <c r="M208" s="48">
        <f t="shared" si="87"/>
        <v>0</v>
      </c>
      <c r="N208" s="48">
        <f t="shared" si="88"/>
        <v>0</v>
      </c>
      <c r="O208">
        <v>20.999999999999996</v>
      </c>
      <c r="P208">
        <v>3600</v>
      </c>
      <c r="Q208" s="9">
        <f>VLOOKUP(ROUND(K208,0),Sheet2!$B$20:$J$37,8,0)</f>
        <v>3027.866102317616</v>
      </c>
      <c r="R208" s="46">
        <f>VLOOKUP(ROUND(K208,0),Sheet2!$B$20:$J$37,2,0)</f>
        <v>4186.3329471694315</v>
      </c>
      <c r="S208" s="46">
        <f>VLOOKUP(ROUND(K208,0),Sheet2!$B$20:$J$37,3,0)</f>
        <v>4014.327682062572</v>
      </c>
      <c r="T208" s="46">
        <f>VLOOKUP(ROUND(K208,0),Sheet2!$B$20:$J$37,4,0)</f>
        <v>3923.2435599941455</v>
      </c>
      <c r="U208" s="46">
        <f>VLOOKUP(ROUND(K208,0),Sheet2!$B$20:$J$37,5,0)</f>
        <v>3782.9916157892471</v>
      </c>
      <c r="V208" s="46">
        <f>VLOOKUP(ROUND(K208,0),Sheet2!$B$20:$J$37,6,0)</f>
        <v>3548.6367327923881</v>
      </c>
      <c r="W208" s="46">
        <f>VLOOKUP(ROUND(K208,0),Sheet2!$B$20:$J$37,7,0)</f>
        <v>3288.2514175550023</v>
      </c>
      <c r="X208" s="46">
        <f>VLOOKUP(ROUND(K208,0),Sheet2!$B$20:$J$37,8,0)</f>
        <v>3027.866102317616</v>
      </c>
      <c r="Y208" s="46">
        <f>VLOOKUP(ROUND(K208,0),Sheet2!$B$20:$J$37,9,0)</f>
        <v>2793.5112193207569</v>
      </c>
      <c r="Z208" s="46">
        <f>VLOOKUP(ROUND(K208,0),Sheet2!$B$20:$M$37,10,0)</f>
        <v>2653.2592751158591</v>
      </c>
      <c r="AA208" s="46">
        <f>VLOOKUP(ROUND(K208,0),Sheet2!$B$20:$M$37,11,0)</f>
        <v>2562.1751530474321</v>
      </c>
      <c r="AB208" s="46">
        <f>VLOOKUP(ROUND(K208,0),Sheet2!$B$20:$M$37,12,0)</f>
        <v>2390.1698879405726</v>
      </c>
      <c r="AC208" s="46">
        <v>75</v>
      </c>
      <c r="AD208" s="53">
        <f t="shared" si="89"/>
        <v>0</v>
      </c>
      <c r="AE208">
        <v>1</v>
      </c>
      <c r="AF208" s="46">
        <v>0</v>
      </c>
      <c r="AG208">
        <v>0</v>
      </c>
      <c r="AH208" s="45">
        <v>0</v>
      </c>
      <c r="AL208">
        <v>0</v>
      </c>
      <c r="AM208" s="45">
        <v>0</v>
      </c>
      <c r="AO208">
        <v>0</v>
      </c>
      <c r="AQ208">
        <v>0</v>
      </c>
      <c r="AS208">
        <v>0</v>
      </c>
      <c r="AT208">
        <v>0</v>
      </c>
      <c r="AU208" t="s">
        <v>21</v>
      </c>
      <c r="AV208" t="s">
        <v>24</v>
      </c>
      <c r="AW208">
        <v>0</v>
      </c>
      <c r="AX208">
        <v>0</v>
      </c>
      <c r="AY208">
        <v>1</v>
      </c>
      <c r="AZ208" s="51">
        <f t="shared" si="90"/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 s="51">
        <f t="shared" si="91"/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/>
      <c r="CW208">
        <v>0</v>
      </c>
      <c r="CY208">
        <v>0</v>
      </c>
      <c r="CZ208">
        <v>0</v>
      </c>
      <c r="DA208">
        <v>0</v>
      </c>
      <c r="DC208">
        <v>0</v>
      </c>
      <c r="DD208" s="54">
        <f t="shared" si="92"/>
        <v>0</v>
      </c>
      <c r="DF208">
        <v>0</v>
      </c>
      <c r="DG208" s="46">
        <v>0</v>
      </c>
      <c r="DH208" t="s">
        <v>68</v>
      </c>
    </row>
    <row r="209" spans="1:112" hidden="1" x14ac:dyDescent="0.35">
      <c r="A209" t="s">
        <v>3</v>
      </c>
      <c r="B209">
        <v>931177613</v>
      </c>
      <c r="C209">
        <v>1996</v>
      </c>
      <c r="D209">
        <v>26</v>
      </c>
      <c r="E209" s="45">
        <v>2</v>
      </c>
      <c r="F209" t="s">
        <v>8</v>
      </c>
      <c r="G209" s="3" t="s">
        <v>11</v>
      </c>
      <c r="H209" s="1">
        <v>44447</v>
      </c>
      <c r="I209" s="1">
        <v>44468</v>
      </c>
      <c r="J209" s="1">
        <v>44520</v>
      </c>
      <c r="K209">
        <v>40</v>
      </c>
      <c r="L209" s="48">
        <f t="shared" si="84"/>
        <v>0</v>
      </c>
      <c r="M209" s="48">
        <f t="shared" si="87"/>
        <v>0</v>
      </c>
      <c r="N209" s="48">
        <f t="shared" si="88"/>
        <v>0</v>
      </c>
      <c r="O209">
        <v>32.571428571428569</v>
      </c>
      <c r="P209">
        <v>3600</v>
      </c>
      <c r="Q209" s="9">
        <f>VLOOKUP(ROUND(K209,0),Sheet2!$B$20:$J$37,8,0)</f>
        <v>3027.866102317616</v>
      </c>
      <c r="R209" s="46">
        <f>VLOOKUP(ROUND(K209,0),Sheet2!$B$20:$J$37,2,0)</f>
        <v>4186.3329471694315</v>
      </c>
      <c r="S209" s="46">
        <f>VLOOKUP(ROUND(K209,0),Sheet2!$B$20:$J$37,3,0)</f>
        <v>4014.327682062572</v>
      </c>
      <c r="T209" s="46">
        <f>VLOOKUP(ROUND(K209,0),Sheet2!$B$20:$J$37,4,0)</f>
        <v>3923.2435599941455</v>
      </c>
      <c r="U209" s="46">
        <f>VLOOKUP(ROUND(K209,0),Sheet2!$B$20:$J$37,5,0)</f>
        <v>3782.9916157892471</v>
      </c>
      <c r="V209" s="46">
        <f>VLOOKUP(ROUND(K209,0),Sheet2!$B$20:$J$37,6,0)</f>
        <v>3548.6367327923881</v>
      </c>
      <c r="W209" s="46">
        <f>VLOOKUP(ROUND(K209,0),Sheet2!$B$20:$J$37,7,0)</f>
        <v>3288.2514175550023</v>
      </c>
      <c r="X209" s="46">
        <f>VLOOKUP(ROUND(K209,0),Sheet2!$B$20:$J$37,8,0)</f>
        <v>3027.866102317616</v>
      </c>
      <c r="Y209" s="46">
        <f>VLOOKUP(ROUND(K209,0),Sheet2!$B$20:$J$37,9,0)</f>
        <v>2793.5112193207569</v>
      </c>
      <c r="Z209" s="46">
        <f>VLOOKUP(ROUND(K209,0),Sheet2!$B$20:$M$37,10,0)</f>
        <v>2653.2592751158591</v>
      </c>
      <c r="AA209" s="46">
        <f>VLOOKUP(ROUND(K209,0),Sheet2!$B$20:$M$37,11,0)</f>
        <v>2562.1751530474321</v>
      </c>
      <c r="AB209" s="46">
        <f>VLOOKUP(ROUND(K209,0),Sheet2!$B$20:$M$37,12,0)</f>
        <v>2390.1698879405726</v>
      </c>
      <c r="AC209" s="46">
        <v>75</v>
      </c>
      <c r="AD209" s="53">
        <f t="shared" si="89"/>
        <v>0</v>
      </c>
      <c r="AE209">
        <v>1</v>
      </c>
      <c r="AF209" s="46">
        <v>0</v>
      </c>
      <c r="AG209">
        <v>0</v>
      </c>
      <c r="AH209" s="45">
        <v>0</v>
      </c>
      <c r="AL209">
        <v>0</v>
      </c>
      <c r="AM209" s="45">
        <v>0</v>
      </c>
      <c r="AO209">
        <v>0</v>
      </c>
      <c r="AS209">
        <v>0</v>
      </c>
      <c r="AT209">
        <v>1</v>
      </c>
      <c r="AU209" t="s">
        <v>20</v>
      </c>
      <c r="AV209" t="s">
        <v>25</v>
      </c>
      <c r="AW209">
        <v>0</v>
      </c>
      <c r="AX209">
        <v>0</v>
      </c>
      <c r="AY209">
        <v>1</v>
      </c>
      <c r="AZ209" s="51">
        <f t="shared" si="90"/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 s="51">
        <f t="shared" si="91"/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21</v>
      </c>
      <c r="BW209" t="s">
        <v>25</v>
      </c>
      <c r="BX209">
        <v>0</v>
      </c>
      <c r="BY209">
        <v>1</v>
      </c>
      <c r="BZ209" s="52">
        <f t="shared" ref="BZ209:BZ211" si="95">BX209+BY209</f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 s="52">
        <f t="shared" ref="CF209:CF211" si="96">CD209+CE209</f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Y209">
        <v>0</v>
      </c>
      <c r="CZ209">
        <v>0</v>
      </c>
      <c r="DA209">
        <v>0</v>
      </c>
      <c r="DC209">
        <v>1.1000000000000001</v>
      </c>
      <c r="DD209" s="54">
        <f t="shared" si="92"/>
        <v>1</v>
      </c>
      <c r="DE209" t="s">
        <v>8</v>
      </c>
      <c r="DF209">
        <v>0</v>
      </c>
      <c r="DG209" s="46">
        <v>0</v>
      </c>
      <c r="DH209" t="s">
        <v>68</v>
      </c>
    </row>
    <row r="210" spans="1:112" hidden="1" x14ac:dyDescent="0.35">
      <c r="A210" t="s">
        <v>3</v>
      </c>
      <c r="B210">
        <v>902427114</v>
      </c>
      <c r="C210">
        <v>1985</v>
      </c>
      <c r="D210">
        <v>37</v>
      </c>
      <c r="E210">
        <v>2</v>
      </c>
      <c r="F210" t="s">
        <v>8</v>
      </c>
      <c r="G210" s="3" t="s">
        <v>11</v>
      </c>
      <c r="H210" s="1">
        <v>44424</v>
      </c>
      <c r="I210" s="1">
        <v>44480</v>
      </c>
      <c r="J210" s="1">
        <v>44529</v>
      </c>
      <c r="K210">
        <v>40</v>
      </c>
      <c r="L210" s="48">
        <f t="shared" si="84"/>
        <v>0</v>
      </c>
      <c r="M210" s="48">
        <f t="shared" si="87"/>
        <v>0</v>
      </c>
      <c r="N210" s="48">
        <f t="shared" si="88"/>
        <v>0</v>
      </c>
      <c r="O210">
        <v>33</v>
      </c>
      <c r="P210">
        <v>3600</v>
      </c>
      <c r="Q210" s="9">
        <f>VLOOKUP(ROUND(K210,0),Sheet2!$B$20:$J$37,8,0)</f>
        <v>3027.866102317616</v>
      </c>
      <c r="R210" s="46">
        <f>VLOOKUP(ROUND(K210,0),Sheet2!$B$20:$J$37,2,0)</f>
        <v>4186.3329471694315</v>
      </c>
      <c r="S210" s="46">
        <f>VLOOKUP(ROUND(K210,0),Sheet2!$B$20:$J$37,3,0)</f>
        <v>4014.327682062572</v>
      </c>
      <c r="T210" s="46">
        <f>VLOOKUP(ROUND(K210,0),Sheet2!$B$20:$J$37,4,0)</f>
        <v>3923.2435599941455</v>
      </c>
      <c r="U210" s="46">
        <f>VLOOKUP(ROUND(K210,0),Sheet2!$B$20:$J$37,5,0)</f>
        <v>3782.9916157892471</v>
      </c>
      <c r="V210" s="46">
        <f>VLOOKUP(ROUND(K210,0),Sheet2!$B$20:$J$37,6,0)</f>
        <v>3548.6367327923881</v>
      </c>
      <c r="W210" s="46">
        <f>VLOOKUP(ROUND(K210,0),Sheet2!$B$20:$J$37,7,0)</f>
        <v>3288.2514175550023</v>
      </c>
      <c r="X210" s="46">
        <f>VLOOKUP(ROUND(K210,0),Sheet2!$B$20:$J$37,8,0)</f>
        <v>3027.866102317616</v>
      </c>
      <c r="Y210" s="46">
        <f>VLOOKUP(ROUND(K210,0),Sheet2!$B$20:$J$37,9,0)</f>
        <v>2793.5112193207569</v>
      </c>
      <c r="Z210" s="46">
        <f>VLOOKUP(ROUND(K210,0),Sheet2!$B$20:$M$37,10,0)</f>
        <v>2653.2592751158591</v>
      </c>
      <c r="AA210" s="46">
        <f>VLOOKUP(ROUND(K210,0),Sheet2!$B$20:$M$37,11,0)</f>
        <v>2562.1751530474321</v>
      </c>
      <c r="AB210" s="46">
        <f>VLOOKUP(ROUND(K210,0),Sheet2!$B$20:$M$37,12,0)</f>
        <v>2390.1698879405726</v>
      </c>
      <c r="AC210" s="46">
        <v>75</v>
      </c>
      <c r="AD210" s="53">
        <f t="shared" si="89"/>
        <v>0</v>
      </c>
      <c r="AE210">
        <v>1</v>
      </c>
      <c r="AF210" s="46">
        <v>0</v>
      </c>
      <c r="AG210">
        <v>0</v>
      </c>
      <c r="AH210" s="45">
        <v>0</v>
      </c>
      <c r="AL210">
        <v>0</v>
      </c>
      <c r="AM210" s="45">
        <v>0</v>
      </c>
      <c r="AO210">
        <v>0</v>
      </c>
      <c r="AQ210">
        <v>0</v>
      </c>
      <c r="AS210">
        <v>0</v>
      </c>
      <c r="AT210">
        <v>0</v>
      </c>
      <c r="AU210" t="s">
        <v>20</v>
      </c>
      <c r="AV210" t="s">
        <v>24</v>
      </c>
      <c r="AW210">
        <v>0</v>
      </c>
      <c r="AX210">
        <v>0</v>
      </c>
      <c r="AY210">
        <v>0</v>
      </c>
      <c r="AZ210" s="51">
        <f t="shared" si="90"/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51">
        <f t="shared" si="91"/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56</v>
      </c>
      <c r="BW210" t="s">
        <v>24</v>
      </c>
      <c r="BX210">
        <v>0</v>
      </c>
      <c r="BY210">
        <v>0</v>
      </c>
      <c r="BZ210" s="52">
        <f t="shared" si="95"/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 s="52">
        <f t="shared" si="96"/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Y210">
        <v>0</v>
      </c>
      <c r="CZ210">
        <v>0</v>
      </c>
      <c r="DA210">
        <v>0</v>
      </c>
      <c r="DC210">
        <v>0</v>
      </c>
      <c r="DD210" s="54">
        <f t="shared" si="92"/>
        <v>0</v>
      </c>
      <c r="DE210" t="s">
        <v>8</v>
      </c>
      <c r="DF210">
        <v>0</v>
      </c>
      <c r="DG210" s="46">
        <v>0</v>
      </c>
      <c r="DH210" t="s">
        <v>68</v>
      </c>
    </row>
    <row r="211" spans="1:112" hidden="1" x14ac:dyDescent="0.35">
      <c r="A211" t="s">
        <v>2</v>
      </c>
      <c r="B211">
        <v>20022498</v>
      </c>
      <c r="C211">
        <v>1995</v>
      </c>
      <c r="D211">
        <v>27</v>
      </c>
      <c r="E211">
        <v>0</v>
      </c>
      <c r="F211" t="s">
        <v>8</v>
      </c>
      <c r="G211" s="3" t="s">
        <v>11</v>
      </c>
      <c r="H211" s="1">
        <v>44425</v>
      </c>
      <c r="I211" s="1">
        <v>44481</v>
      </c>
      <c r="J211" s="1">
        <v>44529</v>
      </c>
      <c r="K211">
        <v>40.1</v>
      </c>
      <c r="L211" s="48">
        <f t="shared" si="84"/>
        <v>0</v>
      </c>
      <c r="M211" s="48">
        <f t="shared" si="87"/>
        <v>0</v>
      </c>
      <c r="N211" s="48">
        <f t="shared" si="88"/>
        <v>0</v>
      </c>
      <c r="O211">
        <v>33.242857142857147</v>
      </c>
      <c r="P211">
        <v>3600</v>
      </c>
      <c r="Q211" s="9">
        <f>VLOOKUP(ROUND(K211,0),Sheet2!$B$20:$J$37,8,0)</f>
        <v>3027.866102317616</v>
      </c>
      <c r="R211" s="46">
        <f>VLOOKUP(ROUND(K211,0),Sheet2!$B$20:$J$37,2,0)</f>
        <v>4186.3329471694315</v>
      </c>
      <c r="S211" s="46">
        <f>VLOOKUP(ROUND(K211,0),Sheet2!$B$20:$J$37,3,0)</f>
        <v>4014.327682062572</v>
      </c>
      <c r="T211" s="46">
        <f>VLOOKUP(ROUND(K211,0),Sheet2!$B$20:$J$37,4,0)</f>
        <v>3923.2435599941455</v>
      </c>
      <c r="U211" s="46">
        <f>VLOOKUP(ROUND(K211,0),Sheet2!$B$20:$J$37,5,0)</f>
        <v>3782.9916157892471</v>
      </c>
      <c r="V211" s="46">
        <f>VLOOKUP(ROUND(K211,0),Sheet2!$B$20:$J$37,6,0)</f>
        <v>3548.6367327923881</v>
      </c>
      <c r="W211" s="46">
        <f>VLOOKUP(ROUND(K211,0),Sheet2!$B$20:$J$37,7,0)</f>
        <v>3288.2514175550023</v>
      </c>
      <c r="X211" s="46">
        <f>VLOOKUP(ROUND(K211,0),Sheet2!$B$20:$J$37,8,0)</f>
        <v>3027.866102317616</v>
      </c>
      <c r="Y211" s="46">
        <f>VLOOKUP(ROUND(K211,0),Sheet2!$B$20:$J$37,9,0)</f>
        <v>2793.5112193207569</v>
      </c>
      <c r="Z211" s="46">
        <f>VLOOKUP(ROUND(K211,0),Sheet2!$B$20:$M$37,10,0)</f>
        <v>2653.2592751158591</v>
      </c>
      <c r="AA211" s="46">
        <f>VLOOKUP(ROUND(K211,0),Sheet2!$B$20:$M$37,11,0)</f>
        <v>2562.1751530474321</v>
      </c>
      <c r="AB211" s="46">
        <f>VLOOKUP(ROUND(K211,0),Sheet2!$B$20:$M$37,12,0)</f>
        <v>2390.1698879405726</v>
      </c>
      <c r="AC211" s="46">
        <v>75</v>
      </c>
      <c r="AD211" s="53">
        <f t="shared" si="89"/>
        <v>0</v>
      </c>
      <c r="AE211">
        <v>1</v>
      </c>
      <c r="AF211" s="46">
        <v>0</v>
      </c>
      <c r="AG211">
        <v>0</v>
      </c>
      <c r="AH211" s="45">
        <v>0</v>
      </c>
      <c r="AL211">
        <v>0</v>
      </c>
      <c r="AM211" s="45">
        <v>0</v>
      </c>
      <c r="AO211">
        <v>0</v>
      </c>
      <c r="AQ211">
        <v>0</v>
      </c>
      <c r="AS211">
        <v>0</v>
      </c>
      <c r="AT211">
        <v>0</v>
      </c>
      <c r="AU211" t="s">
        <v>20</v>
      </c>
      <c r="AV211" t="s">
        <v>24</v>
      </c>
      <c r="AW211">
        <v>0</v>
      </c>
      <c r="AX211">
        <v>0</v>
      </c>
      <c r="AY211">
        <v>1</v>
      </c>
      <c r="AZ211" s="51">
        <f t="shared" si="90"/>
        <v>1</v>
      </c>
      <c r="BA211">
        <v>0</v>
      </c>
      <c r="BB211">
        <v>0</v>
      </c>
      <c r="BC211">
        <v>1</v>
      </c>
      <c r="BD211">
        <v>0</v>
      </c>
      <c r="BE211">
        <v>0</v>
      </c>
      <c r="BF211" s="51">
        <f t="shared" si="91"/>
        <v>0</v>
      </c>
      <c r="BG211">
        <v>0</v>
      </c>
      <c r="BH211">
        <v>1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56</v>
      </c>
      <c r="BW211" t="s">
        <v>24</v>
      </c>
      <c r="BX211">
        <v>0</v>
      </c>
      <c r="BY211">
        <v>0</v>
      </c>
      <c r="BZ211" s="52">
        <f t="shared" si="95"/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 s="52">
        <f t="shared" si="96"/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</v>
      </c>
      <c r="CY211">
        <v>0</v>
      </c>
      <c r="CZ211">
        <v>0</v>
      </c>
      <c r="DA211">
        <v>0</v>
      </c>
      <c r="DC211">
        <v>0</v>
      </c>
      <c r="DD211" s="54">
        <f t="shared" si="92"/>
        <v>0</v>
      </c>
      <c r="DE211" t="s">
        <v>73</v>
      </c>
      <c r="DF211">
        <v>0</v>
      </c>
      <c r="DG211" s="46">
        <v>0</v>
      </c>
      <c r="DH211" t="s">
        <v>68</v>
      </c>
    </row>
    <row r="212" spans="1:112" hidden="1" x14ac:dyDescent="0.35">
      <c r="A212" t="s">
        <v>2</v>
      </c>
      <c r="B212">
        <v>21034984</v>
      </c>
      <c r="C212">
        <v>1985</v>
      </c>
      <c r="D212">
        <v>37</v>
      </c>
      <c r="E212">
        <v>0</v>
      </c>
      <c r="F212" t="s">
        <v>8</v>
      </c>
      <c r="G212" s="3" t="s">
        <v>11</v>
      </c>
      <c r="H212" s="1">
        <v>44424</v>
      </c>
      <c r="I212" s="1" t="s">
        <v>52</v>
      </c>
      <c r="J212" s="1">
        <v>44530</v>
      </c>
      <c r="K212">
        <v>40.1</v>
      </c>
      <c r="L212" s="48">
        <f t="shared" si="84"/>
        <v>0</v>
      </c>
      <c r="M212" s="48">
        <f t="shared" si="87"/>
        <v>0</v>
      </c>
      <c r="N212" s="48">
        <f t="shared" si="88"/>
        <v>0</v>
      </c>
      <c r="O212">
        <v>24.957142857142859</v>
      </c>
      <c r="P212">
        <v>3600</v>
      </c>
      <c r="Q212" s="9">
        <f>VLOOKUP(ROUND(K212,0),Sheet2!$B$20:$J$37,8,0)</f>
        <v>3027.866102317616</v>
      </c>
      <c r="R212" s="46">
        <f>VLOOKUP(ROUND(K212,0),Sheet2!$B$20:$J$37,2,0)</f>
        <v>4186.3329471694315</v>
      </c>
      <c r="S212" s="46">
        <f>VLOOKUP(ROUND(K212,0),Sheet2!$B$20:$J$37,3,0)</f>
        <v>4014.327682062572</v>
      </c>
      <c r="T212" s="46">
        <f>VLOOKUP(ROUND(K212,0),Sheet2!$B$20:$J$37,4,0)</f>
        <v>3923.2435599941455</v>
      </c>
      <c r="U212" s="46">
        <f>VLOOKUP(ROUND(K212,0),Sheet2!$B$20:$J$37,5,0)</f>
        <v>3782.9916157892471</v>
      </c>
      <c r="V212" s="46">
        <f>VLOOKUP(ROUND(K212,0),Sheet2!$B$20:$J$37,6,0)</f>
        <v>3548.6367327923881</v>
      </c>
      <c r="W212" s="46">
        <f>VLOOKUP(ROUND(K212,0),Sheet2!$B$20:$J$37,7,0)</f>
        <v>3288.2514175550023</v>
      </c>
      <c r="X212" s="46">
        <f>VLOOKUP(ROUND(K212,0),Sheet2!$B$20:$J$37,8,0)</f>
        <v>3027.866102317616</v>
      </c>
      <c r="Y212" s="46">
        <f>VLOOKUP(ROUND(K212,0),Sheet2!$B$20:$J$37,9,0)</f>
        <v>2793.5112193207569</v>
      </c>
      <c r="Z212" s="46">
        <f>VLOOKUP(ROUND(K212,0),Sheet2!$B$20:$M$37,10,0)</f>
        <v>2653.2592751158591</v>
      </c>
      <c r="AA212" s="46">
        <f>VLOOKUP(ROUND(K212,0),Sheet2!$B$20:$M$37,11,0)</f>
        <v>2562.1751530474321</v>
      </c>
      <c r="AB212" s="46">
        <f>VLOOKUP(ROUND(K212,0),Sheet2!$B$20:$M$37,12,0)</f>
        <v>2390.1698879405726</v>
      </c>
      <c r="AC212" s="46">
        <v>75</v>
      </c>
      <c r="AD212" s="53">
        <f t="shared" si="89"/>
        <v>0</v>
      </c>
      <c r="AE212">
        <v>1</v>
      </c>
      <c r="AF212" s="46">
        <v>0</v>
      </c>
      <c r="AG212">
        <v>0</v>
      </c>
      <c r="AH212" s="45">
        <v>0</v>
      </c>
      <c r="AL212">
        <v>0</v>
      </c>
      <c r="AM212" s="45">
        <v>0</v>
      </c>
      <c r="AO212">
        <v>0</v>
      </c>
      <c r="AQ212">
        <v>0</v>
      </c>
      <c r="AS212">
        <v>0</v>
      </c>
      <c r="AT212">
        <v>0</v>
      </c>
      <c r="AU212" t="s">
        <v>21</v>
      </c>
      <c r="AV212" t="s">
        <v>24</v>
      </c>
      <c r="AW212">
        <v>0</v>
      </c>
      <c r="AX212">
        <v>0</v>
      </c>
      <c r="AY212">
        <v>0</v>
      </c>
      <c r="AZ212" s="51">
        <f t="shared" si="90"/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51">
        <f t="shared" si="91"/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/>
      <c r="CW212">
        <v>1</v>
      </c>
      <c r="CY212">
        <v>0</v>
      </c>
      <c r="CZ212">
        <v>0</v>
      </c>
      <c r="DA212">
        <v>0</v>
      </c>
      <c r="DC212">
        <v>0</v>
      </c>
      <c r="DD212" s="54">
        <f t="shared" si="92"/>
        <v>0</v>
      </c>
      <c r="DE212" t="s">
        <v>8</v>
      </c>
      <c r="DF212">
        <v>0</v>
      </c>
      <c r="DG212" s="46">
        <v>0</v>
      </c>
      <c r="DH212" t="s">
        <v>68</v>
      </c>
    </row>
    <row r="213" spans="1:112" hidden="1" x14ac:dyDescent="0.35">
      <c r="A213" t="s">
        <v>3</v>
      </c>
      <c r="B213">
        <v>965332355</v>
      </c>
      <c r="C213">
        <v>1994</v>
      </c>
      <c r="D213">
        <v>28</v>
      </c>
      <c r="E213">
        <v>1</v>
      </c>
      <c r="F213" t="s">
        <v>8</v>
      </c>
      <c r="G213" s="3" t="s">
        <v>11</v>
      </c>
      <c r="H213" s="1">
        <v>44448</v>
      </c>
      <c r="I213" s="1">
        <v>44469</v>
      </c>
      <c r="J213" s="1">
        <v>44516</v>
      </c>
      <c r="K213">
        <v>40.142857142857146</v>
      </c>
      <c r="L213" s="48">
        <f t="shared" si="84"/>
        <v>0</v>
      </c>
      <c r="M213" s="48">
        <f t="shared" si="87"/>
        <v>0</v>
      </c>
      <c r="N213" s="48">
        <f t="shared" si="88"/>
        <v>0</v>
      </c>
      <c r="O213">
        <v>33.428571428571431</v>
      </c>
      <c r="P213">
        <v>3600</v>
      </c>
      <c r="Q213" s="9">
        <f>VLOOKUP(ROUND(K213,0),Sheet2!$B$20:$J$37,8,0)</f>
        <v>3027.866102317616</v>
      </c>
      <c r="R213" s="46">
        <f>VLOOKUP(ROUND(K213,0),Sheet2!$B$20:$J$37,2,0)</f>
        <v>4186.3329471694315</v>
      </c>
      <c r="S213" s="46">
        <f>VLOOKUP(ROUND(K213,0),Sheet2!$B$20:$J$37,3,0)</f>
        <v>4014.327682062572</v>
      </c>
      <c r="T213" s="46">
        <f>VLOOKUP(ROUND(K213,0),Sheet2!$B$20:$J$37,4,0)</f>
        <v>3923.2435599941455</v>
      </c>
      <c r="U213" s="46">
        <f>VLOOKUP(ROUND(K213,0),Sheet2!$B$20:$J$37,5,0)</f>
        <v>3782.9916157892471</v>
      </c>
      <c r="V213" s="46">
        <f>VLOOKUP(ROUND(K213,0),Sheet2!$B$20:$J$37,6,0)</f>
        <v>3548.6367327923881</v>
      </c>
      <c r="W213" s="46">
        <f>VLOOKUP(ROUND(K213,0),Sheet2!$B$20:$J$37,7,0)</f>
        <v>3288.2514175550023</v>
      </c>
      <c r="X213" s="46">
        <f>VLOOKUP(ROUND(K213,0),Sheet2!$B$20:$J$37,8,0)</f>
        <v>3027.866102317616</v>
      </c>
      <c r="Y213" s="46">
        <f>VLOOKUP(ROUND(K213,0),Sheet2!$B$20:$J$37,9,0)</f>
        <v>2793.5112193207569</v>
      </c>
      <c r="Z213" s="46">
        <f>VLOOKUP(ROUND(K213,0),Sheet2!$B$20:$M$37,10,0)</f>
        <v>2653.2592751158591</v>
      </c>
      <c r="AA213" s="46">
        <f>VLOOKUP(ROUND(K213,0),Sheet2!$B$20:$M$37,11,0)</f>
        <v>2562.1751530474321</v>
      </c>
      <c r="AB213" s="46">
        <f>VLOOKUP(ROUND(K213,0),Sheet2!$B$20:$M$37,12,0)</f>
        <v>2390.1698879405726</v>
      </c>
      <c r="AC213" s="46">
        <v>75</v>
      </c>
      <c r="AD213" s="53">
        <f t="shared" si="89"/>
        <v>0</v>
      </c>
      <c r="AE213">
        <v>1</v>
      </c>
      <c r="AF213" s="46">
        <v>0</v>
      </c>
      <c r="AG213">
        <v>0</v>
      </c>
      <c r="AH213" s="45">
        <v>0</v>
      </c>
      <c r="AL213">
        <v>0</v>
      </c>
      <c r="AM213" s="45">
        <v>0</v>
      </c>
      <c r="AO213">
        <v>0</v>
      </c>
      <c r="AQ213">
        <v>0</v>
      </c>
      <c r="AS213">
        <v>0</v>
      </c>
      <c r="AT213">
        <v>0</v>
      </c>
      <c r="AU213" t="s">
        <v>20</v>
      </c>
      <c r="AV213" t="s">
        <v>25</v>
      </c>
      <c r="AW213">
        <v>0</v>
      </c>
      <c r="AX213">
        <v>0</v>
      </c>
      <c r="AY213">
        <v>1</v>
      </c>
      <c r="AZ213" s="51">
        <f t="shared" si="90"/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 s="51">
        <f t="shared" si="91"/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21</v>
      </c>
      <c r="BW213" t="s">
        <v>25</v>
      </c>
      <c r="BX213">
        <v>0</v>
      </c>
      <c r="BY213">
        <v>1</v>
      </c>
      <c r="BZ213" s="52">
        <f t="shared" ref="BZ213:BZ221" si="97">BX213+BY213</f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 s="52">
        <f t="shared" ref="CF213:CF221" si="98">CD213+CE213</f>
        <v>0</v>
      </c>
      <c r="CG213">
        <v>0</v>
      </c>
      <c r="CH213">
        <v>0</v>
      </c>
      <c r="CI213">
        <v>0</v>
      </c>
      <c r="CJ213">
        <v>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Y213">
        <v>0</v>
      </c>
      <c r="CZ213">
        <v>0</v>
      </c>
      <c r="DA213">
        <v>0</v>
      </c>
      <c r="DC213">
        <v>0</v>
      </c>
      <c r="DD213" s="54">
        <f t="shared" si="92"/>
        <v>0</v>
      </c>
      <c r="DE213" t="s">
        <v>73</v>
      </c>
      <c r="DF213">
        <v>0</v>
      </c>
      <c r="DG213" s="46">
        <v>0</v>
      </c>
      <c r="DH213" t="s">
        <v>68</v>
      </c>
    </row>
    <row r="214" spans="1:112" hidden="1" x14ac:dyDescent="0.35">
      <c r="A214" t="s">
        <v>3</v>
      </c>
      <c r="B214">
        <v>778599821</v>
      </c>
      <c r="C214">
        <v>1993</v>
      </c>
      <c r="D214">
        <v>29</v>
      </c>
      <c r="E214">
        <v>1</v>
      </c>
      <c r="F214" t="s">
        <v>8</v>
      </c>
      <c r="G214" s="3" t="s">
        <v>11</v>
      </c>
      <c r="H214" s="1">
        <v>44425</v>
      </c>
      <c r="I214" s="1">
        <v>44482</v>
      </c>
      <c r="J214" s="1">
        <v>44469</v>
      </c>
      <c r="K214">
        <v>40.428571428571431</v>
      </c>
      <c r="L214" s="48">
        <f t="shared" si="84"/>
        <v>0</v>
      </c>
      <c r="M214" s="48">
        <f t="shared" si="87"/>
        <v>0</v>
      </c>
      <c r="N214" s="48">
        <f t="shared" si="88"/>
        <v>0</v>
      </c>
      <c r="O214">
        <v>34.142857142857146</v>
      </c>
      <c r="P214">
        <v>3600</v>
      </c>
      <c r="Q214" s="9">
        <f>VLOOKUP(ROUND(K214,0),Sheet2!$B$20:$J$37,8,0)</f>
        <v>3027.866102317616</v>
      </c>
      <c r="R214" s="46">
        <f>VLOOKUP(ROUND(K214,0),Sheet2!$B$20:$J$37,2,0)</f>
        <v>4186.3329471694315</v>
      </c>
      <c r="S214" s="46">
        <f>VLOOKUP(ROUND(K214,0),Sheet2!$B$20:$J$37,3,0)</f>
        <v>4014.327682062572</v>
      </c>
      <c r="T214" s="46">
        <f>VLOOKUP(ROUND(K214,0),Sheet2!$B$20:$J$37,4,0)</f>
        <v>3923.2435599941455</v>
      </c>
      <c r="U214" s="46">
        <f>VLOOKUP(ROUND(K214,0),Sheet2!$B$20:$J$37,5,0)</f>
        <v>3782.9916157892471</v>
      </c>
      <c r="V214" s="46">
        <f>VLOOKUP(ROUND(K214,0),Sheet2!$B$20:$J$37,6,0)</f>
        <v>3548.6367327923881</v>
      </c>
      <c r="W214" s="46">
        <f>VLOOKUP(ROUND(K214,0),Sheet2!$B$20:$J$37,7,0)</f>
        <v>3288.2514175550023</v>
      </c>
      <c r="X214" s="46">
        <f>VLOOKUP(ROUND(K214,0),Sheet2!$B$20:$J$37,8,0)</f>
        <v>3027.866102317616</v>
      </c>
      <c r="Y214" s="46">
        <f>VLOOKUP(ROUND(K214,0),Sheet2!$B$20:$J$37,9,0)</f>
        <v>2793.5112193207569</v>
      </c>
      <c r="Z214" s="46">
        <f>VLOOKUP(ROUND(K214,0),Sheet2!$B$20:$M$37,10,0)</f>
        <v>2653.2592751158591</v>
      </c>
      <c r="AA214" s="46">
        <f>VLOOKUP(ROUND(K214,0),Sheet2!$B$20:$M$37,11,0)</f>
        <v>2562.1751530474321</v>
      </c>
      <c r="AB214" s="46">
        <f>VLOOKUP(ROUND(K214,0),Sheet2!$B$20:$M$37,12,0)</f>
        <v>2390.1698879405726</v>
      </c>
      <c r="AC214" s="46">
        <v>75</v>
      </c>
      <c r="AD214" s="53">
        <f t="shared" si="89"/>
        <v>0</v>
      </c>
      <c r="AE214">
        <v>1</v>
      </c>
      <c r="AF214" s="46">
        <v>0</v>
      </c>
      <c r="AG214">
        <v>0</v>
      </c>
      <c r="AH214" s="45">
        <v>0</v>
      </c>
      <c r="AL214">
        <v>0</v>
      </c>
      <c r="AM214" s="45">
        <v>0</v>
      </c>
      <c r="AO214">
        <v>0</v>
      </c>
      <c r="AS214">
        <v>0</v>
      </c>
      <c r="AT214">
        <v>0</v>
      </c>
      <c r="AU214" t="s">
        <v>20</v>
      </c>
      <c r="AV214" t="s">
        <v>24</v>
      </c>
      <c r="AW214">
        <v>0</v>
      </c>
      <c r="AX214">
        <v>1</v>
      </c>
      <c r="AY214">
        <v>1</v>
      </c>
      <c r="AZ214" s="51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 s="51">
        <f t="shared" si="91"/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57</v>
      </c>
      <c r="BW214" t="s">
        <v>24</v>
      </c>
      <c r="BX214">
        <v>0</v>
      </c>
      <c r="BY214">
        <v>0</v>
      </c>
      <c r="BZ214" s="52">
        <f t="shared" si="97"/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 s="52">
        <f t="shared" si="98"/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Y214">
        <v>0</v>
      </c>
      <c r="CZ214">
        <v>0</v>
      </c>
      <c r="DA214">
        <v>0</v>
      </c>
      <c r="DC214">
        <v>0</v>
      </c>
      <c r="DD214" s="54">
        <f t="shared" si="92"/>
        <v>0</v>
      </c>
      <c r="DE214" t="s">
        <v>73</v>
      </c>
      <c r="DF214">
        <v>0</v>
      </c>
      <c r="DG214" s="46">
        <v>0</v>
      </c>
      <c r="DH214" t="s">
        <v>68</v>
      </c>
    </row>
    <row r="215" spans="1:112" hidden="1" x14ac:dyDescent="0.35">
      <c r="A215" t="s">
        <v>3</v>
      </c>
      <c r="B215">
        <v>967378795</v>
      </c>
      <c r="C215">
        <v>1992</v>
      </c>
      <c r="D215">
        <v>30</v>
      </c>
      <c r="E215">
        <v>1</v>
      </c>
      <c r="F215" t="s">
        <v>8</v>
      </c>
      <c r="G215" s="3" t="s">
        <v>11</v>
      </c>
      <c r="H215" s="1">
        <v>44453</v>
      </c>
      <c r="I215" s="1">
        <v>44469</v>
      </c>
      <c r="J215" s="1">
        <v>44543</v>
      </c>
      <c r="K215">
        <v>40.428571428571431</v>
      </c>
      <c r="L215" s="48">
        <f t="shared" si="84"/>
        <v>0</v>
      </c>
      <c r="M215" s="48">
        <f t="shared" si="87"/>
        <v>0</v>
      </c>
      <c r="N215" s="48">
        <f t="shared" si="88"/>
        <v>0</v>
      </c>
      <c r="O215">
        <v>29.857142857142861</v>
      </c>
      <c r="P215">
        <v>3600</v>
      </c>
      <c r="Q215" s="9">
        <f>VLOOKUP(ROUND(K215,0),Sheet2!$B$20:$J$37,8,0)</f>
        <v>3027.866102317616</v>
      </c>
      <c r="R215" s="46">
        <f>VLOOKUP(ROUND(K215,0),Sheet2!$B$20:$J$37,2,0)</f>
        <v>4186.3329471694315</v>
      </c>
      <c r="S215" s="46">
        <f>VLOOKUP(ROUND(K215,0),Sheet2!$B$20:$J$37,3,0)</f>
        <v>4014.327682062572</v>
      </c>
      <c r="T215" s="46">
        <f>VLOOKUP(ROUND(K215,0),Sheet2!$B$20:$J$37,4,0)</f>
        <v>3923.2435599941455</v>
      </c>
      <c r="U215" s="46">
        <f>VLOOKUP(ROUND(K215,0),Sheet2!$B$20:$J$37,5,0)</f>
        <v>3782.9916157892471</v>
      </c>
      <c r="V215" s="46">
        <f>VLOOKUP(ROUND(K215,0),Sheet2!$B$20:$J$37,6,0)</f>
        <v>3548.6367327923881</v>
      </c>
      <c r="W215" s="46">
        <f>VLOOKUP(ROUND(K215,0),Sheet2!$B$20:$J$37,7,0)</f>
        <v>3288.2514175550023</v>
      </c>
      <c r="X215" s="46">
        <f>VLOOKUP(ROUND(K215,0),Sheet2!$B$20:$J$37,8,0)</f>
        <v>3027.866102317616</v>
      </c>
      <c r="Y215" s="46">
        <f>VLOOKUP(ROUND(K215,0),Sheet2!$B$20:$J$37,9,0)</f>
        <v>2793.5112193207569</v>
      </c>
      <c r="Z215" s="46">
        <f>VLOOKUP(ROUND(K215,0),Sheet2!$B$20:$M$37,10,0)</f>
        <v>2653.2592751158591</v>
      </c>
      <c r="AA215" s="46">
        <f>VLOOKUP(ROUND(K215,0),Sheet2!$B$20:$M$37,11,0)</f>
        <v>2562.1751530474321</v>
      </c>
      <c r="AB215" s="46">
        <f>VLOOKUP(ROUND(K215,0),Sheet2!$B$20:$M$37,12,0)</f>
        <v>2390.1698879405726</v>
      </c>
      <c r="AC215" s="46">
        <v>75</v>
      </c>
      <c r="AD215" s="53">
        <f t="shared" si="89"/>
        <v>0</v>
      </c>
      <c r="AE215">
        <v>1</v>
      </c>
      <c r="AF215" s="46">
        <v>0</v>
      </c>
      <c r="AG215">
        <v>0</v>
      </c>
      <c r="AH215" s="45">
        <v>0</v>
      </c>
      <c r="AL215">
        <v>0</v>
      </c>
      <c r="AM215" s="45">
        <v>0</v>
      </c>
      <c r="AO215">
        <v>0</v>
      </c>
      <c r="AS215">
        <v>0</v>
      </c>
      <c r="AT215">
        <v>0</v>
      </c>
      <c r="AU215" t="s">
        <v>20</v>
      </c>
      <c r="AV215" t="s">
        <v>25</v>
      </c>
      <c r="AW215">
        <v>0</v>
      </c>
      <c r="AX215">
        <v>0</v>
      </c>
      <c r="AY215">
        <v>0</v>
      </c>
      <c r="AZ215" s="51">
        <f t="shared" si="90"/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51">
        <f t="shared" si="91"/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16</v>
      </c>
      <c r="BW215" t="s">
        <v>25</v>
      </c>
      <c r="BX215">
        <v>0</v>
      </c>
      <c r="BY215">
        <v>0</v>
      </c>
      <c r="BZ215" s="52">
        <f t="shared" si="97"/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 s="52">
        <f t="shared" si="98"/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Y215">
        <v>0</v>
      </c>
      <c r="CZ215">
        <v>0</v>
      </c>
      <c r="DA215">
        <v>0</v>
      </c>
      <c r="DC215">
        <v>0</v>
      </c>
      <c r="DD215" s="54">
        <f t="shared" si="92"/>
        <v>0</v>
      </c>
      <c r="DE215" t="s">
        <v>73</v>
      </c>
      <c r="DF215">
        <v>0</v>
      </c>
      <c r="DG215" s="46">
        <v>0</v>
      </c>
      <c r="DH215" t="s">
        <v>68</v>
      </c>
    </row>
    <row r="216" spans="1:112" hidden="1" x14ac:dyDescent="0.35">
      <c r="A216" t="s">
        <v>3</v>
      </c>
      <c r="B216">
        <v>939032673</v>
      </c>
      <c r="C216">
        <v>1996</v>
      </c>
      <c r="D216">
        <v>26</v>
      </c>
      <c r="E216">
        <v>2</v>
      </c>
      <c r="F216" t="s">
        <v>8</v>
      </c>
      <c r="G216" s="3" t="s">
        <v>11</v>
      </c>
      <c r="H216" s="1">
        <v>44453</v>
      </c>
      <c r="I216" s="1">
        <v>44473</v>
      </c>
      <c r="J216" s="1">
        <v>44546</v>
      </c>
      <c r="K216">
        <v>38.714285714285715</v>
      </c>
      <c r="L216" s="48">
        <f t="shared" si="84"/>
        <v>0</v>
      </c>
      <c r="M216" s="48">
        <f t="shared" si="87"/>
        <v>0</v>
      </c>
      <c r="N216" s="48">
        <f t="shared" si="88"/>
        <v>0</v>
      </c>
      <c r="O216">
        <v>28.285714285714285</v>
      </c>
      <c r="P216">
        <v>3430</v>
      </c>
      <c r="Q216" s="9">
        <f>VLOOKUP(ROUND(K216,0),Sheet2!$B$20:$J$37,8,0)</f>
        <v>2883.6536389391513</v>
      </c>
      <c r="R216" s="46">
        <f>VLOOKUP(ROUND(K216,0),Sheet2!$B$20:$J$37,2,0)</f>
        <v>3986.9445441050993</v>
      </c>
      <c r="S216" s="46">
        <f>VLOOKUP(ROUND(K216,0),Sheet2!$B$20:$J$37,3,0)</f>
        <v>3823.1316171522089</v>
      </c>
      <c r="T216" s="46">
        <f>VLOOKUP(ROUND(K216,0),Sheet2!$B$20:$J$37,4,0)</f>
        <v>3736.3856874523608</v>
      </c>
      <c r="U216" s="46">
        <f>VLOOKUP(ROUND(K216,0),Sheet2!$B$20:$J$37,5,0)</f>
        <v>3602.8137210549116</v>
      </c>
      <c r="V216" s="46">
        <f>VLOOKUP(ROUND(K216,0),Sheet2!$B$20:$J$37,6,0)</f>
        <v>3379.6207896898895</v>
      </c>
      <c r="W216" s="46">
        <f>VLOOKUP(ROUND(K216,0),Sheet2!$B$20:$J$37,7,0)</f>
        <v>3131.6372143145204</v>
      </c>
      <c r="X216" s="46">
        <f>VLOOKUP(ROUND(K216,0),Sheet2!$B$20:$J$37,8,0)</f>
        <v>2883.6536389391513</v>
      </c>
      <c r="Y216" s="46">
        <f>VLOOKUP(ROUND(K216,0),Sheet2!$B$20:$J$37,9,0)</f>
        <v>2660.4607075741292</v>
      </c>
      <c r="Z216" s="46">
        <f>VLOOKUP(ROUND(K216,0),Sheet2!$B$20:$M$37,10,0)</f>
        <v>2526.8887411766796</v>
      </c>
      <c r="AA216" s="46">
        <f>VLOOKUP(ROUND(K216,0),Sheet2!$B$20:$M$37,11,0)</f>
        <v>2440.1428114768319</v>
      </c>
      <c r="AB216" s="46">
        <f>VLOOKUP(ROUND(K216,0),Sheet2!$B$20:$M$37,12,0)</f>
        <v>2276.3298845239415</v>
      </c>
      <c r="AC216" s="46">
        <v>75</v>
      </c>
      <c r="AD216" s="53">
        <f t="shared" si="89"/>
        <v>0</v>
      </c>
      <c r="AE216">
        <v>1</v>
      </c>
      <c r="AF216" s="46">
        <v>0</v>
      </c>
      <c r="AG216">
        <v>0</v>
      </c>
      <c r="AH216" s="45">
        <v>0</v>
      </c>
      <c r="AL216">
        <v>0</v>
      </c>
      <c r="AM216" s="45">
        <v>0</v>
      </c>
      <c r="AO216">
        <v>0</v>
      </c>
      <c r="AS216">
        <v>0</v>
      </c>
      <c r="AT216">
        <v>0</v>
      </c>
      <c r="AU216" t="s">
        <v>20</v>
      </c>
      <c r="AV216" t="s">
        <v>25</v>
      </c>
      <c r="AW216">
        <v>0</v>
      </c>
      <c r="AX216">
        <v>0</v>
      </c>
      <c r="AY216">
        <v>1</v>
      </c>
      <c r="AZ216" s="51">
        <f t="shared" si="90"/>
        <v>1</v>
      </c>
      <c r="BA216">
        <v>0</v>
      </c>
      <c r="BB216">
        <v>0</v>
      </c>
      <c r="BC216">
        <v>0</v>
      </c>
      <c r="BD216">
        <v>0</v>
      </c>
      <c r="BE216">
        <v>0</v>
      </c>
      <c r="BF216" s="51">
        <f t="shared" si="91"/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20</v>
      </c>
      <c r="BW216" t="s">
        <v>25</v>
      </c>
      <c r="BX216">
        <v>0</v>
      </c>
      <c r="BY216">
        <v>0</v>
      </c>
      <c r="BZ216" s="52">
        <f t="shared" si="97"/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 s="52">
        <f t="shared" si="98"/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Y216">
        <v>0</v>
      </c>
      <c r="CZ216">
        <v>0</v>
      </c>
      <c r="DA216">
        <v>0</v>
      </c>
      <c r="DC216">
        <v>0</v>
      </c>
      <c r="DD216" s="54">
        <f t="shared" si="92"/>
        <v>0</v>
      </c>
      <c r="DE216" t="s">
        <v>8</v>
      </c>
      <c r="DF216">
        <v>0</v>
      </c>
      <c r="DG216" s="46">
        <v>0</v>
      </c>
      <c r="DH216" t="s">
        <v>68</v>
      </c>
    </row>
    <row r="217" spans="1:112" x14ac:dyDescent="0.35">
      <c r="A217" t="s">
        <v>2</v>
      </c>
      <c r="B217">
        <v>21049303</v>
      </c>
      <c r="C217">
        <v>1983</v>
      </c>
      <c r="D217">
        <v>39</v>
      </c>
      <c r="E217">
        <v>0</v>
      </c>
      <c r="F217" t="s">
        <v>8</v>
      </c>
      <c r="G217" s="3" t="s">
        <v>11</v>
      </c>
      <c r="H217" s="1">
        <v>44438</v>
      </c>
      <c r="I217" s="1">
        <v>44460</v>
      </c>
      <c r="J217" s="1">
        <v>44474</v>
      </c>
      <c r="K217">
        <v>33.428571428571431</v>
      </c>
      <c r="L217" s="48">
        <f t="shared" si="84"/>
        <v>0</v>
      </c>
      <c r="M217" s="48">
        <f t="shared" si="87"/>
        <v>1</v>
      </c>
      <c r="N217" s="48">
        <v>1</v>
      </c>
      <c r="O217">
        <v>31.428571428571431</v>
      </c>
      <c r="P217">
        <v>2200</v>
      </c>
      <c r="Q217" s="9">
        <f>VLOOKUP(ROUND(K217,0),Sheet2!$B$20:$J$37,8,0)</f>
        <v>1854.4313788494881</v>
      </c>
      <c r="R217" s="46">
        <f>VLOOKUP(ROUND(K217,0),Sheet2!$B$20:$J$37,2,0)</f>
        <v>2563.9400545487206</v>
      </c>
      <c r="S217" s="46">
        <f>VLOOKUP(ROUND(K217,0),Sheet2!$B$20:$J$37,3,0)</f>
        <v>2458.5945900655538</v>
      </c>
      <c r="T217" s="46">
        <f>VLOOKUP(ROUND(K217,0),Sheet2!$B$20:$J$37,4,0)</f>
        <v>2402.8096747585791</v>
      </c>
      <c r="U217" s="46">
        <f>VLOOKUP(ROUND(K217,0),Sheet2!$B$20:$J$37,5,0)</f>
        <v>2316.9116867071484</v>
      </c>
      <c r="V217" s="46">
        <f>VLOOKUP(ROUND(K217,0),Sheet2!$B$20:$J$37,6,0)</f>
        <v>2173.3798943061156</v>
      </c>
      <c r="W217" s="46">
        <f>VLOOKUP(ROUND(K217,0),Sheet2!$B$20:$J$37,7,0)</f>
        <v>2013.9056365778019</v>
      </c>
      <c r="X217" s="46">
        <f>VLOOKUP(ROUND(K217,0),Sheet2!$B$20:$J$37,8,0)</f>
        <v>1854.4313788494881</v>
      </c>
      <c r="Y217" s="46">
        <f>VLOOKUP(ROUND(K217,0),Sheet2!$B$20:$J$37,9,0)</f>
        <v>1710.8995864484555</v>
      </c>
      <c r="Z217" s="46">
        <f>VLOOKUP(ROUND(K217,0),Sheet2!$B$20:$M$37,10,0)</f>
        <v>1625.0015983970247</v>
      </c>
      <c r="AA217" s="46">
        <f>VLOOKUP(ROUND(K217,0),Sheet2!$B$20:$M$37,11,0)</f>
        <v>1569.2166830900501</v>
      </c>
      <c r="AB217" s="46">
        <f>VLOOKUP(ROUND(K217,0),Sheet2!$B$20:$M$37,12,0)</f>
        <v>1463.8712186068833</v>
      </c>
      <c r="AC217" s="46">
        <v>75</v>
      </c>
      <c r="AD217" s="53">
        <f t="shared" si="89"/>
        <v>0</v>
      </c>
      <c r="AE217">
        <v>1</v>
      </c>
      <c r="AF217" s="46">
        <v>0</v>
      </c>
      <c r="AG217">
        <v>0</v>
      </c>
      <c r="AH217" s="45">
        <v>0</v>
      </c>
      <c r="AL217">
        <v>0</v>
      </c>
      <c r="AM217" s="45">
        <v>0</v>
      </c>
      <c r="AO217">
        <v>0</v>
      </c>
      <c r="AQ217">
        <v>1</v>
      </c>
      <c r="AR217">
        <v>33.428571428571431</v>
      </c>
      <c r="AS217">
        <v>0</v>
      </c>
      <c r="AT217">
        <v>0</v>
      </c>
      <c r="AU217" t="s">
        <v>20</v>
      </c>
      <c r="AV217" t="s">
        <v>25</v>
      </c>
      <c r="AW217">
        <v>0</v>
      </c>
      <c r="AX217">
        <v>0</v>
      </c>
      <c r="AY217">
        <v>1</v>
      </c>
      <c r="AZ217" s="51">
        <f t="shared" si="90"/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 s="51">
        <f t="shared" si="91"/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22</v>
      </c>
      <c r="BW217" t="s">
        <v>25</v>
      </c>
      <c r="BX217">
        <v>0</v>
      </c>
      <c r="BY217">
        <v>0</v>
      </c>
      <c r="BZ217" s="52">
        <f t="shared" si="97"/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 s="52">
        <f t="shared" si="98"/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Y217">
        <v>0</v>
      </c>
      <c r="CZ217">
        <v>0</v>
      </c>
      <c r="DA217">
        <v>0</v>
      </c>
      <c r="DC217">
        <v>0</v>
      </c>
      <c r="DD217" s="54">
        <f t="shared" si="92"/>
        <v>0</v>
      </c>
      <c r="DF217">
        <v>1</v>
      </c>
      <c r="DG217" s="46">
        <v>0</v>
      </c>
      <c r="DH217" t="s">
        <v>69</v>
      </c>
    </row>
    <row r="218" spans="1:112" hidden="1" x14ac:dyDescent="0.35">
      <c r="A218" t="s">
        <v>3</v>
      </c>
      <c r="B218">
        <v>903090889</v>
      </c>
      <c r="C218">
        <v>1989</v>
      </c>
      <c r="D218">
        <v>33</v>
      </c>
      <c r="E218">
        <v>1</v>
      </c>
      <c r="F218" t="s">
        <v>8</v>
      </c>
      <c r="G218" s="3" t="s">
        <v>11</v>
      </c>
      <c r="H218" s="1">
        <v>44442</v>
      </c>
      <c r="I218" s="1">
        <v>44463</v>
      </c>
      <c r="J218" s="1">
        <v>44478</v>
      </c>
      <c r="K218">
        <v>38</v>
      </c>
      <c r="L218" s="48">
        <f t="shared" si="84"/>
        <v>0</v>
      </c>
      <c r="M218" s="48">
        <f t="shared" si="87"/>
        <v>0</v>
      </c>
      <c r="N218" s="48">
        <f t="shared" si="88"/>
        <v>0</v>
      </c>
      <c r="O218">
        <v>35.857142857142854</v>
      </c>
      <c r="P218">
        <v>3900</v>
      </c>
      <c r="Q218" s="9">
        <f>VLOOKUP(ROUND(K218,0),Sheet2!$B$20:$J$37,8,0)</f>
        <v>2726.9345824864808</v>
      </c>
      <c r="R218" s="46">
        <f>VLOOKUP(ROUND(K218,0),Sheet2!$B$20:$J$37,2,0)</f>
        <v>3770.264503671694</v>
      </c>
      <c r="S218" s="46">
        <f>VLOOKUP(ROUND(K218,0),Sheet2!$B$20:$J$37,3,0)</f>
        <v>3615.3543821737098</v>
      </c>
      <c r="T218" s="46">
        <f>VLOOKUP(ROUND(K218,0),Sheet2!$B$20:$J$37,4,0)</f>
        <v>3533.3228675721571</v>
      </c>
      <c r="U218" s="46">
        <f>VLOOKUP(ROUND(K218,0),Sheet2!$B$20:$J$37,5,0)</f>
        <v>3407.0101892735506</v>
      </c>
      <c r="V218" s="46">
        <f>VLOOKUP(ROUND(K218,0),Sheet2!$B$20:$J$37,6,0)</f>
        <v>3195.9472117761161</v>
      </c>
      <c r="W218" s="46">
        <f>VLOOKUP(ROUND(K218,0),Sheet2!$B$20:$J$37,7,0)</f>
        <v>2961.4408971312987</v>
      </c>
      <c r="X218" s="46">
        <f>VLOOKUP(ROUND(K218,0),Sheet2!$B$20:$J$37,8,0)</f>
        <v>2726.9345824864808</v>
      </c>
      <c r="Y218" s="46">
        <f>VLOOKUP(ROUND(K218,0),Sheet2!$B$20:$J$37,9,0)</f>
        <v>2515.8716049890463</v>
      </c>
      <c r="Z218" s="46">
        <f>VLOOKUP(ROUND(K218,0),Sheet2!$B$20:$M$37,10,0)</f>
        <v>2389.5589266904399</v>
      </c>
      <c r="AA218" s="46">
        <f>VLOOKUP(ROUND(K218,0),Sheet2!$B$20:$M$37,11,0)</f>
        <v>2307.5274120888876</v>
      </c>
      <c r="AB218" s="46">
        <f>VLOOKUP(ROUND(K218,0),Sheet2!$B$20:$M$37,12,0)</f>
        <v>2152.6172905909029</v>
      </c>
      <c r="AC218" s="46">
        <v>99</v>
      </c>
      <c r="AD218" s="53">
        <f t="shared" si="89"/>
        <v>0</v>
      </c>
      <c r="AE218">
        <v>1</v>
      </c>
      <c r="AF218" s="46">
        <v>0</v>
      </c>
      <c r="AG218">
        <v>1</v>
      </c>
      <c r="AH218" s="45">
        <v>0</v>
      </c>
      <c r="AI218" s="42">
        <v>160</v>
      </c>
      <c r="AJ218" s="42">
        <v>100</v>
      </c>
      <c r="AL218">
        <v>0</v>
      </c>
      <c r="AM218" s="45">
        <v>0</v>
      </c>
      <c r="AO218">
        <v>0</v>
      </c>
      <c r="AQ218">
        <v>0</v>
      </c>
      <c r="AS218">
        <v>0</v>
      </c>
      <c r="AT218">
        <v>1</v>
      </c>
      <c r="AU218" t="s">
        <v>20</v>
      </c>
      <c r="AV218" t="s">
        <v>25</v>
      </c>
      <c r="AW218">
        <v>0</v>
      </c>
      <c r="AX218">
        <v>0</v>
      </c>
      <c r="AY218">
        <v>1</v>
      </c>
      <c r="AZ218" s="51">
        <f t="shared" si="90"/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 s="51">
        <f t="shared" si="91"/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21</v>
      </c>
      <c r="BW218" t="s">
        <v>25</v>
      </c>
      <c r="BX218">
        <v>0</v>
      </c>
      <c r="BY218">
        <v>0</v>
      </c>
      <c r="BZ218" s="52">
        <f t="shared" si="97"/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 s="52">
        <f t="shared" si="98"/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Y218">
        <v>0</v>
      </c>
      <c r="CZ218">
        <v>0</v>
      </c>
      <c r="DA218">
        <v>0</v>
      </c>
      <c r="DC218">
        <v>0</v>
      </c>
      <c r="DD218" s="54">
        <f t="shared" si="92"/>
        <v>0</v>
      </c>
      <c r="DE218" t="s">
        <v>73</v>
      </c>
      <c r="DF218">
        <v>0</v>
      </c>
      <c r="DG218" s="46">
        <v>0</v>
      </c>
      <c r="DH218" t="s">
        <v>68</v>
      </c>
    </row>
    <row r="219" spans="1:112" hidden="1" x14ac:dyDescent="0.35">
      <c r="A219" t="s">
        <v>3</v>
      </c>
      <c r="B219">
        <v>909713698</v>
      </c>
      <c r="C219">
        <v>1990</v>
      </c>
      <c r="D219">
        <v>32</v>
      </c>
      <c r="E219">
        <v>2</v>
      </c>
      <c r="F219" t="s">
        <v>8</v>
      </c>
      <c r="G219" s="3" t="s">
        <v>11</v>
      </c>
      <c r="H219" s="1">
        <v>44428</v>
      </c>
      <c r="I219" s="1">
        <v>44481</v>
      </c>
      <c r="J219" s="1">
        <v>44470</v>
      </c>
      <c r="K219">
        <v>39.142857142857146</v>
      </c>
      <c r="L219" s="48">
        <f t="shared" si="84"/>
        <v>0</v>
      </c>
      <c r="M219" s="48">
        <f t="shared" si="87"/>
        <v>0</v>
      </c>
      <c r="N219" s="48">
        <f t="shared" si="88"/>
        <v>0</v>
      </c>
      <c r="O219">
        <v>33.142857142857146</v>
      </c>
      <c r="P219">
        <v>3400</v>
      </c>
      <c r="Q219" s="9">
        <f>VLOOKUP(ROUND(K219,0),Sheet2!$B$20:$J$37,8,0)</f>
        <v>2883.6536389391513</v>
      </c>
      <c r="R219" s="46">
        <f>VLOOKUP(ROUND(K219,0),Sheet2!$B$20:$J$37,2,0)</f>
        <v>3986.9445441050993</v>
      </c>
      <c r="S219" s="46">
        <f>VLOOKUP(ROUND(K219,0),Sheet2!$B$20:$J$37,3,0)</f>
        <v>3823.1316171522089</v>
      </c>
      <c r="T219" s="46">
        <f>VLOOKUP(ROUND(K219,0),Sheet2!$B$20:$J$37,4,0)</f>
        <v>3736.3856874523608</v>
      </c>
      <c r="U219" s="46">
        <f>VLOOKUP(ROUND(K219,0),Sheet2!$B$20:$J$37,5,0)</f>
        <v>3602.8137210549116</v>
      </c>
      <c r="V219" s="46">
        <f>VLOOKUP(ROUND(K219,0),Sheet2!$B$20:$J$37,6,0)</f>
        <v>3379.6207896898895</v>
      </c>
      <c r="W219" s="46">
        <f>VLOOKUP(ROUND(K219,0),Sheet2!$B$20:$J$37,7,0)</f>
        <v>3131.6372143145204</v>
      </c>
      <c r="X219" s="46">
        <f>VLOOKUP(ROUND(K219,0),Sheet2!$B$20:$J$37,8,0)</f>
        <v>2883.6536389391513</v>
      </c>
      <c r="Y219" s="46">
        <f>VLOOKUP(ROUND(K219,0),Sheet2!$B$20:$J$37,9,0)</f>
        <v>2660.4607075741292</v>
      </c>
      <c r="Z219" s="46">
        <f>VLOOKUP(ROUND(K219,0),Sheet2!$B$20:$M$37,10,0)</f>
        <v>2526.8887411766796</v>
      </c>
      <c r="AA219" s="46">
        <f>VLOOKUP(ROUND(K219,0),Sheet2!$B$20:$M$37,11,0)</f>
        <v>2440.1428114768319</v>
      </c>
      <c r="AB219" s="46">
        <f>VLOOKUP(ROUND(K219,0),Sheet2!$B$20:$M$37,12,0)</f>
        <v>2276.3298845239415</v>
      </c>
      <c r="AC219" s="46">
        <v>75</v>
      </c>
      <c r="AD219" s="53">
        <f t="shared" si="89"/>
        <v>0</v>
      </c>
      <c r="AE219">
        <v>1</v>
      </c>
      <c r="AF219" s="46">
        <v>0</v>
      </c>
      <c r="AG219">
        <v>0</v>
      </c>
      <c r="AH219" s="45">
        <v>0</v>
      </c>
      <c r="AL219">
        <v>1</v>
      </c>
      <c r="AM219" s="45">
        <v>0</v>
      </c>
      <c r="AN219">
        <v>27</v>
      </c>
      <c r="AO219">
        <v>0</v>
      </c>
      <c r="AQ219">
        <v>0</v>
      </c>
      <c r="AS219">
        <v>0</v>
      </c>
      <c r="AT219">
        <v>0</v>
      </c>
      <c r="AU219" t="s">
        <v>20</v>
      </c>
      <c r="AV219" t="s">
        <v>24</v>
      </c>
      <c r="AW219">
        <v>0</v>
      </c>
      <c r="AX219">
        <v>0</v>
      </c>
      <c r="AY219">
        <v>1</v>
      </c>
      <c r="AZ219" s="51">
        <f t="shared" si="90"/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 s="51">
        <f t="shared" si="91"/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53</v>
      </c>
      <c r="BW219" t="s">
        <v>24</v>
      </c>
      <c r="BX219">
        <v>1</v>
      </c>
      <c r="BY219">
        <v>1</v>
      </c>
      <c r="BZ219" s="52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 s="52">
        <f t="shared" si="98"/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Y219">
        <v>0</v>
      </c>
      <c r="CZ219">
        <v>0</v>
      </c>
      <c r="DA219">
        <v>0</v>
      </c>
      <c r="DC219">
        <v>0</v>
      </c>
      <c r="DD219" s="54">
        <f t="shared" si="92"/>
        <v>0</v>
      </c>
      <c r="DE219" t="s">
        <v>73</v>
      </c>
      <c r="DF219">
        <v>0</v>
      </c>
      <c r="DG219" s="46">
        <v>0</v>
      </c>
      <c r="DH219" t="s">
        <v>68</v>
      </c>
    </row>
    <row r="220" spans="1:112" hidden="1" x14ac:dyDescent="0.35">
      <c r="A220" t="s">
        <v>3</v>
      </c>
      <c r="B220">
        <v>935856796</v>
      </c>
      <c r="C220">
        <v>1988</v>
      </c>
      <c r="D220">
        <v>34</v>
      </c>
      <c r="E220">
        <v>2</v>
      </c>
      <c r="F220" t="s">
        <v>8</v>
      </c>
      <c r="G220" s="3" t="s">
        <v>11</v>
      </c>
      <c r="H220" s="1">
        <v>44425</v>
      </c>
      <c r="I220" s="1">
        <v>44483</v>
      </c>
      <c r="J220" s="1">
        <v>44449</v>
      </c>
      <c r="K220">
        <v>38.5</v>
      </c>
      <c r="L220" s="48">
        <f t="shared" si="84"/>
        <v>0</v>
      </c>
      <c r="M220" s="48">
        <f t="shared" si="87"/>
        <v>0</v>
      </c>
      <c r="N220" s="48">
        <f t="shared" si="88"/>
        <v>0</v>
      </c>
      <c r="O220">
        <v>35.071428571428569</v>
      </c>
      <c r="P220">
        <v>3400</v>
      </c>
      <c r="Q220" s="9">
        <f>VLOOKUP(ROUND(K220,0),Sheet2!$B$20:$J$37,8,0)</f>
        <v>2883.6536389391513</v>
      </c>
      <c r="R220" s="46">
        <f>VLOOKUP(ROUND(K220,0),Sheet2!$B$20:$J$37,2,0)</f>
        <v>3986.9445441050993</v>
      </c>
      <c r="S220" s="46">
        <f>VLOOKUP(ROUND(K220,0),Sheet2!$B$20:$J$37,3,0)</f>
        <v>3823.1316171522089</v>
      </c>
      <c r="T220" s="46">
        <f>VLOOKUP(ROUND(K220,0),Sheet2!$B$20:$J$37,4,0)</f>
        <v>3736.3856874523608</v>
      </c>
      <c r="U220" s="46">
        <f>VLOOKUP(ROUND(K220,0),Sheet2!$B$20:$J$37,5,0)</f>
        <v>3602.8137210549116</v>
      </c>
      <c r="V220" s="46">
        <f>VLOOKUP(ROUND(K220,0),Sheet2!$B$20:$J$37,6,0)</f>
        <v>3379.6207896898895</v>
      </c>
      <c r="W220" s="46">
        <f>VLOOKUP(ROUND(K220,0),Sheet2!$B$20:$J$37,7,0)</f>
        <v>3131.6372143145204</v>
      </c>
      <c r="X220" s="46">
        <f>VLOOKUP(ROUND(K220,0),Sheet2!$B$20:$J$37,8,0)</f>
        <v>2883.6536389391513</v>
      </c>
      <c r="Y220" s="46">
        <f>VLOOKUP(ROUND(K220,0),Sheet2!$B$20:$J$37,9,0)</f>
        <v>2660.4607075741292</v>
      </c>
      <c r="Z220" s="46">
        <f>VLOOKUP(ROUND(K220,0),Sheet2!$B$20:$M$37,10,0)</f>
        <v>2526.8887411766796</v>
      </c>
      <c r="AA220" s="46">
        <f>VLOOKUP(ROUND(K220,0),Sheet2!$B$20:$M$37,11,0)</f>
        <v>2440.1428114768319</v>
      </c>
      <c r="AB220" s="46">
        <f>VLOOKUP(ROUND(K220,0),Sheet2!$B$20:$M$37,12,0)</f>
        <v>2276.3298845239415</v>
      </c>
      <c r="AC220" s="46">
        <v>75</v>
      </c>
      <c r="AD220" s="53">
        <f t="shared" si="89"/>
        <v>0</v>
      </c>
      <c r="AE220">
        <v>1</v>
      </c>
      <c r="AF220" s="46">
        <v>0</v>
      </c>
      <c r="AG220">
        <v>0</v>
      </c>
      <c r="AH220" s="45">
        <v>0</v>
      </c>
      <c r="AL220">
        <v>0</v>
      </c>
      <c r="AM220" s="45">
        <v>0</v>
      </c>
      <c r="AO220">
        <v>0</v>
      </c>
      <c r="AS220">
        <v>0</v>
      </c>
      <c r="AT220">
        <v>0</v>
      </c>
      <c r="AU220" t="s">
        <v>20</v>
      </c>
      <c r="AV220" t="s">
        <v>24</v>
      </c>
      <c r="AW220">
        <v>0</v>
      </c>
      <c r="AX220">
        <v>0</v>
      </c>
      <c r="AY220">
        <v>1</v>
      </c>
      <c r="AZ220" s="51">
        <f t="shared" si="90"/>
        <v>1</v>
      </c>
      <c r="BA220">
        <v>0</v>
      </c>
      <c r="BB220">
        <v>0</v>
      </c>
      <c r="BC220">
        <v>1</v>
      </c>
      <c r="BD220">
        <v>0</v>
      </c>
      <c r="BE220">
        <v>0</v>
      </c>
      <c r="BF220" s="51">
        <f t="shared" si="91"/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58</v>
      </c>
      <c r="BW220" t="s">
        <v>24</v>
      </c>
      <c r="BX220">
        <v>0</v>
      </c>
      <c r="BY220">
        <v>0</v>
      </c>
      <c r="BZ220" s="52">
        <f t="shared" si="97"/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 s="52">
        <f t="shared" si="98"/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Y220">
        <v>0</v>
      </c>
      <c r="CZ220">
        <v>0</v>
      </c>
      <c r="DA220">
        <v>0</v>
      </c>
      <c r="DC220">
        <v>0</v>
      </c>
      <c r="DD220" s="54">
        <f t="shared" si="92"/>
        <v>0</v>
      </c>
      <c r="DE220" t="s">
        <v>73</v>
      </c>
      <c r="DF220">
        <v>0</v>
      </c>
      <c r="DG220" s="46">
        <v>0</v>
      </c>
      <c r="DH220" t="s">
        <v>68</v>
      </c>
    </row>
    <row r="221" spans="1:112" hidden="1" x14ac:dyDescent="0.35">
      <c r="A221" t="s">
        <v>3</v>
      </c>
      <c r="B221">
        <v>353269088</v>
      </c>
      <c r="C221">
        <v>1997</v>
      </c>
      <c r="D221">
        <v>25</v>
      </c>
      <c r="E221">
        <v>0</v>
      </c>
      <c r="F221" t="s">
        <v>8</v>
      </c>
      <c r="G221" s="3" t="s">
        <v>11</v>
      </c>
      <c r="H221" s="1">
        <v>44426</v>
      </c>
      <c r="I221" s="1">
        <v>44479</v>
      </c>
      <c r="J221" s="1">
        <v>44507</v>
      </c>
      <c r="K221">
        <v>38.571428571428569</v>
      </c>
      <c r="L221" s="48">
        <f t="shared" ref="L221:L252" si="99">IF(K221&lt;28,1,0)</f>
        <v>0</v>
      </c>
      <c r="M221" s="48">
        <f t="shared" si="87"/>
        <v>0</v>
      </c>
      <c r="N221" s="48">
        <f t="shared" si="88"/>
        <v>0</v>
      </c>
      <c r="O221">
        <v>34.571428571428569</v>
      </c>
      <c r="P221">
        <v>3400</v>
      </c>
      <c r="Q221" s="9">
        <f>VLOOKUP(ROUND(K221,0),Sheet2!$B$20:$J$37,8,0)</f>
        <v>2883.6536389391513</v>
      </c>
      <c r="R221" s="46">
        <f>VLOOKUP(ROUND(K221,0),Sheet2!$B$20:$J$37,2,0)</f>
        <v>3986.9445441050993</v>
      </c>
      <c r="S221" s="46">
        <f>VLOOKUP(ROUND(K221,0),Sheet2!$B$20:$J$37,3,0)</f>
        <v>3823.1316171522089</v>
      </c>
      <c r="T221" s="46">
        <f>VLOOKUP(ROUND(K221,0),Sheet2!$B$20:$J$37,4,0)</f>
        <v>3736.3856874523608</v>
      </c>
      <c r="U221" s="46">
        <f>VLOOKUP(ROUND(K221,0),Sheet2!$B$20:$J$37,5,0)</f>
        <v>3602.8137210549116</v>
      </c>
      <c r="V221" s="46">
        <f>VLOOKUP(ROUND(K221,0),Sheet2!$B$20:$J$37,6,0)</f>
        <v>3379.6207896898895</v>
      </c>
      <c r="W221" s="46">
        <f>VLOOKUP(ROUND(K221,0),Sheet2!$B$20:$J$37,7,0)</f>
        <v>3131.6372143145204</v>
      </c>
      <c r="X221" s="46">
        <f>VLOOKUP(ROUND(K221,0),Sheet2!$B$20:$J$37,8,0)</f>
        <v>2883.6536389391513</v>
      </c>
      <c r="Y221" s="46">
        <f>VLOOKUP(ROUND(K221,0),Sheet2!$B$20:$J$37,9,0)</f>
        <v>2660.4607075741292</v>
      </c>
      <c r="Z221" s="46">
        <f>VLOOKUP(ROUND(K221,0),Sheet2!$B$20:$M$37,10,0)</f>
        <v>2526.8887411766796</v>
      </c>
      <c r="AA221" s="46">
        <f>VLOOKUP(ROUND(K221,0),Sheet2!$B$20:$M$37,11,0)</f>
        <v>2440.1428114768319</v>
      </c>
      <c r="AB221" s="46">
        <f>VLOOKUP(ROUND(K221,0),Sheet2!$B$20:$M$37,12,0)</f>
        <v>2276.3298845239415</v>
      </c>
      <c r="AC221" s="46">
        <v>75</v>
      </c>
      <c r="AD221" s="53">
        <f t="shared" si="89"/>
        <v>0</v>
      </c>
      <c r="AE221">
        <v>1</v>
      </c>
      <c r="AF221" s="46">
        <v>0</v>
      </c>
      <c r="AG221">
        <v>0</v>
      </c>
      <c r="AH221" s="45">
        <v>0</v>
      </c>
      <c r="AL221">
        <v>0</v>
      </c>
      <c r="AM221" s="45">
        <v>0</v>
      </c>
      <c r="AO221">
        <v>0</v>
      </c>
      <c r="AS221">
        <v>0</v>
      </c>
      <c r="AT221">
        <v>0</v>
      </c>
      <c r="AU221" t="s">
        <v>20</v>
      </c>
      <c r="AV221" t="s">
        <v>24</v>
      </c>
      <c r="AW221">
        <v>0</v>
      </c>
      <c r="AX221">
        <v>0</v>
      </c>
      <c r="AY221">
        <v>1</v>
      </c>
      <c r="AZ221" s="51">
        <f t="shared" si="90"/>
        <v>1</v>
      </c>
      <c r="BA221">
        <v>0</v>
      </c>
      <c r="BB221">
        <v>0</v>
      </c>
      <c r="BC221">
        <v>1</v>
      </c>
      <c r="BD221">
        <v>0</v>
      </c>
      <c r="BE221">
        <v>0</v>
      </c>
      <c r="BF221" s="51">
        <f t="shared" si="91"/>
        <v>0</v>
      </c>
      <c r="BG221">
        <v>0</v>
      </c>
      <c r="BH221">
        <v>1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53</v>
      </c>
      <c r="BW221" t="s">
        <v>24</v>
      </c>
      <c r="BX221">
        <v>0</v>
      </c>
      <c r="BY221">
        <v>1</v>
      </c>
      <c r="BZ221" s="52">
        <f t="shared" si="97"/>
        <v>1</v>
      </c>
      <c r="CA221">
        <v>0</v>
      </c>
      <c r="CB221">
        <v>0</v>
      </c>
      <c r="CC221">
        <v>0</v>
      </c>
      <c r="CD221">
        <v>0</v>
      </c>
      <c r="CE221">
        <v>0</v>
      </c>
      <c r="CF221" s="52">
        <f t="shared" si="98"/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Y221">
        <v>0</v>
      </c>
      <c r="CZ221">
        <v>0</v>
      </c>
      <c r="DA221">
        <v>0</v>
      </c>
      <c r="DC221">
        <v>0</v>
      </c>
      <c r="DD221" s="54">
        <f t="shared" si="92"/>
        <v>0</v>
      </c>
      <c r="DE221" t="s">
        <v>8</v>
      </c>
      <c r="DF221">
        <v>0</v>
      </c>
      <c r="DG221" s="46">
        <v>0</v>
      </c>
      <c r="DH221" t="s">
        <v>68</v>
      </c>
    </row>
    <row r="222" spans="1:112" hidden="1" x14ac:dyDescent="0.35">
      <c r="A222" t="s">
        <v>2</v>
      </c>
      <c r="B222">
        <v>19039298</v>
      </c>
      <c r="C222">
        <v>1993</v>
      </c>
      <c r="D222">
        <v>29</v>
      </c>
      <c r="E222" s="45">
        <v>0</v>
      </c>
      <c r="F222" t="s">
        <v>8</v>
      </c>
      <c r="G222" s="4" t="s">
        <v>11</v>
      </c>
      <c r="H222" s="1">
        <v>44443</v>
      </c>
      <c r="I222" s="1"/>
      <c r="J222" s="1">
        <v>44537</v>
      </c>
      <c r="K222">
        <v>38.571428571428569</v>
      </c>
      <c r="L222" s="48">
        <f t="shared" si="99"/>
        <v>0</v>
      </c>
      <c r="M222" s="48">
        <f t="shared" si="87"/>
        <v>0</v>
      </c>
      <c r="N222" s="48">
        <f t="shared" si="88"/>
        <v>0</v>
      </c>
      <c r="O222">
        <v>25.142857142857139</v>
      </c>
      <c r="P222">
        <v>3400</v>
      </c>
      <c r="Q222" s="9">
        <f>VLOOKUP(ROUND(K222,0),Sheet2!$B$20:$J$37,8,0)</f>
        <v>2883.6536389391513</v>
      </c>
      <c r="R222" s="46">
        <f>VLOOKUP(ROUND(K222,0),Sheet2!$B$20:$J$37,2,0)</f>
        <v>3986.9445441050993</v>
      </c>
      <c r="S222" s="46">
        <f>VLOOKUP(ROUND(K222,0),Sheet2!$B$20:$J$37,3,0)</f>
        <v>3823.1316171522089</v>
      </c>
      <c r="T222" s="46">
        <f>VLOOKUP(ROUND(K222,0),Sheet2!$B$20:$J$37,4,0)</f>
        <v>3736.3856874523608</v>
      </c>
      <c r="U222" s="46">
        <f>VLOOKUP(ROUND(K222,0),Sheet2!$B$20:$J$37,5,0)</f>
        <v>3602.8137210549116</v>
      </c>
      <c r="V222" s="46">
        <f>VLOOKUP(ROUND(K222,0),Sheet2!$B$20:$J$37,6,0)</f>
        <v>3379.6207896898895</v>
      </c>
      <c r="W222" s="46">
        <f>VLOOKUP(ROUND(K222,0),Sheet2!$B$20:$J$37,7,0)</f>
        <v>3131.6372143145204</v>
      </c>
      <c r="X222" s="46">
        <f>VLOOKUP(ROUND(K222,0),Sheet2!$B$20:$J$37,8,0)</f>
        <v>2883.6536389391513</v>
      </c>
      <c r="Y222" s="46">
        <f>VLOOKUP(ROUND(K222,0),Sheet2!$B$20:$J$37,9,0)</f>
        <v>2660.4607075741292</v>
      </c>
      <c r="Z222" s="46">
        <f>VLOOKUP(ROUND(K222,0),Sheet2!$B$20:$M$37,10,0)</f>
        <v>2526.8887411766796</v>
      </c>
      <c r="AA222" s="46">
        <f>VLOOKUP(ROUND(K222,0),Sheet2!$B$20:$M$37,11,0)</f>
        <v>2440.1428114768319</v>
      </c>
      <c r="AB222" s="46">
        <f>VLOOKUP(ROUND(K222,0),Sheet2!$B$20:$M$37,12,0)</f>
        <v>2276.3298845239415</v>
      </c>
      <c r="AC222" s="46">
        <v>75</v>
      </c>
      <c r="AD222" s="53">
        <f t="shared" si="89"/>
        <v>0</v>
      </c>
      <c r="AE222">
        <v>1</v>
      </c>
      <c r="AF222" s="46">
        <v>0</v>
      </c>
      <c r="AG222">
        <v>0</v>
      </c>
      <c r="AH222" s="45">
        <v>0</v>
      </c>
      <c r="AL222">
        <v>0</v>
      </c>
      <c r="AM222" s="45">
        <v>0</v>
      </c>
      <c r="AO222">
        <v>0</v>
      </c>
      <c r="AQ222">
        <v>0</v>
      </c>
      <c r="AS222">
        <v>0</v>
      </c>
      <c r="AT222">
        <v>0</v>
      </c>
      <c r="AU222" t="s">
        <v>21</v>
      </c>
      <c r="AV222" t="s">
        <v>25</v>
      </c>
      <c r="AW222">
        <v>0</v>
      </c>
      <c r="AX222">
        <v>0</v>
      </c>
      <c r="AY222">
        <v>1</v>
      </c>
      <c r="AZ222" s="51">
        <f t="shared" si="90"/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F222" s="51">
        <f t="shared" si="91"/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/>
      <c r="CW222">
        <v>0</v>
      </c>
      <c r="CY222">
        <v>0</v>
      </c>
      <c r="CZ222">
        <v>0</v>
      </c>
      <c r="DA222">
        <v>0</v>
      </c>
      <c r="DC222">
        <v>0</v>
      </c>
      <c r="DD222" s="54">
        <f t="shared" si="92"/>
        <v>0</v>
      </c>
      <c r="DF222">
        <v>0</v>
      </c>
      <c r="DG222" s="46">
        <v>0</v>
      </c>
      <c r="DH222" t="s">
        <v>68</v>
      </c>
    </row>
    <row r="223" spans="1:112" hidden="1" x14ac:dyDescent="0.35">
      <c r="A223" t="s">
        <v>3</v>
      </c>
      <c r="B223">
        <v>903752490</v>
      </c>
      <c r="C223">
        <v>1985</v>
      </c>
      <c r="D223">
        <v>37</v>
      </c>
      <c r="E223">
        <v>2</v>
      </c>
      <c r="F223" t="s">
        <v>8</v>
      </c>
      <c r="G223" s="3" t="s">
        <v>11</v>
      </c>
      <c r="H223" s="1">
        <v>44427</v>
      </c>
      <c r="I223" s="1">
        <v>44482</v>
      </c>
      <c r="J223" s="1">
        <v>44545</v>
      </c>
      <c r="K223">
        <v>38.571428571428569</v>
      </c>
      <c r="L223" s="48">
        <f t="shared" si="99"/>
        <v>0</v>
      </c>
      <c r="M223" s="48">
        <f t="shared" si="87"/>
        <v>0</v>
      </c>
      <c r="N223" s="48">
        <f t="shared" si="88"/>
        <v>0</v>
      </c>
      <c r="O223">
        <v>29.571428571428569</v>
      </c>
      <c r="P223">
        <v>3400</v>
      </c>
      <c r="Q223" s="9">
        <f>VLOOKUP(ROUND(K223,0),Sheet2!$B$20:$J$37,8,0)</f>
        <v>2883.6536389391513</v>
      </c>
      <c r="R223" s="46">
        <f>VLOOKUP(ROUND(K223,0),Sheet2!$B$20:$J$37,2,0)</f>
        <v>3986.9445441050993</v>
      </c>
      <c r="S223" s="46">
        <f>VLOOKUP(ROUND(K223,0),Sheet2!$B$20:$J$37,3,0)</f>
        <v>3823.1316171522089</v>
      </c>
      <c r="T223" s="46">
        <f>VLOOKUP(ROUND(K223,0),Sheet2!$B$20:$J$37,4,0)</f>
        <v>3736.3856874523608</v>
      </c>
      <c r="U223" s="46">
        <f>VLOOKUP(ROUND(K223,0),Sheet2!$B$20:$J$37,5,0)</f>
        <v>3602.8137210549116</v>
      </c>
      <c r="V223" s="46">
        <f>VLOOKUP(ROUND(K223,0),Sheet2!$B$20:$J$37,6,0)</f>
        <v>3379.6207896898895</v>
      </c>
      <c r="W223" s="46">
        <f>VLOOKUP(ROUND(K223,0),Sheet2!$B$20:$J$37,7,0)</f>
        <v>3131.6372143145204</v>
      </c>
      <c r="X223" s="46">
        <f>VLOOKUP(ROUND(K223,0),Sheet2!$B$20:$J$37,8,0)</f>
        <v>2883.6536389391513</v>
      </c>
      <c r="Y223" s="46">
        <f>VLOOKUP(ROUND(K223,0),Sheet2!$B$20:$J$37,9,0)</f>
        <v>2660.4607075741292</v>
      </c>
      <c r="Z223" s="46">
        <f>VLOOKUP(ROUND(K223,0),Sheet2!$B$20:$M$37,10,0)</f>
        <v>2526.8887411766796</v>
      </c>
      <c r="AA223" s="46">
        <f>VLOOKUP(ROUND(K223,0),Sheet2!$B$20:$M$37,11,0)</f>
        <v>2440.1428114768319</v>
      </c>
      <c r="AB223" s="46">
        <f>VLOOKUP(ROUND(K223,0),Sheet2!$B$20:$M$37,12,0)</f>
        <v>2276.3298845239415</v>
      </c>
      <c r="AC223" s="46">
        <v>75</v>
      </c>
      <c r="AD223" s="53">
        <f t="shared" si="89"/>
        <v>0</v>
      </c>
      <c r="AE223">
        <v>1</v>
      </c>
      <c r="AF223" s="46">
        <v>0</v>
      </c>
      <c r="AG223">
        <v>0</v>
      </c>
      <c r="AH223" s="45">
        <v>0</v>
      </c>
      <c r="AL223">
        <v>0</v>
      </c>
      <c r="AM223" s="45">
        <v>0</v>
      </c>
      <c r="AN223" t="s">
        <v>15</v>
      </c>
      <c r="AO223">
        <v>0</v>
      </c>
      <c r="AS223">
        <v>0</v>
      </c>
      <c r="AT223">
        <v>0</v>
      </c>
      <c r="AU223" t="s">
        <v>20</v>
      </c>
      <c r="AV223" t="s">
        <v>24</v>
      </c>
      <c r="AW223">
        <v>0</v>
      </c>
      <c r="AX223">
        <v>0</v>
      </c>
      <c r="AY223">
        <v>0</v>
      </c>
      <c r="AZ223" s="51">
        <f t="shared" si="90"/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51">
        <f t="shared" si="91"/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55</v>
      </c>
      <c r="BW223" t="s">
        <v>24</v>
      </c>
      <c r="BX223">
        <v>0</v>
      </c>
      <c r="BY223">
        <v>0</v>
      </c>
      <c r="BZ223" s="52">
        <f t="shared" ref="BZ223:BZ228" si="100">BX223+BY223</f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 s="52">
        <f t="shared" ref="CF223:CF228" si="101">CD223+CE223</f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Y223">
        <v>0</v>
      </c>
      <c r="CZ223">
        <v>0</v>
      </c>
      <c r="DA223">
        <v>0</v>
      </c>
      <c r="DC223">
        <v>0</v>
      </c>
      <c r="DD223" s="54">
        <f t="shared" si="92"/>
        <v>0</v>
      </c>
      <c r="DE223" t="s">
        <v>8</v>
      </c>
      <c r="DF223">
        <v>0</v>
      </c>
      <c r="DG223" s="46">
        <v>0</v>
      </c>
      <c r="DH223" t="s">
        <v>68</v>
      </c>
    </row>
    <row r="224" spans="1:112" hidden="1" x14ac:dyDescent="0.35">
      <c r="A224" t="s">
        <v>3</v>
      </c>
      <c r="B224">
        <v>909753655</v>
      </c>
      <c r="C224">
        <v>1993</v>
      </c>
      <c r="D224">
        <v>29</v>
      </c>
      <c r="E224">
        <v>1</v>
      </c>
      <c r="F224" t="s">
        <v>8</v>
      </c>
      <c r="G224" s="3" t="s">
        <v>11</v>
      </c>
      <c r="H224" s="1">
        <v>44431</v>
      </c>
      <c r="I224" s="1">
        <v>44462</v>
      </c>
      <c r="J224" s="1">
        <v>44520</v>
      </c>
      <c r="K224" s="46">
        <v>38.714285714285715</v>
      </c>
      <c r="L224" s="48">
        <f t="shared" si="99"/>
        <v>0</v>
      </c>
      <c r="M224" s="48">
        <f t="shared" si="87"/>
        <v>0</v>
      </c>
      <c r="N224" s="48">
        <f t="shared" si="88"/>
        <v>0</v>
      </c>
      <c r="O224">
        <v>30.428571428571431</v>
      </c>
      <c r="P224">
        <v>3400</v>
      </c>
      <c r="Q224" s="9">
        <f>VLOOKUP(ROUND(K224,0),Sheet2!$B$20:$J$37,8,0)</f>
        <v>2883.6536389391513</v>
      </c>
      <c r="R224" s="46">
        <f>VLOOKUP(ROUND(K224,0),Sheet2!$B$20:$J$37,2,0)</f>
        <v>3986.9445441050993</v>
      </c>
      <c r="S224" s="46">
        <f>VLOOKUP(ROUND(K224,0),Sheet2!$B$20:$J$37,3,0)</f>
        <v>3823.1316171522089</v>
      </c>
      <c r="T224" s="46">
        <f>VLOOKUP(ROUND(K224,0),Sheet2!$B$20:$J$37,4,0)</f>
        <v>3736.3856874523608</v>
      </c>
      <c r="U224" s="46">
        <f>VLOOKUP(ROUND(K224,0),Sheet2!$B$20:$J$37,5,0)</f>
        <v>3602.8137210549116</v>
      </c>
      <c r="V224" s="46">
        <f>VLOOKUP(ROUND(K224,0),Sheet2!$B$20:$J$37,6,0)</f>
        <v>3379.6207896898895</v>
      </c>
      <c r="W224" s="46">
        <f>VLOOKUP(ROUND(K224,0),Sheet2!$B$20:$J$37,7,0)</f>
        <v>3131.6372143145204</v>
      </c>
      <c r="X224" s="46">
        <f>VLOOKUP(ROUND(K224,0),Sheet2!$B$20:$J$37,8,0)</f>
        <v>2883.6536389391513</v>
      </c>
      <c r="Y224" s="46">
        <f>VLOOKUP(ROUND(K224,0),Sheet2!$B$20:$J$37,9,0)</f>
        <v>2660.4607075741292</v>
      </c>
      <c r="Z224" s="46">
        <f>VLOOKUP(ROUND(K224,0),Sheet2!$B$20:$M$37,10,0)</f>
        <v>2526.8887411766796</v>
      </c>
      <c r="AA224" s="46">
        <f>VLOOKUP(ROUND(K224,0),Sheet2!$B$20:$M$37,11,0)</f>
        <v>2440.1428114768319</v>
      </c>
      <c r="AB224" s="46">
        <f>VLOOKUP(ROUND(K224,0),Sheet2!$B$20:$M$37,12,0)</f>
        <v>2276.3298845239415</v>
      </c>
      <c r="AC224" s="46">
        <v>75</v>
      </c>
      <c r="AD224" s="53">
        <f t="shared" si="89"/>
        <v>0</v>
      </c>
      <c r="AE224">
        <v>1</v>
      </c>
      <c r="AF224" s="46">
        <v>0</v>
      </c>
      <c r="AG224">
        <v>0</v>
      </c>
      <c r="AH224" s="45">
        <v>0</v>
      </c>
      <c r="AL224">
        <v>0</v>
      </c>
      <c r="AM224" s="45">
        <v>0</v>
      </c>
      <c r="AO224">
        <v>0</v>
      </c>
      <c r="AS224">
        <v>0</v>
      </c>
      <c r="AT224">
        <v>0</v>
      </c>
      <c r="AU224" t="s">
        <v>20</v>
      </c>
      <c r="AV224" t="s">
        <v>25</v>
      </c>
      <c r="AW224">
        <v>0</v>
      </c>
      <c r="AX224">
        <v>0</v>
      </c>
      <c r="AY224">
        <v>1</v>
      </c>
      <c r="AZ224" s="51">
        <f t="shared" si="90"/>
        <v>1</v>
      </c>
      <c r="BA224">
        <v>0</v>
      </c>
      <c r="BB224">
        <v>0</v>
      </c>
      <c r="BC224">
        <v>1</v>
      </c>
      <c r="BD224">
        <v>0</v>
      </c>
      <c r="BE224">
        <v>0</v>
      </c>
      <c r="BF224" s="51">
        <f t="shared" si="91"/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31</v>
      </c>
      <c r="BW224" t="s">
        <v>25</v>
      </c>
      <c r="BX224">
        <v>0</v>
      </c>
      <c r="BY224">
        <v>0</v>
      </c>
      <c r="BZ224" s="52">
        <f t="shared" si="100"/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 s="52">
        <f t="shared" si="101"/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Y224">
        <v>0</v>
      </c>
      <c r="CZ224">
        <v>0</v>
      </c>
      <c r="DA224">
        <v>0</v>
      </c>
      <c r="DC224">
        <v>0</v>
      </c>
      <c r="DD224" s="54">
        <f t="shared" si="92"/>
        <v>0</v>
      </c>
      <c r="DE224" t="s">
        <v>73</v>
      </c>
      <c r="DF224">
        <v>0</v>
      </c>
      <c r="DG224" s="46">
        <v>0</v>
      </c>
      <c r="DH224" t="s">
        <v>68</v>
      </c>
    </row>
    <row r="225" spans="1:112" hidden="1" x14ac:dyDescent="0.35">
      <c r="A225" t="s">
        <v>3</v>
      </c>
      <c r="B225">
        <v>352727549</v>
      </c>
      <c r="C225">
        <v>1994</v>
      </c>
      <c r="D225">
        <v>28</v>
      </c>
      <c r="E225">
        <v>1</v>
      </c>
      <c r="F225" t="s">
        <v>8</v>
      </c>
      <c r="G225" s="3" t="s">
        <v>11</v>
      </c>
      <c r="H225" s="1">
        <v>44429</v>
      </c>
      <c r="I225" s="1">
        <v>44483</v>
      </c>
      <c r="J225" s="1">
        <v>44517</v>
      </c>
      <c r="K225" s="46">
        <v>39.428571428571431</v>
      </c>
      <c r="L225" s="48">
        <f t="shared" si="99"/>
        <v>0</v>
      </c>
      <c r="M225" s="48">
        <f t="shared" si="87"/>
        <v>0</v>
      </c>
      <c r="N225" s="48">
        <f t="shared" si="88"/>
        <v>0</v>
      </c>
      <c r="O225">
        <v>34.571428571428577</v>
      </c>
      <c r="P225">
        <v>3400</v>
      </c>
      <c r="Q225" s="9">
        <f>VLOOKUP(ROUND(K225,0),Sheet2!$B$20:$J$37,8,0)</f>
        <v>2883.6536389391513</v>
      </c>
      <c r="R225" s="46">
        <f>VLOOKUP(ROUND(K225,0),Sheet2!$B$20:$J$37,2,0)</f>
        <v>3986.9445441050993</v>
      </c>
      <c r="S225" s="46">
        <f>VLOOKUP(ROUND(K225,0),Sheet2!$B$20:$J$37,3,0)</f>
        <v>3823.1316171522089</v>
      </c>
      <c r="T225" s="46">
        <f>VLOOKUP(ROUND(K225,0),Sheet2!$B$20:$J$37,4,0)</f>
        <v>3736.3856874523608</v>
      </c>
      <c r="U225" s="46">
        <f>VLOOKUP(ROUND(K225,0),Sheet2!$B$20:$J$37,5,0)</f>
        <v>3602.8137210549116</v>
      </c>
      <c r="V225" s="46">
        <f>VLOOKUP(ROUND(K225,0),Sheet2!$B$20:$J$37,6,0)</f>
        <v>3379.6207896898895</v>
      </c>
      <c r="W225" s="46">
        <f>VLOOKUP(ROUND(K225,0),Sheet2!$B$20:$J$37,7,0)</f>
        <v>3131.6372143145204</v>
      </c>
      <c r="X225" s="46">
        <f>VLOOKUP(ROUND(K225,0),Sheet2!$B$20:$J$37,8,0)</f>
        <v>2883.6536389391513</v>
      </c>
      <c r="Y225" s="46">
        <f>VLOOKUP(ROUND(K225,0),Sheet2!$B$20:$J$37,9,0)</f>
        <v>2660.4607075741292</v>
      </c>
      <c r="Z225" s="46">
        <f>VLOOKUP(ROUND(K225,0),Sheet2!$B$20:$M$37,10,0)</f>
        <v>2526.8887411766796</v>
      </c>
      <c r="AA225" s="46">
        <f>VLOOKUP(ROUND(K225,0),Sheet2!$B$20:$M$37,11,0)</f>
        <v>2440.1428114768319</v>
      </c>
      <c r="AB225" s="46">
        <f>VLOOKUP(ROUND(K225,0),Sheet2!$B$20:$M$37,12,0)</f>
        <v>2276.3298845239415</v>
      </c>
      <c r="AC225" s="46">
        <v>75</v>
      </c>
      <c r="AD225" s="53">
        <f t="shared" si="89"/>
        <v>0</v>
      </c>
      <c r="AE225">
        <v>1</v>
      </c>
      <c r="AF225" s="46">
        <v>0</v>
      </c>
      <c r="AG225">
        <v>0</v>
      </c>
      <c r="AH225" s="45">
        <v>0</v>
      </c>
      <c r="AL225">
        <v>1</v>
      </c>
      <c r="AM225" s="45">
        <v>0</v>
      </c>
      <c r="AN225">
        <v>26</v>
      </c>
      <c r="AO225">
        <v>0</v>
      </c>
      <c r="AS225">
        <v>0</v>
      </c>
      <c r="AT225">
        <v>1</v>
      </c>
      <c r="AU225" t="s">
        <v>20</v>
      </c>
      <c r="AV225" t="s">
        <v>25</v>
      </c>
      <c r="AW225">
        <v>0</v>
      </c>
      <c r="AX225">
        <v>0</v>
      </c>
      <c r="AY225">
        <v>1</v>
      </c>
      <c r="AZ225" s="51">
        <f t="shared" si="90"/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 s="51">
        <f t="shared" si="91"/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54</v>
      </c>
      <c r="BW225" t="s">
        <v>25</v>
      </c>
      <c r="BX225">
        <v>0</v>
      </c>
      <c r="BY225">
        <v>0</v>
      </c>
      <c r="BZ225" s="52">
        <f t="shared" si="100"/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 s="52">
        <f t="shared" si="101"/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Y225">
        <v>0</v>
      </c>
      <c r="CZ225">
        <v>0</v>
      </c>
      <c r="DA225">
        <v>0</v>
      </c>
      <c r="DC225">
        <v>0</v>
      </c>
      <c r="DD225" s="54">
        <f t="shared" si="92"/>
        <v>0</v>
      </c>
      <c r="DE225" t="s">
        <v>73</v>
      </c>
      <c r="DF225">
        <v>0</v>
      </c>
      <c r="DG225" s="46">
        <v>0</v>
      </c>
      <c r="DH225" t="s">
        <v>68</v>
      </c>
    </row>
    <row r="226" spans="1:112" hidden="1" x14ac:dyDescent="0.35">
      <c r="A226" t="s">
        <v>3</v>
      </c>
      <c r="B226">
        <v>938937319</v>
      </c>
      <c r="C226">
        <v>1988</v>
      </c>
      <c r="D226">
        <v>34</v>
      </c>
      <c r="E226">
        <v>2</v>
      </c>
      <c r="F226" t="s">
        <v>8</v>
      </c>
      <c r="G226" s="3" t="s">
        <v>11</v>
      </c>
      <c r="H226" s="1">
        <v>44429</v>
      </c>
      <c r="I226" s="1">
        <v>44462</v>
      </c>
      <c r="J226" s="1">
        <v>44500</v>
      </c>
      <c r="K226">
        <v>38.714285714285715</v>
      </c>
      <c r="L226" s="48">
        <f t="shared" si="99"/>
        <v>0</v>
      </c>
      <c r="M226" s="48">
        <f t="shared" si="87"/>
        <v>0</v>
      </c>
      <c r="N226" s="48">
        <f t="shared" si="88"/>
        <v>0</v>
      </c>
      <c r="O226">
        <v>33.285714285714285</v>
      </c>
      <c r="P226">
        <v>3400</v>
      </c>
      <c r="Q226" s="9">
        <f>VLOOKUP(ROUND(K226,0),Sheet2!$B$20:$J$37,8,0)</f>
        <v>2883.6536389391513</v>
      </c>
      <c r="R226" s="46">
        <f>VLOOKUP(ROUND(K226,0),Sheet2!$B$20:$J$37,2,0)</f>
        <v>3986.9445441050993</v>
      </c>
      <c r="S226" s="46">
        <f>VLOOKUP(ROUND(K226,0),Sheet2!$B$20:$J$37,3,0)</f>
        <v>3823.1316171522089</v>
      </c>
      <c r="T226" s="46">
        <f>VLOOKUP(ROUND(K226,0),Sheet2!$B$20:$J$37,4,0)</f>
        <v>3736.3856874523608</v>
      </c>
      <c r="U226" s="46">
        <f>VLOOKUP(ROUND(K226,0),Sheet2!$B$20:$J$37,5,0)</f>
        <v>3602.8137210549116</v>
      </c>
      <c r="V226" s="46">
        <f>VLOOKUP(ROUND(K226,0),Sheet2!$B$20:$J$37,6,0)</f>
        <v>3379.6207896898895</v>
      </c>
      <c r="W226" s="46">
        <f>VLOOKUP(ROUND(K226,0),Sheet2!$B$20:$J$37,7,0)</f>
        <v>3131.6372143145204</v>
      </c>
      <c r="X226" s="46">
        <f>VLOOKUP(ROUND(K226,0),Sheet2!$B$20:$J$37,8,0)</f>
        <v>2883.6536389391513</v>
      </c>
      <c r="Y226" s="46">
        <f>VLOOKUP(ROUND(K226,0),Sheet2!$B$20:$J$37,9,0)</f>
        <v>2660.4607075741292</v>
      </c>
      <c r="Z226" s="46">
        <f>VLOOKUP(ROUND(K226,0),Sheet2!$B$20:$M$37,10,0)</f>
        <v>2526.8887411766796</v>
      </c>
      <c r="AA226" s="46">
        <f>VLOOKUP(ROUND(K226,0),Sheet2!$B$20:$M$37,11,0)</f>
        <v>2440.1428114768319</v>
      </c>
      <c r="AB226" s="46">
        <f>VLOOKUP(ROUND(K226,0),Sheet2!$B$20:$M$37,12,0)</f>
        <v>2276.3298845239415</v>
      </c>
      <c r="AC226" s="46">
        <v>75</v>
      </c>
      <c r="AD226" s="53">
        <f t="shared" si="89"/>
        <v>0</v>
      </c>
      <c r="AE226">
        <v>1</v>
      </c>
      <c r="AF226" s="46">
        <v>0</v>
      </c>
      <c r="AG226">
        <v>0</v>
      </c>
      <c r="AH226" s="45">
        <v>0</v>
      </c>
      <c r="AL226">
        <v>0</v>
      </c>
      <c r="AM226" s="45">
        <v>0</v>
      </c>
      <c r="AO226">
        <v>0</v>
      </c>
      <c r="AQ226">
        <v>0</v>
      </c>
      <c r="AS226">
        <v>0</v>
      </c>
      <c r="AT226">
        <v>0</v>
      </c>
      <c r="AU226" t="s">
        <v>20</v>
      </c>
      <c r="AV226" t="s">
        <v>25</v>
      </c>
      <c r="AW226">
        <v>0</v>
      </c>
      <c r="AX226">
        <v>1</v>
      </c>
      <c r="AY226">
        <v>1</v>
      </c>
      <c r="AZ226" s="51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 s="51">
        <f t="shared" si="91"/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33</v>
      </c>
      <c r="BW226" t="s">
        <v>25</v>
      </c>
      <c r="BX226">
        <v>0</v>
      </c>
      <c r="BY226">
        <v>0</v>
      </c>
      <c r="BZ226" s="52">
        <f t="shared" si="100"/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 s="52">
        <f t="shared" si="101"/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Y226">
        <v>0</v>
      </c>
      <c r="CZ226">
        <v>0</v>
      </c>
      <c r="DA226">
        <v>0</v>
      </c>
      <c r="DC226">
        <v>0</v>
      </c>
      <c r="DD226" s="54">
        <f t="shared" si="92"/>
        <v>0</v>
      </c>
      <c r="DE226" t="s">
        <v>73</v>
      </c>
      <c r="DF226">
        <v>0</v>
      </c>
      <c r="DG226" s="46">
        <v>0</v>
      </c>
      <c r="DH226" t="s">
        <v>68</v>
      </c>
    </row>
    <row r="227" spans="1:112" hidden="1" x14ac:dyDescent="0.35">
      <c r="A227" t="s">
        <v>3</v>
      </c>
      <c r="B227">
        <v>906978993</v>
      </c>
      <c r="C227">
        <v>1984</v>
      </c>
      <c r="D227">
        <v>38</v>
      </c>
      <c r="E227">
        <v>1</v>
      </c>
      <c r="F227" t="s">
        <v>8</v>
      </c>
      <c r="G227" s="3" t="s">
        <v>11</v>
      </c>
      <c r="H227" s="1">
        <v>44424</v>
      </c>
      <c r="I227" s="1">
        <v>44478</v>
      </c>
      <c r="J227" s="1">
        <v>44524</v>
      </c>
      <c r="K227">
        <v>38.714285714285715</v>
      </c>
      <c r="L227" s="48">
        <f t="shared" si="99"/>
        <v>0</v>
      </c>
      <c r="M227" s="48">
        <f t="shared" si="87"/>
        <v>0</v>
      </c>
      <c r="N227" s="48">
        <f t="shared" si="88"/>
        <v>0</v>
      </c>
      <c r="O227">
        <v>32.142857142857146</v>
      </c>
      <c r="P227">
        <v>3400</v>
      </c>
      <c r="Q227" s="9">
        <f>VLOOKUP(ROUND(K227,0),Sheet2!$B$20:$J$37,8,0)</f>
        <v>2883.6536389391513</v>
      </c>
      <c r="R227" s="46">
        <f>VLOOKUP(ROUND(K227,0),Sheet2!$B$20:$J$37,2,0)</f>
        <v>3986.9445441050993</v>
      </c>
      <c r="S227" s="46">
        <f>VLOOKUP(ROUND(K227,0),Sheet2!$B$20:$J$37,3,0)</f>
        <v>3823.1316171522089</v>
      </c>
      <c r="T227" s="46">
        <f>VLOOKUP(ROUND(K227,0),Sheet2!$B$20:$J$37,4,0)</f>
        <v>3736.3856874523608</v>
      </c>
      <c r="U227" s="46">
        <f>VLOOKUP(ROUND(K227,0),Sheet2!$B$20:$J$37,5,0)</f>
        <v>3602.8137210549116</v>
      </c>
      <c r="V227" s="46">
        <f>VLOOKUP(ROUND(K227,0),Sheet2!$B$20:$J$37,6,0)</f>
        <v>3379.6207896898895</v>
      </c>
      <c r="W227" s="46">
        <f>VLOOKUP(ROUND(K227,0),Sheet2!$B$20:$J$37,7,0)</f>
        <v>3131.6372143145204</v>
      </c>
      <c r="X227" s="46">
        <f>VLOOKUP(ROUND(K227,0),Sheet2!$B$20:$J$37,8,0)</f>
        <v>2883.6536389391513</v>
      </c>
      <c r="Y227" s="46">
        <f>VLOOKUP(ROUND(K227,0),Sheet2!$B$20:$J$37,9,0)</f>
        <v>2660.4607075741292</v>
      </c>
      <c r="Z227" s="46">
        <f>VLOOKUP(ROUND(K227,0),Sheet2!$B$20:$M$37,10,0)</f>
        <v>2526.8887411766796</v>
      </c>
      <c r="AA227" s="46">
        <f>VLOOKUP(ROUND(K227,0),Sheet2!$B$20:$M$37,11,0)</f>
        <v>2440.1428114768319</v>
      </c>
      <c r="AB227" s="46">
        <f>VLOOKUP(ROUND(K227,0),Sheet2!$B$20:$M$37,12,0)</f>
        <v>2276.3298845239415</v>
      </c>
      <c r="AC227" s="46">
        <v>75</v>
      </c>
      <c r="AD227" s="53">
        <f t="shared" si="89"/>
        <v>0</v>
      </c>
      <c r="AE227">
        <v>1</v>
      </c>
      <c r="AF227" s="46">
        <v>0</v>
      </c>
      <c r="AG227">
        <v>0</v>
      </c>
      <c r="AH227" s="45">
        <v>0</v>
      </c>
      <c r="AL227">
        <v>0</v>
      </c>
      <c r="AM227" s="45">
        <v>0</v>
      </c>
      <c r="AO227">
        <v>0</v>
      </c>
      <c r="AQ227">
        <v>0</v>
      </c>
      <c r="AS227">
        <v>0</v>
      </c>
      <c r="AT227">
        <v>0</v>
      </c>
      <c r="AU227" t="s">
        <v>20</v>
      </c>
      <c r="AV227" t="s">
        <v>24</v>
      </c>
      <c r="AW227">
        <v>0</v>
      </c>
      <c r="AX227">
        <v>0</v>
      </c>
      <c r="AY227">
        <v>1</v>
      </c>
      <c r="AZ227" s="51">
        <f t="shared" si="90"/>
        <v>1</v>
      </c>
      <c r="BA227">
        <v>0</v>
      </c>
      <c r="BB227">
        <v>0</v>
      </c>
      <c r="BC227">
        <v>0</v>
      </c>
      <c r="BD227">
        <v>0</v>
      </c>
      <c r="BE227">
        <v>0</v>
      </c>
      <c r="BF227" s="51">
        <f t="shared" si="91"/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54</v>
      </c>
      <c r="BW227" t="s">
        <v>24</v>
      </c>
      <c r="BX227">
        <v>0</v>
      </c>
      <c r="BY227">
        <v>0</v>
      </c>
      <c r="BZ227" s="52">
        <f t="shared" si="100"/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 s="52">
        <f t="shared" si="101"/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Y227">
        <v>0</v>
      </c>
      <c r="CZ227">
        <v>0</v>
      </c>
      <c r="DA227">
        <v>0</v>
      </c>
      <c r="DC227">
        <v>0</v>
      </c>
      <c r="DD227" s="54">
        <f t="shared" si="92"/>
        <v>0</v>
      </c>
      <c r="DE227" t="s">
        <v>73</v>
      </c>
      <c r="DF227">
        <v>0</v>
      </c>
      <c r="DG227" s="46">
        <v>0</v>
      </c>
      <c r="DH227" t="s">
        <v>68</v>
      </c>
    </row>
    <row r="228" spans="1:112" hidden="1" x14ac:dyDescent="0.35">
      <c r="A228" t="s">
        <v>3</v>
      </c>
      <c r="B228">
        <v>866746456</v>
      </c>
      <c r="C228">
        <v>1993</v>
      </c>
      <c r="D228">
        <v>29</v>
      </c>
      <c r="E228">
        <v>1</v>
      </c>
      <c r="F228" t="s">
        <v>8</v>
      </c>
      <c r="G228" s="3" t="s">
        <v>11</v>
      </c>
      <c r="H228" s="1">
        <v>44438</v>
      </c>
      <c r="I228" s="1">
        <v>44469</v>
      </c>
      <c r="J228" s="1">
        <v>44512</v>
      </c>
      <c r="K228">
        <v>38.857142857142854</v>
      </c>
      <c r="L228" s="48">
        <f t="shared" si="99"/>
        <v>0</v>
      </c>
      <c r="M228" s="48">
        <f t="shared" si="87"/>
        <v>0</v>
      </c>
      <c r="N228" s="48">
        <f t="shared" si="88"/>
        <v>0</v>
      </c>
      <c r="O228">
        <v>32.714285714285708</v>
      </c>
      <c r="P228">
        <v>3400</v>
      </c>
      <c r="Q228" s="9">
        <f>VLOOKUP(ROUND(K228,0),Sheet2!$B$20:$J$37,8,0)</f>
        <v>2883.6536389391513</v>
      </c>
      <c r="R228" s="46">
        <f>VLOOKUP(ROUND(K228,0),Sheet2!$B$20:$J$37,2,0)</f>
        <v>3986.9445441050993</v>
      </c>
      <c r="S228" s="46">
        <f>VLOOKUP(ROUND(K228,0),Sheet2!$B$20:$J$37,3,0)</f>
        <v>3823.1316171522089</v>
      </c>
      <c r="T228" s="46">
        <f>VLOOKUP(ROUND(K228,0),Sheet2!$B$20:$J$37,4,0)</f>
        <v>3736.3856874523608</v>
      </c>
      <c r="U228" s="46">
        <f>VLOOKUP(ROUND(K228,0),Sheet2!$B$20:$J$37,5,0)</f>
        <v>3602.8137210549116</v>
      </c>
      <c r="V228" s="46">
        <f>VLOOKUP(ROUND(K228,0),Sheet2!$B$20:$J$37,6,0)</f>
        <v>3379.6207896898895</v>
      </c>
      <c r="W228" s="46">
        <f>VLOOKUP(ROUND(K228,0),Sheet2!$B$20:$J$37,7,0)</f>
        <v>3131.6372143145204</v>
      </c>
      <c r="X228" s="46">
        <f>VLOOKUP(ROUND(K228,0),Sheet2!$B$20:$J$37,8,0)</f>
        <v>2883.6536389391513</v>
      </c>
      <c r="Y228" s="46">
        <f>VLOOKUP(ROUND(K228,0),Sheet2!$B$20:$J$37,9,0)</f>
        <v>2660.4607075741292</v>
      </c>
      <c r="Z228" s="46">
        <f>VLOOKUP(ROUND(K228,0),Sheet2!$B$20:$M$37,10,0)</f>
        <v>2526.8887411766796</v>
      </c>
      <c r="AA228" s="46">
        <f>VLOOKUP(ROUND(K228,0),Sheet2!$B$20:$M$37,11,0)</f>
        <v>2440.1428114768319</v>
      </c>
      <c r="AB228" s="46">
        <f>VLOOKUP(ROUND(K228,0),Sheet2!$B$20:$M$37,12,0)</f>
        <v>2276.3298845239415</v>
      </c>
      <c r="AC228" s="46">
        <v>75</v>
      </c>
      <c r="AD228" s="53">
        <f t="shared" si="89"/>
        <v>0</v>
      </c>
      <c r="AE228">
        <v>1</v>
      </c>
      <c r="AF228" s="46">
        <v>0</v>
      </c>
      <c r="AG228">
        <v>0</v>
      </c>
      <c r="AH228" s="45">
        <v>0</v>
      </c>
      <c r="AL228">
        <v>0</v>
      </c>
      <c r="AM228" s="45">
        <v>0</v>
      </c>
      <c r="AO228">
        <v>0</v>
      </c>
      <c r="AQ228">
        <v>0</v>
      </c>
      <c r="AS228">
        <v>0</v>
      </c>
      <c r="AT228">
        <v>0</v>
      </c>
      <c r="AU228" t="s">
        <v>20</v>
      </c>
      <c r="AV228" t="s">
        <v>25</v>
      </c>
      <c r="AW228">
        <v>0</v>
      </c>
      <c r="AX228">
        <v>0</v>
      </c>
      <c r="AY228">
        <v>0</v>
      </c>
      <c r="AZ228" s="51">
        <f t="shared" si="90"/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51">
        <f t="shared" si="91"/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31</v>
      </c>
      <c r="BW228" t="s">
        <v>25</v>
      </c>
      <c r="BX228">
        <v>0</v>
      </c>
      <c r="BY228">
        <v>0</v>
      </c>
      <c r="BZ228" s="52">
        <f t="shared" si="100"/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 s="52">
        <f t="shared" si="101"/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Y228">
        <v>0</v>
      </c>
      <c r="CZ228">
        <v>0</v>
      </c>
      <c r="DA228">
        <v>0</v>
      </c>
      <c r="DC228">
        <v>0</v>
      </c>
      <c r="DD228" s="54">
        <f t="shared" si="92"/>
        <v>0</v>
      </c>
      <c r="DE228" t="s">
        <v>73</v>
      </c>
      <c r="DF228">
        <v>0</v>
      </c>
      <c r="DG228" s="46">
        <v>0</v>
      </c>
      <c r="DH228" t="s">
        <v>68</v>
      </c>
    </row>
    <row r="229" spans="1:112" hidden="1" x14ac:dyDescent="0.35">
      <c r="A229" t="s">
        <v>2</v>
      </c>
      <c r="B229">
        <v>19042883</v>
      </c>
      <c r="C229">
        <v>1992</v>
      </c>
      <c r="D229">
        <v>30</v>
      </c>
      <c r="E229">
        <v>0</v>
      </c>
      <c r="F229" t="s">
        <v>8</v>
      </c>
      <c r="G229" s="3" t="s">
        <v>11</v>
      </c>
      <c r="H229" s="1">
        <v>44426</v>
      </c>
      <c r="I229" s="1" t="s">
        <v>52</v>
      </c>
      <c r="J229" s="1">
        <v>44452</v>
      </c>
      <c r="K229">
        <v>38.857142857142854</v>
      </c>
      <c r="L229" s="48">
        <f t="shared" si="99"/>
        <v>0</v>
      </c>
      <c r="M229" s="48">
        <f t="shared" si="87"/>
        <v>0</v>
      </c>
      <c r="N229" s="48">
        <f t="shared" si="88"/>
        <v>0</v>
      </c>
      <c r="O229">
        <v>35.142857142857139</v>
      </c>
      <c r="P229">
        <v>3400</v>
      </c>
      <c r="Q229" s="9">
        <f>VLOOKUP(ROUND(K229,0),Sheet2!$B$20:$J$37,8,0)</f>
        <v>2883.6536389391513</v>
      </c>
      <c r="R229" s="46">
        <f>VLOOKUP(ROUND(K229,0),Sheet2!$B$20:$J$37,2,0)</f>
        <v>3986.9445441050993</v>
      </c>
      <c r="S229" s="46">
        <f>VLOOKUP(ROUND(K229,0),Sheet2!$B$20:$J$37,3,0)</f>
        <v>3823.1316171522089</v>
      </c>
      <c r="T229" s="46">
        <f>VLOOKUP(ROUND(K229,0),Sheet2!$B$20:$J$37,4,0)</f>
        <v>3736.3856874523608</v>
      </c>
      <c r="U229" s="46">
        <f>VLOOKUP(ROUND(K229,0),Sheet2!$B$20:$J$37,5,0)</f>
        <v>3602.8137210549116</v>
      </c>
      <c r="V229" s="46">
        <f>VLOOKUP(ROUND(K229,0),Sheet2!$B$20:$J$37,6,0)</f>
        <v>3379.6207896898895</v>
      </c>
      <c r="W229" s="46">
        <f>VLOOKUP(ROUND(K229,0),Sheet2!$B$20:$J$37,7,0)</f>
        <v>3131.6372143145204</v>
      </c>
      <c r="X229" s="46">
        <f>VLOOKUP(ROUND(K229,0),Sheet2!$B$20:$J$37,8,0)</f>
        <v>2883.6536389391513</v>
      </c>
      <c r="Y229" s="46">
        <f>VLOOKUP(ROUND(K229,0),Sheet2!$B$20:$J$37,9,0)</f>
        <v>2660.4607075741292</v>
      </c>
      <c r="Z229" s="46">
        <f>VLOOKUP(ROUND(K229,0),Sheet2!$B$20:$M$37,10,0)</f>
        <v>2526.8887411766796</v>
      </c>
      <c r="AA229" s="46">
        <f>VLOOKUP(ROUND(K229,0),Sheet2!$B$20:$M$37,11,0)</f>
        <v>2440.1428114768319</v>
      </c>
      <c r="AB229" s="46">
        <f>VLOOKUP(ROUND(K229,0),Sheet2!$B$20:$M$37,12,0)</f>
        <v>2276.3298845239415</v>
      </c>
      <c r="AC229" s="46">
        <v>75</v>
      </c>
      <c r="AD229" s="53">
        <f t="shared" si="89"/>
        <v>0</v>
      </c>
      <c r="AE229">
        <v>1</v>
      </c>
      <c r="AF229" s="46">
        <v>0</v>
      </c>
      <c r="AG229">
        <v>0</v>
      </c>
      <c r="AH229" s="45">
        <v>0</v>
      </c>
      <c r="AL229">
        <v>0</v>
      </c>
      <c r="AM229" s="45">
        <v>0</v>
      </c>
      <c r="AO229">
        <v>0</v>
      </c>
      <c r="AQ229">
        <v>0</v>
      </c>
      <c r="AS229">
        <v>0</v>
      </c>
      <c r="AT229">
        <v>0</v>
      </c>
      <c r="AU229" t="s">
        <v>21</v>
      </c>
      <c r="AV229" t="s">
        <v>24</v>
      </c>
      <c r="AW229">
        <v>0</v>
      </c>
      <c r="AX229">
        <v>1</v>
      </c>
      <c r="AY229">
        <v>1</v>
      </c>
      <c r="AZ229" s="51">
        <v>1</v>
      </c>
      <c r="BA229">
        <v>0</v>
      </c>
      <c r="BB229">
        <v>0</v>
      </c>
      <c r="BC229">
        <v>1</v>
      </c>
      <c r="BD229">
        <v>0</v>
      </c>
      <c r="BE229">
        <v>0</v>
      </c>
      <c r="BF229" s="51">
        <f t="shared" si="91"/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/>
      <c r="CW229">
        <v>0</v>
      </c>
      <c r="CY229">
        <v>0</v>
      </c>
      <c r="CZ229">
        <v>0</v>
      </c>
      <c r="DA229">
        <v>0</v>
      </c>
      <c r="DC229">
        <v>0</v>
      </c>
      <c r="DD229" s="54">
        <f t="shared" si="92"/>
        <v>0</v>
      </c>
      <c r="DE229" t="s">
        <v>8</v>
      </c>
      <c r="DF229">
        <v>0</v>
      </c>
      <c r="DG229" s="46">
        <v>0</v>
      </c>
      <c r="DH229" t="s">
        <v>68</v>
      </c>
    </row>
    <row r="230" spans="1:112" hidden="1" x14ac:dyDescent="0.35">
      <c r="A230" t="s">
        <v>3</v>
      </c>
      <c r="B230">
        <v>908301187</v>
      </c>
      <c r="C230">
        <v>1987</v>
      </c>
      <c r="D230">
        <v>35</v>
      </c>
      <c r="E230">
        <v>3</v>
      </c>
      <c r="F230" t="s">
        <v>8</v>
      </c>
      <c r="G230" s="3" t="s">
        <v>11</v>
      </c>
      <c r="H230" s="1">
        <v>44428</v>
      </c>
      <c r="I230" s="1">
        <v>44487</v>
      </c>
      <c r="J230" s="1">
        <v>44554</v>
      </c>
      <c r="K230">
        <v>38</v>
      </c>
      <c r="L230" s="48">
        <f t="shared" si="99"/>
        <v>0</v>
      </c>
      <c r="M230" s="48">
        <f t="shared" si="87"/>
        <v>0</v>
      </c>
      <c r="N230" s="48">
        <f t="shared" si="88"/>
        <v>0</v>
      </c>
      <c r="O230">
        <v>28.428571428571431</v>
      </c>
      <c r="P230">
        <v>3900</v>
      </c>
      <c r="Q230" s="9">
        <f>VLOOKUP(ROUND(K230,0),Sheet2!$B$20:$J$37,8,0)</f>
        <v>2726.9345824864808</v>
      </c>
      <c r="R230" s="46">
        <f>VLOOKUP(ROUND(K230,0),Sheet2!$B$20:$J$37,2,0)</f>
        <v>3770.264503671694</v>
      </c>
      <c r="S230" s="46">
        <f>VLOOKUP(ROUND(K230,0),Sheet2!$B$20:$J$37,3,0)</f>
        <v>3615.3543821737098</v>
      </c>
      <c r="T230" s="46">
        <f>VLOOKUP(ROUND(K230,0),Sheet2!$B$20:$J$37,4,0)</f>
        <v>3533.3228675721571</v>
      </c>
      <c r="U230" s="46">
        <f>VLOOKUP(ROUND(K230,0),Sheet2!$B$20:$J$37,5,0)</f>
        <v>3407.0101892735506</v>
      </c>
      <c r="V230" s="46">
        <f>VLOOKUP(ROUND(K230,0),Sheet2!$B$20:$J$37,6,0)</f>
        <v>3195.9472117761161</v>
      </c>
      <c r="W230" s="46">
        <f>VLOOKUP(ROUND(K230,0),Sheet2!$B$20:$J$37,7,0)</f>
        <v>2961.4408971312987</v>
      </c>
      <c r="X230" s="46">
        <f>VLOOKUP(ROUND(K230,0),Sheet2!$B$20:$J$37,8,0)</f>
        <v>2726.9345824864808</v>
      </c>
      <c r="Y230" s="46">
        <f>VLOOKUP(ROUND(K230,0),Sheet2!$B$20:$J$37,9,0)</f>
        <v>2515.8716049890463</v>
      </c>
      <c r="Z230" s="46">
        <f>VLOOKUP(ROUND(K230,0),Sheet2!$B$20:$M$37,10,0)</f>
        <v>2389.5589266904399</v>
      </c>
      <c r="AA230" s="46">
        <f>VLOOKUP(ROUND(K230,0),Sheet2!$B$20:$M$37,11,0)</f>
        <v>2307.5274120888876</v>
      </c>
      <c r="AB230" s="46">
        <f>VLOOKUP(ROUND(K230,0),Sheet2!$B$20:$M$37,12,0)</f>
        <v>2152.6172905909029</v>
      </c>
      <c r="AC230" s="46">
        <v>99</v>
      </c>
      <c r="AD230" s="53">
        <f t="shared" si="89"/>
        <v>0</v>
      </c>
      <c r="AE230">
        <v>1</v>
      </c>
      <c r="AF230" s="46">
        <v>0</v>
      </c>
      <c r="AG230">
        <v>0</v>
      </c>
      <c r="AH230" s="45">
        <v>0</v>
      </c>
      <c r="AL230">
        <v>0</v>
      </c>
      <c r="AM230" s="45">
        <v>0</v>
      </c>
      <c r="AN230" t="s">
        <v>15</v>
      </c>
      <c r="AO230">
        <v>0</v>
      </c>
      <c r="AS230">
        <v>1</v>
      </c>
      <c r="AT230">
        <v>0</v>
      </c>
      <c r="AU230" t="s">
        <v>20</v>
      </c>
      <c r="AV230" t="s">
        <v>24</v>
      </c>
      <c r="AW230">
        <v>0</v>
      </c>
      <c r="AX230">
        <v>0</v>
      </c>
      <c r="AY230">
        <v>1</v>
      </c>
      <c r="AZ230" s="51">
        <f t="shared" si="90"/>
        <v>1</v>
      </c>
      <c r="BA230">
        <v>0</v>
      </c>
      <c r="BB230">
        <v>0</v>
      </c>
      <c r="BC230">
        <v>1</v>
      </c>
      <c r="BD230">
        <v>0</v>
      </c>
      <c r="BE230">
        <v>0</v>
      </c>
      <c r="BF230" s="51">
        <f t="shared" si="91"/>
        <v>0</v>
      </c>
      <c r="BG230">
        <v>0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59</v>
      </c>
      <c r="BW230" t="s">
        <v>24</v>
      </c>
      <c r="BX230">
        <v>0</v>
      </c>
      <c r="BY230">
        <v>0</v>
      </c>
      <c r="BZ230" s="52">
        <f t="shared" ref="BZ230" si="102">BX230+BY230</f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 s="52">
        <f>CD230+CE230</f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Y230">
        <v>0</v>
      </c>
      <c r="CZ230">
        <v>0</v>
      </c>
      <c r="DA230">
        <v>0</v>
      </c>
      <c r="DC230">
        <v>0</v>
      </c>
      <c r="DD230" s="54">
        <f t="shared" si="92"/>
        <v>0</v>
      </c>
      <c r="DE230" t="s">
        <v>73</v>
      </c>
      <c r="DF230">
        <v>0</v>
      </c>
      <c r="DG230" s="46">
        <v>0</v>
      </c>
      <c r="DH230" t="s">
        <v>68</v>
      </c>
    </row>
    <row r="231" spans="1:112" hidden="1" x14ac:dyDescent="0.35">
      <c r="A231" t="s">
        <v>3</v>
      </c>
      <c r="B231">
        <v>974187579</v>
      </c>
      <c r="C231">
        <v>1991</v>
      </c>
      <c r="D231">
        <v>31</v>
      </c>
      <c r="E231">
        <v>2</v>
      </c>
      <c r="F231" t="s">
        <v>8</v>
      </c>
      <c r="G231" s="3" t="s">
        <v>11</v>
      </c>
      <c r="H231" s="1">
        <v>44449</v>
      </c>
      <c r="I231" s="1"/>
      <c r="J231" s="1">
        <v>44499</v>
      </c>
      <c r="K231">
        <v>38.857142857142854</v>
      </c>
      <c r="L231" s="48">
        <f t="shared" si="99"/>
        <v>0</v>
      </c>
      <c r="M231" s="48">
        <f t="shared" si="87"/>
        <v>0</v>
      </c>
      <c r="N231" s="48">
        <f t="shared" si="88"/>
        <v>0</v>
      </c>
      <c r="O231">
        <v>31.714285714285712</v>
      </c>
      <c r="P231">
        <v>3400</v>
      </c>
      <c r="Q231" s="9">
        <f>VLOOKUP(ROUND(K231,0),Sheet2!$B$20:$J$37,8,0)</f>
        <v>2883.6536389391513</v>
      </c>
      <c r="R231" s="46">
        <f>VLOOKUP(ROUND(K231,0),Sheet2!$B$20:$J$37,2,0)</f>
        <v>3986.9445441050993</v>
      </c>
      <c r="S231" s="46">
        <f>VLOOKUP(ROUND(K231,0),Sheet2!$B$20:$J$37,3,0)</f>
        <v>3823.1316171522089</v>
      </c>
      <c r="T231" s="46">
        <f>VLOOKUP(ROUND(K231,0),Sheet2!$B$20:$J$37,4,0)</f>
        <v>3736.3856874523608</v>
      </c>
      <c r="U231" s="46">
        <f>VLOOKUP(ROUND(K231,0),Sheet2!$B$20:$J$37,5,0)</f>
        <v>3602.8137210549116</v>
      </c>
      <c r="V231" s="46">
        <f>VLOOKUP(ROUND(K231,0),Sheet2!$B$20:$J$37,6,0)</f>
        <v>3379.6207896898895</v>
      </c>
      <c r="W231" s="46">
        <f>VLOOKUP(ROUND(K231,0),Sheet2!$B$20:$J$37,7,0)</f>
        <v>3131.6372143145204</v>
      </c>
      <c r="X231" s="46">
        <f>VLOOKUP(ROUND(K231,0),Sheet2!$B$20:$J$37,8,0)</f>
        <v>2883.6536389391513</v>
      </c>
      <c r="Y231" s="46">
        <f>VLOOKUP(ROUND(K231,0),Sheet2!$B$20:$J$37,9,0)</f>
        <v>2660.4607075741292</v>
      </c>
      <c r="Z231" s="46">
        <f>VLOOKUP(ROUND(K231,0),Sheet2!$B$20:$M$37,10,0)</f>
        <v>2526.8887411766796</v>
      </c>
      <c r="AA231" s="46">
        <f>VLOOKUP(ROUND(K231,0),Sheet2!$B$20:$M$37,11,0)</f>
        <v>2440.1428114768319</v>
      </c>
      <c r="AB231" s="46">
        <f>VLOOKUP(ROUND(K231,0),Sheet2!$B$20:$M$37,12,0)</f>
        <v>2276.3298845239415</v>
      </c>
      <c r="AC231" s="46">
        <v>75</v>
      </c>
      <c r="AD231" s="53">
        <f t="shared" si="89"/>
        <v>0</v>
      </c>
      <c r="AE231">
        <v>1</v>
      </c>
      <c r="AF231" s="46">
        <v>0</v>
      </c>
      <c r="AG231">
        <v>0</v>
      </c>
      <c r="AH231" s="45">
        <v>0</v>
      </c>
      <c r="AL231">
        <v>0</v>
      </c>
      <c r="AM231" s="45">
        <v>0</v>
      </c>
      <c r="AO231">
        <v>0</v>
      </c>
      <c r="AQ231">
        <v>0</v>
      </c>
      <c r="AS231">
        <v>0</v>
      </c>
      <c r="AT231">
        <v>0</v>
      </c>
      <c r="AU231" t="s">
        <v>21</v>
      </c>
      <c r="AV231" t="s">
        <v>25</v>
      </c>
      <c r="AW231">
        <v>0</v>
      </c>
      <c r="AX231">
        <v>0</v>
      </c>
      <c r="AY231">
        <v>1</v>
      </c>
      <c r="AZ231" s="51">
        <f t="shared" si="90"/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 s="51">
        <f t="shared" si="91"/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/>
      <c r="CW231">
        <v>0</v>
      </c>
      <c r="CY231">
        <v>0</v>
      </c>
      <c r="CZ231">
        <v>0</v>
      </c>
      <c r="DA231">
        <v>0</v>
      </c>
      <c r="DC231">
        <v>0</v>
      </c>
      <c r="DD231" s="54">
        <f t="shared" si="92"/>
        <v>0</v>
      </c>
      <c r="DE231" t="s">
        <v>73</v>
      </c>
      <c r="DF231">
        <v>0</v>
      </c>
      <c r="DG231" s="46">
        <v>0</v>
      </c>
      <c r="DH231" t="s">
        <v>68</v>
      </c>
    </row>
    <row r="232" spans="1:112" hidden="1" x14ac:dyDescent="0.35">
      <c r="A232" t="s">
        <v>3</v>
      </c>
      <c r="B232">
        <v>708979897</v>
      </c>
      <c r="C232">
        <v>1997</v>
      </c>
      <c r="D232">
        <v>25</v>
      </c>
      <c r="E232">
        <v>1</v>
      </c>
      <c r="F232" t="s">
        <v>8</v>
      </c>
      <c r="G232" s="3" t="s">
        <v>11</v>
      </c>
      <c r="H232" s="1">
        <v>44438</v>
      </c>
      <c r="I232" s="1">
        <v>44459</v>
      </c>
      <c r="J232" s="1">
        <v>44479</v>
      </c>
      <c r="K232">
        <v>39</v>
      </c>
      <c r="L232" s="48">
        <f t="shared" si="99"/>
        <v>0</v>
      </c>
      <c r="M232" s="48">
        <f t="shared" si="87"/>
        <v>0</v>
      </c>
      <c r="N232" s="48">
        <f t="shared" si="88"/>
        <v>0</v>
      </c>
      <c r="O232">
        <v>36.142857142857146</v>
      </c>
      <c r="P232">
        <v>3400</v>
      </c>
      <c r="Q232" s="9">
        <f>VLOOKUP(ROUND(K232,0),Sheet2!$B$20:$J$37,8,0)</f>
        <v>2883.6536389391513</v>
      </c>
      <c r="R232" s="46">
        <f>VLOOKUP(ROUND(K232,0),Sheet2!$B$20:$J$37,2,0)</f>
        <v>3986.9445441050993</v>
      </c>
      <c r="S232" s="46">
        <f>VLOOKUP(ROUND(K232,0),Sheet2!$B$20:$J$37,3,0)</f>
        <v>3823.1316171522089</v>
      </c>
      <c r="T232" s="46">
        <f>VLOOKUP(ROUND(K232,0),Sheet2!$B$20:$J$37,4,0)</f>
        <v>3736.3856874523608</v>
      </c>
      <c r="U232" s="46">
        <f>VLOOKUP(ROUND(K232,0),Sheet2!$B$20:$J$37,5,0)</f>
        <v>3602.8137210549116</v>
      </c>
      <c r="V232" s="46">
        <f>VLOOKUP(ROUND(K232,0),Sheet2!$B$20:$J$37,6,0)</f>
        <v>3379.6207896898895</v>
      </c>
      <c r="W232" s="46">
        <f>VLOOKUP(ROUND(K232,0),Sheet2!$B$20:$J$37,7,0)</f>
        <v>3131.6372143145204</v>
      </c>
      <c r="X232" s="46">
        <f>VLOOKUP(ROUND(K232,0),Sheet2!$B$20:$J$37,8,0)</f>
        <v>2883.6536389391513</v>
      </c>
      <c r="Y232" s="46">
        <f>VLOOKUP(ROUND(K232,0),Sheet2!$B$20:$J$37,9,0)</f>
        <v>2660.4607075741292</v>
      </c>
      <c r="Z232" s="46">
        <f>VLOOKUP(ROUND(K232,0),Sheet2!$B$20:$M$37,10,0)</f>
        <v>2526.8887411766796</v>
      </c>
      <c r="AA232" s="46">
        <f>VLOOKUP(ROUND(K232,0),Sheet2!$B$20:$M$37,11,0)</f>
        <v>2440.1428114768319</v>
      </c>
      <c r="AB232" s="46">
        <f>VLOOKUP(ROUND(K232,0),Sheet2!$B$20:$M$37,12,0)</f>
        <v>2276.3298845239415</v>
      </c>
      <c r="AC232" s="46">
        <v>75</v>
      </c>
      <c r="AD232" s="53">
        <f t="shared" si="89"/>
        <v>0</v>
      </c>
      <c r="AE232">
        <v>1</v>
      </c>
      <c r="AF232" s="46">
        <v>0</v>
      </c>
      <c r="AG232">
        <v>0</v>
      </c>
      <c r="AH232" s="45">
        <v>0</v>
      </c>
      <c r="AL232">
        <v>0</v>
      </c>
      <c r="AM232" s="45">
        <v>0</v>
      </c>
      <c r="AO232">
        <v>0</v>
      </c>
      <c r="AQ232">
        <v>0</v>
      </c>
      <c r="AS232">
        <v>0</v>
      </c>
      <c r="AT232">
        <v>0</v>
      </c>
      <c r="AU232" t="s">
        <v>20</v>
      </c>
      <c r="AV232" t="s">
        <v>25</v>
      </c>
      <c r="AW232">
        <v>0</v>
      </c>
      <c r="AX232">
        <v>0</v>
      </c>
      <c r="AY232">
        <v>1</v>
      </c>
      <c r="AZ232" s="51">
        <f t="shared" si="90"/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 s="51">
        <f t="shared" si="91"/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21</v>
      </c>
      <c r="BW232" t="s">
        <v>25</v>
      </c>
      <c r="BX232">
        <v>0</v>
      </c>
      <c r="BY232">
        <v>0</v>
      </c>
      <c r="BZ232" s="52">
        <f t="shared" ref="BZ232:BZ235" si="103">BX232+BY232</f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 s="52">
        <f t="shared" ref="CF232:CF235" si="104">CD232+CE232</f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Y232">
        <v>0</v>
      </c>
      <c r="CZ232">
        <v>0</v>
      </c>
      <c r="DA232">
        <v>0</v>
      </c>
      <c r="DC232">
        <v>0</v>
      </c>
      <c r="DD232" s="54">
        <f t="shared" si="92"/>
        <v>0</v>
      </c>
      <c r="DE232" t="s">
        <v>8</v>
      </c>
      <c r="DF232">
        <v>0</v>
      </c>
      <c r="DG232" s="46">
        <v>0</v>
      </c>
      <c r="DH232" t="s">
        <v>68</v>
      </c>
    </row>
    <row r="233" spans="1:112" hidden="1" x14ac:dyDescent="0.35">
      <c r="A233" t="s">
        <v>3</v>
      </c>
      <c r="B233">
        <v>352935139</v>
      </c>
      <c r="C233">
        <v>1995</v>
      </c>
      <c r="D233">
        <v>27</v>
      </c>
      <c r="E233">
        <v>1</v>
      </c>
      <c r="F233" t="s">
        <v>8</v>
      </c>
      <c r="G233" s="3" t="s">
        <v>11</v>
      </c>
      <c r="H233" s="1">
        <v>44454</v>
      </c>
      <c r="I233" s="1">
        <v>44475</v>
      </c>
      <c r="J233" s="1">
        <v>44510</v>
      </c>
      <c r="K233">
        <v>39</v>
      </c>
      <c r="L233" s="48">
        <f t="shared" si="99"/>
        <v>0</v>
      </c>
      <c r="M233" s="48">
        <f t="shared" si="87"/>
        <v>0</v>
      </c>
      <c r="N233" s="48">
        <f t="shared" si="88"/>
        <v>0</v>
      </c>
      <c r="O233">
        <v>34</v>
      </c>
      <c r="P233">
        <v>3400</v>
      </c>
      <c r="Q233" s="9">
        <f>VLOOKUP(ROUND(K233,0),Sheet2!$B$20:$J$37,8,0)</f>
        <v>2883.6536389391513</v>
      </c>
      <c r="R233" s="46">
        <f>VLOOKUP(ROUND(K233,0),Sheet2!$B$20:$J$37,2,0)</f>
        <v>3986.9445441050993</v>
      </c>
      <c r="S233" s="46">
        <f>VLOOKUP(ROUND(K233,0),Sheet2!$B$20:$J$37,3,0)</f>
        <v>3823.1316171522089</v>
      </c>
      <c r="T233" s="46">
        <f>VLOOKUP(ROUND(K233,0),Sheet2!$B$20:$J$37,4,0)</f>
        <v>3736.3856874523608</v>
      </c>
      <c r="U233" s="46">
        <f>VLOOKUP(ROUND(K233,0),Sheet2!$B$20:$J$37,5,0)</f>
        <v>3602.8137210549116</v>
      </c>
      <c r="V233" s="46">
        <f>VLOOKUP(ROUND(K233,0),Sheet2!$B$20:$J$37,6,0)</f>
        <v>3379.6207896898895</v>
      </c>
      <c r="W233" s="46">
        <f>VLOOKUP(ROUND(K233,0),Sheet2!$B$20:$J$37,7,0)</f>
        <v>3131.6372143145204</v>
      </c>
      <c r="X233" s="46">
        <f>VLOOKUP(ROUND(K233,0),Sheet2!$B$20:$J$37,8,0)</f>
        <v>2883.6536389391513</v>
      </c>
      <c r="Y233" s="46">
        <f>VLOOKUP(ROUND(K233,0),Sheet2!$B$20:$J$37,9,0)</f>
        <v>2660.4607075741292</v>
      </c>
      <c r="Z233" s="46">
        <f>VLOOKUP(ROUND(K233,0),Sheet2!$B$20:$M$37,10,0)</f>
        <v>2526.8887411766796</v>
      </c>
      <c r="AA233" s="46">
        <f>VLOOKUP(ROUND(K233,0),Sheet2!$B$20:$M$37,11,0)</f>
        <v>2440.1428114768319</v>
      </c>
      <c r="AB233" s="46">
        <f>VLOOKUP(ROUND(K233,0),Sheet2!$B$20:$M$37,12,0)</f>
        <v>2276.3298845239415</v>
      </c>
      <c r="AC233" s="46">
        <v>75</v>
      </c>
      <c r="AD233" s="53">
        <f t="shared" si="89"/>
        <v>0</v>
      </c>
      <c r="AE233">
        <v>1</v>
      </c>
      <c r="AF233" s="46">
        <v>0</v>
      </c>
      <c r="AG233">
        <v>0</v>
      </c>
      <c r="AH233" s="45">
        <v>0</v>
      </c>
      <c r="AL233">
        <v>0</v>
      </c>
      <c r="AM233" s="45">
        <v>0</v>
      </c>
      <c r="AO233">
        <v>0</v>
      </c>
      <c r="AS233">
        <v>0</v>
      </c>
      <c r="AT233">
        <v>0</v>
      </c>
      <c r="AU233" t="s">
        <v>20</v>
      </c>
      <c r="AV233" t="s">
        <v>25</v>
      </c>
      <c r="AW233">
        <v>0</v>
      </c>
      <c r="AX233">
        <v>0</v>
      </c>
      <c r="AY233">
        <v>1</v>
      </c>
      <c r="AZ233" s="51">
        <f t="shared" si="90"/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 s="51">
        <f t="shared" si="91"/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21</v>
      </c>
      <c r="BW233" t="s">
        <v>25</v>
      </c>
      <c r="BX233">
        <v>0</v>
      </c>
      <c r="BY233">
        <v>0</v>
      </c>
      <c r="BZ233" s="52">
        <f t="shared" si="103"/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 s="52">
        <f t="shared" si="104"/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Y233">
        <v>0</v>
      </c>
      <c r="CZ233">
        <v>0</v>
      </c>
      <c r="DA233">
        <v>0</v>
      </c>
      <c r="DC233">
        <v>0</v>
      </c>
      <c r="DD233" s="54">
        <f t="shared" si="92"/>
        <v>0</v>
      </c>
      <c r="DE233" t="s">
        <v>73</v>
      </c>
      <c r="DF233">
        <v>0</v>
      </c>
      <c r="DG233" s="46">
        <v>0</v>
      </c>
      <c r="DH233" t="s">
        <v>68</v>
      </c>
    </row>
    <row r="234" spans="1:112" hidden="1" x14ac:dyDescent="0.35">
      <c r="A234" t="s">
        <v>3</v>
      </c>
      <c r="B234">
        <v>966418509</v>
      </c>
      <c r="C234">
        <v>1995</v>
      </c>
      <c r="D234">
        <v>27</v>
      </c>
      <c r="E234">
        <v>1</v>
      </c>
      <c r="F234" t="s">
        <v>8</v>
      </c>
      <c r="G234" s="3" t="s">
        <v>11</v>
      </c>
      <c r="H234" s="1">
        <v>44453</v>
      </c>
      <c r="I234" s="1">
        <v>44469</v>
      </c>
      <c r="J234" s="1">
        <v>44524</v>
      </c>
      <c r="K234">
        <v>39</v>
      </c>
      <c r="L234" s="48">
        <f t="shared" si="99"/>
        <v>0</v>
      </c>
      <c r="M234" s="48">
        <f t="shared" si="87"/>
        <v>0</v>
      </c>
      <c r="N234" s="48">
        <f t="shared" si="88"/>
        <v>0</v>
      </c>
      <c r="O234">
        <v>31.142857142857142</v>
      </c>
      <c r="P234">
        <v>3400</v>
      </c>
      <c r="Q234" s="9">
        <f>VLOOKUP(ROUND(K234,0),Sheet2!$B$20:$J$37,8,0)</f>
        <v>2883.6536389391513</v>
      </c>
      <c r="R234" s="46">
        <f>VLOOKUP(ROUND(K234,0),Sheet2!$B$20:$J$37,2,0)</f>
        <v>3986.9445441050993</v>
      </c>
      <c r="S234" s="46">
        <f>VLOOKUP(ROUND(K234,0),Sheet2!$B$20:$J$37,3,0)</f>
        <v>3823.1316171522089</v>
      </c>
      <c r="T234" s="46">
        <f>VLOOKUP(ROUND(K234,0),Sheet2!$B$20:$J$37,4,0)</f>
        <v>3736.3856874523608</v>
      </c>
      <c r="U234" s="46">
        <f>VLOOKUP(ROUND(K234,0),Sheet2!$B$20:$J$37,5,0)</f>
        <v>3602.8137210549116</v>
      </c>
      <c r="V234" s="46">
        <f>VLOOKUP(ROUND(K234,0),Sheet2!$B$20:$J$37,6,0)</f>
        <v>3379.6207896898895</v>
      </c>
      <c r="W234" s="46">
        <f>VLOOKUP(ROUND(K234,0),Sheet2!$B$20:$J$37,7,0)</f>
        <v>3131.6372143145204</v>
      </c>
      <c r="X234" s="46">
        <f>VLOOKUP(ROUND(K234,0),Sheet2!$B$20:$J$37,8,0)</f>
        <v>2883.6536389391513</v>
      </c>
      <c r="Y234" s="46">
        <f>VLOOKUP(ROUND(K234,0),Sheet2!$B$20:$J$37,9,0)</f>
        <v>2660.4607075741292</v>
      </c>
      <c r="Z234" s="46">
        <f>VLOOKUP(ROUND(K234,0),Sheet2!$B$20:$M$37,10,0)</f>
        <v>2526.8887411766796</v>
      </c>
      <c r="AA234" s="46">
        <f>VLOOKUP(ROUND(K234,0),Sheet2!$B$20:$M$37,11,0)</f>
        <v>2440.1428114768319</v>
      </c>
      <c r="AB234" s="46">
        <f>VLOOKUP(ROUND(K234,0),Sheet2!$B$20:$M$37,12,0)</f>
        <v>2276.3298845239415</v>
      </c>
      <c r="AC234" s="46">
        <v>75</v>
      </c>
      <c r="AD234" s="53">
        <f t="shared" si="89"/>
        <v>0</v>
      </c>
      <c r="AE234">
        <v>1</v>
      </c>
      <c r="AF234" s="46">
        <v>0</v>
      </c>
      <c r="AG234">
        <v>0</v>
      </c>
      <c r="AH234" s="45">
        <v>0</v>
      </c>
      <c r="AL234">
        <v>0</v>
      </c>
      <c r="AM234" s="45">
        <v>0</v>
      </c>
      <c r="AO234">
        <v>0</v>
      </c>
      <c r="AS234">
        <v>0</v>
      </c>
      <c r="AT234">
        <v>0</v>
      </c>
      <c r="AU234" t="s">
        <v>20</v>
      </c>
      <c r="AV234" t="s">
        <v>25</v>
      </c>
      <c r="AW234">
        <v>0</v>
      </c>
      <c r="AX234">
        <v>0</v>
      </c>
      <c r="AY234">
        <v>1</v>
      </c>
      <c r="AZ234" s="51">
        <f t="shared" si="90"/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 s="51">
        <f t="shared" si="91"/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16</v>
      </c>
      <c r="BW234" t="s">
        <v>25</v>
      </c>
      <c r="BX234">
        <v>0</v>
      </c>
      <c r="BY234">
        <v>0</v>
      </c>
      <c r="BZ234" s="52">
        <f t="shared" si="103"/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 s="52">
        <f t="shared" si="104"/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Y234">
        <v>0</v>
      </c>
      <c r="CZ234">
        <v>0</v>
      </c>
      <c r="DA234">
        <v>0</v>
      </c>
      <c r="DC234">
        <v>0</v>
      </c>
      <c r="DD234" s="54">
        <f t="shared" si="92"/>
        <v>0</v>
      </c>
      <c r="DE234" t="s">
        <v>73</v>
      </c>
      <c r="DF234">
        <v>0</v>
      </c>
      <c r="DG234" s="46">
        <v>0</v>
      </c>
      <c r="DH234" t="s">
        <v>68</v>
      </c>
    </row>
    <row r="235" spans="1:112" hidden="1" x14ac:dyDescent="0.35">
      <c r="A235" t="s">
        <v>3</v>
      </c>
      <c r="B235">
        <v>934089305</v>
      </c>
      <c r="C235">
        <v>1995</v>
      </c>
      <c r="D235">
        <v>27</v>
      </c>
      <c r="E235">
        <v>1</v>
      </c>
      <c r="F235" t="s">
        <v>8</v>
      </c>
      <c r="G235" s="3" t="s">
        <v>11</v>
      </c>
      <c r="H235" s="1">
        <v>44463</v>
      </c>
      <c r="I235" s="1">
        <v>44485</v>
      </c>
      <c r="J235" s="1">
        <v>44549</v>
      </c>
      <c r="K235">
        <v>39</v>
      </c>
      <c r="L235" s="48">
        <f t="shared" si="99"/>
        <v>0</v>
      </c>
      <c r="M235" s="48">
        <f t="shared" si="87"/>
        <v>0</v>
      </c>
      <c r="N235" s="48">
        <f t="shared" si="88"/>
        <v>0</v>
      </c>
      <c r="O235">
        <v>29.857142857142858</v>
      </c>
      <c r="P235">
        <v>3400</v>
      </c>
      <c r="Q235" s="9">
        <f>VLOOKUP(ROUND(K235,0),Sheet2!$B$20:$J$37,8,0)</f>
        <v>2883.6536389391513</v>
      </c>
      <c r="R235" s="46">
        <f>VLOOKUP(ROUND(K235,0),Sheet2!$B$20:$J$37,2,0)</f>
        <v>3986.9445441050993</v>
      </c>
      <c r="S235" s="46">
        <f>VLOOKUP(ROUND(K235,0),Sheet2!$B$20:$J$37,3,0)</f>
        <v>3823.1316171522089</v>
      </c>
      <c r="T235" s="46">
        <f>VLOOKUP(ROUND(K235,0),Sheet2!$B$20:$J$37,4,0)</f>
        <v>3736.3856874523608</v>
      </c>
      <c r="U235" s="46">
        <f>VLOOKUP(ROUND(K235,0),Sheet2!$B$20:$J$37,5,0)</f>
        <v>3602.8137210549116</v>
      </c>
      <c r="V235" s="46">
        <f>VLOOKUP(ROUND(K235,0),Sheet2!$B$20:$J$37,6,0)</f>
        <v>3379.6207896898895</v>
      </c>
      <c r="W235" s="46">
        <f>VLOOKUP(ROUND(K235,0),Sheet2!$B$20:$J$37,7,0)</f>
        <v>3131.6372143145204</v>
      </c>
      <c r="X235" s="46">
        <f>VLOOKUP(ROUND(K235,0),Sheet2!$B$20:$J$37,8,0)</f>
        <v>2883.6536389391513</v>
      </c>
      <c r="Y235" s="46">
        <f>VLOOKUP(ROUND(K235,0),Sheet2!$B$20:$J$37,9,0)</f>
        <v>2660.4607075741292</v>
      </c>
      <c r="Z235" s="46">
        <f>VLOOKUP(ROUND(K235,0),Sheet2!$B$20:$M$37,10,0)</f>
        <v>2526.8887411766796</v>
      </c>
      <c r="AA235" s="46">
        <f>VLOOKUP(ROUND(K235,0),Sheet2!$B$20:$M$37,11,0)</f>
        <v>2440.1428114768319</v>
      </c>
      <c r="AB235" s="46">
        <f>VLOOKUP(ROUND(K235,0),Sheet2!$B$20:$M$37,12,0)</f>
        <v>2276.3298845239415</v>
      </c>
      <c r="AC235" s="46">
        <v>75</v>
      </c>
      <c r="AD235" s="53">
        <f t="shared" si="89"/>
        <v>0</v>
      </c>
      <c r="AE235">
        <v>1</v>
      </c>
      <c r="AF235" s="46">
        <v>0</v>
      </c>
      <c r="AG235">
        <v>0</v>
      </c>
      <c r="AH235" s="45">
        <v>0</v>
      </c>
      <c r="AL235">
        <v>0</v>
      </c>
      <c r="AM235" s="45">
        <v>0</v>
      </c>
      <c r="AO235">
        <v>0</v>
      </c>
      <c r="AS235">
        <v>0</v>
      </c>
      <c r="AT235">
        <v>0</v>
      </c>
      <c r="AU235" t="s">
        <v>20</v>
      </c>
      <c r="AV235" t="s">
        <v>25</v>
      </c>
      <c r="AW235">
        <v>0</v>
      </c>
      <c r="AX235">
        <v>0</v>
      </c>
      <c r="AY235">
        <v>1</v>
      </c>
      <c r="AZ235" s="51">
        <f t="shared" si="90"/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 s="51">
        <f t="shared" si="91"/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22</v>
      </c>
      <c r="BW235" t="s">
        <v>25</v>
      </c>
      <c r="BX235">
        <v>0</v>
      </c>
      <c r="BY235">
        <v>0</v>
      </c>
      <c r="BZ235" s="52">
        <f t="shared" si="103"/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 s="52">
        <f t="shared" si="104"/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Y235">
        <v>0</v>
      </c>
      <c r="CZ235">
        <v>0</v>
      </c>
      <c r="DA235">
        <v>0</v>
      </c>
      <c r="DC235">
        <v>0</v>
      </c>
      <c r="DD235" s="54">
        <f t="shared" si="92"/>
        <v>0</v>
      </c>
      <c r="DE235" t="s">
        <v>73</v>
      </c>
      <c r="DF235">
        <v>0</v>
      </c>
      <c r="DG235" s="46">
        <v>0</v>
      </c>
      <c r="DH235" t="s">
        <v>68</v>
      </c>
    </row>
    <row r="236" spans="1:112" hidden="1" x14ac:dyDescent="0.35">
      <c r="A236" t="s">
        <v>3</v>
      </c>
      <c r="B236">
        <v>378061999</v>
      </c>
      <c r="C236">
        <v>1992</v>
      </c>
      <c r="D236">
        <v>30</v>
      </c>
      <c r="E236">
        <v>1</v>
      </c>
      <c r="F236" t="s">
        <v>8</v>
      </c>
      <c r="G236" s="3" t="s">
        <v>11</v>
      </c>
      <c r="H236" s="1">
        <v>44428</v>
      </c>
      <c r="I236" s="1"/>
      <c r="J236" s="1">
        <v>44498</v>
      </c>
      <c r="K236">
        <v>39</v>
      </c>
      <c r="L236" s="48">
        <f t="shared" si="99"/>
        <v>0</v>
      </c>
      <c r="M236" s="48">
        <f t="shared" si="87"/>
        <v>0</v>
      </c>
      <c r="N236" s="48">
        <f t="shared" si="88"/>
        <v>0</v>
      </c>
      <c r="O236">
        <v>29</v>
      </c>
      <c r="P236">
        <v>3400</v>
      </c>
      <c r="Q236" s="9">
        <f>VLOOKUP(ROUND(K236,0),Sheet2!$B$20:$J$37,8,0)</f>
        <v>2883.6536389391513</v>
      </c>
      <c r="R236" s="46">
        <f>VLOOKUP(ROUND(K236,0),Sheet2!$B$20:$J$37,2,0)</f>
        <v>3986.9445441050993</v>
      </c>
      <c r="S236" s="46">
        <f>VLOOKUP(ROUND(K236,0),Sheet2!$B$20:$J$37,3,0)</f>
        <v>3823.1316171522089</v>
      </c>
      <c r="T236" s="46">
        <f>VLOOKUP(ROUND(K236,0),Sheet2!$B$20:$J$37,4,0)</f>
        <v>3736.3856874523608</v>
      </c>
      <c r="U236" s="46">
        <f>VLOOKUP(ROUND(K236,0),Sheet2!$B$20:$J$37,5,0)</f>
        <v>3602.8137210549116</v>
      </c>
      <c r="V236" s="46">
        <f>VLOOKUP(ROUND(K236,0),Sheet2!$B$20:$J$37,6,0)</f>
        <v>3379.6207896898895</v>
      </c>
      <c r="W236" s="46">
        <f>VLOOKUP(ROUND(K236,0),Sheet2!$B$20:$J$37,7,0)</f>
        <v>3131.6372143145204</v>
      </c>
      <c r="X236" s="46">
        <f>VLOOKUP(ROUND(K236,0),Sheet2!$B$20:$J$37,8,0)</f>
        <v>2883.6536389391513</v>
      </c>
      <c r="Y236" s="46">
        <f>VLOOKUP(ROUND(K236,0),Sheet2!$B$20:$J$37,9,0)</f>
        <v>2660.4607075741292</v>
      </c>
      <c r="Z236" s="46">
        <f>VLOOKUP(ROUND(K236,0),Sheet2!$B$20:$M$37,10,0)</f>
        <v>2526.8887411766796</v>
      </c>
      <c r="AA236" s="46">
        <f>VLOOKUP(ROUND(K236,0),Sheet2!$B$20:$M$37,11,0)</f>
        <v>2440.1428114768319</v>
      </c>
      <c r="AB236" s="46">
        <f>VLOOKUP(ROUND(K236,0),Sheet2!$B$20:$M$37,12,0)</f>
        <v>2276.3298845239415</v>
      </c>
      <c r="AC236" s="46">
        <v>75</v>
      </c>
      <c r="AD236" s="53">
        <f t="shared" si="89"/>
        <v>0</v>
      </c>
      <c r="AE236">
        <v>1</v>
      </c>
      <c r="AF236" s="46">
        <v>0</v>
      </c>
      <c r="AG236">
        <v>0</v>
      </c>
      <c r="AH236" s="45">
        <v>0</v>
      </c>
      <c r="AL236">
        <v>0</v>
      </c>
      <c r="AM236" s="45">
        <v>0</v>
      </c>
      <c r="AO236">
        <v>0</v>
      </c>
      <c r="AS236">
        <v>0</v>
      </c>
      <c r="AT236">
        <v>0</v>
      </c>
      <c r="AU236" t="s">
        <v>21</v>
      </c>
      <c r="AV236" t="s">
        <v>24</v>
      </c>
      <c r="AW236">
        <v>0</v>
      </c>
      <c r="AX236">
        <v>0</v>
      </c>
      <c r="AY236">
        <v>1</v>
      </c>
      <c r="AZ236" s="51">
        <f t="shared" si="90"/>
        <v>1</v>
      </c>
      <c r="BA236">
        <v>0</v>
      </c>
      <c r="BB236">
        <v>0</v>
      </c>
      <c r="BC236">
        <v>1</v>
      </c>
      <c r="BD236">
        <v>0</v>
      </c>
      <c r="BE236">
        <v>0</v>
      </c>
      <c r="BF236" s="51">
        <f t="shared" si="91"/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/>
      <c r="CW236">
        <v>0</v>
      </c>
      <c r="CY236">
        <v>0</v>
      </c>
      <c r="CZ236">
        <v>0</v>
      </c>
      <c r="DA236">
        <v>0</v>
      </c>
      <c r="DC236">
        <v>0</v>
      </c>
      <c r="DD236" s="54">
        <f t="shared" si="92"/>
        <v>0</v>
      </c>
      <c r="DE236" t="s">
        <v>73</v>
      </c>
      <c r="DF236">
        <v>0</v>
      </c>
      <c r="DG236" s="46">
        <v>0</v>
      </c>
      <c r="DH236" t="s">
        <v>68</v>
      </c>
    </row>
    <row r="237" spans="1:112" hidden="1" x14ac:dyDescent="0.35">
      <c r="A237" t="s">
        <v>3</v>
      </c>
      <c r="B237">
        <v>764562125</v>
      </c>
      <c r="C237">
        <v>1995</v>
      </c>
      <c r="D237">
        <v>27</v>
      </c>
      <c r="E237">
        <v>1</v>
      </c>
      <c r="F237" t="s">
        <v>8</v>
      </c>
      <c r="G237" s="3" t="s">
        <v>11</v>
      </c>
      <c r="H237" s="1">
        <v>44435</v>
      </c>
      <c r="I237" s="1">
        <v>44484</v>
      </c>
      <c r="J237" s="1">
        <v>44448</v>
      </c>
      <c r="K237">
        <v>38.714285714285715</v>
      </c>
      <c r="L237" s="48">
        <f t="shared" si="99"/>
        <v>0</v>
      </c>
      <c r="M237" s="48">
        <f t="shared" si="87"/>
        <v>0</v>
      </c>
      <c r="N237" s="48">
        <f t="shared" si="88"/>
        <v>0</v>
      </c>
      <c r="O237">
        <v>36.857142857142861</v>
      </c>
      <c r="P237">
        <v>3400</v>
      </c>
      <c r="Q237" s="9">
        <f>VLOOKUP(ROUND(K237,0),Sheet2!$B$20:$J$37,8,0)</f>
        <v>2883.6536389391513</v>
      </c>
      <c r="R237" s="46">
        <f>VLOOKUP(ROUND(K237,0),Sheet2!$B$20:$J$37,2,0)</f>
        <v>3986.9445441050993</v>
      </c>
      <c r="S237" s="46">
        <f>VLOOKUP(ROUND(K237,0),Sheet2!$B$20:$J$37,3,0)</f>
        <v>3823.1316171522089</v>
      </c>
      <c r="T237" s="46">
        <f>VLOOKUP(ROUND(K237,0),Sheet2!$B$20:$J$37,4,0)</f>
        <v>3736.3856874523608</v>
      </c>
      <c r="U237" s="46">
        <f>VLOOKUP(ROUND(K237,0),Sheet2!$B$20:$J$37,5,0)</f>
        <v>3602.8137210549116</v>
      </c>
      <c r="V237" s="46">
        <f>VLOOKUP(ROUND(K237,0),Sheet2!$B$20:$J$37,6,0)</f>
        <v>3379.6207896898895</v>
      </c>
      <c r="W237" s="46">
        <f>VLOOKUP(ROUND(K237,0),Sheet2!$B$20:$J$37,7,0)</f>
        <v>3131.6372143145204</v>
      </c>
      <c r="X237" s="46">
        <f>VLOOKUP(ROUND(K237,0),Sheet2!$B$20:$J$37,8,0)</f>
        <v>2883.6536389391513</v>
      </c>
      <c r="Y237" s="46">
        <f>VLOOKUP(ROUND(K237,0),Sheet2!$B$20:$J$37,9,0)</f>
        <v>2660.4607075741292</v>
      </c>
      <c r="Z237" s="46">
        <f>VLOOKUP(ROUND(K237,0),Sheet2!$B$20:$M$37,10,0)</f>
        <v>2526.8887411766796</v>
      </c>
      <c r="AA237" s="46">
        <f>VLOOKUP(ROUND(K237,0),Sheet2!$B$20:$M$37,11,0)</f>
        <v>2440.1428114768319</v>
      </c>
      <c r="AB237" s="46">
        <f>VLOOKUP(ROUND(K237,0),Sheet2!$B$20:$M$37,12,0)</f>
        <v>2276.3298845239415</v>
      </c>
      <c r="AC237" s="46">
        <v>75</v>
      </c>
      <c r="AD237" s="53">
        <f t="shared" si="89"/>
        <v>0</v>
      </c>
      <c r="AE237">
        <v>1</v>
      </c>
      <c r="AF237" s="46">
        <v>0</v>
      </c>
      <c r="AG237">
        <v>0</v>
      </c>
      <c r="AH237" s="45">
        <v>0</v>
      </c>
      <c r="AL237">
        <v>1</v>
      </c>
      <c r="AM237" s="45">
        <v>0</v>
      </c>
      <c r="AN237">
        <v>22</v>
      </c>
      <c r="AO237">
        <v>0</v>
      </c>
      <c r="AQ237">
        <v>0</v>
      </c>
      <c r="AS237">
        <v>0</v>
      </c>
      <c r="AT237">
        <v>0</v>
      </c>
      <c r="AU237" t="s">
        <v>20</v>
      </c>
      <c r="AV237" t="s">
        <v>24</v>
      </c>
      <c r="AW237">
        <v>0</v>
      </c>
      <c r="AX237">
        <v>1</v>
      </c>
      <c r="AY237">
        <v>1</v>
      </c>
      <c r="AZ237" s="51">
        <v>1</v>
      </c>
      <c r="BA237">
        <v>0</v>
      </c>
      <c r="BB237">
        <v>0</v>
      </c>
      <c r="BC237">
        <v>1</v>
      </c>
      <c r="BD237">
        <v>0</v>
      </c>
      <c r="BE237">
        <v>0</v>
      </c>
      <c r="BF237" s="51">
        <f t="shared" si="91"/>
        <v>0</v>
      </c>
      <c r="BG237">
        <v>0</v>
      </c>
      <c r="BH237">
        <v>1</v>
      </c>
      <c r="BI237">
        <v>1</v>
      </c>
      <c r="BJ237">
        <v>1</v>
      </c>
      <c r="BK237">
        <v>1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49</v>
      </c>
      <c r="BW237" t="s">
        <v>24</v>
      </c>
      <c r="BX237">
        <v>0</v>
      </c>
      <c r="BY237">
        <v>0</v>
      </c>
      <c r="BZ237" s="52">
        <f t="shared" ref="BZ237:BZ238" si="105">BX237+BY237</f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 s="52">
        <f t="shared" ref="CF237:CF238" si="106">CD237+CE237</f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Y237">
        <v>0</v>
      </c>
      <c r="CZ237">
        <v>0</v>
      </c>
      <c r="DA237">
        <v>0</v>
      </c>
      <c r="DC237">
        <v>0</v>
      </c>
      <c r="DD237" s="54">
        <f t="shared" si="92"/>
        <v>0</v>
      </c>
      <c r="DE237" t="s">
        <v>73</v>
      </c>
      <c r="DF237">
        <v>0</v>
      </c>
      <c r="DG237" s="46">
        <v>0</v>
      </c>
      <c r="DH237" t="s">
        <v>68</v>
      </c>
    </row>
    <row r="238" spans="1:112" hidden="1" x14ac:dyDescent="0.35">
      <c r="A238" t="s">
        <v>3</v>
      </c>
      <c r="B238">
        <v>987041519</v>
      </c>
      <c r="C238">
        <v>1990</v>
      </c>
      <c r="D238">
        <v>32</v>
      </c>
      <c r="E238">
        <v>2</v>
      </c>
      <c r="F238" t="s">
        <v>8</v>
      </c>
      <c r="G238" s="3" t="s">
        <v>11</v>
      </c>
      <c r="H238" s="1">
        <v>44457</v>
      </c>
      <c r="I238" s="1">
        <v>44480</v>
      </c>
      <c r="J238" s="1">
        <v>44544</v>
      </c>
      <c r="K238">
        <v>39</v>
      </c>
      <c r="L238" s="48">
        <f t="shared" si="99"/>
        <v>0</v>
      </c>
      <c r="M238" s="48">
        <f t="shared" si="87"/>
        <v>0</v>
      </c>
      <c r="N238" s="48">
        <f t="shared" si="88"/>
        <v>0</v>
      </c>
      <c r="O238">
        <v>29.857142857142858</v>
      </c>
      <c r="P238">
        <v>3400</v>
      </c>
      <c r="Q238" s="9">
        <f>VLOOKUP(ROUND(K238,0),Sheet2!$B$20:$J$37,8,0)</f>
        <v>2883.6536389391513</v>
      </c>
      <c r="R238" s="46">
        <f>VLOOKUP(ROUND(K238,0),Sheet2!$B$20:$J$37,2,0)</f>
        <v>3986.9445441050993</v>
      </c>
      <c r="S238" s="46">
        <f>VLOOKUP(ROUND(K238,0),Sheet2!$B$20:$J$37,3,0)</f>
        <v>3823.1316171522089</v>
      </c>
      <c r="T238" s="46">
        <f>VLOOKUP(ROUND(K238,0),Sheet2!$B$20:$J$37,4,0)</f>
        <v>3736.3856874523608</v>
      </c>
      <c r="U238" s="46">
        <f>VLOOKUP(ROUND(K238,0),Sheet2!$B$20:$J$37,5,0)</f>
        <v>3602.8137210549116</v>
      </c>
      <c r="V238" s="46">
        <f>VLOOKUP(ROUND(K238,0),Sheet2!$B$20:$J$37,6,0)</f>
        <v>3379.6207896898895</v>
      </c>
      <c r="W238" s="46">
        <f>VLOOKUP(ROUND(K238,0),Sheet2!$B$20:$J$37,7,0)</f>
        <v>3131.6372143145204</v>
      </c>
      <c r="X238" s="46">
        <f>VLOOKUP(ROUND(K238,0),Sheet2!$B$20:$J$37,8,0)</f>
        <v>2883.6536389391513</v>
      </c>
      <c r="Y238" s="46">
        <f>VLOOKUP(ROUND(K238,0),Sheet2!$B$20:$J$37,9,0)</f>
        <v>2660.4607075741292</v>
      </c>
      <c r="Z238" s="46">
        <f>VLOOKUP(ROUND(K238,0),Sheet2!$B$20:$M$37,10,0)</f>
        <v>2526.8887411766796</v>
      </c>
      <c r="AA238" s="46">
        <f>VLOOKUP(ROUND(K238,0),Sheet2!$B$20:$M$37,11,0)</f>
        <v>2440.1428114768319</v>
      </c>
      <c r="AB238" s="46">
        <f>VLOOKUP(ROUND(K238,0),Sheet2!$B$20:$M$37,12,0)</f>
        <v>2276.3298845239415</v>
      </c>
      <c r="AC238" s="46">
        <v>75</v>
      </c>
      <c r="AD238" s="53">
        <f t="shared" si="89"/>
        <v>0</v>
      </c>
      <c r="AE238">
        <v>1</v>
      </c>
      <c r="AF238" s="46">
        <v>0</v>
      </c>
      <c r="AG238">
        <v>0</v>
      </c>
      <c r="AH238" s="45">
        <v>0</v>
      </c>
      <c r="AL238">
        <v>0</v>
      </c>
      <c r="AM238" s="45">
        <v>0</v>
      </c>
      <c r="AO238">
        <v>0</v>
      </c>
      <c r="AS238">
        <v>0</v>
      </c>
      <c r="AT238">
        <v>0</v>
      </c>
      <c r="AU238" t="s">
        <v>20</v>
      </c>
      <c r="AV238" t="s">
        <v>25</v>
      </c>
      <c r="AW238">
        <v>0</v>
      </c>
      <c r="AX238">
        <v>0</v>
      </c>
      <c r="AY238">
        <v>1</v>
      </c>
      <c r="AZ238" s="51">
        <f t="shared" si="90"/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 s="51">
        <f t="shared" si="91"/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23</v>
      </c>
      <c r="BW238" t="s">
        <v>25</v>
      </c>
      <c r="BX238">
        <v>0</v>
      </c>
      <c r="BY238">
        <v>0</v>
      </c>
      <c r="BZ238" s="52">
        <f t="shared" si="105"/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 s="52">
        <f t="shared" si="106"/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Y238">
        <v>0</v>
      </c>
      <c r="CZ238">
        <v>0</v>
      </c>
      <c r="DA238">
        <v>0</v>
      </c>
      <c r="DC238">
        <v>0</v>
      </c>
      <c r="DD238" s="54">
        <f t="shared" si="92"/>
        <v>0</v>
      </c>
      <c r="DE238" t="s">
        <v>73</v>
      </c>
      <c r="DF238">
        <v>0</v>
      </c>
      <c r="DG238" s="46">
        <v>0</v>
      </c>
      <c r="DH238" t="s">
        <v>68</v>
      </c>
    </row>
    <row r="239" spans="1:112" hidden="1" x14ac:dyDescent="0.35">
      <c r="A239" t="s">
        <v>2</v>
      </c>
      <c r="B239">
        <v>18600118</v>
      </c>
      <c r="C239">
        <v>1989</v>
      </c>
      <c r="D239">
        <v>33</v>
      </c>
      <c r="E239">
        <v>0</v>
      </c>
      <c r="F239" t="s">
        <v>8</v>
      </c>
      <c r="G239" s="3" t="s">
        <v>11</v>
      </c>
      <c r="H239" s="1">
        <v>44450</v>
      </c>
      <c r="I239" s="1" t="s">
        <v>52</v>
      </c>
      <c r="J239" s="1">
        <v>44454</v>
      </c>
      <c r="K239">
        <v>39</v>
      </c>
      <c r="L239" s="48">
        <f t="shared" si="99"/>
        <v>0</v>
      </c>
      <c r="M239" s="48">
        <f t="shared" si="87"/>
        <v>0</v>
      </c>
      <c r="N239" s="48">
        <f t="shared" si="88"/>
        <v>0</v>
      </c>
      <c r="O239">
        <v>38.428571428571431</v>
      </c>
      <c r="P239">
        <v>3400</v>
      </c>
      <c r="Q239" s="9">
        <f>VLOOKUP(ROUND(K239,0),Sheet2!$B$20:$J$37,8,0)</f>
        <v>2883.6536389391513</v>
      </c>
      <c r="R239" s="46">
        <f>VLOOKUP(ROUND(K239,0),Sheet2!$B$20:$J$37,2,0)</f>
        <v>3986.9445441050993</v>
      </c>
      <c r="S239" s="46">
        <f>VLOOKUP(ROUND(K239,0),Sheet2!$B$20:$J$37,3,0)</f>
        <v>3823.1316171522089</v>
      </c>
      <c r="T239" s="46">
        <f>VLOOKUP(ROUND(K239,0),Sheet2!$B$20:$J$37,4,0)</f>
        <v>3736.3856874523608</v>
      </c>
      <c r="U239" s="46">
        <f>VLOOKUP(ROUND(K239,0),Sheet2!$B$20:$J$37,5,0)</f>
        <v>3602.8137210549116</v>
      </c>
      <c r="V239" s="46">
        <f>VLOOKUP(ROUND(K239,0),Sheet2!$B$20:$J$37,6,0)</f>
        <v>3379.6207896898895</v>
      </c>
      <c r="W239" s="46">
        <f>VLOOKUP(ROUND(K239,0),Sheet2!$B$20:$J$37,7,0)</f>
        <v>3131.6372143145204</v>
      </c>
      <c r="X239" s="46">
        <f>VLOOKUP(ROUND(K239,0),Sheet2!$B$20:$J$37,8,0)</f>
        <v>2883.6536389391513</v>
      </c>
      <c r="Y239" s="46">
        <f>VLOOKUP(ROUND(K239,0),Sheet2!$B$20:$J$37,9,0)</f>
        <v>2660.4607075741292</v>
      </c>
      <c r="Z239" s="46">
        <f>VLOOKUP(ROUND(K239,0),Sheet2!$B$20:$M$37,10,0)</f>
        <v>2526.8887411766796</v>
      </c>
      <c r="AA239" s="46">
        <f>VLOOKUP(ROUND(K239,0),Sheet2!$B$20:$M$37,11,0)</f>
        <v>2440.1428114768319</v>
      </c>
      <c r="AB239" s="46">
        <f>VLOOKUP(ROUND(K239,0),Sheet2!$B$20:$M$37,12,0)</f>
        <v>2276.3298845239415</v>
      </c>
      <c r="AC239" s="46">
        <v>75</v>
      </c>
      <c r="AD239" s="53">
        <f t="shared" si="89"/>
        <v>0</v>
      </c>
      <c r="AE239">
        <v>1</v>
      </c>
      <c r="AF239" s="46">
        <v>0</v>
      </c>
      <c r="AG239">
        <v>0</v>
      </c>
      <c r="AH239" s="45">
        <v>0</v>
      </c>
      <c r="AL239">
        <v>0</v>
      </c>
      <c r="AM239" s="45">
        <v>0</v>
      </c>
      <c r="AO239">
        <v>0</v>
      </c>
      <c r="AQ239">
        <v>0</v>
      </c>
      <c r="AS239">
        <v>0</v>
      </c>
      <c r="AT239">
        <v>0</v>
      </c>
      <c r="AU239" t="s">
        <v>21</v>
      </c>
      <c r="AV239" t="s">
        <v>25</v>
      </c>
      <c r="AW239">
        <v>0</v>
      </c>
      <c r="AX239">
        <v>0</v>
      </c>
      <c r="AY239">
        <v>1</v>
      </c>
      <c r="AZ239" s="51">
        <f t="shared" si="90"/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 s="51">
        <f t="shared" si="91"/>
        <v>0</v>
      </c>
      <c r="BG239">
        <v>0</v>
      </c>
      <c r="BH239">
        <v>1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/>
      <c r="CW239">
        <v>0</v>
      </c>
      <c r="CY239">
        <v>0</v>
      </c>
      <c r="CZ239">
        <v>0</v>
      </c>
      <c r="DA239">
        <v>0</v>
      </c>
      <c r="DC239">
        <v>0</v>
      </c>
      <c r="DD239" s="54">
        <f t="shared" si="92"/>
        <v>0</v>
      </c>
      <c r="DF239">
        <v>0</v>
      </c>
      <c r="DG239" s="46">
        <v>0</v>
      </c>
      <c r="DH239" t="s">
        <v>68</v>
      </c>
    </row>
    <row r="240" spans="1:112" hidden="1" x14ac:dyDescent="0.35">
      <c r="A240" t="s">
        <v>3</v>
      </c>
      <c r="B240">
        <v>902854068</v>
      </c>
      <c r="C240">
        <v>1989</v>
      </c>
      <c r="D240">
        <v>33</v>
      </c>
      <c r="E240">
        <v>1</v>
      </c>
      <c r="F240" t="s">
        <v>8</v>
      </c>
      <c r="G240" s="3" t="s">
        <v>11</v>
      </c>
      <c r="H240" s="1">
        <v>44427</v>
      </c>
      <c r="I240" s="1">
        <v>44476</v>
      </c>
      <c r="J240" s="1">
        <v>44451</v>
      </c>
      <c r="K240">
        <v>39</v>
      </c>
      <c r="L240" s="48">
        <f t="shared" si="99"/>
        <v>0</v>
      </c>
      <c r="M240" s="48">
        <f t="shared" si="87"/>
        <v>0</v>
      </c>
      <c r="N240" s="48">
        <f t="shared" si="88"/>
        <v>0</v>
      </c>
      <c r="O240">
        <v>35.571428571428569</v>
      </c>
      <c r="P240">
        <v>3400</v>
      </c>
      <c r="Q240" s="9">
        <f>VLOOKUP(ROUND(K240,0),Sheet2!$B$20:$J$37,8,0)</f>
        <v>2883.6536389391513</v>
      </c>
      <c r="R240" s="46">
        <f>VLOOKUP(ROUND(K240,0),Sheet2!$B$20:$J$37,2,0)</f>
        <v>3986.9445441050993</v>
      </c>
      <c r="S240" s="46">
        <f>VLOOKUP(ROUND(K240,0),Sheet2!$B$20:$J$37,3,0)</f>
        <v>3823.1316171522089</v>
      </c>
      <c r="T240" s="46">
        <f>VLOOKUP(ROUND(K240,0),Sheet2!$B$20:$J$37,4,0)</f>
        <v>3736.3856874523608</v>
      </c>
      <c r="U240" s="46">
        <f>VLOOKUP(ROUND(K240,0),Sheet2!$B$20:$J$37,5,0)</f>
        <v>3602.8137210549116</v>
      </c>
      <c r="V240" s="46">
        <f>VLOOKUP(ROUND(K240,0),Sheet2!$B$20:$J$37,6,0)</f>
        <v>3379.6207896898895</v>
      </c>
      <c r="W240" s="46">
        <f>VLOOKUP(ROUND(K240,0),Sheet2!$B$20:$J$37,7,0)</f>
        <v>3131.6372143145204</v>
      </c>
      <c r="X240" s="46">
        <f>VLOOKUP(ROUND(K240,0),Sheet2!$B$20:$J$37,8,0)</f>
        <v>2883.6536389391513</v>
      </c>
      <c r="Y240" s="46">
        <f>VLOOKUP(ROUND(K240,0),Sheet2!$B$20:$J$37,9,0)</f>
        <v>2660.4607075741292</v>
      </c>
      <c r="Z240" s="46">
        <f>VLOOKUP(ROUND(K240,0),Sheet2!$B$20:$M$37,10,0)</f>
        <v>2526.8887411766796</v>
      </c>
      <c r="AA240" s="46">
        <f>VLOOKUP(ROUND(K240,0),Sheet2!$B$20:$M$37,11,0)</f>
        <v>2440.1428114768319</v>
      </c>
      <c r="AB240" s="46">
        <f>VLOOKUP(ROUND(K240,0),Sheet2!$B$20:$M$37,12,0)</f>
        <v>2276.3298845239415</v>
      </c>
      <c r="AC240" s="46">
        <v>75</v>
      </c>
      <c r="AD240" s="53">
        <f t="shared" si="89"/>
        <v>0</v>
      </c>
      <c r="AE240">
        <v>1</v>
      </c>
      <c r="AF240" s="46">
        <v>0</v>
      </c>
      <c r="AG240">
        <v>0</v>
      </c>
      <c r="AH240" s="45">
        <v>0</v>
      </c>
      <c r="AL240">
        <v>0</v>
      </c>
      <c r="AM240" s="45">
        <v>0</v>
      </c>
      <c r="AO240">
        <v>0</v>
      </c>
      <c r="AS240">
        <v>0</v>
      </c>
      <c r="AT240">
        <v>0</v>
      </c>
      <c r="AU240" t="s">
        <v>20</v>
      </c>
      <c r="AV240" t="s">
        <v>24</v>
      </c>
      <c r="AW240">
        <v>0</v>
      </c>
      <c r="AX240">
        <v>0</v>
      </c>
      <c r="AY240">
        <v>1</v>
      </c>
      <c r="AZ240" s="51">
        <f t="shared" si="90"/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 s="51">
        <f t="shared" si="91"/>
        <v>0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49</v>
      </c>
      <c r="BW240" t="s">
        <v>24</v>
      </c>
      <c r="BX240">
        <v>0</v>
      </c>
      <c r="BY240">
        <v>0</v>
      </c>
      <c r="BZ240" s="52">
        <f t="shared" ref="BZ240" si="107">BX240+BY240</f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 s="52">
        <f>CD240+CE240</f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Y240">
        <v>0</v>
      </c>
      <c r="CZ240">
        <v>0</v>
      </c>
      <c r="DA240">
        <v>0</v>
      </c>
      <c r="DC240">
        <v>0</v>
      </c>
      <c r="DD240" s="54">
        <f t="shared" si="92"/>
        <v>0</v>
      </c>
      <c r="DE240" t="s">
        <v>73</v>
      </c>
      <c r="DF240">
        <v>0</v>
      </c>
      <c r="DG240" s="46">
        <v>0</v>
      </c>
      <c r="DH240" t="s">
        <v>68</v>
      </c>
    </row>
    <row r="241" spans="1:112" hidden="1" x14ac:dyDescent="0.35">
      <c r="A241" t="s">
        <v>2</v>
      </c>
      <c r="B241">
        <v>21027278</v>
      </c>
      <c r="C241">
        <v>1988</v>
      </c>
      <c r="D241">
        <v>34</v>
      </c>
      <c r="E241">
        <v>0</v>
      </c>
      <c r="F241" t="s">
        <v>8</v>
      </c>
      <c r="G241" s="4" t="s">
        <v>11</v>
      </c>
      <c r="H241" s="1">
        <v>44428</v>
      </c>
      <c r="I241" s="1"/>
      <c r="J241" s="1">
        <v>44548</v>
      </c>
      <c r="K241">
        <v>39</v>
      </c>
      <c r="L241" s="48">
        <f t="shared" si="99"/>
        <v>0</v>
      </c>
      <c r="M241" s="48">
        <f t="shared" si="87"/>
        <v>0</v>
      </c>
      <c r="N241" s="48">
        <f t="shared" si="88"/>
        <v>0</v>
      </c>
      <c r="O241">
        <v>21.857142857142858</v>
      </c>
      <c r="P241">
        <v>3400</v>
      </c>
      <c r="Q241" s="9">
        <f>VLOOKUP(ROUND(K241,0),Sheet2!$B$20:$J$37,8,0)</f>
        <v>2883.6536389391513</v>
      </c>
      <c r="R241" s="46">
        <f>VLOOKUP(ROUND(K241,0),Sheet2!$B$20:$J$37,2,0)</f>
        <v>3986.9445441050993</v>
      </c>
      <c r="S241" s="46">
        <f>VLOOKUP(ROUND(K241,0),Sheet2!$B$20:$J$37,3,0)</f>
        <v>3823.1316171522089</v>
      </c>
      <c r="T241" s="46">
        <f>VLOOKUP(ROUND(K241,0),Sheet2!$B$20:$J$37,4,0)</f>
        <v>3736.3856874523608</v>
      </c>
      <c r="U241" s="46">
        <f>VLOOKUP(ROUND(K241,0),Sheet2!$B$20:$J$37,5,0)</f>
        <v>3602.8137210549116</v>
      </c>
      <c r="V241" s="46">
        <f>VLOOKUP(ROUND(K241,0),Sheet2!$B$20:$J$37,6,0)</f>
        <v>3379.6207896898895</v>
      </c>
      <c r="W241" s="46">
        <f>VLOOKUP(ROUND(K241,0),Sheet2!$B$20:$J$37,7,0)</f>
        <v>3131.6372143145204</v>
      </c>
      <c r="X241" s="46">
        <f>VLOOKUP(ROUND(K241,0),Sheet2!$B$20:$J$37,8,0)</f>
        <v>2883.6536389391513</v>
      </c>
      <c r="Y241" s="46">
        <f>VLOOKUP(ROUND(K241,0),Sheet2!$B$20:$J$37,9,0)</f>
        <v>2660.4607075741292</v>
      </c>
      <c r="Z241" s="46">
        <f>VLOOKUP(ROUND(K241,0),Sheet2!$B$20:$M$37,10,0)</f>
        <v>2526.8887411766796</v>
      </c>
      <c r="AA241" s="46">
        <f>VLOOKUP(ROUND(K241,0),Sheet2!$B$20:$M$37,11,0)</f>
        <v>2440.1428114768319</v>
      </c>
      <c r="AB241" s="46">
        <f>VLOOKUP(ROUND(K241,0),Sheet2!$B$20:$M$37,12,0)</f>
        <v>2276.3298845239415</v>
      </c>
      <c r="AC241" s="46">
        <v>75</v>
      </c>
      <c r="AD241" s="53">
        <f t="shared" si="89"/>
        <v>0</v>
      </c>
      <c r="AE241">
        <v>1</v>
      </c>
      <c r="AF241" s="46">
        <v>0</v>
      </c>
      <c r="AG241">
        <v>0</v>
      </c>
      <c r="AH241" s="45">
        <v>0</v>
      </c>
      <c r="AL241">
        <v>0</v>
      </c>
      <c r="AM241" s="45">
        <v>0</v>
      </c>
      <c r="AO241">
        <v>0</v>
      </c>
      <c r="AQ241">
        <v>0</v>
      </c>
      <c r="AS241">
        <v>0</v>
      </c>
      <c r="AT241">
        <v>0</v>
      </c>
      <c r="AU241" t="s">
        <v>21</v>
      </c>
      <c r="AV241" t="s">
        <v>24</v>
      </c>
      <c r="AW241">
        <v>0</v>
      </c>
      <c r="AX241">
        <v>0</v>
      </c>
      <c r="AY241">
        <v>1</v>
      </c>
      <c r="AZ241" s="51">
        <f t="shared" si="90"/>
        <v>1</v>
      </c>
      <c r="BA241">
        <v>0</v>
      </c>
      <c r="BB241">
        <v>1</v>
      </c>
      <c r="BC241">
        <v>1</v>
      </c>
      <c r="BD241">
        <v>0</v>
      </c>
      <c r="BE241">
        <v>0</v>
      </c>
      <c r="BF241" s="51">
        <f t="shared" si="91"/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/>
      <c r="CW241">
        <v>0</v>
      </c>
      <c r="CY241">
        <v>0</v>
      </c>
      <c r="CZ241">
        <v>0</v>
      </c>
      <c r="DA241">
        <v>0</v>
      </c>
      <c r="DC241">
        <v>0</v>
      </c>
      <c r="DD241" s="54">
        <f t="shared" si="92"/>
        <v>0</v>
      </c>
      <c r="DF241">
        <v>0</v>
      </c>
      <c r="DG241" s="46">
        <v>0</v>
      </c>
      <c r="DH241" t="s">
        <v>68</v>
      </c>
    </row>
    <row r="242" spans="1:112" hidden="1" x14ac:dyDescent="0.35">
      <c r="A242" t="s">
        <v>3</v>
      </c>
      <c r="B242">
        <v>902500275</v>
      </c>
      <c r="C242">
        <v>1987</v>
      </c>
      <c r="D242">
        <v>35</v>
      </c>
      <c r="E242">
        <v>1</v>
      </c>
      <c r="F242" t="s">
        <v>8</v>
      </c>
      <c r="G242" s="3" t="s">
        <v>11</v>
      </c>
      <c r="H242" s="1">
        <v>44433</v>
      </c>
      <c r="I242" s="1">
        <v>44482</v>
      </c>
      <c r="J242" s="1">
        <v>44496</v>
      </c>
      <c r="K242">
        <v>39</v>
      </c>
      <c r="L242" s="48">
        <f t="shared" si="99"/>
        <v>0</v>
      </c>
      <c r="M242" s="48">
        <f t="shared" si="87"/>
        <v>0</v>
      </c>
      <c r="N242" s="48">
        <f t="shared" si="88"/>
        <v>0</v>
      </c>
      <c r="O242">
        <v>37</v>
      </c>
      <c r="P242">
        <v>3400</v>
      </c>
      <c r="Q242" s="9">
        <f>VLOOKUP(ROUND(K242,0),Sheet2!$B$20:$J$37,8,0)</f>
        <v>2883.6536389391513</v>
      </c>
      <c r="R242" s="46">
        <f>VLOOKUP(ROUND(K242,0),Sheet2!$B$20:$J$37,2,0)</f>
        <v>3986.9445441050993</v>
      </c>
      <c r="S242" s="46">
        <f>VLOOKUP(ROUND(K242,0),Sheet2!$B$20:$J$37,3,0)</f>
        <v>3823.1316171522089</v>
      </c>
      <c r="T242" s="46">
        <f>VLOOKUP(ROUND(K242,0),Sheet2!$B$20:$J$37,4,0)</f>
        <v>3736.3856874523608</v>
      </c>
      <c r="U242" s="46">
        <f>VLOOKUP(ROUND(K242,0),Sheet2!$B$20:$J$37,5,0)</f>
        <v>3602.8137210549116</v>
      </c>
      <c r="V242" s="46">
        <f>VLOOKUP(ROUND(K242,0),Sheet2!$B$20:$J$37,6,0)</f>
        <v>3379.6207896898895</v>
      </c>
      <c r="W242" s="46">
        <f>VLOOKUP(ROUND(K242,0),Sheet2!$B$20:$J$37,7,0)</f>
        <v>3131.6372143145204</v>
      </c>
      <c r="X242" s="46">
        <f>VLOOKUP(ROUND(K242,0),Sheet2!$B$20:$J$37,8,0)</f>
        <v>2883.6536389391513</v>
      </c>
      <c r="Y242" s="46">
        <f>VLOOKUP(ROUND(K242,0),Sheet2!$B$20:$J$37,9,0)</f>
        <v>2660.4607075741292</v>
      </c>
      <c r="Z242" s="46">
        <f>VLOOKUP(ROUND(K242,0),Sheet2!$B$20:$M$37,10,0)</f>
        <v>2526.8887411766796</v>
      </c>
      <c r="AA242" s="46">
        <f>VLOOKUP(ROUND(K242,0),Sheet2!$B$20:$M$37,11,0)</f>
        <v>2440.1428114768319</v>
      </c>
      <c r="AB242" s="46">
        <f>VLOOKUP(ROUND(K242,0),Sheet2!$B$20:$M$37,12,0)</f>
        <v>2276.3298845239415</v>
      </c>
      <c r="AC242" s="46">
        <v>75</v>
      </c>
      <c r="AD242" s="53">
        <f t="shared" si="89"/>
        <v>0</v>
      </c>
      <c r="AE242">
        <v>1</v>
      </c>
      <c r="AF242" s="46">
        <v>0</v>
      </c>
      <c r="AG242">
        <v>0</v>
      </c>
      <c r="AH242" s="45">
        <v>0</v>
      </c>
      <c r="AL242">
        <v>1</v>
      </c>
      <c r="AM242" s="45">
        <v>0</v>
      </c>
      <c r="AN242">
        <v>15</v>
      </c>
      <c r="AO242">
        <v>0</v>
      </c>
      <c r="AS242">
        <v>0</v>
      </c>
      <c r="AT242">
        <v>0</v>
      </c>
      <c r="AU242" t="s">
        <v>20</v>
      </c>
      <c r="AV242" t="s">
        <v>24</v>
      </c>
      <c r="AW242">
        <v>0</v>
      </c>
      <c r="AX242">
        <v>0</v>
      </c>
      <c r="AY242">
        <v>1</v>
      </c>
      <c r="AZ242" s="51">
        <f t="shared" si="90"/>
        <v>1</v>
      </c>
      <c r="BA242">
        <v>0</v>
      </c>
      <c r="BB242">
        <v>0</v>
      </c>
      <c r="BC242">
        <v>1</v>
      </c>
      <c r="BD242">
        <v>0</v>
      </c>
      <c r="BE242">
        <v>0</v>
      </c>
      <c r="BF242" s="51">
        <f t="shared" si="91"/>
        <v>0</v>
      </c>
      <c r="BG242">
        <v>0</v>
      </c>
      <c r="BH242">
        <v>0</v>
      </c>
      <c r="BI242">
        <v>1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49</v>
      </c>
      <c r="BW242" t="s">
        <v>24</v>
      </c>
      <c r="BX242">
        <v>0</v>
      </c>
      <c r="BY242">
        <v>0</v>
      </c>
      <c r="BZ242" s="52">
        <f t="shared" ref="BZ242:BZ244" si="108">BX242+BY242</f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 s="52">
        <f t="shared" ref="CF242:CF244" si="109">CD242+CE242</f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Y242">
        <v>0</v>
      </c>
      <c r="CZ242">
        <v>0</v>
      </c>
      <c r="DA242">
        <v>0</v>
      </c>
      <c r="DC242">
        <v>0</v>
      </c>
      <c r="DD242" s="54">
        <f t="shared" si="92"/>
        <v>0</v>
      </c>
      <c r="DE242" t="s">
        <v>73</v>
      </c>
      <c r="DF242">
        <v>0</v>
      </c>
      <c r="DG242" s="46">
        <v>0</v>
      </c>
      <c r="DH242" t="s">
        <v>68</v>
      </c>
    </row>
    <row r="243" spans="1:112" hidden="1" x14ac:dyDescent="0.35">
      <c r="A243" t="s">
        <v>3</v>
      </c>
      <c r="B243">
        <v>917521089</v>
      </c>
      <c r="C243">
        <v>1985</v>
      </c>
      <c r="D243">
        <v>37</v>
      </c>
      <c r="E243">
        <v>3</v>
      </c>
      <c r="F243" t="s">
        <v>8</v>
      </c>
      <c r="G243" s="3" t="s">
        <v>11</v>
      </c>
      <c r="H243" s="1">
        <v>44457</v>
      </c>
      <c r="I243" s="1">
        <v>44480</v>
      </c>
      <c r="J243" s="1">
        <v>44552</v>
      </c>
      <c r="K243">
        <v>39</v>
      </c>
      <c r="L243" s="48">
        <f t="shared" si="99"/>
        <v>0</v>
      </c>
      <c r="M243" s="48">
        <f t="shared" si="87"/>
        <v>0</v>
      </c>
      <c r="N243" s="48">
        <f t="shared" si="88"/>
        <v>0</v>
      </c>
      <c r="O243">
        <v>28.714285714285715</v>
      </c>
      <c r="P243">
        <v>3400</v>
      </c>
      <c r="Q243" s="9">
        <f>VLOOKUP(ROUND(K243,0),Sheet2!$B$20:$J$37,8,0)</f>
        <v>2883.6536389391513</v>
      </c>
      <c r="R243" s="46">
        <f>VLOOKUP(ROUND(K243,0),Sheet2!$B$20:$J$37,2,0)</f>
        <v>3986.9445441050993</v>
      </c>
      <c r="S243" s="46">
        <f>VLOOKUP(ROUND(K243,0),Sheet2!$B$20:$J$37,3,0)</f>
        <v>3823.1316171522089</v>
      </c>
      <c r="T243" s="46">
        <f>VLOOKUP(ROUND(K243,0),Sheet2!$B$20:$J$37,4,0)</f>
        <v>3736.3856874523608</v>
      </c>
      <c r="U243" s="46">
        <f>VLOOKUP(ROUND(K243,0),Sheet2!$B$20:$J$37,5,0)</f>
        <v>3602.8137210549116</v>
      </c>
      <c r="V243" s="46">
        <f>VLOOKUP(ROUND(K243,0),Sheet2!$B$20:$J$37,6,0)</f>
        <v>3379.6207896898895</v>
      </c>
      <c r="W243" s="46">
        <f>VLOOKUP(ROUND(K243,0),Sheet2!$B$20:$J$37,7,0)</f>
        <v>3131.6372143145204</v>
      </c>
      <c r="X243" s="46">
        <f>VLOOKUP(ROUND(K243,0),Sheet2!$B$20:$J$37,8,0)</f>
        <v>2883.6536389391513</v>
      </c>
      <c r="Y243" s="46">
        <f>VLOOKUP(ROUND(K243,0),Sheet2!$B$20:$J$37,9,0)</f>
        <v>2660.4607075741292</v>
      </c>
      <c r="Z243" s="46">
        <f>VLOOKUP(ROUND(K243,0),Sheet2!$B$20:$M$37,10,0)</f>
        <v>2526.8887411766796</v>
      </c>
      <c r="AA243" s="46">
        <f>VLOOKUP(ROUND(K243,0),Sheet2!$B$20:$M$37,11,0)</f>
        <v>2440.1428114768319</v>
      </c>
      <c r="AB243" s="46">
        <f>VLOOKUP(ROUND(K243,0),Sheet2!$B$20:$M$37,12,0)</f>
        <v>2276.3298845239415</v>
      </c>
      <c r="AC243" s="46">
        <v>75</v>
      </c>
      <c r="AD243" s="53">
        <f t="shared" si="89"/>
        <v>0</v>
      </c>
      <c r="AE243">
        <v>1</v>
      </c>
      <c r="AF243" s="46">
        <v>0</v>
      </c>
      <c r="AG243">
        <v>0</v>
      </c>
      <c r="AH243" s="45">
        <v>0</v>
      </c>
      <c r="AL243">
        <v>0</v>
      </c>
      <c r="AM243" s="45">
        <v>0</v>
      </c>
      <c r="AN243" t="s">
        <v>15</v>
      </c>
      <c r="AO243">
        <v>0</v>
      </c>
      <c r="AS243">
        <v>0</v>
      </c>
      <c r="AT243">
        <v>0</v>
      </c>
      <c r="AU243" t="s">
        <v>20</v>
      </c>
      <c r="AV243" t="s">
        <v>25</v>
      </c>
      <c r="AW243">
        <v>0</v>
      </c>
      <c r="AX243">
        <v>0</v>
      </c>
      <c r="AY243">
        <v>1</v>
      </c>
      <c r="AZ243" s="51">
        <f t="shared" si="90"/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 s="51">
        <f t="shared" si="91"/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23</v>
      </c>
      <c r="BW243" t="s">
        <v>25</v>
      </c>
      <c r="BX243">
        <v>0</v>
      </c>
      <c r="BY243">
        <v>1</v>
      </c>
      <c r="BZ243" s="52">
        <f t="shared" si="108"/>
        <v>1</v>
      </c>
      <c r="CA243">
        <v>0</v>
      </c>
      <c r="CB243">
        <v>0</v>
      </c>
      <c r="CC243">
        <v>1</v>
      </c>
      <c r="CD243">
        <v>0</v>
      </c>
      <c r="CE243">
        <v>0</v>
      </c>
      <c r="CF243" s="52">
        <f t="shared" si="109"/>
        <v>0</v>
      </c>
      <c r="CG243">
        <v>0</v>
      </c>
      <c r="CH243">
        <v>0</v>
      </c>
      <c r="CI243">
        <v>1</v>
      </c>
      <c r="CJ243">
        <v>0</v>
      </c>
      <c r="CK243">
        <v>0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Y243">
        <v>0</v>
      </c>
      <c r="CZ243">
        <v>0</v>
      </c>
      <c r="DA243">
        <v>0</v>
      </c>
      <c r="DC243">
        <v>0</v>
      </c>
      <c r="DD243" s="54">
        <f t="shared" si="92"/>
        <v>0</v>
      </c>
      <c r="DE243" t="s">
        <v>73</v>
      </c>
      <c r="DF243">
        <v>0</v>
      </c>
      <c r="DG243" s="46">
        <v>0</v>
      </c>
      <c r="DH243" t="s">
        <v>68</v>
      </c>
    </row>
    <row r="244" spans="1:112" hidden="1" x14ac:dyDescent="0.35">
      <c r="A244" t="s">
        <v>3</v>
      </c>
      <c r="B244">
        <v>937874071</v>
      </c>
      <c r="C244">
        <v>1985</v>
      </c>
      <c r="D244">
        <v>37</v>
      </c>
      <c r="E244" s="45">
        <v>4</v>
      </c>
      <c r="F244" t="s">
        <v>8</v>
      </c>
      <c r="G244" s="3" t="s">
        <v>11</v>
      </c>
      <c r="H244" s="1">
        <v>44453</v>
      </c>
      <c r="I244" s="1">
        <v>44474</v>
      </c>
      <c r="J244" s="1">
        <v>44527</v>
      </c>
      <c r="K244">
        <v>39</v>
      </c>
      <c r="L244" s="48">
        <f t="shared" si="99"/>
        <v>0</v>
      </c>
      <c r="M244" s="48">
        <f t="shared" si="87"/>
        <v>0</v>
      </c>
      <c r="N244" s="48">
        <f t="shared" si="88"/>
        <v>0</v>
      </c>
      <c r="O244">
        <v>31.428571428571431</v>
      </c>
      <c r="P244">
        <v>3400</v>
      </c>
      <c r="Q244" s="9">
        <f>VLOOKUP(ROUND(K244,0),Sheet2!$B$20:$J$37,8,0)</f>
        <v>2883.6536389391513</v>
      </c>
      <c r="R244" s="46">
        <f>VLOOKUP(ROUND(K244,0),Sheet2!$B$20:$J$37,2,0)</f>
        <v>3986.9445441050993</v>
      </c>
      <c r="S244" s="46">
        <f>VLOOKUP(ROUND(K244,0),Sheet2!$B$20:$J$37,3,0)</f>
        <v>3823.1316171522089</v>
      </c>
      <c r="T244" s="46">
        <f>VLOOKUP(ROUND(K244,0),Sheet2!$B$20:$J$37,4,0)</f>
        <v>3736.3856874523608</v>
      </c>
      <c r="U244" s="46">
        <f>VLOOKUP(ROUND(K244,0),Sheet2!$B$20:$J$37,5,0)</f>
        <v>3602.8137210549116</v>
      </c>
      <c r="V244" s="46">
        <f>VLOOKUP(ROUND(K244,0),Sheet2!$B$20:$J$37,6,0)</f>
        <v>3379.6207896898895</v>
      </c>
      <c r="W244" s="46">
        <f>VLOOKUP(ROUND(K244,0),Sheet2!$B$20:$J$37,7,0)</f>
        <v>3131.6372143145204</v>
      </c>
      <c r="X244" s="46">
        <f>VLOOKUP(ROUND(K244,0),Sheet2!$B$20:$J$37,8,0)</f>
        <v>2883.6536389391513</v>
      </c>
      <c r="Y244" s="46">
        <f>VLOOKUP(ROUND(K244,0),Sheet2!$B$20:$J$37,9,0)</f>
        <v>2660.4607075741292</v>
      </c>
      <c r="Z244" s="46">
        <f>VLOOKUP(ROUND(K244,0),Sheet2!$B$20:$M$37,10,0)</f>
        <v>2526.8887411766796</v>
      </c>
      <c r="AA244" s="46">
        <f>VLOOKUP(ROUND(K244,0),Sheet2!$B$20:$M$37,11,0)</f>
        <v>2440.1428114768319</v>
      </c>
      <c r="AB244" s="46">
        <f>VLOOKUP(ROUND(K244,0),Sheet2!$B$20:$M$37,12,0)</f>
        <v>2276.3298845239415</v>
      </c>
      <c r="AC244" s="46">
        <v>75</v>
      </c>
      <c r="AD244" s="53">
        <f t="shared" si="89"/>
        <v>0</v>
      </c>
      <c r="AE244">
        <v>1</v>
      </c>
      <c r="AF244" s="46">
        <v>0</v>
      </c>
      <c r="AG244">
        <v>0</v>
      </c>
      <c r="AH244" s="45">
        <v>0</v>
      </c>
      <c r="AL244">
        <v>0</v>
      </c>
      <c r="AM244" s="45">
        <v>0</v>
      </c>
      <c r="AN244" t="s">
        <v>15</v>
      </c>
      <c r="AO244">
        <v>0</v>
      </c>
      <c r="AS244">
        <v>0</v>
      </c>
      <c r="AT244">
        <v>0</v>
      </c>
      <c r="AU244" t="s">
        <v>20</v>
      </c>
      <c r="AV244" t="s">
        <v>25</v>
      </c>
      <c r="AW244">
        <v>0</v>
      </c>
      <c r="AX244">
        <v>0</v>
      </c>
      <c r="AY244">
        <v>1</v>
      </c>
      <c r="AZ244" s="51">
        <f t="shared" si="90"/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 s="51">
        <f t="shared" si="91"/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21</v>
      </c>
      <c r="BW244" t="s">
        <v>25</v>
      </c>
      <c r="BX244">
        <v>0</v>
      </c>
      <c r="BY244">
        <v>1</v>
      </c>
      <c r="BZ244" s="52">
        <f t="shared" si="108"/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 s="52">
        <f t="shared" si="109"/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Y244">
        <v>0</v>
      </c>
      <c r="CZ244">
        <v>0</v>
      </c>
      <c r="DA244">
        <v>0</v>
      </c>
      <c r="DC244">
        <v>0</v>
      </c>
      <c r="DD244" s="54">
        <f t="shared" si="92"/>
        <v>0</v>
      </c>
      <c r="DE244" t="s">
        <v>73</v>
      </c>
      <c r="DF244">
        <v>0</v>
      </c>
      <c r="DG244" s="46">
        <v>0</v>
      </c>
      <c r="DH244" t="s">
        <v>68</v>
      </c>
    </row>
    <row r="245" spans="1:112" hidden="1" x14ac:dyDescent="0.35">
      <c r="A245" t="s">
        <v>2</v>
      </c>
      <c r="B245">
        <v>21037798</v>
      </c>
      <c r="C245">
        <v>1996</v>
      </c>
      <c r="D245">
        <v>26</v>
      </c>
      <c r="E245">
        <v>0</v>
      </c>
      <c r="F245" t="s">
        <v>8</v>
      </c>
      <c r="G245" s="4" t="s">
        <v>11</v>
      </c>
      <c r="H245" s="1">
        <v>44425</v>
      </c>
      <c r="I245" s="1"/>
      <c r="J245" s="1">
        <v>44548</v>
      </c>
      <c r="K245">
        <v>39.142857142857146</v>
      </c>
      <c r="L245" s="48">
        <f t="shared" si="99"/>
        <v>0</v>
      </c>
      <c r="M245" s="48">
        <f t="shared" si="87"/>
        <v>0</v>
      </c>
      <c r="N245" s="48">
        <f t="shared" si="88"/>
        <v>0</v>
      </c>
      <c r="O245">
        <v>21.571428571428573</v>
      </c>
      <c r="P245">
        <v>3400</v>
      </c>
      <c r="Q245" s="9">
        <f>VLOOKUP(ROUND(K245,0),Sheet2!$B$20:$J$37,8,0)</f>
        <v>2883.6536389391513</v>
      </c>
      <c r="R245" s="46">
        <f>VLOOKUP(ROUND(K245,0),Sheet2!$B$20:$J$37,2,0)</f>
        <v>3986.9445441050993</v>
      </c>
      <c r="S245" s="46">
        <f>VLOOKUP(ROUND(K245,0),Sheet2!$B$20:$J$37,3,0)</f>
        <v>3823.1316171522089</v>
      </c>
      <c r="T245" s="46">
        <f>VLOOKUP(ROUND(K245,0),Sheet2!$B$20:$J$37,4,0)</f>
        <v>3736.3856874523608</v>
      </c>
      <c r="U245" s="46">
        <f>VLOOKUP(ROUND(K245,0),Sheet2!$B$20:$J$37,5,0)</f>
        <v>3602.8137210549116</v>
      </c>
      <c r="V245" s="46">
        <f>VLOOKUP(ROUND(K245,0),Sheet2!$B$20:$J$37,6,0)</f>
        <v>3379.6207896898895</v>
      </c>
      <c r="W245" s="46">
        <f>VLOOKUP(ROUND(K245,0),Sheet2!$B$20:$J$37,7,0)</f>
        <v>3131.6372143145204</v>
      </c>
      <c r="X245" s="46">
        <f>VLOOKUP(ROUND(K245,0),Sheet2!$B$20:$J$37,8,0)</f>
        <v>2883.6536389391513</v>
      </c>
      <c r="Y245" s="46">
        <f>VLOOKUP(ROUND(K245,0),Sheet2!$B$20:$J$37,9,0)</f>
        <v>2660.4607075741292</v>
      </c>
      <c r="Z245" s="46">
        <f>VLOOKUP(ROUND(K245,0),Sheet2!$B$20:$M$37,10,0)</f>
        <v>2526.8887411766796</v>
      </c>
      <c r="AA245" s="46">
        <f>VLOOKUP(ROUND(K245,0),Sheet2!$B$20:$M$37,11,0)</f>
        <v>2440.1428114768319</v>
      </c>
      <c r="AB245" s="46">
        <f>VLOOKUP(ROUND(K245,0),Sheet2!$B$20:$M$37,12,0)</f>
        <v>2276.3298845239415</v>
      </c>
      <c r="AC245" s="46">
        <v>75</v>
      </c>
      <c r="AD245" s="53">
        <f t="shared" si="89"/>
        <v>0</v>
      </c>
      <c r="AE245">
        <v>1</v>
      </c>
      <c r="AF245" s="46">
        <v>0</v>
      </c>
      <c r="AG245">
        <v>0</v>
      </c>
      <c r="AH245" s="45">
        <v>0</v>
      </c>
      <c r="AL245">
        <v>0</v>
      </c>
      <c r="AM245" s="45">
        <v>0</v>
      </c>
      <c r="AO245">
        <v>0</v>
      </c>
      <c r="AQ245">
        <v>0</v>
      </c>
      <c r="AS245">
        <v>0</v>
      </c>
      <c r="AT245">
        <v>0</v>
      </c>
      <c r="AU245" t="s">
        <v>21</v>
      </c>
      <c r="AV245" t="s">
        <v>24</v>
      </c>
      <c r="AW245">
        <v>0</v>
      </c>
      <c r="AX245">
        <v>0</v>
      </c>
      <c r="AY245">
        <v>1</v>
      </c>
      <c r="AZ245" s="51">
        <f t="shared" si="90"/>
        <v>1</v>
      </c>
      <c r="BA245">
        <v>0</v>
      </c>
      <c r="BB245">
        <v>1</v>
      </c>
      <c r="BC245">
        <v>1</v>
      </c>
      <c r="BD245">
        <v>0</v>
      </c>
      <c r="BE245">
        <v>0</v>
      </c>
      <c r="BF245" s="51">
        <f t="shared" si="91"/>
        <v>0</v>
      </c>
      <c r="BG245">
        <v>0</v>
      </c>
      <c r="BH245">
        <v>1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/>
      <c r="CW245">
        <v>0</v>
      </c>
      <c r="CY245">
        <v>0</v>
      </c>
      <c r="CZ245">
        <v>0</v>
      </c>
      <c r="DA245">
        <v>0</v>
      </c>
      <c r="DC245">
        <v>0</v>
      </c>
      <c r="DD245" s="54">
        <f t="shared" si="92"/>
        <v>0</v>
      </c>
      <c r="DF245">
        <v>0</v>
      </c>
      <c r="DG245" s="46">
        <v>0</v>
      </c>
      <c r="DH245" t="s">
        <v>68</v>
      </c>
    </row>
    <row r="246" spans="1:112" hidden="1" x14ac:dyDescent="0.35">
      <c r="A246" t="s">
        <v>2</v>
      </c>
      <c r="B246">
        <v>21004539</v>
      </c>
      <c r="C246">
        <v>1995</v>
      </c>
      <c r="D246">
        <v>27</v>
      </c>
      <c r="E246">
        <v>0</v>
      </c>
      <c r="F246" t="s">
        <v>8</v>
      </c>
      <c r="G246" s="3" t="s">
        <v>11</v>
      </c>
      <c r="H246" s="1">
        <v>44424</v>
      </c>
      <c r="I246" s="1">
        <v>44478</v>
      </c>
      <c r="J246" s="1">
        <v>44432</v>
      </c>
      <c r="K246">
        <v>39.142857142857146</v>
      </c>
      <c r="L246" s="48">
        <f t="shared" si="99"/>
        <v>0</v>
      </c>
      <c r="M246" s="48">
        <f t="shared" si="87"/>
        <v>0</v>
      </c>
      <c r="N246" s="48">
        <f t="shared" si="88"/>
        <v>0</v>
      </c>
      <c r="O246">
        <v>38</v>
      </c>
      <c r="P246">
        <v>3400</v>
      </c>
      <c r="Q246" s="9">
        <f>VLOOKUP(ROUND(K246,0),Sheet2!$B$20:$J$37,8,0)</f>
        <v>2883.6536389391513</v>
      </c>
      <c r="R246" s="46">
        <f>VLOOKUP(ROUND(K246,0),Sheet2!$B$20:$J$37,2,0)</f>
        <v>3986.9445441050993</v>
      </c>
      <c r="S246" s="46">
        <f>VLOOKUP(ROUND(K246,0),Sheet2!$B$20:$J$37,3,0)</f>
        <v>3823.1316171522089</v>
      </c>
      <c r="T246" s="46">
        <f>VLOOKUP(ROUND(K246,0),Sheet2!$B$20:$J$37,4,0)</f>
        <v>3736.3856874523608</v>
      </c>
      <c r="U246" s="46">
        <f>VLOOKUP(ROUND(K246,0),Sheet2!$B$20:$J$37,5,0)</f>
        <v>3602.8137210549116</v>
      </c>
      <c r="V246" s="46">
        <f>VLOOKUP(ROUND(K246,0),Sheet2!$B$20:$J$37,6,0)</f>
        <v>3379.6207896898895</v>
      </c>
      <c r="W246" s="46">
        <f>VLOOKUP(ROUND(K246,0),Sheet2!$B$20:$J$37,7,0)</f>
        <v>3131.6372143145204</v>
      </c>
      <c r="X246" s="46">
        <f>VLOOKUP(ROUND(K246,0),Sheet2!$B$20:$J$37,8,0)</f>
        <v>2883.6536389391513</v>
      </c>
      <c r="Y246" s="46">
        <f>VLOOKUP(ROUND(K246,0),Sheet2!$B$20:$J$37,9,0)</f>
        <v>2660.4607075741292</v>
      </c>
      <c r="Z246" s="46">
        <f>VLOOKUP(ROUND(K246,0),Sheet2!$B$20:$M$37,10,0)</f>
        <v>2526.8887411766796</v>
      </c>
      <c r="AA246" s="46">
        <f>VLOOKUP(ROUND(K246,0),Sheet2!$B$20:$M$37,11,0)</f>
        <v>2440.1428114768319</v>
      </c>
      <c r="AB246" s="46">
        <f>VLOOKUP(ROUND(K246,0),Sheet2!$B$20:$M$37,12,0)</f>
        <v>2276.3298845239415</v>
      </c>
      <c r="AC246" s="46">
        <v>75</v>
      </c>
      <c r="AD246" s="53">
        <f t="shared" si="89"/>
        <v>0</v>
      </c>
      <c r="AE246">
        <v>1</v>
      </c>
      <c r="AF246" s="46">
        <v>0</v>
      </c>
      <c r="AG246">
        <v>0</v>
      </c>
      <c r="AH246" s="45">
        <v>0</v>
      </c>
      <c r="AL246">
        <v>0</v>
      </c>
      <c r="AM246" s="45">
        <v>0</v>
      </c>
      <c r="AO246">
        <v>0</v>
      </c>
      <c r="AQ246">
        <v>0</v>
      </c>
      <c r="AS246">
        <v>0</v>
      </c>
      <c r="AT246">
        <v>0</v>
      </c>
      <c r="AU246" t="s">
        <v>20</v>
      </c>
      <c r="AV246" t="s">
        <v>24</v>
      </c>
      <c r="AW246">
        <v>0</v>
      </c>
      <c r="AX246">
        <v>0</v>
      </c>
      <c r="AY246">
        <v>1</v>
      </c>
      <c r="AZ246" s="51">
        <f t="shared" si="90"/>
        <v>1</v>
      </c>
      <c r="BA246">
        <v>0</v>
      </c>
      <c r="BB246">
        <v>0</v>
      </c>
      <c r="BC246">
        <v>1</v>
      </c>
      <c r="BD246">
        <v>0</v>
      </c>
      <c r="BE246">
        <v>0</v>
      </c>
      <c r="BF246" s="51">
        <f t="shared" si="91"/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54</v>
      </c>
      <c r="BW246" t="s">
        <v>24</v>
      </c>
      <c r="BX246">
        <v>0</v>
      </c>
      <c r="BY246">
        <v>0</v>
      </c>
      <c r="BZ246" s="52">
        <f t="shared" ref="BZ246" si="110">BX246+BY246</f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 s="52">
        <f>CD246+CE246</f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Y246">
        <v>0</v>
      </c>
      <c r="CZ246">
        <v>0</v>
      </c>
      <c r="DA246">
        <v>0</v>
      </c>
      <c r="DC246">
        <v>0</v>
      </c>
      <c r="DD246" s="54">
        <f t="shared" si="92"/>
        <v>0</v>
      </c>
      <c r="DF246">
        <v>0</v>
      </c>
      <c r="DG246" s="46">
        <v>0</v>
      </c>
      <c r="DH246" t="s">
        <v>68</v>
      </c>
    </row>
    <row r="247" spans="1:112" hidden="1" x14ac:dyDescent="0.35">
      <c r="A247" t="s">
        <v>2</v>
      </c>
      <c r="B247">
        <v>21042106</v>
      </c>
      <c r="C247">
        <v>1995</v>
      </c>
      <c r="D247">
        <v>27</v>
      </c>
      <c r="E247">
        <v>0</v>
      </c>
      <c r="F247" t="s">
        <v>8</v>
      </c>
      <c r="G247" s="3" t="s">
        <v>11</v>
      </c>
      <c r="H247" s="1">
        <v>44429</v>
      </c>
      <c r="I247" s="1" t="s">
        <v>52</v>
      </c>
      <c r="J247" s="1">
        <v>44502</v>
      </c>
      <c r="K247">
        <v>39.142857142857146</v>
      </c>
      <c r="L247" s="48">
        <f t="shared" si="99"/>
        <v>0</v>
      </c>
      <c r="M247" s="48">
        <f t="shared" si="87"/>
        <v>0</v>
      </c>
      <c r="N247" s="48">
        <f t="shared" si="88"/>
        <v>0</v>
      </c>
      <c r="O247">
        <v>28.714285714285715</v>
      </c>
      <c r="P247">
        <v>3400</v>
      </c>
      <c r="Q247" s="9">
        <f>VLOOKUP(ROUND(K247,0),Sheet2!$B$20:$J$37,8,0)</f>
        <v>2883.6536389391513</v>
      </c>
      <c r="R247" s="46">
        <f>VLOOKUP(ROUND(K247,0),Sheet2!$B$20:$J$37,2,0)</f>
        <v>3986.9445441050993</v>
      </c>
      <c r="S247" s="46">
        <f>VLOOKUP(ROUND(K247,0),Sheet2!$B$20:$J$37,3,0)</f>
        <v>3823.1316171522089</v>
      </c>
      <c r="T247" s="46">
        <f>VLOOKUP(ROUND(K247,0),Sheet2!$B$20:$J$37,4,0)</f>
        <v>3736.3856874523608</v>
      </c>
      <c r="U247" s="46">
        <f>VLOOKUP(ROUND(K247,0),Sheet2!$B$20:$J$37,5,0)</f>
        <v>3602.8137210549116</v>
      </c>
      <c r="V247" s="46">
        <f>VLOOKUP(ROUND(K247,0),Sheet2!$B$20:$J$37,6,0)</f>
        <v>3379.6207896898895</v>
      </c>
      <c r="W247" s="46">
        <f>VLOOKUP(ROUND(K247,0),Sheet2!$B$20:$J$37,7,0)</f>
        <v>3131.6372143145204</v>
      </c>
      <c r="X247" s="46">
        <f>VLOOKUP(ROUND(K247,0),Sheet2!$B$20:$J$37,8,0)</f>
        <v>2883.6536389391513</v>
      </c>
      <c r="Y247" s="46">
        <f>VLOOKUP(ROUND(K247,0),Sheet2!$B$20:$J$37,9,0)</f>
        <v>2660.4607075741292</v>
      </c>
      <c r="Z247" s="46">
        <f>VLOOKUP(ROUND(K247,0),Sheet2!$B$20:$M$37,10,0)</f>
        <v>2526.8887411766796</v>
      </c>
      <c r="AA247" s="46">
        <f>VLOOKUP(ROUND(K247,0),Sheet2!$B$20:$M$37,11,0)</f>
        <v>2440.1428114768319</v>
      </c>
      <c r="AB247" s="46">
        <f>VLOOKUP(ROUND(K247,0),Sheet2!$B$20:$M$37,12,0)</f>
        <v>2276.3298845239415</v>
      </c>
      <c r="AC247" s="46">
        <v>75</v>
      </c>
      <c r="AD247" s="53">
        <f t="shared" si="89"/>
        <v>0</v>
      </c>
      <c r="AE247">
        <v>1</v>
      </c>
      <c r="AF247" s="46">
        <v>0</v>
      </c>
      <c r="AG247">
        <v>0</v>
      </c>
      <c r="AH247" s="45">
        <v>0</v>
      </c>
      <c r="AL247">
        <v>0</v>
      </c>
      <c r="AM247" s="45">
        <v>0</v>
      </c>
      <c r="AO247">
        <v>0</v>
      </c>
      <c r="AQ247">
        <v>0</v>
      </c>
      <c r="AS247">
        <v>0</v>
      </c>
      <c r="AT247">
        <v>0</v>
      </c>
      <c r="AU247" t="s">
        <v>21</v>
      </c>
      <c r="AV247" t="s">
        <v>25</v>
      </c>
      <c r="AW247">
        <v>0</v>
      </c>
      <c r="AX247">
        <v>0</v>
      </c>
      <c r="AY247">
        <v>1</v>
      </c>
      <c r="AZ247" s="51">
        <f t="shared" si="90"/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 s="51">
        <f t="shared" si="91"/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/>
      <c r="CW247">
        <v>0</v>
      </c>
      <c r="CY247">
        <v>0</v>
      </c>
      <c r="CZ247">
        <v>0</v>
      </c>
      <c r="DA247">
        <v>0</v>
      </c>
      <c r="DC247">
        <v>0</v>
      </c>
      <c r="DD247" s="54">
        <f t="shared" si="92"/>
        <v>0</v>
      </c>
      <c r="DF247">
        <v>0</v>
      </c>
      <c r="DG247" s="46">
        <v>0</v>
      </c>
      <c r="DH247" t="s">
        <v>68</v>
      </c>
    </row>
    <row r="248" spans="1:112" hidden="1" x14ac:dyDescent="0.35">
      <c r="A248" t="s">
        <v>3</v>
      </c>
      <c r="B248">
        <v>393828688</v>
      </c>
      <c r="C248">
        <v>1992</v>
      </c>
      <c r="D248">
        <v>30</v>
      </c>
      <c r="E248">
        <v>1</v>
      </c>
      <c r="F248" t="s">
        <v>8</v>
      </c>
      <c r="G248" s="3" t="s">
        <v>11</v>
      </c>
      <c r="H248" s="1">
        <v>44429</v>
      </c>
      <c r="I248" s="1">
        <v>44469</v>
      </c>
      <c r="J248" s="1">
        <v>44554</v>
      </c>
      <c r="K248" s="46">
        <v>39.142857142857146</v>
      </c>
      <c r="L248" s="48">
        <f t="shared" si="99"/>
        <v>0</v>
      </c>
      <c r="M248" s="48">
        <f t="shared" si="87"/>
        <v>0</v>
      </c>
      <c r="N248" s="48">
        <f t="shared" si="88"/>
        <v>0</v>
      </c>
      <c r="O248">
        <v>27.000000000000004</v>
      </c>
      <c r="P248">
        <v>3400</v>
      </c>
      <c r="Q248" s="9">
        <f>VLOOKUP(ROUND(K248,0),Sheet2!$B$20:$J$37,8,0)</f>
        <v>2883.6536389391513</v>
      </c>
      <c r="R248" s="46">
        <f>VLOOKUP(ROUND(K248,0),Sheet2!$B$20:$J$37,2,0)</f>
        <v>3986.9445441050993</v>
      </c>
      <c r="S248" s="46">
        <f>VLOOKUP(ROUND(K248,0),Sheet2!$B$20:$J$37,3,0)</f>
        <v>3823.1316171522089</v>
      </c>
      <c r="T248" s="46">
        <f>VLOOKUP(ROUND(K248,0),Sheet2!$B$20:$J$37,4,0)</f>
        <v>3736.3856874523608</v>
      </c>
      <c r="U248" s="46">
        <f>VLOOKUP(ROUND(K248,0),Sheet2!$B$20:$J$37,5,0)</f>
        <v>3602.8137210549116</v>
      </c>
      <c r="V248" s="46">
        <f>VLOOKUP(ROUND(K248,0),Sheet2!$B$20:$J$37,6,0)</f>
        <v>3379.6207896898895</v>
      </c>
      <c r="W248" s="46">
        <f>VLOOKUP(ROUND(K248,0),Sheet2!$B$20:$J$37,7,0)</f>
        <v>3131.6372143145204</v>
      </c>
      <c r="X248" s="46">
        <f>VLOOKUP(ROUND(K248,0),Sheet2!$B$20:$J$37,8,0)</f>
        <v>2883.6536389391513</v>
      </c>
      <c r="Y248" s="46">
        <f>VLOOKUP(ROUND(K248,0),Sheet2!$B$20:$J$37,9,0)</f>
        <v>2660.4607075741292</v>
      </c>
      <c r="Z248" s="46">
        <f>VLOOKUP(ROUND(K248,0),Sheet2!$B$20:$M$37,10,0)</f>
        <v>2526.8887411766796</v>
      </c>
      <c r="AA248" s="46">
        <f>VLOOKUP(ROUND(K248,0),Sheet2!$B$20:$M$37,11,0)</f>
        <v>2440.1428114768319</v>
      </c>
      <c r="AB248" s="46">
        <f>VLOOKUP(ROUND(K248,0),Sheet2!$B$20:$M$37,12,0)</f>
        <v>2276.3298845239415</v>
      </c>
      <c r="AC248" s="46">
        <v>75</v>
      </c>
      <c r="AD248" s="53">
        <f t="shared" si="89"/>
        <v>0</v>
      </c>
      <c r="AE248">
        <v>1</v>
      </c>
      <c r="AF248" s="46">
        <v>0</v>
      </c>
      <c r="AG248">
        <v>0</v>
      </c>
      <c r="AH248" s="45">
        <v>0</v>
      </c>
      <c r="AL248">
        <v>0</v>
      </c>
      <c r="AM248" s="45">
        <v>0</v>
      </c>
      <c r="AO248">
        <v>0</v>
      </c>
      <c r="AS248">
        <v>0</v>
      </c>
      <c r="AT248">
        <v>0</v>
      </c>
      <c r="AU248" t="s">
        <v>20</v>
      </c>
      <c r="AV248" t="s">
        <v>25</v>
      </c>
      <c r="AW248">
        <v>0</v>
      </c>
      <c r="AX248">
        <v>0</v>
      </c>
      <c r="AY248">
        <v>1</v>
      </c>
      <c r="AZ248" s="51">
        <f t="shared" si="90"/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 s="51">
        <f t="shared" si="91"/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40</v>
      </c>
      <c r="BW248" t="s">
        <v>25</v>
      </c>
      <c r="BX248">
        <v>0</v>
      </c>
      <c r="BY248">
        <v>0</v>
      </c>
      <c r="BZ248" s="52">
        <f t="shared" ref="BZ248:BZ252" si="111">BX248+BY248</f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 s="52">
        <f t="shared" ref="CF248:CF252" si="112">CD248+CE248</f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</v>
      </c>
      <c r="CX248">
        <v>0.25</v>
      </c>
      <c r="CY248">
        <v>0</v>
      </c>
      <c r="CZ248">
        <v>0</v>
      </c>
      <c r="DA248">
        <v>0</v>
      </c>
      <c r="DC248">
        <v>0</v>
      </c>
      <c r="DD248" s="54">
        <f t="shared" si="92"/>
        <v>0</v>
      </c>
      <c r="DE248" t="s">
        <v>73</v>
      </c>
      <c r="DF248">
        <v>0</v>
      </c>
      <c r="DG248" s="46">
        <v>0</v>
      </c>
      <c r="DH248" t="s">
        <v>68</v>
      </c>
    </row>
    <row r="249" spans="1:112" hidden="1" x14ac:dyDescent="0.35">
      <c r="A249" t="s">
        <v>3</v>
      </c>
      <c r="B249">
        <v>936189808</v>
      </c>
      <c r="C249">
        <v>1996</v>
      </c>
      <c r="D249">
        <v>26</v>
      </c>
      <c r="E249">
        <v>1</v>
      </c>
      <c r="F249" t="s">
        <v>8</v>
      </c>
      <c r="G249" s="3" t="s">
        <v>11</v>
      </c>
      <c r="H249" s="1">
        <v>44437</v>
      </c>
      <c r="I249" s="1">
        <v>44464</v>
      </c>
      <c r="J249" s="1">
        <v>44503</v>
      </c>
      <c r="K249">
        <v>39.285714285714285</v>
      </c>
      <c r="L249" s="48">
        <f t="shared" si="99"/>
        <v>0</v>
      </c>
      <c r="M249" s="48">
        <f t="shared" si="87"/>
        <v>0</v>
      </c>
      <c r="N249" s="48">
        <f t="shared" si="88"/>
        <v>0</v>
      </c>
      <c r="O249">
        <v>33.714285714285715</v>
      </c>
      <c r="P249">
        <v>3400</v>
      </c>
      <c r="Q249" s="9">
        <f>VLOOKUP(ROUND(K249,0),Sheet2!$B$20:$J$37,8,0)</f>
        <v>2883.6536389391513</v>
      </c>
      <c r="R249" s="46">
        <f>VLOOKUP(ROUND(K249,0),Sheet2!$B$20:$J$37,2,0)</f>
        <v>3986.9445441050993</v>
      </c>
      <c r="S249" s="46">
        <f>VLOOKUP(ROUND(K249,0),Sheet2!$B$20:$J$37,3,0)</f>
        <v>3823.1316171522089</v>
      </c>
      <c r="T249" s="46">
        <f>VLOOKUP(ROUND(K249,0),Sheet2!$B$20:$J$37,4,0)</f>
        <v>3736.3856874523608</v>
      </c>
      <c r="U249" s="46">
        <f>VLOOKUP(ROUND(K249,0),Sheet2!$B$20:$J$37,5,0)</f>
        <v>3602.8137210549116</v>
      </c>
      <c r="V249" s="46">
        <f>VLOOKUP(ROUND(K249,0),Sheet2!$B$20:$J$37,6,0)</f>
        <v>3379.6207896898895</v>
      </c>
      <c r="W249" s="46">
        <f>VLOOKUP(ROUND(K249,0),Sheet2!$B$20:$J$37,7,0)</f>
        <v>3131.6372143145204</v>
      </c>
      <c r="X249" s="46">
        <f>VLOOKUP(ROUND(K249,0),Sheet2!$B$20:$J$37,8,0)</f>
        <v>2883.6536389391513</v>
      </c>
      <c r="Y249" s="46">
        <f>VLOOKUP(ROUND(K249,0),Sheet2!$B$20:$J$37,9,0)</f>
        <v>2660.4607075741292</v>
      </c>
      <c r="Z249" s="46">
        <f>VLOOKUP(ROUND(K249,0),Sheet2!$B$20:$M$37,10,0)</f>
        <v>2526.8887411766796</v>
      </c>
      <c r="AA249" s="46">
        <f>VLOOKUP(ROUND(K249,0),Sheet2!$B$20:$M$37,11,0)</f>
        <v>2440.1428114768319</v>
      </c>
      <c r="AB249" s="46">
        <f>VLOOKUP(ROUND(K249,0),Sheet2!$B$20:$M$37,12,0)</f>
        <v>2276.3298845239415</v>
      </c>
      <c r="AC249" s="46">
        <v>75</v>
      </c>
      <c r="AD249" s="53">
        <f t="shared" si="89"/>
        <v>0</v>
      </c>
      <c r="AE249">
        <v>1</v>
      </c>
      <c r="AF249" s="46">
        <v>0</v>
      </c>
      <c r="AG249">
        <v>0</v>
      </c>
      <c r="AH249" s="45">
        <v>0</v>
      </c>
      <c r="AL249">
        <v>0</v>
      </c>
      <c r="AM249" s="45">
        <v>0</v>
      </c>
      <c r="AO249">
        <v>0</v>
      </c>
      <c r="AQ249">
        <v>0</v>
      </c>
      <c r="AS249">
        <v>0</v>
      </c>
      <c r="AT249">
        <v>0</v>
      </c>
      <c r="AU249" t="s">
        <v>20</v>
      </c>
      <c r="AV249" t="s">
        <v>25</v>
      </c>
      <c r="AW249">
        <v>0</v>
      </c>
      <c r="AX249">
        <v>0</v>
      </c>
      <c r="AY249">
        <v>1</v>
      </c>
      <c r="AZ249" s="51">
        <f t="shared" si="90"/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 s="51">
        <f t="shared" si="91"/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27</v>
      </c>
      <c r="BW249" t="s">
        <v>25</v>
      </c>
      <c r="BX249">
        <v>0</v>
      </c>
      <c r="BY249">
        <v>1</v>
      </c>
      <c r="BZ249" s="52">
        <f t="shared" si="111"/>
        <v>1</v>
      </c>
      <c r="CA249">
        <v>0</v>
      </c>
      <c r="CB249">
        <v>0</v>
      </c>
      <c r="CC249">
        <v>0</v>
      </c>
      <c r="CD249">
        <v>0</v>
      </c>
      <c r="CE249">
        <v>0</v>
      </c>
      <c r="CF249" s="52">
        <f t="shared" si="112"/>
        <v>0</v>
      </c>
      <c r="CG249">
        <v>0</v>
      </c>
      <c r="CH249">
        <v>0</v>
      </c>
      <c r="CI249">
        <v>0</v>
      </c>
      <c r="CJ249">
        <v>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Y249">
        <v>0</v>
      </c>
      <c r="CZ249">
        <v>0</v>
      </c>
      <c r="DA249">
        <v>0</v>
      </c>
      <c r="DC249">
        <v>0</v>
      </c>
      <c r="DD249" s="54">
        <f t="shared" si="92"/>
        <v>0</v>
      </c>
      <c r="DE249" t="s">
        <v>73</v>
      </c>
      <c r="DF249">
        <v>0</v>
      </c>
      <c r="DG249" s="46">
        <v>0</v>
      </c>
      <c r="DH249" t="s">
        <v>68</v>
      </c>
    </row>
    <row r="250" spans="1:112" hidden="1" x14ac:dyDescent="0.35">
      <c r="A250" t="s">
        <v>2</v>
      </c>
      <c r="B250">
        <v>21049519</v>
      </c>
      <c r="C250">
        <v>1995</v>
      </c>
      <c r="D250">
        <v>27</v>
      </c>
      <c r="E250">
        <v>0</v>
      </c>
      <c r="F250" t="s">
        <v>8</v>
      </c>
      <c r="G250" s="3" t="s">
        <v>11</v>
      </c>
      <c r="H250" s="1">
        <v>44439</v>
      </c>
      <c r="I250" s="1">
        <v>44466</v>
      </c>
      <c r="J250" s="1">
        <v>44467</v>
      </c>
      <c r="K250">
        <v>39.285714285714285</v>
      </c>
      <c r="L250" s="48">
        <f t="shared" si="99"/>
        <v>0</v>
      </c>
      <c r="M250" s="48">
        <f t="shared" si="87"/>
        <v>0</v>
      </c>
      <c r="N250" s="48">
        <f t="shared" si="88"/>
        <v>0</v>
      </c>
      <c r="O250">
        <v>39.142857142857139</v>
      </c>
      <c r="P250">
        <v>3400</v>
      </c>
      <c r="Q250" s="9">
        <f>VLOOKUP(ROUND(K250,0),Sheet2!$B$20:$J$37,8,0)</f>
        <v>2883.6536389391513</v>
      </c>
      <c r="R250" s="46">
        <f>VLOOKUP(ROUND(K250,0),Sheet2!$B$20:$J$37,2,0)</f>
        <v>3986.9445441050993</v>
      </c>
      <c r="S250" s="46">
        <f>VLOOKUP(ROUND(K250,0),Sheet2!$B$20:$J$37,3,0)</f>
        <v>3823.1316171522089</v>
      </c>
      <c r="T250" s="46">
        <f>VLOOKUP(ROUND(K250,0),Sheet2!$B$20:$J$37,4,0)</f>
        <v>3736.3856874523608</v>
      </c>
      <c r="U250" s="46">
        <f>VLOOKUP(ROUND(K250,0),Sheet2!$B$20:$J$37,5,0)</f>
        <v>3602.8137210549116</v>
      </c>
      <c r="V250" s="46">
        <f>VLOOKUP(ROUND(K250,0),Sheet2!$B$20:$J$37,6,0)</f>
        <v>3379.6207896898895</v>
      </c>
      <c r="W250" s="46">
        <f>VLOOKUP(ROUND(K250,0),Sheet2!$B$20:$J$37,7,0)</f>
        <v>3131.6372143145204</v>
      </c>
      <c r="X250" s="46">
        <f>VLOOKUP(ROUND(K250,0),Sheet2!$B$20:$J$37,8,0)</f>
        <v>2883.6536389391513</v>
      </c>
      <c r="Y250" s="46">
        <f>VLOOKUP(ROUND(K250,0),Sheet2!$B$20:$J$37,9,0)</f>
        <v>2660.4607075741292</v>
      </c>
      <c r="Z250" s="46">
        <f>VLOOKUP(ROUND(K250,0),Sheet2!$B$20:$M$37,10,0)</f>
        <v>2526.8887411766796</v>
      </c>
      <c r="AA250" s="46">
        <f>VLOOKUP(ROUND(K250,0),Sheet2!$B$20:$M$37,11,0)</f>
        <v>2440.1428114768319</v>
      </c>
      <c r="AB250" s="46">
        <f>VLOOKUP(ROUND(K250,0),Sheet2!$B$20:$M$37,12,0)</f>
        <v>2276.3298845239415</v>
      </c>
      <c r="AC250" s="46">
        <v>75</v>
      </c>
      <c r="AD250" s="53">
        <f t="shared" si="89"/>
        <v>0</v>
      </c>
      <c r="AE250">
        <v>1</v>
      </c>
      <c r="AF250" s="46">
        <v>0</v>
      </c>
      <c r="AG250">
        <v>0</v>
      </c>
      <c r="AH250" s="45">
        <v>0</v>
      </c>
      <c r="AL250">
        <v>0</v>
      </c>
      <c r="AM250" s="45">
        <v>0</v>
      </c>
      <c r="AO250">
        <v>0</v>
      </c>
      <c r="AQ250">
        <v>0</v>
      </c>
      <c r="AS250">
        <v>0</v>
      </c>
      <c r="AT250">
        <v>0</v>
      </c>
      <c r="AU250" t="s">
        <v>20</v>
      </c>
      <c r="AV250" t="s">
        <v>25</v>
      </c>
      <c r="AW250">
        <v>0</v>
      </c>
      <c r="AX250">
        <v>0</v>
      </c>
      <c r="AY250">
        <v>0</v>
      </c>
      <c r="AZ250" s="51">
        <f t="shared" si="90"/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51">
        <f t="shared" si="91"/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27</v>
      </c>
      <c r="BW250" t="s">
        <v>25</v>
      </c>
      <c r="BX250">
        <v>0</v>
      </c>
      <c r="BY250">
        <v>0</v>
      </c>
      <c r="BZ250" s="52">
        <f t="shared" si="111"/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 s="52">
        <f t="shared" si="112"/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Y250">
        <v>0</v>
      </c>
      <c r="CZ250">
        <v>0</v>
      </c>
      <c r="DA250">
        <v>0</v>
      </c>
      <c r="DC250">
        <v>0</v>
      </c>
      <c r="DD250" s="54">
        <f t="shared" si="92"/>
        <v>0</v>
      </c>
      <c r="DF250">
        <v>0</v>
      </c>
      <c r="DG250" s="46">
        <v>0</v>
      </c>
      <c r="DH250" t="s">
        <v>68</v>
      </c>
    </row>
    <row r="251" spans="1:112" hidden="1" x14ac:dyDescent="0.35">
      <c r="A251" t="s">
        <v>3</v>
      </c>
      <c r="B251">
        <v>908379822</v>
      </c>
      <c r="C251">
        <v>1990</v>
      </c>
      <c r="D251">
        <v>32</v>
      </c>
      <c r="E251">
        <v>2</v>
      </c>
      <c r="F251" t="s">
        <v>8</v>
      </c>
      <c r="G251" s="3" t="s">
        <v>11</v>
      </c>
      <c r="H251" s="1">
        <v>44426</v>
      </c>
      <c r="I251" s="1">
        <v>44469</v>
      </c>
      <c r="J251" s="1">
        <v>44516</v>
      </c>
      <c r="K251">
        <v>38</v>
      </c>
      <c r="L251" s="48">
        <f t="shared" si="99"/>
        <v>0</v>
      </c>
      <c r="M251" s="48">
        <f t="shared" si="87"/>
        <v>0</v>
      </c>
      <c r="N251" s="48">
        <f t="shared" si="88"/>
        <v>0</v>
      </c>
      <c r="O251">
        <v>31.285714285714285</v>
      </c>
      <c r="P251">
        <v>3900</v>
      </c>
      <c r="Q251" s="9">
        <f>VLOOKUP(ROUND(K251,0),Sheet2!$B$20:$J$37,8,0)</f>
        <v>2726.9345824864808</v>
      </c>
      <c r="R251" s="46">
        <f>VLOOKUP(ROUND(K251,0),Sheet2!$B$20:$J$37,2,0)</f>
        <v>3770.264503671694</v>
      </c>
      <c r="S251" s="46">
        <f>VLOOKUP(ROUND(K251,0),Sheet2!$B$20:$J$37,3,0)</f>
        <v>3615.3543821737098</v>
      </c>
      <c r="T251" s="46">
        <f>VLOOKUP(ROUND(K251,0),Sheet2!$B$20:$J$37,4,0)</f>
        <v>3533.3228675721571</v>
      </c>
      <c r="U251" s="46">
        <f>VLOOKUP(ROUND(K251,0),Sheet2!$B$20:$J$37,5,0)</f>
        <v>3407.0101892735506</v>
      </c>
      <c r="V251" s="46">
        <f>VLOOKUP(ROUND(K251,0),Sheet2!$B$20:$J$37,6,0)</f>
        <v>3195.9472117761161</v>
      </c>
      <c r="W251" s="46">
        <f>VLOOKUP(ROUND(K251,0),Sheet2!$B$20:$J$37,7,0)</f>
        <v>2961.4408971312987</v>
      </c>
      <c r="X251" s="46">
        <f>VLOOKUP(ROUND(K251,0),Sheet2!$B$20:$J$37,8,0)</f>
        <v>2726.9345824864808</v>
      </c>
      <c r="Y251" s="46">
        <f>VLOOKUP(ROUND(K251,0),Sheet2!$B$20:$J$37,9,0)</f>
        <v>2515.8716049890463</v>
      </c>
      <c r="Z251" s="46">
        <f>VLOOKUP(ROUND(K251,0),Sheet2!$B$20:$M$37,10,0)</f>
        <v>2389.5589266904399</v>
      </c>
      <c r="AA251" s="46">
        <f>VLOOKUP(ROUND(K251,0),Sheet2!$B$20:$M$37,11,0)</f>
        <v>2307.5274120888876</v>
      </c>
      <c r="AB251" s="46">
        <f>VLOOKUP(ROUND(K251,0),Sheet2!$B$20:$M$37,12,0)</f>
        <v>2152.6172905909029</v>
      </c>
      <c r="AC251" s="46">
        <v>99</v>
      </c>
      <c r="AD251" s="53">
        <f t="shared" si="89"/>
        <v>0</v>
      </c>
      <c r="AE251">
        <v>1</v>
      </c>
      <c r="AF251" s="46">
        <v>0</v>
      </c>
      <c r="AG251">
        <v>0</v>
      </c>
      <c r="AH251" s="45">
        <v>0</v>
      </c>
      <c r="AL251">
        <v>1</v>
      </c>
      <c r="AM251" s="45">
        <v>0</v>
      </c>
      <c r="AN251">
        <v>26</v>
      </c>
      <c r="AO251">
        <v>0</v>
      </c>
      <c r="AQ251">
        <v>0</v>
      </c>
      <c r="AS251">
        <v>0</v>
      </c>
      <c r="AT251">
        <v>0</v>
      </c>
      <c r="AU251" t="s">
        <v>20</v>
      </c>
      <c r="AV251" t="s">
        <v>24</v>
      </c>
      <c r="AW251">
        <v>0</v>
      </c>
      <c r="AX251">
        <v>0</v>
      </c>
      <c r="AY251">
        <v>0</v>
      </c>
      <c r="AZ251" s="51">
        <f t="shared" si="90"/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51">
        <f t="shared" si="91"/>
        <v>0</v>
      </c>
      <c r="BG251">
        <v>0</v>
      </c>
      <c r="BH251">
        <v>1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43</v>
      </c>
      <c r="BW251" t="s">
        <v>24</v>
      </c>
      <c r="BX251">
        <v>0</v>
      </c>
      <c r="BY251">
        <v>0</v>
      </c>
      <c r="BZ251" s="52">
        <f t="shared" si="111"/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 s="52">
        <f t="shared" si="112"/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Y251">
        <v>0</v>
      </c>
      <c r="CZ251">
        <v>0</v>
      </c>
      <c r="DA251">
        <v>0</v>
      </c>
      <c r="DC251">
        <v>0</v>
      </c>
      <c r="DD251" s="54">
        <f t="shared" si="92"/>
        <v>0</v>
      </c>
      <c r="DE251" t="s">
        <v>73</v>
      </c>
      <c r="DF251">
        <v>0</v>
      </c>
      <c r="DG251" s="46">
        <v>0</v>
      </c>
      <c r="DH251" t="s">
        <v>68</v>
      </c>
    </row>
    <row r="252" spans="1:112" hidden="1" x14ac:dyDescent="0.35">
      <c r="A252" t="s">
        <v>2</v>
      </c>
      <c r="B252">
        <v>17401069</v>
      </c>
      <c r="C252">
        <v>1981</v>
      </c>
      <c r="D252">
        <v>41</v>
      </c>
      <c r="E252">
        <v>0</v>
      </c>
      <c r="F252" t="s">
        <v>8</v>
      </c>
      <c r="G252" s="3" t="s">
        <v>11</v>
      </c>
      <c r="H252" s="1">
        <v>44426</v>
      </c>
      <c r="I252" s="1">
        <v>44481</v>
      </c>
      <c r="J252" s="1">
        <v>44523</v>
      </c>
      <c r="K252">
        <v>39.299999999999997</v>
      </c>
      <c r="L252" s="48">
        <f t="shared" si="99"/>
        <v>0</v>
      </c>
      <c r="M252" s="48">
        <f t="shared" si="87"/>
        <v>0</v>
      </c>
      <c r="N252" s="48">
        <f t="shared" si="88"/>
        <v>0</v>
      </c>
      <c r="O252">
        <v>33.299999999999997</v>
      </c>
      <c r="P252">
        <v>3400</v>
      </c>
      <c r="Q252" s="9">
        <f>VLOOKUP(ROUND(K252,0),Sheet2!$B$20:$J$37,8,0)</f>
        <v>2883.6536389391513</v>
      </c>
      <c r="R252" s="46">
        <f>VLOOKUP(ROUND(K252,0),Sheet2!$B$20:$J$37,2,0)</f>
        <v>3986.9445441050993</v>
      </c>
      <c r="S252" s="46">
        <f>VLOOKUP(ROUND(K252,0),Sheet2!$B$20:$J$37,3,0)</f>
        <v>3823.1316171522089</v>
      </c>
      <c r="T252" s="46">
        <f>VLOOKUP(ROUND(K252,0),Sheet2!$B$20:$J$37,4,0)</f>
        <v>3736.3856874523608</v>
      </c>
      <c r="U252" s="46">
        <f>VLOOKUP(ROUND(K252,0),Sheet2!$B$20:$J$37,5,0)</f>
        <v>3602.8137210549116</v>
      </c>
      <c r="V252" s="46">
        <f>VLOOKUP(ROUND(K252,0),Sheet2!$B$20:$J$37,6,0)</f>
        <v>3379.6207896898895</v>
      </c>
      <c r="W252" s="46">
        <f>VLOOKUP(ROUND(K252,0),Sheet2!$B$20:$J$37,7,0)</f>
        <v>3131.6372143145204</v>
      </c>
      <c r="X252" s="46">
        <f>VLOOKUP(ROUND(K252,0),Sheet2!$B$20:$J$37,8,0)</f>
        <v>2883.6536389391513</v>
      </c>
      <c r="Y252" s="46">
        <f>VLOOKUP(ROUND(K252,0),Sheet2!$B$20:$J$37,9,0)</f>
        <v>2660.4607075741292</v>
      </c>
      <c r="Z252" s="46">
        <f>VLOOKUP(ROUND(K252,0),Sheet2!$B$20:$M$37,10,0)</f>
        <v>2526.8887411766796</v>
      </c>
      <c r="AA252" s="46">
        <f>VLOOKUP(ROUND(K252,0),Sheet2!$B$20:$M$37,11,0)</f>
        <v>2440.1428114768319</v>
      </c>
      <c r="AB252" s="46">
        <f>VLOOKUP(ROUND(K252,0),Sheet2!$B$20:$M$37,12,0)</f>
        <v>2276.3298845239415</v>
      </c>
      <c r="AC252" s="46">
        <v>75</v>
      </c>
      <c r="AD252" s="53">
        <f t="shared" si="89"/>
        <v>0</v>
      </c>
      <c r="AE252">
        <v>1</v>
      </c>
      <c r="AF252" s="46">
        <v>0</v>
      </c>
      <c r="AG252">
        <v>0</v>
      </c>
      <c r="AH252" s="45">
        <v>0</v>
      </c>
      <c r="AL252">
        <v>0</v>
      </c>
      <c r="AM252" s="45">
        <v>0</v>
      </c>
      <c r="AO252">
        <v>0</v>
      </c>
      <c r="AQ252">
        <v>0</v>
      </c>
      <c r="AS252">
        <v>0</v>
      </c>
      <c r="AT252">
        <v>0</v>
      </c>
      <c r="AU252" t="s">
        <v>20</v>
      </c>
      <c r="AV252" t="s">
        <v>24</v>
      </c>
      <c r="AW252">
        <v>0</v>
      </c>
      <c r="AX252">
        <v>0</v>
      </c>
      <c r="AY252">
        <v>1</v>
      </c>
      <c r="AZ252" s="51">
        <f t="shared" si="90"/>
        <v>1</v>
      </c>
      <c r="BA252">
        <v>0</v>
      </c>
      <c r="BB252">
        <v>0</v>
      </c>
      <c r="BC252">
        <v>1</v>
      </c>
      <c r="BD252">
        <v>0</v>
      </c>
      <c r="BE252">
        <v>0</v>
      </c>
      <c r="BF252" s="51">
        <f t="shared" si="91"/>
        <v>0</v>
      </c>
      <c r="BG252">
        <v>0</v>
      </c>
      <c r="BH252">
        <v>1</v>
      </c>
      <c r="BI252">
        <v>1</v>
      </c>
      <c r="BJ252">
        <v>1</v>
      </c>
      <c r="BK252">
        <v>0</v>
      </c>
      <c r="BL252">
        <v>0</v>
      </c>
      <c r="BM252">
        <v>1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55</v>
      </c>
      <c r="BW252" t="s">
        <v>24</v>
      </c>
      <c r="BX252">
        <v>0</v>
      </c>
      <c r="BY252">
        <v>0</v>
      </c>
      <c r="BZ252" s="52">
        <f t="shared" si="111"/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 s="52">
        <f t="shared" si="112"/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1</v>
      </c>
      <c r="CY252">
        <v>0</v>
      </c>
      <c r="CZ252">
        <v>0</v>
      </c>
      <c r="DA252">
        <v>0</v>
      </c>
      <c r="DC252">
        <v>0</v>
      </c>
      <c r="DD252" s="54">
        <f t="shared" si="92"/>
        <v>0</v>
      </c>
      <c r="DE252" t="s">
        <v>73</v>
      </c>
      <c r="DF252">
        <v>0</v>
      </c>
      <c r="DG252" s="46">
        <v>0</v>
      </c>
      <c r="DH252" t="s">
        <v>68</v>
      </c>
    </row>
    <row r="253" spans="1:112" hidden="1" x14ac:dyDescent="0.35">
      <c r="A253" t="s">
        <v>2</v>
      </c>
      <c r="B253">
        <v>21040723</v>
      </c>
      <c r="C253">
        <v>1995</v>
      </c>
      <c r="D253">
        <v>27</v>
      </c>
      <c r="E253">
        <v>0</v>
      </c>
      <c r="F253" t="s">
        <v>8</v>
      </c>
      <c r="G253" s="3" t="s">
        <v>11</v>
      </c>
      <c r="H253" s="1">
        <v>44438</v>
      </c>
      <c r="I253" s="1" t="s">
        <v>52</v>
      </c>
      <c r="J253" s="1">
        <v>44507</v>
      </c>
      <c r="K253">
        <v>39.4</v>
      </c>
      <c r="L253" s="48">
        <f t="shared" ref="L253:L282" si="113">IF(K253&lt;28,1,0)</f>
        <v>0</v>
      </c>
      <c r="M253" s="48">
        <f t="shared" si="87"/>
        <v>0</v>
      </c>
      <c r="N253" s="48">
        <f t="shared" si="88"/>
        <v>0</v>
      </c>
      <c r="O253">
        <v>29.542857142857141</v>
      </c>
      <c r="P253">
        <v>3400</v>
      </c>
      <c r="Q253" s="9">
        <f>VLOOKUP(ROUND(K253,0),Sheet2!$B$20:$J$37,8,0)</f>
        <v>2883.6536389391513</v>
      </c>
      <c r="R253" s="46">
        <f>VLOOKUP(ROUND(K253,0),Sheet2!$B$20:$J$37,2,0)</f>
        <v>3986.9445441050993</v>
      </c>
      <c r="S253" s="46">
        <f>VLOOKUP(ROUND(K253,0),Sheet2!$B$20:$J$37,3,0)</f>
        <v>3823.1316171522089</v>
      </c>
      <c r="T253" s="46">
        <f>VLOOKUP(ROUND(K253,0),Sheet2!$B$20:$J$37,4,0)</f>
        <v>3736.3856874523608</v>
      </c>
      <c r="U253" s="46">
        <f>VLOOKUP(ROUND(K253,0),Sheet2!$B$20:$J$37,5,0)</f>
        <v>3602.8137210549116</v>
      </c>
      <c r="V253" s="46">
        <f>VLOOKUP(ROUND(K253,0),Sheet2!$B$20:$J$37,6,0)</f>
        <v>3379.6207896898895</v>
      </c>
      <c r="W253" s="46">
        <f>VLOOKUP(ROUND(K253,0),Sheet2!$B$20:$J$37,7,0)</f>
        <v>3131.6372143145204</v>
      </c>
      <c r="X253" s="46">
        <f>VLOOKUP(ROUND(K253,0),Sheet2!$B$20:$J$37,8,0)</f>
        <v>2883.6536389391513</v>
      </c>
      <c r="Y253" s="46">
        <f>VLOOKUP(ROUND(K253,0),Sheet2!$B$20:$J$37,9,0)</f>
        <v>2660.4607075741292</v>
      </c>
      <c r="Z253" s="46">
        <f>VLOOKUP(ROUND(K253,0),Sheet2!$B$20:$M$37,10,0)</f>
        <v>2526.8887411766796</v>
      </c>
      <c r="AA253" s="46">
        <f>VLOOKUP(ROUND(K253,0),Sheet2!$B$20:$M$37,11,0)</f>
        <v>2440.1428114768319</v>
      </c>
      <c r="AB253" s="46">
        <f>VLOOKUP(ROUND(K253,0),Sheet2!$B$20:$M$37,12,0)</f>
        <v>2276.3298845239415</v>
      </c>
      <c r="AC253" s="46">
        <v>75</v>
      </c>
      <c r="AD253" s="53">
        <f t="shared" si="89"/>
        <v>0</v>
      </c>
      <c r="AE253">
        <v>1</v>
      </c>
      <c r="AF253" s="46">
        <v>0</v>
      </c>
      <c r="AG253">
        <v>0</v>
      </c>
      <c r="AH253" s="45">
        <v>0</v>
      </c>
      <c r="AL253">
        <v>0</v>
      </c>
      <c r="AM253" s="45">
        <v>0</v>
      </c>
      <c r="AO253">
        <v>0</v>
      </c>
      <c r="AQ253">
        <v>0</v>
      </c>
      <c r="AS253">
        <v>0</v>
      </c>
      <c r="AT253">
        <v>0</v>
      </c>
      <c r="AU253" t="s">
        <v>21</v>
      </c>
      <c r="AV253" t="s">
        <v>25</v>
      </c>
      <c r="AW253">
        <v>0</v>
      </c>
      <c r="AX253">
        <v>1</v>
      </c>
      <c r="AY253">
        <v>1</v>
      </c>
      <c r="AZ253" s="51">
        <v>1</v>
      </c>
      <c r="BA253">
        <v>0</v>
      </c>
      <c r="BB253">
        <v>0</v>
      </c>
      <c r="BC253">
        <v>1</v>
      </c>
      <c r="BD253">
        <v>0</v>
      </c>
      <c r="BE253">
        <v>0</v>
      </c>
      <c r="BF253" s="51">
        <f t="shared" si="91"/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CW253">
        <v>1</v>
      </c>
      <c r="CY253">
        <v>0</v>
      </c>
      <c r="CZ253">
        <v>0</v>
      </c>
      <c r="DA253">
        <v>0</v>
      </c>
      <c r="DC253">
        <v>0</v>
      </c>
      <c r="DD253" s="54">
        <f t="shared" si="92"/>
        <v>0</v>
      </c>
      <c r="DE253" t="s">
        <v>8</v>
      </c>
      <c r="DF253">
        <v>0</v>
      </c>
      <c r="DG253" s="46">
        <v>0</v>
      </c>
      <c r="DH253" t="s">
        <v>68</v>
      </c>
    </row>
    <row r="254" spans="1:112" hidden="1" x14ac:dyDescent="0.35">
      <c r="A254" t="s">
        <v>2</v>
      </c>
      <c r="B254">
        <v>21015155</v>
      </c>
      <c r="C254">
        <v>1993</v>
      </c>
      <c r="D254">
        <v>29</v>
      </c>
      <c r="E254">
        <v>0</v>
      </c>
      <c r="F254" t="s">
        <v>8</v>
      </c>
      <c r="G254" s="3" t="s">
        <v>11</v>
      </c>
      <c r="H254" s="1">
        <v>44442</v>
      </c>
      <c r="I254" s="1">
        <v>44463</v>
      </c>
      <c r="J254" s="1">
        <v>44485</v>
      </c>
      <c r="K254">
        <v>39.428571428571431</v>
      </c>
      <c r="L254" s="48">
        <f t="shared" si="113"/>
        <v>0</v>
      </c>
      <c r="M254" s="48">
        <f t="shared" si="87"/>
        <v>0</v>
      </c>
      <c r="N254" s="48">
        <f t="shared" si="88"/>
        <v>0</v>
      </c>
      <c r="O254">
        <v>36.285714285714285</v>
      </c>
      <c r="P254">
        <v>3400</v>
      </c>
      <c r="Q254" s="9">
        <f>VLOOKUP(ROUND(K254,0),Sheet2!$B$20:$J$37,8,0)</f>
        <v>2883.6536389391513</v>
      </c>
      <c r="R254" s="46">
        <f>VLOOKUP(ROUND(K254,0),Sheet2!$B$20:$J$37,2,0)</f>
        <v>3986.9445441050993</v>
      </c>
      <c r="S254" s="46">
        <f>VLOOKUP(ROUND(K254,0),Sheet2!$B$20:$J$37,3,0)</f>
        <v>3823.1316171522089</v>
      </c>
      <c r="T254" s="46">
        <f>VLOOKUP(ROUND(K254,0),Sheet2!$B$20:$J$37,4,0)</f>
        <v>3736.3856874523608</v>
      </c>
      <c r="U254" s="46">
        <f>VLOOKUP(ROUND(K254,0),Sheet2!$B$20:$J$37,5,0)</f>
        <v>3602.8137210549116</v>
      </c>
      <c r="V254" s="46">
        <f>VLOOKUP(ROUND(K254,0),Sheet2!$B$20:$J$37,6,0)</f>
        <v>3379.6207896898895</v>
      </c>
      <c r="W254" s="46">
        <f>VLOOKUP(ROUND(K254,0),Sheet2!$B$20:$J$37,7,0)</f>
        <v>3131.6372143145204</v>
      </c>
      <c r="X254" s="46">
        <f>VLOOKUP(ROUND(K254,0),Sheet2!$B$20:$J$37,8,0)</f>
        <v>2883.6536389391513</v>
      </c>
      <c r="Y254" s="46">
        <f>VLOOKUP(ROUND(K254,0),Sheet2!$B$20:$J$37,9,0)</f>
        <v>2660.4607075741292</v>
      </c>
      <c r="Z254" s="46">
        <f>VLOOKUP(ROUND(K254,0),Sheet2!$B$20:$M$37,10,0)</f>
        <v>2526.8887411766796</v>
      </c>
      <c r="AA254" s="46">
        <f>VLOOKUP(ROUND(K254,0),Sheet2!$B$20:$M$37,11,0)</f>
        <v>2440.1428114768319</v>
      </c>
      <c r="AB254" s="46">
        <f>VLOOKUP(ROUND(K254,0),Sheet2!$B$20:$M$37,12,0)</f>
        <v>2276.3298845239415</v>
      </c>
      <c r="AC254" s="46">
        <v>75</v>
      </c>
      <c r="AD254" s="53">
        <f t="shared" si="89"/>
        <v>0</v>
      </c>
      <c r="AE254">
        <v>1</v>
      </c>
      <c r="AF254" s="46">
        <v>0</v>
      </c>
      <c r="AG254">
        <v>0</v>
      </c>
      <c r="AH254" s="45">
        <v>0</v>
      </c>
      <c r="AL254">
        <v>0</v>
      </c>
      <c r="AM254" s="45">
        <v>0</v>
      </c>
      <c r="AO254">
        <v>0</v>
      </c>
      <c r="AQ254">
        <v>0</v>
      </c>
      <c r="AS254">
        <v>0</v>
      </c>
      <c r="AT254">
        <v>0</v>
      </c>
      <c r="AU254" t="s">
        <v>20</v>
      </c>
      <c r="AV254" t="s">
        <v>25</v>
      </c>
      <c r="AW254">
        <v>0</v>
      </c>
      <c r="AX254">
        <v>0</v>
      </c>
      <c r="AY254">
        <v>1</v>
      </c>
      <c r="AZ254" s="51">
        <f t="shared" si="90"/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 s="51">
        <f t="shared" si="91"/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21</v>
      </c>
      <c r="BW254" t="s">
        <v>25</v>
      </c>
      <c r="BX254">
        <v>0</v>
      </c>
      <c r="BY254">
        <v>1</v>
      </c>
      <c r="BZ254" s="52">
        <f t="shared" ref="BZ254:BZ257" si="114">BX254+BY254</f>
        <v>1</v>
      </c>
      <c r="CA254">
        <v>1</v>
      </c>
      <c r="CB254">
        <v>0</v>
      </c>
      <c r="CC254">
        <v>1</v>
      </c>
      <c r="CD254">
        <v>0</v>
      </c>
      <c r="CE254">
        <v>0</v>
      </c>
      <c r="CF254" s="52">
        <f t="shared" ref="CF254:CF257" si="115">CD254+CE254</f>
        <v>0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Y254">
        <v>0</v>
      </c>
      <c r="CZ254">
        <v>0</v>
      </c>
      <c r="DA254">
        <v>0</v>
      </c>
      <c r="DC254">
        <v>0</v>
      </c>
      <c r="DD254" s="54">
        <f t="shared" si="92"/>
        <v>0</v>
      </c>
      <c r="DF254">
        <v>0</v>
      </c>
      <c r="DG254" s="46">
        <v>0</v>
      </c>
      <c r="DH254" t="s">
        <v>68</v>
      </c>
    </row>
    <row r="255" spans="1:112" hidden="1" x14ac:dyDescent="0.35">
      <c r="A255" t="s">
        <v>2</v>
      </c>
      <c r="B255">
        <v>21045376</v>
      </c>
      <c r="C255">
        <v>1991</v>
      </c>
      <c r="D255">
        <v>31</v>
      </c>
      <c r="E255" s="45">
        <v>0</v>
      </c>
      <c r="F255" t="s">
        <v>8</v>
      </c>
      <c r="G255" s="3" t="s">
        <v>11</v>
      </c>
      <c r="H255" s="1">
        <v>44425</v>
      </c>
      <c r="I255" s="1">
        <v>44479</v>
      </c>
      <c r="J255" s="1">
        <v>44462</v>
      </c>
      <c r="K255" s="46">
        <v>39.428571428571431</v>
      </c>
      <c r="L255" s="48">
        <f t="shared" si="113"/>
        <v>0</v>
      </c>
      <c r="M255" s="48">
        <f t="shared" si="87"/>
        <v>0</v>
      </c>
      <c r="N255" s="48">
        <f t="shared" si="88"/>
        <v>0</v>
      </c>
      <c r="O255">
        <v>34.142857142857146</v>
      </c>
      <c r="P255">
        <v>3400</v>
      </c>
      <c r="Q255" s="9">
        <f>VLOOKUP(ROUND(K255,0),Sheet2!$B$20:$J$37,8,0)</f>
        <v>2883.6536389391513</v>
      </c>
      <c r="R255" s="46">
        <f>VLOOKUP(ROUND(K255,0),Sheet2!$B$20:$J$37,2,0)</f>
        <v>3986.9445441050993</v>
      </c>
      <c r="S255" s="46">
        <f>VLOOKUP(ROUND(K255,0),Sheet2!$B$20:$J$37,3,0)</f>
        <v>3823.1316171522089</v>
      </c>
      <c r="T255" s="46">
        <f>VLOOKUP(ROUND(K255,0),Sheet2!$B$20:$J$37,4,0)</f>
        <v>3736.3856874523608</v>
      </c>
      <c r="U255" s="46">
        <f>VLOOKUP(ROUND(K255,0),Sheet2!$B$20:$J$37,5,0)</f>
        <v>3602.8137210549116</v>
      </c>
      <c r="V255" s="46">
        <f>VLOOKUP(ROUND(K255,0),Sheet2!$B$20:$J$37,6,0)</f>
        <v>3379.6207896898895</v>
      </c>
      <c r="W255" s="46">
        <f>VLOOKUP(ROUND(K255,0),Sheet2!$B$20:$J$37,7,0)</f>
        <v>3131.6372143145204</v>
      </c>
      <c r="X255" s="46">
        <f>VLOOKUP(ROUND(K255,0),Sheet2!$B$20:$J$37,8,0)</f>
        <v>2883.6536389391513</v>
      </c>
      <c r="Y255" s="46">
        <f>VLOOKUP(ROUND(K255,0),Sheet2!$B$20:$J$37,9,0)</f>
        <v>2660.4607075741292</v>
      </c>
      <c r="Z255" s="46">
        <f>VLOOKUP(ROUND(K255,0),Sheet2!$B$20:$M$37,10,0)</f>
        <v>2526.8887411766796</v>
      </c>
      <c r="AA255" s="46">
        <f>VLOOKUP(ROUND(K255,0),Sheet2!$B$20:$M$37,11,0)</f>
        <v>2440.1428114768319</v>
      </c>
      <c r="AB255" s="46">
        <f>VLOOKUP(ROUND(K255,0),Sheet2!$B$20:$M$37,12,0)</f>
        <v>2276.3298845239415</v>
      </c>
      <c r="AC255" s="46">
        <v>75</v>
      </c>
      <c r="AD255" s="53">
        <f t="shared" si="89"/>
        <v>0</v>
      </c>
      <c r="AE255">
        <v>1</v>
      </c>
      <c r="AF255" s="46">
        <v>0</v>
      </c>
      <c r="AG255">
        <v>0</v>
      </c>
      <c r="AH255" s="45">
        <v>0</v>
      </c>
      <c r="AL255">
        <v>0</v>
      </c>
      <c r="AM255" s="45">
        <v>0</v>
      </c>
      <c r="AO255">
        <v>0</v>
      </c>
      <c r="AQ255">
        <v>0</v>
      </c>
      <c r="AS255">
        <v>0</v>
      </c>
      <c r="AT255">
        <v>0</v>
      </c>
      <c r="AU255" t="s">
        <v>20</v>
      </c>
      <c r="AV255" t="s">
        <v>24</v>
      </c>
      <c r="AW255">
        <v>0</v>
      </c>
      <c r="AX255">
        <v>0</v>
      </c>
      <c r="AY255">
        <v>1</v>
      </c>
      <c r="AZ255" s="51">
        <f t="shared" si="90"/>
        <v>1</v>
      </c>
      <c r="BA255">
        <v>0</v>
      </c>
      <c r="BB255">
        <v>0</v>
      </c>
      <c r="BC255">
        <v>1</v>
      </c>
      <c r="BD255">
        <v>0</v>
      </c>
      <c r="BE255">
        <v>0</v>
      </c>
      <c r="BF255" s="51">
        <f t="shared" si="91"/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54</v>
      </c>
      <c r="BW255" t="s">
        <v>24</v>
      </c>
      <c r="BX255">
        <v>0</v>
      </c>
      <c r="BY255">
        <v>0</v>
      </c>
      <c r="BZ255" s="52">
        <f t="shared" si="114"/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 s="52">
        <f t="shared" si="115"/>
        <v>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Y255">
        <v>0</v>
      </c>
      <c r="CZ255">
        <v>0</v>
      </c>
      <c r="DA255">
        <v>0</v>
      </c>
      <c r="DC255">
        <v>0</v>
      </c>
      <c r="DD255" s="54">
        <f t="shared" si="92"/>
        <v>0</v>
      </c>
      <c r="DF255">
        <v>0</v>
      </c>
      <c r="DG255" s="46">
        <v>0</v>
      </c>
      <c r="DH255" t="s">
        <v>68</v>
      </c>
    </row>
    <row r="256" spans="1:112" hidden="1" x14ac:dyDescent="0.35">
      <c r="A256" t="s">
        <v>2</v>
      </c>
      <c r="B256">
        <v>16023952</v>
      </c>
      <c r="C256">
        <v>1990</v>
      </c>
      <c r="D256">
        <v>32</v>
      </c>
      <c r="E256">
        <v>0</v>
      </c>
      <c r="F256" t="s">
        <v>8</v>
      </c>
      <c r="G256" s="3" t="s">
        <v>11</v>
      </c>
      <c r="H256" s="1">
        <v>44429</v>
      </c>
      <c r="I256" s="1">
        <v>44450</v>
      </c>
      <c r="J256" s="1">
        <v>44504</v>
      </c>
      <c r="K256" s="46">
        <v>39.428571428571431</v>
      </c>
      <c r="L256" s="48">
        <f t="shared" si="113"/>
        <v>0</v>
      </c>
      <c r="M256" s="48">
        <f t="shared" si="87"/>
        <v>0</v>
      </c>
      <c r="N256" s="48">
        <f t="shared" si="88"/>
        <v>0</v>
      </c>
      <c r="O256">
        <v>31.714285714285715</v>
      </c>
      <c r="P256">
        <v>3400</v>
      </c>
      <c r="Q256" s="9">
        <f>VLOOKUP(ROUND(K256,0),Sheet2!$B$20:$J$37,8,0)</f>
        <v>2883.6536389391513</v>
      </c>
      <c r="R256" s="46">
        <f>VLOOKUP(ROUND(K256,0),Sheet2!$B$20:$J$37,2,0)</f>
        <v>3986.9445441050993</v>
      </c>
      <c r="S256" s="46">
        <f>VLOOKUP(ROUND(K256,0),Sheet2!$B$20:$J$37,3,0)</f>
        <v>3823.1316171522089</v>
      </c>
      <c r="T256" s="46">
        <f>VLOOKUP(ROUND(K256,0),Sheet2!$B$20:$J$37,4,0)</f>
        <v>3736.3856874523608</v>
      </c>
      <c r="U256" s="46">
        <f>VLOOKUP(ROUND(K256,0),Sheet2!$B$20:$J$37,5,0)</f>
        <v>3602.8137210549116</v>
      </c>
      <c r="V256" s="46">
        <f>VLOOKUP(ROUND(K256,0),Sheet2!$B$20:$J$37,6,0)</f>
        <v>3379.6207896898895</v>
      </c>
      <c r="W256" s="46">
        <f>VLOOKUP(ROUND(K256,0),Sheet2!$B$20:$J$37,7,0)</f>
        <v>3131.6372143145204</v>
      </c>
      <c r="X256" s="46">
        <f>VLOOKUP(ROUND(K256,0),Sheet2!$B$20:$J$37,8,0)</f>
        <v>2883.6536389391513</v>
      </c>
      <c r="Y256" s="46">
        <f>VLOOKUP(ROUND(K256,0),Sheet2!$B$20:$J$37,9,0)</f>
        <v>2660.4607075741292</v>
      </c>
      <c r="Z256" s="46">
        <f>VLOOKUP(ROUND(K256,0),Sheet2!$B$20:$M$37,10,0)</f>
        <v>2526.8887411766796</v>
      </c>
      <c r="AA256" s="46">
        <f>VLOOKUP(ROUND(K256,0),Sheet2!$B$20:$M$37,11,0)</f>
        <v>2440.1428114768319</v>
      </c>
      <c r="AB256" s="46">
        <f>VLOOKUP(ROUND(K256,0),Sheet2!$B$20:$M$37,12,0)</f>
        <v>2276.3298845239415</v>
      </c>
      <c r="AC256" s="46">
        <v>75</v>
      </c>
      <c r="AD256" s="53">
        <f t="shared" si="89"/>
        <v>0</v>
      </c>
      <c r="AE256">
        <v>1</v>
      </c>
      <c r="AF256" s="46">
        <v>0</v>
      </c>
      <c r="AG256">
        <v>0</v>
      </c>
      <c r="AH256" s="45">
        <v>0</v>
      </c>
      <c r="AL256">
        <v>0</v>
      </c>
      <c r="AM256" s="45">
        <v>0</v>
      </c>
      <c r="AO256">
        <v>0</v>
      </c>
      <c r="AQ256">
        <v>0</v>
      </c>
      <c r="AS256">
        <v>0</v>
      </c>
      <c r="AT256">
        <v>0</v>
      </c>
      <c r="AU256" t="s">
        <v>20</v>
      </c>
      <c r="AV256" t="s">
        <v>25</v>
      </c>
      <c r="AW256">
        <v>0</v>
      </c>
      <c r="AX256">
        <v>0</v>
      </c>
      <c r="AY256">
        <v>0</v>
      </c>
      <c r="AZ256" s="51">
        <f t="shared" si="90"/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 s="51">
        <f t="shared" si="91"/>
        <v>0</v>
      </c>
      <c r="BG256">
        <v>0</v>
      </c>
      <c r="BH256">
        <v>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21</v>
      </c>
      <c r="BW256" t="s">
        <v>25</v>
      </c>
      <c r="BX256">
        <v>1</v>
      </c>
      <c r="BY256">
        <v>1</v>
      </c>
      <c r="BZ256" s="52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 s="52">
        <f t="shared" si="115"/>
        <v>0</v>
      </c>
      <c r="CG256">
        <v>0</v>
      </c>
      <c r="CH256">
        <v>1</v>
      </c>
      <c r="CI256">
        <v>1</v>
      </c>
      <c r="CJ256">
        <v>0</v>
      </c>
      <c r="CK256">
        <v>1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Y256">
        <v>0</v>
      </c>
      <c r="CZ256">
        <v>0</v>
      </c>
      <c r="DA256">
        <v>0</v>
      </c>
      <c r="DC256">
        <v>0</v>
      </c>
      <c r="DD256" s="54">
        <f t="shared" si="92"/>
        <v>0</v>
      </c>
      <c r="DF256">
        <v>0</v>
      </c>
      <c r="DG256" s="46">
        <v>0</v>
      </c>
      <c r="DH256" t="s">
        <v>68</v>
      </c>
    </row>
    <row r="257" spans="1:112" x14ac:dyDescent="0.35">
      <c r="A257" t="s">
        <v>3</v>
      </c>
      <c r="B257">
        <v>977900603</v>
      </c>
      <c r="C257">
        <v>1991</v>
      </c>
      <c r="D257">
        <v>31</v>
      </c>
      <c r="E257">
        <v>2</v>
      </c>
      <c r="F257" t="s">
        <v>8</v>
      </c>
      <c r="G257" s="3" t="s">
        <v>11</v>
      </c>
      <c r="H257" s="1">
        <v>44452</v>
      </c>
      <c r="I257" s="1">
        <v>44475</v>
      </c>
      <c r="J257" s="1">
        <v>44462</v>
      </c>
      <c r="K257">
        <v>34</v>
      </c>
      <c r="L257" s="48">
        <f t="shared" si="113"/>
        <v>0</v>
      </c>
      <c r="M257" s="48">
        <f t="shared" si="87"/>
        <v>0</v>
      </c>
      <c r="N257" s="48">
        <f t="shared" si="88"/>
        <v>1</v>
      </c>
      <c r="O257">
        <v>32.571428571428569</v>
      </c>
      <c r="P257">
        <v>2400</v>
      </c>
      <c r="Q257" s="9">
        <f>VLOOKUP(ROUND(K257,0),Sheet2!$B$20:$J$37,8,0)</f>
        <v>2031.66999959842</v>
      </c>
      <c r="R257" s="46">
        <f>VLOOKUP(ROUND(K257,0),Sheet2!$B$20:$J$37,2,0)</f>
        <v>2808.9904803202526</v>
      </c>
      <c r="S257" s="46">
        <f>VLOOKUP(ROUND(K257,0),Sheet2!$B$20:$J$37,3,0)</f>
        <v>2693.5765468497157</v>
      </c>
      <c r="T257" s="46">
        <f>VLOOKUP(ROUND(K257,0),Sheet2!$B$20:$J$37,4,0)</f>
        <v>2632.4599479008589</v>
      </c>
      <c r="U257" s="46">
        <f>VLOOKUP(ROUND(K257,0),Sheet2!$B$20:$J$37,5,0)</f>
        <v>2538.3521974926302</v>
      </c>
      <c r="V257" s="46">
        <f>VLOOKUP(ROUND(K257,0),Sheet2!$B$20:$J$37,6,0)</f>
        <v>2381.1022501849629</v>
      </c>
      <c r="W257" s="46">
        <f>VLOOKUP(ROUND(K257,0),Sheet2!$B$20:$J$37,7,0)</f>
        <v>2206.3861248916915</v>
      </c>
      <c r="X257" s="46">
        <f>VLOOKUP(ROUND(K257,0),Sheet2!$B$20:$J$37,8,0)</f>
        <v>2031.66999959842</v>
      </c>
      <c r="Y257" s="46">
        <f>VLOOKUP(ROUND(K257,0),Sheet2!$B$20:$J$37,9,0)</f>
        <v>1874.4200522907529</v>
      </c>
      <c r="Z257" s="46">
        <f>VLOOKUP(ROUND(K257,0),Sheet2!$B$20:$M$37,10,0)</f>
        <v>1780.312301882524</v>
      </c>
      <c r="AA257" s="46">
        <f>VLOOKUP(ROUND(K257,0),Sheet2!$B$20:$M$37,11,0)</f>
        <v>1719.1957029336675</v>
      </c>
      <c r="AB257" s="46">
        <f>VLOOKUP(ROUND(K257,0),Sheet2!$B$20:$M$37,12,0)</f>
        <v>1603.7817694631306</v>
      </c>
      <c r="AC257" s="46">
        <v>75</v>
      </c>
      <c r="AD257" s="53">
        <f t="shared" si="89"/>
        <v>0</v>
      </c>
      <c r="AE257">
        <v>1</v>
      </c>
      <c r="AF257" s="46">
        <v>0</v>
      </c>
      <c r="AG257">
        <v>0</v>
      </c>
      <c r="AH257" s="45">
        <v>0</v>
      </c>
      <c r="AL257">
        <v>0</v>
      </c>
      <c r="AM257" s="45">
        <v>0</v>
      </c>
      <c r="AO257">
        <v>0</v>
      </c>
      <c r="AQ257">
        <v>1</v>
      </c>
      <c r="AR257">
        <v>34</v>
      </c>
      <c r="AS257">
        <v>0</v>
      </c>
      <c r="AT257">
        <v>0</v>
      </c>
      <c r="AU257" t="s">
        <v>20</v>
      </c>
      <c r="AV257" t="s">
        <v>25</v>
      </c>
      <c r="AW257">
        <v>0</v>
      </c>
      <c r="AX257">
        <v>0</v>
      </c>
      <c r="AY257">
        <v>1</v>
      </c>
      <c r="AZ257" s="51">
        <f t="shared" si="90"/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 s="51">
        <f t="shared" si="91"/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23</v>
      </c>
      <c r="BW257" t="s">
        <v>25</v>
      </c>
      <c r="BX257">
        <v>0</v>
      </c>
      <c r="BY257">
        <v>0</v>
      </c>
      <c r="BZ257" s="52">
        <f t="shared" si="114"/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 s="52">
        <f t="shared" si="115"/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</v>
      </c>
      <c r="CX257">
        <v>1</v>
      </c>
      <c r="CY257">
        <v>0</v>
      </c>
      <c r="CZ257">
        <v>0</v>
      </c>
      <c r="DA257">
        <v>0</v>
      </c>
      <c r="DC257">
        <v>0</v>
      </c>
      <c r="DD257" s="54">
        <f t="shared" si="92"/>
        <v>0</v>
      </c>
      <c r="DE257" t="s">
        <v>73</v>
      </c>
      <c r="DF257">
        <v>1</v>
      </c>
      <c r="DG257" s="46">
        <v>0</v>
      </c>
      <c r="DH257" t="s">
        <v>69</v>
      </c>
    </row>
    <row r="258" spans="1:112" hidden="1" x14ac:dyDescent="0.35">
      <c r="A258" t="s">
        <v>2</v>
      </c>
      <c r="B258">
        <v>21008977</v>
      </c>
      <c r="C258">
        <v>1991</v>
      </c>
      <c r="D258">
        <v>31</v>
      </c>
      <c r="E258">
        <v>0</v>
      </c>
      <c r="F258" t="s">
        <v>8</v>
      </c>
      <c r="G258" s="3" t="s">
        <v>11</v>
      </c>
      <c r="H258" s="1">
        <v>44426</v>
      </c>
      <c r="I258" s="1" t="s">
        <v>52</v>
      </c>
      <c r="J258" s="1">
        <v>44428</v>
      </c>
      <c r="K258">
        <v>37.571428571428569</v>
      </c>
      <c r="L258" s="48">
        <f t="shared" si="113"/>
        <v>0</v>
      </c>
      <c r="M258" s="48">
        <f t="shared" ref="M258:M321" si="116">IF(AND(K258&gt;=28, K258&lt;34),1,0)</f>
        <v>0</v>
      </c>
      <c r="N258" s="48">
        <f t="shared" ref="N258:N321" si="117">IF(AND(K258&gt;=34, K258&lt;37),1,0)</f>
        <v>0</v>
      </c>
      <c r="O258">
        <v>37.285714285714285</v>
      </c>
      <c r="P258">
        <v>3200</v>
      </c>
      <c r="Q258" s="9">
        <f>VLOOKUP(ROUND(K258,0),Sheet2!$B$20:$J$37,8,0)</f>
        <v>2726.9345824864808</v>
      </c>
      <c r="R258" s="46">
        <f>VLOOKUP(ROUND(K258,0),Sheet2!$B$20:$J$37,2,0)</f>
        <v>3770.264503671694</v>
      </c>
      <c r="S258" s="46">
        <f>VLOOKUP(ROUND(K258,0),Sheet2!$B$20:$J$37,3,0)</f>
        <v>3615.3543821737098</v>
      </c>
      <c r="T258" s="46">
        <f>VLOOKUP(ROUND(K258,0),Sheet2!$B$20:$J$37,4,0)</f>
        <v>3533.3228675721571</v>
      </c>
      <c r="U258" s="46">
        <f>VLOOKUP(ROUND(K258,0),Sheet2!$B$20:$J$37,5,0)</f>
        <v>3407.0101892735506</v>
      </c>
      <c r="V258" s="46">
        <f>VLOOKUP(ROUND(K258,0),Sheet2!$B$20:$J$37,6,0)</f>
        <v>3195.9472117761161</v>
      </c>
      <c r="W258" s="46">
        <f>VLOOKUP(ROUND(K258,0),Sheet2!$B$20:$J$37,7,0)</f>
        <v>2961.4408971312987</v>
      </c>
      <c r="X258" s="46">
        <f>VLOOKUP(ROUND(K258,0),Sheet2!$B$20:$J$37,8,0)</f>
        <v>2726.9345824864808</v>
      </c>
      <c r="Y258" s="46">
        <f>VLOOKUP(ROUND(K258,0),Sheet2!$B$20:$J$37,9,0)</f>
        <v>2515.8716049890463</v>
      </c>
      <c r="Z258" s="46">
        <f>VLOOKUP(ROUND(K258,0),Sheet2!$B$20:$M$37,10,0)</f>
        <v>2389.5589266904399</v>
      </c>
      <c r="AA258" s="46">
        <f>VLOOKUP(ROUND(K258,0),Sheet2!$B$20:$M$37,11,0)</f>
        <v>2307.5274120888876</v>
      </c>
      <c r="AB258" s="46">
        <f>VLOOKUP(ROUND(K258,0),Sheet2!$B$20:$M$37,12,0)</f>
        <v>2152.6172905909029</v>
      </c>
      <c r="AC258" s="46">
        <v>75</v>
      </c>
      <c r="AD258" s="53">
        <f t="shared" si="89"/>
        <v>0</v>
      </c>
      <c r="AE258">
        <v>1</v>
      </c>
      <c r="AF258" s="46">
        <v>0</v>
      </c>
      <c r="AG258">
        <v>0</v>
      </c>
      <c r="AH258" s="45">
        <v>0</v>
      </c>
      <c r="AL258">
        <v>0</v>
      </c>
      <c r="AM258" s="45">
        <v>0</v>
      </c>
      <c r="AO258">
        <v>0</v>
      </c>
      <c r="AQ258">
        <v>0</v>
      </c>
      <c r="AS258">
        <v>0</v>
      </c>
      <c r="AT258">
        <v>0</v>
      </c>
      <c r="AU258" t="s">
        <v>21</v>
      </c>
      <c r="AV258" t="s">
        <v>24</v>
      </c>
      <c r="AW258">
        <v>0</v>
      </c>
      <c r="AX258">
        <v>0</v>
      </c>
      <c r="AY258">
        <v>1</v>
      </c>
      <c r="AZ258" s="51">
        <f t="shared" si="90"/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 s="51">
        <f t="shared" si="91"/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/>
      <c r="CW258">
        <v>0</v>
      </c>
      <c r="CY258">
        <v>0</v>
      </c>
      <c r="CZ258">
        <v>0</v>
      </c>
      <c r="DA258">
        <v>0</v>
      </c>
      <c r="DC258">
        <v>0</v>
      </c>
      <c r="DD258" s="54">
        <f t="shared" si="92"/>
        <v>0</v>
      </c>
      <c r="DF258">
        <v>0</v>
      </c>
      <c r="DG258" s="46">
        <v>0</v>
      </c>
      <c r="DH258" t="s">
        <v>68</v>
      </c>
    </row>
    <row r="259" spans="1:112" hidden="1" x14ac:dyDescent="0.35">
      <c r="A259" t="s">
        <v>2</v>
      </c>
      <c r="B259">
        <v>18423862</v>
      </c>
      <c r="C259">
        <v>1986</v>
      </c>
      <c r="D259">
        <v>36</v>
      </c>
      <c r="E259" s="45">
        <v>0</v>
      </c>
      <c r="F259" t="s">
        <v>9</v>
      </c>
      <c r="G259" s="3" t="s">
        <v>11</v>
      </c>
      <c r="H259" s="1">
        <v>44424</v>
      </c>
      <c r="I259" s="1" t="s">
        <v>52</v>
      </c>
      <c r="J259" s="1">
        <v>44508</v>
      </c>
      <c r="K259">
        <v>37.6</v>
      </c>
      <c r="L259" s="48">
        <f t="shared" si="113"/>
        <v>0</v>
      </c>
      <c r="M259" s="48">
        <f t="shared" si="116"/>
        <v>0</v>
      </c>
      <c r="N259" s="48">
        <f t="shared" si="117"/>
        <v>0</v>
      </c>
      <c r="O259">
        <v>25.6</v>
      </c>
      <c r="P259">
        <v>3200</v>
      </c>
      <c r="Q259" s="9">
        <f>VLOOKUP(ROUND(K259,0),Sheet2!$B$20:$J$37,8,0)</f>
        <v>2726.9345824864808</v>
      </c>
      <c r="R259" s="46">
        <f>VLOOKUP(ROUND(K259,0),Sheet2!$B$20:$J$37,2,0)</f>
        <v>3770.264503671694</v>
      </c>
      <c r="S259" s="46">
        <f>VLOOKUP(ROUND(K259,0),Sheet2!$B$20:$J$37,3,0)</f>
        <v>3615.3543821737098</v>
      </c>
      <c r="T259" s="46">
        <f>VLOOKUP(ROUND(K259,0),Sheet2!$B$20:$J$37,4,0)</f>
        <v>3533.3228675721571</v>
      </c>
      <c r="U259" s="46">
        <f>VLOOKUP(ROUND(K259,0),Sheet2!$B$20:$J$37,5,0)</f>
        <v>3407.0101892735506</v>
      </c>
      <c r="V259" s="46">
        <f>VLOOKUP(ROUND(K259,0),Sheet2!$B$20:$J$37,6,0)</f>
        <v>3195.9472117761161</v>
      </c>
      <c r="W259" s="46">
        <f>VLOOKUP(ROUND(K259,0),Sheet2!$B$20:$J$37,7,0)</f>
        <v>2961.4408971312987</v>
      </c>
      <c r="X259" s="46">
        <f>VLOOKUP(ROUND(K259,0),Sheet2!$B$20:$J$37,8,0)</f>
        <v>2726.9345824864808</v>
      </c>
      <c r="Y259" s="46">
        <f>VLOOKUP(ROUND(K259,0),Sheet2!$B$20:$J$37,9,0)</f>
        <v>2515.8716049890463</v>
      </c>
      <c r="Z259" s="46">
        <f>VLOOKUP(ROUND(K259,0),Sheet2!$B$20:$M$37,10,0)</f>
        <v>2389.5589266904399</v>
      </c>
      <c r="AA259" s="46">
        <f>VLOOKUP(ROUND(K259,0),Sheet2!$B$20:$M$37,11,0)</f>
        <v>2307.5274120888876</v>
      </c>
      <c r="AB259" s="46">
        <f>VLOOKUP(ROUND(K259,0),Sheet2!$B$20:$M$37,12,0)</f>
        <v>2152.6172905909029</v>
      </c>
      <c r="AC259" s="46">
        <v>75</v>
      </c>
      <c r="AD259" s="53">
        <f t="shared" ref="AD259:AD322" si="118">IF(P259&lt;Y259,1,0)</f>
        <v>0</v>
      </c>
      <c r="AE259">
        <v>1</v>
      </c>
      <c r="AF259" s="46">
        <v>0</v>
      </c>
      <c r="AG259">
        <v>0</v>
      </c>
      <c r="AH259" s="45">
        <v>0</v>
      </c>
      <c r="AL259">
        <v>0</v>
      </c>
      <c r="AM259" s="45">
        <v>0</v>
      </c>
      <c r="AO259">
        <v>0</v>
      </c>
      <c r="AQ259">
        <v>0</v>
      </c>
      <c r="AS259">
        <v>0</v>
      </c>
      <c r="AT259">
        <v>0</v>
      </c>
      <c r="AU259" t="s">
        <v>21</v>
      </c>
      <c r="AV259" t="s">
        <v>24</v>
      </c>
      <c r="AW259">
        <v>0</v>
      </c>
      <c r="AX259">
        <v>0</v>
      </c>
      <c r="AY259">
        <v>0</v>
      </c>
      <c r="AZ259" s="51">
        <f t="shared" ref="AZ259:AZ322" si="119">AX259+AY259</f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51">
        <f t="shared" ref="BF259:BF322" si="120">BD259+BE259</f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/>
      <c r="CW259">
        <v>1</v>
      </c>
      <c r="CY259">
        <v>0</v>
      </c>
      <c r="CZ259">
        <v>0</v>
      </c>
      <c r="DA259">
        <v>0</v>
      </c>
      <c r="DC259">
        <v>0</v>
      </c>
      <c r="DD259" s="54">
        <f t="shared" ref="DD259:DD322" si="121">IF(DC259&gt;0,1,0)</f>
        <v>0</v>
      </c>
      <c r="DF259">
        <v>0</v>
      </c>
      <c r="DG259" s="46">
        <v>0</v>
      </c>
      <c r="DH259" t="s">
        <v>68</v>
      </c>
    </row>
    <row r="260" spans="1:112" hidden="1" x14ac:dyDescent="0.35">
      <c r="A260" t="s">
        <v>3</v>
      </c>
      <c r="B260">
        <v>939381231</v>
      </c>
      <c r="C260">
        <v>1997</v>
      </c>
      <c r="D260">
        <v>25</v>
      </c>
      <c r="E260">
        <v>1</v>
      </c>
      <c r="F260" t="s">
        <v>8</v>
      </c>
      <c r="G260" s="3" t="s">
        <v>11</v>
      </c>
      <c r="H260" s="1">
        <v>44447</v>
      </c>
      <c r="I260" s="1">
        <v>44468</v>
      </c>
      <c r="J260" s="1">
        <v>44553</v>
      </c>
      <c r="K260">
        <v>38</v>
      </c>
      <c r="L260" s="48">
        <f t="shared" si="113"/>
        <v>0</v>
      </c>
      <c r="M260" s="48">
        <f t="shared" si="116"/>
        <v>0</v>
      </c>
      <c r="N260" s="48">
        <f t="shared" si="117"/>
        <v>0</v>
      </c>
      <c r="O260">
        <v>25.857142857142858</v>
      </c>
      <c r="P260">
        <v>3200</v>
      </c>
      <c r="Q260" s="9">
        <f>VLOOKUP(ROUND(K260,0),Sheet2!$B$20:$J$37,8,0)</f>
        <v>2726.9345824864808</v>
      </c>
      <c r="R260" s="46">
        <f>VLOOKUP(ROUND(K260,0),Sheet2!$B$20:$J$37,2,0)</f>
        <v>3770.264503671694</v>
      </c>
      <c r="S260" s="46">
        <f>VLOOKUP(ROUND(K260,0),Sheet2!$B$20:$J$37,3,0)</f>
        <v>3615.3543821737098</v>
      </c>
      <c r="T260" s="46">
        <f>VLOOKUP(ROUND(K260,0),Sheet2!$B$20:$J$37,4,0)</f>
        <v>3533.3228675721571</v>
      </c>
      <c r="U260" s="46">
        <f>VLOOKUP(ROUND(K260,0),Sheet2!$B$20:$J$37,5,0)</f>
        <v>3407.0101892735506</v>
      </c>
      <c r="V260" s="46">
        <f>VLOOKUP(ROUND(K260,0),Sheet2!$B$20:$J$37,6,0)</f>
        <v>3195.9472117761161</v>
      </c>
      <c r="W260" s="46">
        <f>VLOOKUP(ROUND(K260,0),Sheet2!$B$20:$J$37,7,0)</f>
        <v>2961.4408971312987</v>
      </c>
      <c r="X260" s="46">
        <f>VLOOKUP(ROUND(K260,0),Sheet2!$B$20:$J$37,8,0)</f>
        <v>2726.9345824864808</v>
      </c>
      <c r="Y260" s="46">
        <f>VLOOKUP(ROUND(K260,0),Sheet2!$B$20:$J$37,9,0)</f>
        <v>2515.8716049890463</v>
      </c>
      <c r="Z260" s="46">
        <f>VLOOKUP(ROUND(K260,0),Sheet2!$B$20:$M$37,10,0)</f>
        <v>2389.5589266904399</v>
      </c>
      <c r="AA260" s="46">
        <f>VLOOKUP(ROUND(K260,0),Sheet2!$B$20:$M$37,11,0)</f>
        <v>2307.5274120888876</v>
      </c>
      <c r="AB260" s="46">
        <f>VLOOKUP(ROUND(K260,0),Sheet2!$B$20:$M$37,12,0)</f>
        <v>2152.6172905909029</v>
      </c>
      <c r="AC260" s="46">
        <v>75</v>
      </c>
      <c r="AD260" s="53">
        <f t="shared" si="118"/>
        <v>0</v>
      </c>
      <c r="AE260">
        <v>1</v>
      </c>
      <c r="AF260" s="46">
        <v>0</v>
      </c>
      <c r="AG260">
        <v>0</v>
      </c>
      <c r="AH260" s="45">
        <v>0</v>
      </c>
      <c r="AL260">
        <v>0</v>
      </c>
      <c r="AM260" s="45">
        <v>0</v>
      </c>
      <c r="AO260">
        <v>0</v>
      </c>
      <c r="AS260">
        <v>0</v>
      </c>
      <c r="AT260">
        <v>0</v>
      </c>
      <c r="AU260" t="s">
        <v>20</v>
      </c>
      <c r="AV260" t="s">
        <v>25</v>
      </c>
      <c r="AW260">
        <v>0</v>
      </c>
      <c r="AX260">
        <v>0</v>
      </c>
      <c r="AY260">
        <v>0</v>
      </c>
      <c r="AZ260" s="51">
        <f t="shared" si="119"/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 s="51">
        <f t="shared" si="120"/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21</v>
      </c>
      <c r="BW260" t="s">
        <v>25</v>
      </c>
      <c r="BX260">
        <v>0</v>
      </c>
      <c r="BY260">
        <v>0</v>
      </c>
      <c r="BZ260" s="52">
        <f t="shared" ref="BZ260" si="122">BX260+BY260</f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 s="52">
        <f>CD260+CE260</f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Y260">
        <v>0</v>
      </c>
      <c r="CZ260">
        <v>0</v>
      </c>
      <c r="DA260">
        <v>0</v>
      </c>
      <c r="DC260">
        <v>0</v>
      </c>
      <c r="DD260" s="54">
        <f t="shared" si="121"/>
        <v>0</v>
      </c>
      <c r="DE260" t="s">
        <v>8</v>
      </c>
      <c r="DF260">
        <v>0</v>
      </c>
      <c r="DG260" s="46">
        <v>0</v>
      </c>
      <c r="DH260" t="s">
        <v>68</v>
      </c>
    </row>
    <row r="261" spans="1:112" hidden="1" x14ac:dyDescent="0.35">
      <c r="A261" t="s">
        <v>2</v>
      </c>
      <c r="B261">
        <v>19033054</v>
      </c>
      <c r="C261">
        <v>1995</v>
      </c>
      <c r="D261">
        <v>27</v>
      </c>
      <c r="E261">
        <v>0</v>
      </c>
      <c r="F261" t="s">
        <v>8</v>
      </c>
      <c r="G261" s="3" t="s">
        <v>11</v>
      </c>
      <c r="H261" s="1">
        <v>44422</v>
      </c>
      <c r="I261" s="1" t="s">
        <v>52</v>
      </c>
      <c r="J261" s="1">
        <v>44462</v>
      </c>
      <c r="K261">
        <v>38</v>
      </c>
      <c r="L261" s="48">
        <f t="shared" si="113"/>
        <v>0</v>
      </c>
      <c r="M261" s="48">
        <f t="shared" si="116"/>
        <v>0</v>
      </c>
      <c r="N261" s="48">
        <f t="shared" si="117"/>
        <v>0</v>
      </c>
      <c r="O261">
        <v>32.285714285714285</v>
      </c>
      <c r="P261">
        <v>3200</v>
      </c>
      <c r="Q261" s="9">
        <f>VLOOKUP(ROUND(K261,0),Sheet2!$B$20:$J$37,8,0)</f>
        <v>2726.9345824864808</v>
      </c>
      <c r="R261" s="46">
        <f>VLOOKUP(ROUND(K261,0),Sheet2!$B$20:$J$37,2,0)</f>
        <v>3770.264503671694</v>
      </c>
      <c r="S261" s="46">
        <f>VLOOKUP(ROUND(K261,0),Sheet2!$B$20:$J$37,3,0)</f>
        <v>3615.3543821737098</v>
      </c>
      <c r="T261" s="46">
        <f>VLOOKUP(ROUND(K261,0),Sheet2!$B$20:$J$37,4,0)</f>
        <v>3533.3228675721571</v>
      </c>
      <c r="U261" s="46">
        <f>VLOOKUP(ROUND(K261,0),Sheet2!$B$20:$J$37,5,0)</f>
        <v>3407.0101892735506</v>
      </c>
      <c r="V261" s="46">
        <f>VLOOKUP(ROUND(K261,0),Sheet2!$B$20:$J$37,6,0)</f>
        <v>3195.9472117761161</v>
      </c>
      <c r="W261" s="46">
        <f>VLOOKUP(ROUND(K261,0),Sheet2!$B$20:$J$37,7,0)</f>
        <v>2961.4408971312987</v>
      </c>
      <c r="X261" s="46">
        <f>VLOOKUP(ROUND(K261,0),Sheet2!$B$20:$J$37,8,0)</f>
        <v>2726.9345824864808</v>
      </c>
      <c r="Y261" s="46">
        <f>VLOOKUP(ROUND(K261,0),Sheet2!$B$20:$J$37,9,0)</f>
        <v>2515.8716049890463</v>
      </c>
      <c r="Z261" s="46">
        <f>VLOOKUP(ROUND(K261,0),Sheet2!$B$20:$M$37,10,0)</f>
        <v>2389.5589266904399</v>
      </c>
      <c r="AA261" s="46">
        <f>VLOOKUP(ROUND(K261,0),Sheet2!$B$20:$M$37,11,0)</f>
        <v>2307.5274120888876</v>
      </c>
      <c r="AB261" s="46">
        <f>VLOOKUP(ROUND(K261,0),Sheet2!$B$20:$M$37,12,0)</f>
        <v>2152.6172905909029</v>
      </c>
      <c r="AC261" s="46">
        <v>75</v>
      </c>
      <c r="AD261" s="53">
        <f t="shared" si="118"/>
        <v>0</v>
      </c>
      <c r="AE261">
        <v>1</v>
      </c>
      <c r="AF261" s="46">
        <v>0</v>
      </c>
      <c r="AG261">
        <v>0</v>
      </c>
      <c r="AH261" s="45">
        <v>0</v>
      </c>
      <c r="AL261">
        <v>0</v>
      </c>
      <c r="AM261" s="45">
        <v>0</v>
      </c>
      <c r="AO261">
        <v>0</v>
      </c>
      <c r="AQ261">
        <v>0</v>
      </c>
      <c r="AS261">
        <v>0</v>
      </c>
      <c r="AT261">
        <v>0</v>
      </c>
      <c r="AU261" t="s">
        <v>21</v>
      </c>
      <c r="AV261" t="s">
        <v>24</v>
      </c>
      <c r="AW261">
        <v>0</v>
      </c>
      <c r="AX261">
        <v>0</v>
      </c>
      <c r="AY261">
        <v>1</v>
      </c>
      <c r="AZ261" s="51">
        <f t="shared" si="119"/>
        <v>1</v>
      </c>
      <c r="BA261">
        <v>0</v>
      </c>
      <c r="BB261">
        <v>0</v>
      </c>
      <c r="BC261">
        <v>1</v>
      </c>
      <c r="BD261">
        <v>0</v>
      </c>
      <c r="BE261">
        <v>0</v>
      </c>
      <c r="BF261" s="51">
        <f t="shared" si="120"/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/>
      <c r="CW261">
        <v>0</v>
      </c>
      <c r="CY261">
        <v>0</v>
      </c>
      <c r="CZ261">
        <v>0</v>
      </c>
      <c r="DA261">
        <v>0</v>
      </c>
      <c r="DC261">
        <v>0</v>
      </c>
      <c r="DD261" s="54">
        <f t="shared" si="121"/>
        <v>0</v>
      </c>
      <c r="DE261" t="s">
        <v>73</v>
      </c>
      <c r="DF261">
        <v>0</v>
      </c>
      <c r="DG261" s="46">
        <v>0</v>
      </c>
      <c r="DH261" t="s">
        <v>68</v>
      </c>
    </row>
    <row r="262" spans="1:112" hidden="1" x14ac:dyDescent="0.35">
      <c r="A262" t="s">
        <v>3</v>
      </c>
      <c r="B262">
        <v>909265769</v>
      </c>
      <c r="C262">
        <v>1995</v>
      </c>
      <c r="D262">
        <v>27</v>
      </c>
      <c r="E262">
        <v>1</v>
      </c>
      <c r="F262" t="s">
        <v>8</v>
      </c>
      <c r="G262" s="3" t="s">
        <v>11</v>
      </c>
      <c r="H262" s="1">
        <v>44434</v>
      </c>
      <c r="I262" s="1">
        <v>44460</v>
      </c>
      <c r="J262" s="1">
        <v>44485</v>
      </c>
      <c r="K262" s="46">
        <v>38</v>
      </c>
      <c r="L262" s="48">
        <f t="shared" si="113"/>
        <v>0</v>
      </c>
      <c r="M262" s="48">
        <f t="shared" si="116"/>
        <v>0</v>
      </c>
      <c r="N262" s="48">
        <f t="shared" si="117"/>
        <v>0</v>
      </c>
      <c r="O262">
        <v>34.428571428571431</v>
      </c>
      <c r="P262">
        <v>3200</v>
      </c>
      <c r="Q262" s="9">
        <f>VLOOKUP(ROUND(K262,0),Sheet2!$B$20:$J$37,8,0)</f>
        <v>2726.9345824864808</v>
      </c>
      <c r="R262" s="46">
        <f>VLOOKUP(ROUND(K262,0),Sheet2!$B$20:$J$37,2,0)</f>
        <v>3770.264503671694</v>
      </c>
      <c r="S262" s="46">
        <f>VLOOKUP(ROUND(K262,0),Sheet2!$B$20:$J$37,3,0)</f>
        <v>3615.3543821737098</v>
      </c>
      <c r="T262" s="46">
        <f>VLOOKUP(ROUND(K262,0),Sheet2!$B$20:$J$37,4,0)</f>
        <v>3533.3228675721571</v>
      </c>
      <c r="U262" s="46">
        <f>VLOOKUP(ROUND(K262,0),Sheet2!$B$20:$J$37,5,0)</f>
        <v>3407.0101892735506</v>
      </c>
      <c r="V262" s="46">
        <f>VLOOKUP(ROUND(K262,0),Sheet2!$B$20:$J$37,6,0)</f>
        <v>3195.9472117761161</v>
      </c>
      <c r="W262" s="46">
        <f>VLOOKUP(ROUND(K262,0),Sheet2!$B$20:$J$37,7,0)</f>
        <v>2961.4408971312987</v>
      </c>
      <c r="X262" s="46">
        <f>VLOOKUP(ROUND(K262,0),Sheet2!$B$20:$J$37,8,0)</f>
        <v>2726.9345824864808</v>
      </c>
      <c r="Y262" s="46">
        <f>VLOOKUP(ROUND(K262,0),Sheet2!$B$20:$J$37,9,0)</f>
        <v>2515.8716049890463</v>
      </c>
      <c r="Z262" s="46">
        <f>VLOOKUP(ROUND(K262,0),Sheet2!$B$20:$M$37,10,0)</f>
        <v>2389.5589266904399</v>
      </c>
      <c r="AA262" s="46">
        <f>VLOOKUP(ROUND(K262,0),Sheet2!$B$20:$M$37,11,0)</f>
        <v>2307.5274120888876</v>
      </c>
      <c r="AB262" s="46">
        <f>VLOOKUP(ROUND(K262,0),Sheet2!$B$20:$M$37,12,0)</f>
        <v>2152.6172905909029</v>
      </c>
      <c r="AC262" s="46">
        <v>75</v>
      </c>
      <c r="AD262" s="53">
        <f t="shared" si="118"/>
        <v>0</v>
      </c>
      <c r="AE262">
        <v>1</v>
      </c>
      <c r="AF262" s="46">
        <v>0</v>
      </c>
      <c r="AG262">
        <v>0</v>
      </c>
      <c r="AH262" s="45">
        <v>0</v>
      </c>
      <c r="AL262">
        <v>0</v>
      </c>
      <c r="AM262" s="45">
        <v>0</v>
      </c>
      <c r="AO262">
        <v>0</v>
      </c>
      <c r="AQ262">
        <v>0</v>
      </c>
      <c r="AS262">
        <v>0</v>
      </c>
      <c r="AT262">
        <v>0</v>
      </c>
      <c r="AU262" t="s">
        <v>20</v>
      </c>
      <c r="AV262" t="s">
        <v>25</v>
      </c>
      <c r="AW262">
        <v>0</v>
      </c>
      <c r="AX262">
        <v>0</v>
      </c>
      <c r="AY262">
        <v>0</v>
      </c>
      <c r="AZ262" s="51">
        <f t="shared" si="119"/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51">
        <f t="shared" si="120"/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26</v>
      </c>
      <c r="BW262" t="s">
        <v>25</v>
      </c>
      <c r="BX262">
        <v>0</v>
      </c>
      <c r="BY262">
        <v>0</v>
      </c>
      <c r="BZ262" s="52">
        <f t="shared" ref="BZ262" si="123">BX262+BY262</f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 s="52">
        <f>CD262+CE262</f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Y262">
        <v>0</v>
      </c>
      <c r="CZ262">
        <v>0</v>
      </c>
      <c r="DA262">
        <v>0</v>
      </c>
      <c r="DC262">
        <v>0</v>
      </c>
      <c r="DD262" s="54">
        <f t="shared" si="121"/>
        <v>0</v>
      </c>
      <c r="DE262" t="s">
        <v>8</v>
      </c>
      <c r="DF262">
        <v>0</v>
      </c>
      <c r="DG262" s="46">
        <v>0</v>
      </c>
      <c r="DH262" t="s">
        <v>68</v>
      </c>
    </row>
    <row r="263" spans="1:112" hidden="1" x14ac:dyDescent="0.35">
      <c r="A263" t="s">
        <v>2</v>
      </c>
      <c r="B263">
        <v>20048385</v>
      </c>
      <c r="C263">
        <v>1994</v>
      </c>
      <c r="D263">
        <v>28</v>
      </c>
      <c r="E263">
        <v>0</v>
      </c>
      <c r="F263" t="s">
        <v>8</v>
      </c>
      <c r="G263" s="3" t="s">
        <v>11</v>
      </c>
      <c r="H263" s="1">
        <v>44430</v>
      </c>
      <c r="I263" s="1" t="s">
        <v>52</v>
      </c>
      <c r="J263" s="1">
        <v>44455</v>
      </c>
      <c r="K263">
        <v>38.142857142857146</v>
      </c>
      <c r="L263" s="48">
        <f t="shared" si="113"/>
        <v>0</v>
      </c>
      <c r="M263" s="48">
        <f t="shared" si="116"/>
        <v>0</v>
      </c>
      <c r="N263" s="48">
        <f t="shared" si="117"/>
        <v>0</v>
      </c>
      <c r="O263">
        <v>34.571428571428577</v>
      </c>
      <c r="P263">
        <v>3900</v>
      </c>
      <c r="Q263" s="9">
        <f>VLOOKUP(ROUND(K263,0),Sheet2!$B$20:$J$37,8,0)</f>
        <v>2726.9345824864808</v>
      </c>
      <c r="R263" s="46">
        <f>VLOOKUP(ROUND(K263,0),Sheet2!$B$20:$J$37,2,0)</f>
        <v>3770.264503671694</v>
      </c>
      <c r="S263" s="46">
        <f>VLOOKUP(ROUND(K263,0),Sheet2!$B$20:$J$37,3,0)</f>
        <v>3615.3543821737098</v>
      </c>
      <c r="T263" s="46">
        <f>VLOOKUP(ROUND(K263,0),Sheet2!$B$20:$J$37,4,0)</f>
        <v>3533.3228675721571</v>
      </c>
      <c r="U263" s="46">
        <f>VLOOKUP(ROUND(K263,0),Sheet2!$B$20:$J$37,5,0)</f>
        <v>3407.0101892735506</v>
      </c>
      <c r="V263" s="46">
        <f>VLOOKUP(ROUND(K263,0),Sheet2!$B$20:$J$37,6,0)</f>
        <v>3195.9472117761161</v>
      </c>
      <c r="W263" s="46">
        <f>VLOOKUP(ROUND(K263,0),Sheet2!$B$20:$J$37,7,0)</f>
        <v>2961.4408971312987</v>
      </c>
      <c r="X263" s="46">
        <f>VLOOKUP(ROUND(K263,0),Sheet2!$B$20:$J$37,8,0)</f>
        <v>2726.9345824864808</v>
      </c>
      <c r="Y263" s="46">
        <f>VLOOKUP(ROUND(K263,0),Sheet2!$B$20:$J$37,9,0)</f>
        <v>2515.8716049890463</v>
      </c>
      <c r="Z263" s="46">
        <f>VLOOKUP(ROUND(K263,0),Sheet2!$B$20:$M$37,10,0)</f>
        <v>2389.5589266904399</v>
      </c>
      <c r="AA263" s="46">
        <f>VLOOKUP(ROUND(K263,0),Sheet2!$B$20:$M$37,11,0)</f>
        <v>2307.5274120888876</v>
      </c>
      <c r="AB263" s="46">
        <f>VLOOKUP(ROUND(K263,0),Sheet2!$B$20:$M$37,12,0)</f>
        <v>2152.6172905909029</v>
      </c>
      <c r="AC263" s="46">
        <v>99</v>
      </c>
      <c r="AD263" s="53">
        <f t="shared" si="118"/>
        <v>0</v>
      </c>
      <c r="AE263">
        <v>1</v>
      </c>
      <c r="AF263" s="46">
        <v>0</v>
      </c>
      <c r="AG263">
        <v>0</v>
      </c>
      <c r="AH263" s="45">
        <v>0</v>
      </c>
      <c r="AL263">
        <v>0</v>
      </c>
      <c r="AM263" s="45">
        <v>0</v>
      </c>
      <c r="AO263">
        <v>0</v>
      </c>
      <c r="AQ263">
        <v>0</v>
      </c>
      <c r="AS263">
        <v>0</v>
      </c>
      <c r="AT263">
        <v>0</v>
      </c>
      <c r="AU263" t="s">
        <v>21</v>
      </c>
      <c r="AV263" t="s">
        <v>25</v>
      </c>
      <c r="AW263">
        <v>0</v>
      </c>
      <c r="AX263">
        <v>0</v>
      </c>
      <c r="AY263">
        <v>0</v>
      </c>
      <c r="AZ263" s="51">
        <f t="shared" si="119"/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51">
        <f t="shared" si="120"/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/>
      <c r="CW263">
        <v>0</v>
      </c>
      <c r="CY263">
        <v>0</v>
      </c>
      <c r="CZ263">
        <v>0</v>
      </c>
      <c r="DA263">
        <v>0</v>
      </c>
      <c r="DC263">
        <v>0</v>
      </c>
      <c r="DD263" s="54">
        <f t="shared" si="121"/>
        <v>0</v>
      </c>
      <c r="DF263">
        <v>0</v>
      </c>
      <c r="DG263" s="46">
        <v>0</v>
      </c>
      <c r="DH263" t="s">
        <v>68</v>
      </c>
    </row>
    <row r="264" spans="1:112" hidden="1" x14ac:dyDescent="0.35">
      <c r="A264" t="s">
        <v>3</v>
      </c>
      <c r="B264">
        <v>973309520</v>
      </c>
      <c r="C264">
        <v>1993</v>
      </c>
      <c r="D264">
        <v>29</v>
      </c>
      <c r="E264">
        <v>1</v>
      </c>
      <c r="F264" t="s">
        <v>8</v>
      </c>
      <c r="G264" s="3" t="s">
        <v>11</v>
      </c>
      <c r="H264" s="1">
        <v>44448</v>
      </c>
      <c r="I264" s="1">
        <v>44469</v>
      </c>
      <c r="J264" s="1">
        <v>44536</v>
      </c>
      <c r="K264" s="46">
        <v>38</v>
      </c>
      <c r="L264" s="48">
        <f t="shared" si="113"/>
        <v>0</v>
      </c>
      <c r="M264" s="48">
        <f t="shared" si="116"/>
        <v>0</v>
      </c>
      <c r="N264" s="48">
        <f t="shared" si="117"/>
        <v>0</v>
      </c>
      <c r="O264">
        <v>28.428571428571431</v>
      </c>
      <c r="P264">
        <v>3200</v>
      </c>
      <c r="Q264" s="9">
        <f>VLOOKUP(ROUND(K264,0),Sheet2!$B$20:$J$37,8,0)</f>
        <v>2726.9345824864808</v>
      </c>
      <c r="R264" s="46">
        <f>VLOOKUP(ROUND(K264,0),Sheet2!$B$20:$J$37,2,0)</f>
        <v>3770.264503671694</v>
      </c>
      <c r="S264" s="46">
        <f>VLOOKUP(ROUND(K264,0),Sheet2!$B$20:$J$37,3,0)</f>
        <v>3615.3543821737098</v>
      </c>
      <c r="T264" s="46">
        <f>VLOOKUP(ROUND(K264,0),Sheet2!$B$20:$J$37,4,0)</f>
        <v>3533.3228675721571</v>
      </c>
      <c r="U264" s="46">
        <f>VLOOKUP(ROUND(K264,0),Sheet2!$B$20:$J$37,5,0)</f>
        <v>3407.0101892735506</v>
      </c>
      <c r="V264" s="46">
        <f>VLOOKUP(ROUND(K264,0),Sheet2!$B$20:$J$37,6,0)</f>
        <v>3195.9472117761161</v>
      </c>
      <c r="W264" s="46">
        <f>VLOOKUP(ROUND(K264,0),Sheet2!$B$20:$J$37,7,0)</f>
        <v>2961.4408971312987</v>
      </c>
      <c r="X264" s="46">
        <f>VLOOKUP(ROUND(K264,0),Sheet2!$B$20:$J$37,8,0)</f>
        <v>2726.9345824864808</v>
      </c>
      <c r="Y264" s="46">
        <f>VLOOKUP(ROUND(K264,0),Sheet2!$B$20:$J$37,9,0)</f>
        <v>2515.8716049890463</v>
      </c>
      <c r="Z264" s="46">
        <f>VLOOKUP(ROUND(K264,0),Sheet2!$B$20:$M$37,10,0)</f>
        <v>2389.5589266904399</v>
      </c>
      <c r="AA264" s="46">
        <f>VLOOKUP(ROUND(K264,0),Sheet2!$B$20:$M$37,11,0)</f>
        <v>2307.5274120888876</v>
      </c>
      <c r="AB264" s="46">
        <f>VLOOKUP(ROUND(K264,0),Sheet2!$B$20:$M$37,12,0)</f>
        <v>2152.6172905909029</v>
      </c>
      <c r="AC264" s="46">
        <v>75</v>
      </c>
      <c r="AD264" s="53">
        <f t="shared" si="118"/>
        <v>0</v>
      </c>
      <c r="AE264">
        <v>1</v>
      </c>
      <c r="AF264" s="46">
        <v>0</v>
      </c>
      <c r="AG264">
        <v>0</v>
      </c>
      <c r="AH264" s="45">
        <v>0</v>
      </c>
      <c r="AL264">
        <v>0</v>
      </c>
      <c r="AM264" s="45">
        <v>0</v>
      </c>
      <c r="AN264" t="s">
        <v>15</v>
      </c>
      <c r="AO264">
        <v>0</v>
      </c>
      <c r="AS264">
        <v>0</v>
      </c>
      <c r="AT264">
        <v>1</v>
      </c>
      <c r="AU264" t="s">
        <v>20</v>
      </c>
      <c r="AV264" t="s">
        <v>25</v>
      </c>
      <c r="AW264">
        <v>0</v>
      </c>
      <c r="AX264">
        <v>0</v>
      </c>
      <c r="AY264">
        <v>1</v>
      </c>
      <c r="AZ264" s="51">
        <f t="shared" si="119"/>
        <v>1</v>
      </c>
      <c r="BA264">
        <v>0</v>
      </c>
      <c r="BB264">
        <v>0</v>
      </c>
      <c r="BC264">
        <v>1</v>
      </c>
      <c r="BD264">
        <v>0</v>
      </c>
      <c r="BE264">
        <v>0</v>
      </c>
      <c r="BF264" s="51">
        <f t="shared" si="120"/>
        <v>0</v>
      </c>
      <c r="BG264">
        <v>0</v>
      </c>
      <c r="BH264">
        <v>0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21</v>
      </c>
      <c r="BW264" t="s">
        <v>25</v>
      </c>
      <c r="BX264">
        <v>0</v>
      </c>
      <c r="BY264">
        <v>0</v>
      </c>
      <c r="BZ264" s="52">
        <f t="shared" ref="BZ264:BZ268" si="124">BX264+BY264</f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 s="52">
        <f t="shared" ref="CF264:CF268" si="125">CD264+CE264</f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Y264">
        <v>0</v>
      </c>
      <c r="CZ264">
        <v>0</v>
      </c>
      <c r="DA264">
        <v>0</v>
      </c>
      <c r="DC264">
        <v>0</v>
      </c>
      <c r="DD264" s="54">
        <f t="shared" si="121"/>
        <v>0</v>
      </c>
      <c r="DE264" t="s">
        <v>8</v>
      </c>
      <c r="DF264">
        <v>0</v>
      </c>
      <c r="DG264" s="46">
        <v>0</v>
      </c>
      <c r="DH264" t="s">
        <v>68</v>
      </c>
    </row>
    <row r="265" spans="1:112" hidden="1" x14ac:dyDescent="0.35">
      <c r="A265" t="s">
        <v>3</v>
      </c>
      <c r="B265">
        <v>332430542</v>
      </c>
      <c r="C265">
        <v>1991</v>
      </c>
      <c r="D265">
        <v>31</v>
      </c>
      <c r="E265">
        <v>2</v>
      </c>
      <c r="F265" t="s">
        <v>8</v>
      </c>
      <c r="G265" s="3" t="s">
        <v>11</v>
      </c>
      <c r="H265" s="1">
        <v>44428</v>
      </c>
      <c r="I265" s="1">
        <v>44484</v>
      </c>
      <c r="J265" s="1">
        <v>44513</v>
      </c>
      <c r="K265">
        <v>38</v>
      </c>
      <c r="L265" s="48">
        <f t="shared" si="113"/>
        <v>0</v>
      </c>
      <c r="M265" s="48">
        <f t="shared" si="116"/>
        <v>0</v>
      </c>
      <c r="N265" s="48">
        <f t="shared" si="117"/>
        <v>0</v>
      </c>
      <c r="O265">
        <v>33.857142857142854</v>
      </c>
      <c r="P265">
        <v>3200</v>
      </c>
      <c r="Q265" s="9">
        <f>VLOOKUP(ROUND(K265,0),Sheet2!$B$20:$J$37,8,0)</f>
        <v>2726.9345824864808</v>
      </c>
      <c r="R265" s="46">
        <f>VLOOKUP(ROUND(K265,0),Sheet2!$B$20:$J$37,2,0)</f>
        <v>3770.264503671694</v>
      </c>
      <c r="S265" s="46">
        <f>VLOOKUP(ROUND(K265,0),Sheet2!$B$20:$J$37,3,0)</f>
        <v>3615.3543821737098</v>
      </c>
      <c r="T265" s="46">
        <f>VLOOKUP(ROUND(K265,0),Sheet2!$B$20:$J$37,4,0)</f>
        <v>3533.3228675721571</v>
      </c>
      <c r="U265" s="46">
        <f>VLOOKUP(ROUND(K265,0),Sheet2!$B$20:$J$37,5,0)</f>
        <v>3407.0101892735506</v>
      </c>
      <c r="V265" s="46">
        <f>VLOOKUP(ROUND(K265,0),Sheet2!$B$20:$J$37,6,0)</f>
        <v>3195.9472117761161</v>
      </c>
      <c r="W265" s="46">
        <f>VLOOKUP(ROUND(K265,0),Sheet2!$B$20:$J$37,7,0)</f>
        <v>2961.4408971312987</v>
      </c>
      <c r="X265" s="46">
        <f>VLOOKUP(ROUND(K265,0),Sheet2!$B$20:$J$37,8,0)</f>
        <v>2726.9345824864808</v>
      </c>
      <c r="Y265" s="46">
        <f>VLOOKUP(ROUND(K265,0),Sheet2!$B$20:$J$37,9,0)</f>
        <v>2515.8716049890463</v>
      </c>
      <c r="Z265" s="46">
        <f>VLOOKUP(ROUND(K265,0),Sheet2!$B$20:$M$37,10,0)</f>
        <v>2389.5589266904399</v>
      </c>
      <c r="AA265" s="46">
        <f>VLOOKUP(ROUND(K265,0),Sheet2!$B$20:$M$37,11,0)</f>
        <v>2307.5274120888876</v>
      </c>
      <c r="AB265" s="46">
        <f>VLOOKUP(ROUND(K265,0),Sheet2!$B$20:$M$37,12,0)</f>
        <v>2152.6172905909029</v>
      </c>
      <c r="AC265" s="46">
        <v>75</v>
      </c>
      <c r="AD265" s="53">
        <f t="shared" si="118"/>
        <v>0</v>
      </c>
      <c r="AE265">
        <v>1</v>
      </c>
      <c r="AF265" s="46">
        <v>0</v>
      </c>
      <c r="AG265">
        <v>0</v>
      </c>
      <c r="AH265" s="45">
        <v>0</v>
      </c>
      <c r="AL265">
        <v>0</v>
      </c>
      <c r="AM265" s="45">
        <v>0</v>
      </c>
      <c r="AO265">
        <v>0</v>
      </c>
      <c r="AS265">
        <v>0</v>
      </c>
      <c r="AT265">
        <v>0</v>
      </c>
      <c r="AU265" t="s">
        <v>20</v>
      </c>
      <c r="AV265" t="s">
        <v>24</v>
      </c>
      <c r="AW265">
        <v>0</v>
      </c>
      <c r="AX265">
        <v>0</v>
      </c>
      <c r="AY265">
        <v>1</v>
      </c>
      <c r="AZ265" s="51">
        <f t="shared" si="119"/>
        <v>1</v>
      </c>
      <c r="BA265">
        <v>0</v>
      </c>
      <c r="BB265">
        <v>0</v>
      </c>
      <c r="BC265">
        <v>1</v>
      </c>
      <c r="BD265">
        <v>0</v>
      </c>
      <c r="BE265">
        <v>0</v>
      </c>
      <c r="BF265" s="51">
        <f t="shared" si="120"/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56</v>
      </c>
      <c r="BW265" t="s">
        <v>24</v>
      </c>
      <c r="BX265">
        <v>0</v>
      </c>
      <c r="BY265">
        <v>0</v>
      </c>
      <c r="BZ265" s="52">
        <f t="shared" si="124"/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 s="52">
        <f t="shared" si="125"/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Y265">
        <v>0</v>
      </c>
      <c r="CZ265">
        <v>0</v>
      </c>
      <c r="DA265">
        <v>0</v>
      </c>
      <c r="DC265">
        <v>1.1000000000000001</v>
      </c>
      <c r="DD265" s="54">
        <f t="shared" si="121"/>
        <v>1</v>
      </c>
      <c r="DE265" t="s">
        <v>8</v>
      </c>
      <c r="DF265">
        <v>0</v>
      </c>
      <c r="DG265" s="46">
        <v>0</v>
      </c>
      <c r="DH265" t="s">
        <v>68</v>
      </c>
    </row>
    <row r="266" spans="1:112" hidden="1" x14ac:dyDescent="0.35">
      <c r="A266" t="s">
        <v>2</v>
      </c>
      <c r="B266">
        <v>21045511</v>
      </c>
      <c r="C266">
        <v>1994</v>
      </c>
      <c r="D266">
        <v>28</v>
      </c>
      <c r="E266">
        <v>0</v>
      </c>
      <c r="F266" t="s">
        <v>8</v>
      </c>
      <c r="G266" s="3" t="s">
        <v>11</v>
      </c>
      <c r="H266" s="1">
        <v>44425</v>
      </c>
      <c r="I266" s="1">
        <v>44477</v>
      </c>
      <c r="J266" s="1">
        <v>44517</v>
      </c>
      <c r="K266">
        <v>38.428571428571431</v>
      </c>
      <c r="L266" s="48">
        <f t="shared" si="113"/>
        <v>0</v>
      </c>
      <c r="M266" s="48">
        <f t="shared" si="116"/>
        <v>0</v>
      </c>
      <c r="N266" s="48">
        <f t="shared" si="117"/>
        <v>0</v>
      </c>
      <c r="O266">
        <v>32.714285714285715</v>
      </c>
      <c r="P266">
        <v>4500</v>
      </c>
      <c r="Q266" s="9">
        <f>VLOOKUP(ROUND(K266,0),Sheet2!$B$20:$J$37,8,0)</f>
        <v>2726.9345824864808</v>
      </c>
      <c r="R266" s="46">
        <f>VLOOKUP(ROUND(K266,0),Sheet2!$B$20:$J$37,2,0)</f>
        <v>3770.264503671694</v>
      </c>
      <c r="S266" s="46">
        <f>VLOOKUP(ROUND(K266,0),Sheet2!$B$20:$J$37,3,0)</f>
        <v>3615.3543821737098</v>
      </c>
      <c r="T266" s="46">
        <f>VLOOKUP(ROUND(K266,0),Sheet2!$B$20:$J$37,4,0)</f>
        <v>3533.3228675721571</v>
      </c>
      <c r="U266" s="46">
        <f>VLOOKUP(ROUND(K266,0),Sheet2!$B$20:$J$37,5,0)</f>
        <v>3407.0101892735506</v>
      </c>
      <c r="V266" s="46">
        <f>VLOOKUP(ROUND(K266,0),Sheet2!$B$20:$J$37,6,0)</f>
        <v>3195.9472117761161</v>
      </c>
      <c r="W266" s="46">
        <f>VLOOKUP(ROUND(K266,0),Sheet2!$B$20:$J$37,7,0)</f>
        <v>2961.4408971312987</v>
      </c>
      <c r="X266" s="46">
        <f>VLOOKUP(ROUND(K266,0),Sheet2!$B$20:$J$37,8,0)</f>
        <v>2726.9345824864808</v>
      </c>
      <c r="Y266" s="46">
        <f>VLOOKUP(ROUND(K266,0),Sheet2!$B$20:$J$37,9,0)</f>
        <v>2515.8716049890463</v>
      </c>
      <c r="Z266" s="46">
        <f>VLOOKUP(ROUND(K266,0),Sheet2!$B$20:$M$37,10,0)</f>
        <v>2389.5589266904399</v>
      </c>
      <c r="AA266" s="46">
        <f>VLOOKUP(ROUND(K266,0),Sheet2!$B$20:$M$37,11,0)</f>
        <v>2307.5274120888876</v>
      </c>
      <c r="AB266" s="46">
        <f>VLOOKUP(ROUND(K266,0),Sheet2!$B$20:$M$37,12,0)</f>
        <v>2152.6172905909029</v>
      </c>
      <c r="AC266" s="46">
        <v>99</v>
      </c>
      <c r="AD266" s="53">
        <f t="shared" si="118"/>
        <v>0</v>
      </c>
      <c r="AE266">
        <v>1</v>
      </c>
      <c r="AF266" s="46">
        <v>0</v>
      </c>
      <c r="AG266">
        <v>0</v>
      </c>
      <c r="AH266" s="45">
        <v>0</v>
      </c>
      <c r="AL266">
        <v>0</v>
      </c>
      <c r="AM266" s="45">
        <v>0</v>
      </c>
      <c r="AO266">
        <v>0</v>
      </c>
      <c r="AQ266">
        <v>0</v>
      </c>
      <c r="AS266">
        <v>0</v>
      </c>
      <c r="AT266">
        <v>0</v>
      </c>
      <c r="AU266" t="s">
        <v>20</v>
      </c>
      <c r="AV266" t="s">
        <v>24</v>
      </c>
      <c r="AW266">
        <v>0</v>
      </c>
      <c r="AX266">
        <v>0</v>
      </c>
      <c r="AY266">
        <v>0</v>
      </c>
      <c r="AZ266" s="51">
        <f t="shared" si="119"/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51">
        <f t="shared" si="120"/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52</v>
      </c>
      <c r="BW266" t="s">
        <v>24</v>
      </c>
      <c r="BX266">
        <v>0</v>
      </c>
      <c r="BY266">
        <v>0</v>
      </c>
      <c r="BZ266" s="52">
        <f t="shared" si="124"/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 s="52">
        <f t="shared" si="125"/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Y266">
        <v>0</v>
      </c>
      <c r="CZ266">
        <v>0</v>
      </c>
      <c r="DA266">
        <v>0</v>
      </c>
      <c r="DC266">
        <v>0</v>
      </c>
      <c r="DD266" s="54">
        <f t="shared" si="121"/>
        <v>0</v>
      </c>
      <c r="DE266" t="s">
        <v>73</v>
      </c>
      <c r="DF266">
        <v>0</v>
      </c>
      <c r="DG266" s="46">
        <v>1</v>
      </c>
      <c r="DH266" t="s">
        <v>70</v>
      </c>
    </row>
    <row r="267" spans="1:112" hidden="1" x14ac:dyDescent="0.35">
      <c r="A267" t="s">
        <v>3</v>
      </c>
      <c r="B267">
        <v>915988978</v>
      </c>
      <c r="C267">
        <v>1989</v>
      </c>
      <c r="D267">
        <v>33</v>
      </c>
      <c r="E267">
        <v>2</v>
      </c>
      <c r="F267" t="s">
        <v>8</v>
      </c>
      <c r="G267" s="3" t="s">
        <v>11</v>
      </c>
      <c r="H267" s="1">
        <v>44433</v>
      </c>
      <c r="I267" s="1">
        <v>44489</v>
      </c>
      <c r="J267" s="1">
        <v>44482</v>
      </c>
      <c r="K267" s="46">
        <v>38</v>
      </c>
      <c r="L267" s="48">
        <f t="shared" si="113"/>
        <v>0</v>
      </c>
      <c r="M267" s="48">
        <f t="shared" si="116"/>
        <v>0</v>
      </c>
      <c r="N267" s="48">
        <f t="shared" si="117"/>
        <v>0</v>
      </c>
      <c r="O267">
        <v>31</v>
      </c>
      <c r="P267">
        <v>3200</v>
      </c>
      <c r="Q267" s="9">
        <f>VLOOKUP(ROUND(K267,0),Sheet2!$B$20:$J$37,8,0)</f>
        <v>2726.9345824864808</v>
      </c>
      <c r="R267" s="46">
        <f>VLOOKUP(ROUND(K267,0),Sheet2!$B$20:$J$37,2,0)</f>
        <v>3770.264503671694</v>
      </c>
      <c r="S267" s="46">
        <f>VLOOKUP(ROUND(K267,0),Sheet2!$B$20:$J$37,3,0)</f>
        <v>3615.3543821737098</v>
      </c>
      <c r="T267" s="46">
        <f>VLOOKUP(ROUND(K267,0),Sheet2!$B$20:$J$37,4,0)</f>
        <v>3533.3228675721571</v>
      </c>
      <c r="U267" s="46">
        <f>VLOOKUP(ROUND(K267,0),Sheet2!$B$20:$J$37,5,0)</f>
        <v>3407.0101892735506</v>
      </c>
      <c r="V267" s="46">
        <f>VLOOKUP(ROUND(K267,0),Sheet2!$B$20:$J$37,6,0)</f>
        <v>3195.9472117761161</v>
      </c>
      <c r="W267" s="46">
        <f>VLOOKUP(ROUND(K267,0),Sheet2!$B$20:$J$37,7,0)</f>
        <v>2961.4408971312987</v>
      </c>
      <c r="X267" s="46">
        <f>VLOOKUP(ROUND(K267,0),Sheet2!$B$20:$J$37,8,0)</f>
        <v>2726.9345824864808</v>
      </c>
      <c r="Y267" s="46">
        <f>VLOOKUP(ROUND(K267,0),Sheet2!$B$20:$J$37,9,0)</f>
        <v>2515.8716049890463</v>
      </c>
      <c r="Z267" s="46">
        <f>VLOOKUP(ROUND(K267,0),Sheet2!$B$20:$M$37,10,0)</f>
        <v>2389.5589266904399</v>
      </c>
      <c r="AA267" s="46">
        <f>VLOOKUP(ROUND(K267,0),Sheet2!$B$20:$M$37,11,0)</f>
        <v>2307.5274120888876</v>
      </c>
      <c r="AB267" s="46">
        <f>VLOOKUP(ROUND(K267,0),Sheet2!$B$20:$M$37,12,0)</f>
        <v>2152.6172905909029</v>
      </c>
      <c r="AC267" s="46">
        <v>75</v>
      </c>
      <c r="AD267" s="53">
        <f t="shared" si="118"/>
        <v>0</v>
      </c>
      <c r="AE267">
        <v>1</v>
      </c>
      <c r="AF267" s="46">
        <v>0</v>
      </c>
      <c r="AG267">
        <v>0</v>
      </c>
      <c r="AH267" s="45">
        <v>0</v>
      </c>
      <c r="AL267">
        <v>0</v>
      </c>
      <c r="AM267" s="45">
        <v>0</v>
      </c>
      <c r="AO267">
        <v>1</v>
      </c>
      <c r="AP267">
        <v>12</v>
      </c>
      <c r="AS267">
        <v>0</v>
      </c>
      <c r="AT267">
        <v>0</v>
      </c>
      <c r="AU267" t="s">
        <v>20</v>
      </c>
      <c r="AV267" t="s">
        <v>24</v>
      </c>
      <c r="AW267">
        <v>0</v>
      </c>
      <c r="AX267">
        <v>0</v>
      </c>
      <c r="AY267">
        <v>1</v>
      </c>
      <c r="AZ267" s="51">
        <f t="shared" si="119"/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 s="51">
        <f t="shared" si="120"/>
        <v>0</v>
      </c>
      <c r="BG267">
        <v>0</v>
      </c>
      <c r="BH267">
        <v>1</v>
      </c>
      <c r="BI267">
        <v>0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56</v>
      </c>
      <c r="BW267" t="s">
        <v>24</v>
      </c>
      <c r="BX267">
        <v>0</v>
      </c>
      <c r="BY267">
        <v>0</v>
      </c>
      <c r="BZ267" s="52">
        <f t="shared" si="124"/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 s="52">
        <f t="shared" si="125"/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Y267">
        <v>0</v>
      </c>
      <c r="CZ267">
        <v>0</v>
      </c>
      <c r="DA267">
        <v>0</v>
      </c>
      <c r="DC267">
        <v>0</v>
      </c>
      <c r="DD267" s="54">
        <f t="shared" si="121"/>
        <v>0</v>
      </c>
      <c r="DE267" t="s">
        <v>73</v>
      </c>
      <c r="DF267">
        <v>0</v>
      </c>
      <c r="DG267" s="46">
        <v>0</v>
      </c>
      <c r="DH267" t="s">
        <v>68</v>
      </c>
    </row>
    <row r="268" spans="1:112" hidden="1" x14ac:dyDescent="0.35">
      <c r="A268" t="s">
        <v>2</v>
      </c>
      <c r="B268">
        <v>18006685</v>
      </c>
      <c r="C268">
        <v>1987</v>
      </c>
      <c r="D268">
        <v>35</v>
      </c>
      <c r="E268">
        <v>0</v>
      </c>
      <c r="F268" t="s">
        <v>9</v>
      </c>
      <c r="G268" s="3" t="s">
        <v>11</v>
      </c>
      <c r="H268" s="1">
        <v>44426</v>
      </c>
      <c r="I268" s="1">
        <v>44481</v>
      </c>
      <c r="J268" s="1">
        <v>44441</v>
      </c>
      <c r="K268">
        <v>38</v>
      </c>
      <c r="L268" s="48">
        <f t="shared" si="113"/>
        <v>0</v>
      </c>
      <c r="M268" s="48">
        <f t="shared" si="116"/>
        <v>0</v>
      </c>
      <c r="N268" s="48">
        <f t="shared" si="117"/>
        <v>0</v>
      </c>
      <c r="O268">
        <v>35.857142857142854</v>
      </c>
      <c r="P268">
        <v>3200</v>
      </c>
      <c r="Q268" s="9">
        <f>VLOOKUP(ROUND(K268,0),Sheet2!$B$20:$J$37,8,0)</f>
        <v>2726.9345824864808</v>
      </c>
      <c r="R268" s="46">
        <f>VLOOKUP(ROUND(K268,0),Sheet2!$B$20:$J$37,2,0)</f>
        <v>3770.264503671694</v>
      </c>
      <c r="S268" s="46">
        <f>VLOOKUP(ROUND(K268,0),Sheet2!$B$20:$J$37,3,0)</f>
        <v>3615.3543821737098</v>
      </c>
      <c r="T268" s="46">
        <f>VLOOKUP(ROUND(K268,0),Sheet2!$B$20:$J$37,4,0)</f>
        <v>3533.3228675721571</v>
      </c>
      <c r="U268" s="46">
        <f>VLOOKUP(ROUND(K268,0),Sheet2!$B$20:$J$37,5,0)</f>
        <v>3407.0101892735506</v>
      </c>
      <c r="V268" s="46">
        <f>VLOOKUP(ROUND(K268,0),Sheet2!$B$20:$J$37,6,0)</f>
        <v>3195.9472117761161</v>
      </c>
      <c r="W268" s="46">
        <f>VLOOKUP(ROUND(K268,0),Sheet2!$B$20:$J$37,7,0)</f>
        <v>2961.4408971312987</v>
      </c>
      <c r="X268" s="46">
        <f>VLOOKUP(ROUND(K268,0),Sheet2!$B$20:$J$37,8,0)</f>
        <v>2726.9345824864808</v>
      </c>
      <c r="Y268" s="46">
        <f>VLOOKUP(ROUND(K268,0),Sheet2!$B$20:$J$37,9,0)</f>
        <v>2515.8716049890463</v>
      </c>
      <c r="Z268" s="46">
        <f>VLOOKUP(ROUND(K268,0),Sheet2!$B$20:$M$37,10,0)</f>
        <v>2389.5589266904399</v>
      </c>
      <c r="AA268" s="46">
        <f>VLOOKUP(ROUND(K268,0),Sheet2!$B$20:$M$37,11,0)</f>
        <v>2307.5274120888876</v>
      </c>
      <c r="AB268" s="46">
        <f>VLOOKUP(ROUND(K268,0),Sheet2!$B$20:$M$37,12,0)</f>
        <v>2152.6172905909029</v>
      </c>
      <c r="AC268" s="46">
        <v>75</v>
      </c>
      <c r="AD268" s="53">
        <f t="shared" si="118"/>
        <v>0</v>
      </c>
      <c r="AE268">
        <v>1</v>
      </c>
      <c r="AF268" s="46">
        <v>0</v>
      </c>
      <c r="AG268">
        <v>0</v>
      </c>
      <c r="AH268" s="45">
        <v>0</v>
      </c>
      <c r="AL268">
        <v>0</v>
      </c>
      <c r="AM268" s="45">
        <v>0</v>
      </c>
      <c r="AO268">
        <v>0</v>
      </c>
      <c r="AQ268">
        <v>0</v>
      </c>
      <c r="AS268">
        <v>0</v>
      </c>
      <c r="AT268">
        <v>0</v>
      </c>
      <c r="AU268" t="s">
        <v>20</v>
      </c>
      <c r="AV268" t="s">
        <v>24</v>
      </c>
      <c r="AW268">
        <v>0</v>
      </c>
      <c r="AX268">
        <v>0</v>
      </c>
      <c r="AY268">
        <v>0</v>
      </c>
      <c r="AZ268" s="51">
        <f t="shared" si="119"/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51">
        <f t="shared" si="120"/>
        <v>0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55</v>
      </c>
      <c r="BW268" t="s">
        <v>24</v>
      </c>
      <c r="BX268">
        <v>0</v>
      </c>
      <c r="BY268">
        <v>0</v>
      </c>
      <c r="BZ268" s="52">
        <f t="shared" si="124"/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 s="52">
        <f t="shared" si="125"/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1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Y268">
        <v>0</v>
      </c>
      <c r="CZ268">
        <v>0</v>
      </c>
      <c r="DA268">
        <v>0</v>
      </c>
      <c r="DC268">
        <v>0</v>
      </c>
      <c r="DD268" s="54">
        <f t="shared" si="121"/>
        <v>0</v>
      </c>
      <c r="DF268">
        <v>0</v>
      </c>
      <c r="DG268" s="46">
        <v>0</v>
      </c>
      <c r="DH268" t="s">
        <v>68</v>
      </c>
    </row>
    <row r="269" spans="1:112" hidden="1" x14ac:dyDescent="0.35">
      <c r="A269" t="s">
        <v>2</v>
      </c>
      <c r="B269">
        <v>20506430</v>
      </c>
      <c r="C269">
        <v>1992</v>
      </c>
      <c r="D269">
        <v>30</v>
      </c>
      <c r="E269">
        <v>0</v>
      </c>
      <c r="F269" t="s">
        <v>8</v>
      </c>
      <c r="G269" s="3" t="s">
        <v>11</v>
      </c>
      <c r="H269" s="1">
        <v>44425</v>
      </c>
      <c r="I269" s="1" t="s">
        <v>52</v>
      </c>
      <c r="J269" s="1">
        <v>44468</v>
      </c>
      <c r="K269">
        <v>38.142857142857146</v>
      </c>
      <c r="L269" s="48">
        <f t="shared" si="113"/>
        <v>0</v>
      </c>
      <c r="M269" s="48">
        <f t="shared" si="116"/>
        <v>0</v>
      </c>
      <c r="N269" s="48">
        <f t="shared" si="117"/>
        <v>0</v>
      </c>
      <c r="O269">
        <v>32</v>
      </c>
      <c r="P269">
        <v>3200</v>
      </c>
      <c r="Q269" s="9">
        <f>VLOOKUP(ROUND(K269,0),Sheet2!$B$20:$J$37,8,0)</f>
        <v>2726.9345824864808</v>
      </c>
      <c r="R269" s="46">
        <f>VLOOKUP(ROUND(K269,0),Sheet2!$B$20:$J$37,2,0)</f>
        <v>3770.264503671694</v>
      </c>
      <c r="S269" s="46">
        <f>VLOOKUP(ROUND(K269,0),Sheet2!$B$20:$J$37,3,0)</f>
        <v>3615.3543821737098</v>
      </c>
      <c r="T269" s="46">
        <f>VLOOKUP(ROUND(K269,0),Sheet2!$B$20:$J$37,4,0)</f>
        <v>3533.3228675721571</v>
      </c>
      <c r="U269" s="46">
        <f>VLOOKUP(ROUND(K269,0),Sheet2!$B$20:$J$37,5,0)</f>
        <v>3407.0101892735506</v>
      </c>
      <c r="V269" s="46">
        <f>VLOOKUP(ROUND(K269,0),Sheet2!$B$20:$J$37,6,0)</f>
        <v>3195.9472117761161</v>
      </c>
      <c r="W269" s="46">
        <f>VLOOKUP(ROUND(K269,0),Sheet2!$B$20:$J$37,7,0)</f>
        <v>2961.4408971312987</v>
      </c>
      <c r="X269" s="46">
        <f>VLOOKUP(ROUND(K269,0),Sheet2!$B$20:$J$37,8,0)</f>
        <v>2726.9345824864808</v>
      </c>
      <c r="Y269" s="46">
        <f>VLOOKUP(ROUND(K269,0),Sheet2!$B$20:$J$37,9,0)</f>
        <v>2515.8716049890463</v>
      </c>
      <c r="Z269" s="46">
        <f>VLOOKUP(ROUND(K269,0),Sheet2!$B$20:$M$37,10,0)</f>
        <v>2389.5589266904399</v>
      </c>
      <c r="AA269" s="46">
        <f>VLOOKUP(ROUND(K269,0),Sheet2!$B$20:$M$37,11,0)</f>
        <v>2307.5274120888876</v>
      </c>
      <c r="AB269" s="46">
        <f>VLOOKUP(ROUND(K269,0),Sheet2!$B$20:$M$37,12,0)</f>
        <v>2152.6172905909029</v>
      </c>
      <c r="AC269" s="46">
        <v>75</v>
      </c>
      <c r="AD269" s="53">
        <f t="shared" si="118"/>
        <v>0</v>
      </c>
      <c r="AE269">
        <v>1</v>
      </c>
      <c r="AF269" s="46">
        <v>0</v>
      </c>
      <c r="AG269">
        <v>0</v>
      </c>
      <c r="AH269" s="45">
        <v>0</v>
      </c>
      <c r="AL269">
        <v>0</v>
      </c>
      <c r="AM269" s="45">
        <v>0</v>
      </c>
      <c r="AO269">
        <v>0</v>
      </c>
      <c r="AQ269">
        <v>0</v>
      </c>
      <c r="AS269">
        <v>0</v>
      </c>
      <c r="AT269">
        <v>0</v>
      </c>
      <c r="AU269" t="s">
        <v>21</v>
      </c>
      <c r="AV269" t="s">
        <v>24</v>
      </c>
      <c r="AW269">
        <v>0</v>
      </c>
      <c r="AX269">
        <v>0</v>
      </c>
      <c r="AY269">
        <v>1</v>
      </c>
      <c r="AZ269" s="51">
        <f t="shared" si="119"/>
        <v>1</v>
      </c>
      <c r="BA269">
        <v>0</v>
      </c>
      <c r="BB269">
        <v>0</v>
      </c>
      <c r="BC269">
        <v>1</v>
      </c>
      <c r="BD269">
        <v>1</v>
      </c>
      <c r="BE269">
        <v>0</v>
      </c>
      <c r="BF269" s="51">
        <f t="shared" si="120"/>
        <v>1</v>
      </c>
      <c r="BG269">
        <v>1</v>
      </c>
      <c r="BH269">
        <v>1</v>
      </c>
      <c r="BI269">
        <v>0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/>
      <c r="CW269">
        <v>0</v>
      </c>
      <c r="CY269">
        <v>0</v>
      </c>
      <c r="CZ269">
        <v>0</v>
      </c>
      <c r="DA269">
        <v>0</v>
      </c>
      <c r="DC269">
        <v>0</v>
      </c>
      <c r="DD269" s="54">
        <f t="shared" si="121"/>
        <v>0</v>
      </c>
      <c r="DF269">
        <v>0</v>
      </c>
      <c r="DG269" s="46">
        <v>0</v>
      </c>
      <c r="DH269" t="s">
        <v>68</v>
      </c>
    </row>
    <row r="270" spans="1:112" hidden="1" x14ac:dyDescent="0.35">
      <c r="A270" t="s">
        <v>2</v>
      </c>
      <c r="B270">
        <v>21037944</v>
      </c>
      <c r="C270">
        <v>1989</v>
      </c>
      <c r="D270">
        <v>33</v>
      </c>
      <c r="E270">
        <v>0</v>
      </c>
      <c r="F270" t="s">
        <v>8</v>
      </c>
      <c r="G270" s="3" t="s">
        <v>11</v>
      </c>
      <c r="H270" s="1">
        <v>44426</v>
      </c>
      <c r="I270" s="1" t="s">
        <v>52</v>
      </c>
      <c r="J270" s="1">
        <v>44472</v>
      </c>
      <c r="K270">
        <v>38.142857142857146</v>
      </c>
      <c r="L270" s="48">
        <f t="shared" si="113"/>
        <v>0</v>
      </c>
      <c r="M270" s="48">
        <f t="shared" si="116"/>
        <v>0</v>
      </c>
      <c r="N270" s="48">
        <f t="shared" si="117"/>
        <v>0</v>
      </c>
      <c r="O270">
        <v>31.571428571428577</v>
      </c>
      <c r="P270">
        <v>3200</v>
      </c>
      <c r="Q270" s="9">
        <f>VLOOKUP(ROUND(K270,0),Sheet2!$B$20:$J$37,8,0)</f>
        <v>2726.9345824864808</v>
      </c>
      <c r="R270" s="46">
        <f>VLOOKUP(ROUND(K270,0),Sheet2!$B$20:$J$37,2,0)</f>
        <v>3770.264503671694</v>
      </c>
      <c r="S270" s="46">
        <f>VLOOKUP(ROUND(K270,0),Sheet2!$B$20:$J$37,3,0)</f>
        <v>3615.3543821737098</v>
      </c>
      <c r="T270" s="46">
        <f>VLOOKUP(ROUND(K270,0),Sheet2!$B$20:$J$37,4,0)</f>
        <v>3533.3228675721571</v>
      </c>
      <c r="U270" s="46">
        <f>VLOOKUP(ROUND(K270,0),Sheet2!$B$20:$J$37,5,0)</f>
        <v>3407.0101892735506</v>
      </c>
      <c r="V270" s="46">
        <f>VLOOKUP(ROUND(K270,0),Sheet2!$B$20:$J$37,6,0)</f>
        <v>3195.9472117761161</v>
      </c>
      <c r="W270" s="46">
        <f>VLOOKUP(ROUND(K270,0),Sheet2!$B$20:$J$37,7,0)</f>
        <v>2961.4408971312987</v>
      </c>
      <c r="X270" s="46">
        <f>VLOOKUP(ROUND(K270,0),Sheet2!$B$20:$J$37,8,0)</f>
        <v>2726.9345824864808</v>
      </c>
      <c r="Y270" s="46">
        <f>VLOOKUP(ROUND(K270,0),Sheet2!$B$20:$J$37,9,0)</f>
        <v>2515.8716049890463</v>
      </c>
      <c r="Z270" s="46">
        <f>VLOOKUP(ROUND(K270,0),Sheet2!$B$20:$M$37,10,0)</f>
        <v>2389.5589266904399</v>
      </c>
      <c r="AA270" s="46">
        <f>VLOOKUP(ROUND(K270,0),Sheet2!$B$20:$M$37,11,0)</f>
        <v>2307.5274120888876</v>
      </c>
      <c r="AB270" s="46">
        <f>VLOOKUP(ROUND(K270,0),Sheet2!$B$20:$M$37,12,0)</f>
        <v>2152.6172905909029</v>
      </c>
      <c r="AC270" s="46">
        <v>75</v>
      </c>
      <c r="AD270" s="53">
        <f t="shared" si="118"/>
        <v>0</v>
      </c>
      <c r="AE270">
        <v>1</v>
      </c>
      <c r="AF270" s="46">
        <v>0</v>
      </c>
      <c r="AG270">
        <v>0</v>
      </c>
      <c r="AH270" s="45">
        <v>0</v>
      </c>
      <c r="AL270">
        <v>0</v>
      </c>
      <c r="AM270" s="45">
        <v>0</v>
      </c>
      <c r="AO270">
        <v>0</v>
      </c>
      <c r="AQ270">
        <v>0</v>
      </c>
      <c r="AS270">
        <v>0</v>
      </c>
      <c r="AT270">
        <v>0</v>
      </c>
      <c r="AU270" t="s">
        <v>21</v>
      </c>
      <c r="AV270" t="s">
        <v>24</v>
      </c>
      <c r="AW270">
        <v>0</v>
      </c>
      <c r="AX270">
        <v>0</v>
      </c>
      <c r="AY270">
        <v>1</v>
      </c>
      <c r="AZ270" s="51">
        <f t="shared" si="119"/>
        <v>1</v>
      </c>
      <c r="BA270">
        <v>0</v>
      </c>
      <c r="BB270">
        <v>0</v>
      </c>
      <c r="BC270">
        <v>1</v>
      </c>
      <c r="BD270">
        <v>0</v>
      </c>
      <c r="BE270">
        <v>0</v>
      </c>
      <c r="BF270" s="51">
        <f t="shared" si="120"/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/>
      <c r="CW270">
        <v>0</v>
      </c>
      <c r="CY270">
        <v>0</v>
      </c>
      <c r="CZ270">
        <v>0</v>
      </c>
      <c r="DA270">
        <v>0</v>
      </c>
      <c r="DC270">
        <v>0</v>
      </c>
      <c r="DD270" s="54">
        <f t="shared" si="121"/>
        <v>0</v>
      </c>
      <c r="DF270">
        <v>0</v>
      </c>
      <c r="DG270" s="46">
        <v>0</v>
      </c>
      <c r="DH270" t="s">
        <v>68</v>
      </c>
    </row>
    <row r="271" spans="1:112" hidden="1" x14ac:dyDescent="0.35">
      <c r="A271" t="s">
        <v>2</v>
      </c>
      <c r="B271">
        <v>21040365</v>
      </c>
      <c r="C271">
        <v>1984</v>
      </c>
      <c r="D271">
        <v>38</v>
      </c>
      <c r="E271">
        <v>0</v>
      </c>
      <c r="F271" t="s">
        <v>8</v>
      </c>
      <c r="G271" s="3" t="s">
        <v>11</v>
      </c>
      <c r="H271" s="1">
        <v>44459</v>
      </c>
      <c r="I271" s="1">
        <v>44480</v>
      </c>
      <c r="J271" s="1">
        <v>44487</v>
      </c>
      <c r="K271">
        <v>38.142857142857146</v>
      </c>
      <c r="L271" s="48">
        <f t="shared" si="113"/>
        <v>0</v>
      </c>
      <c r="M271" s="48">
        <f t="shared" si="116"/>
        <v>0</v>
      </c>
      <c r="N271" s="48">
        <f t="shared" si="117"/>
        <v>0</v>
      </c>
      <c r="O271">
        <v>37.142857142857146</v>
      </c>
      <c r="P271">
        <v>3200</v>
      </c>
      <c r="Q271" s="9">
        <f>VLOOKUP(ROUND(K271,0),Sheet2!$B$20:$J$37,8,0)</f>
        <v>2726.9345824864808</v>
      </c>
      <c r="R271" s="46">
        <f>VLOOKUP(ROUND(K271,0),Sheet2!$B$20:$J$37,2,0)</f>
        <v>3770.264503671694</v>
      </c>
      <c r="S271" s="46">
        <f>VLOOKUP(ROUND(K271,0),Sheet2!$B$20:$J$37,3,0)</f>
        <v>3615.3543821737098</v>
      </c>
      <c r="T271" s="46">
        <f>VLOOKUP(ROUND(K271,0),Sheet2!$B$20:$J$37,4,0)</f>
        <v>3533.3228675721571</v>
      </c>
      <c r="U271" s="46">
        <f>VLOOKUP(ROUND(K271,0),Sheet2!$B$20:$J$37,5,0)</f>
        <v>3407.0101892735506</v>
      </c>
      <c r="V271" s="46">
        <f>VLOOKUP(ROUND(K271,0),Sheet2!$B$20:$J$37,6,0)</f>
        <v>3195.9472117761161</v>
      </c>
      <c r="W271" s="46">
        <f>VLOOKUP(ROUND(K271,0),Sheet2!$B$20:$J$37,7,0)</f>
        <v>2961.4408971312987</v>
      </c>
      <c r="X271" s="46">
        <f>VLOOKUP(ROUND(K271,0),Sheet2!$B$20:$J$37,8,0)</f>
        <v>2726.9345824864808</v>
      </c>
      <c r="Y271" s="46">
        <f>VLOOKUP(ROUND(K271,0),Sheet2!$B$20:$J$37,9,0)</f>
        <v>2515.8716049890463</v>
      </c>
      <c r="Z271" s="46">
        <f>VLOOKUP(ROUND(K271,0),Sheet2!$B$20:$M$37,10,0)</f>
        <v>2389.5589266904399</v>
      </c>
      <c r="AA271" s="46">
        <f>VLOOKUP(ROUND(K271,0),Sheet2!$B$20:$M$37,11,0)</f>
        <v>2307.5274120888876</v>
      </c>
      <c r="AB271" s="46">
        <f>VLOOKUP(ROUND(K271,0),Sheet2!$B$20:$M$37,12,0)</f>
        <v>2152.6172905909029</v>
      </c>
      <c r="AC271" s="46">
        <v>75</v>
      </c>
      <c r="AD271" s="53">
        <f t="shared" si="118"/>
        <v>0</v>
      </c>
      <c r="AE271">
        <v>1</v>
      </c>
      <c r="AF271" s="46">
        <v>0</v>
      </c>
      <c r="AG271">
        <v>0</v>
      </c>
      <c r="AH271" s="45">
        <v>0</v>
      </c>
      <c r="AL271">
        <v>0</v>
      </c>
      <c r="AM271" s="45">
        <v>0</v>
      </c>
      <c r="AO271">
        <v>0</v>
      </c>
      <c r="AQ271">
        <v>0</v>
      </c>
      <c r="AS271">
        <v>0</v>
      </c>
      <c r="AT271">
        <v>0</v>
      </c>
      <c r="AU271" t="s">
        <v>20</v>
      </c>
      <c r="AV271" t="s">
        <v>25</v>
      </c>
      <c r="AW271">
        <v>0</v>
      </c>
      <c r="AX271">
        <v>1</v>
      </c>
      <c r="AY271">
        <v>1</v>
      </c>
      <c r="AZ271" s="5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 s="51">
        <f t="shared" si="120"/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21</v>
      </c>
      <c r="BW271" t="s">
        <v>25</v>
      </c>
      <c r="BX271">
        <v>0</v>
      </c>
      <c r="BY271">
        <v>1</v>
      </c>
      <c r="BZ271" s="52">
        <f t="shared" ref="BZ271:BZ276" si="126">BX271+BY271</f>
        <v>1</v>
      </c>
      <c r="CA271">
        <v>0</v>
      </c>
      <c r="CB271">
        <v>0</v>
      </c>
      <c r="CC271">
        <v>0</v>
      </c>
      <c r="CD271">
        <v>0</v>
      </c>
      <c r="CE271">
        <v>0</v>
      </c>
      <c r="CF271" s="52">
        <f t="shared" ref="CF271:CF276" si="127">CD271+CE271</f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Y271">
        <v>0</v>
      </c>
      <c r="CZ271">
        <v>0</v>
      </c>
      <c r="DA271">
        <v>0</v>
      </c>
      <c r="DC271">
        <v>0</v>
      </c>
      <c r="DD271" s="54">
        <f t="shared" si="121"/>
        <v>0</v>
      </c>
      <c r="DF271">
        <v>0</v>
      </c>
      <c r="DG271" s="46">
        <v>0</v>
      </c>
      <c r="DH271" t="s">
        <v>68</v>
      </c>
    </row>
    <row r="272" spans="1:112" hidden="1" x14ac:dyDescent="0.35">
      <c r="A272" t="s">
        <v>2</v>
      </c>
      <c r="B272">
        <v>20054166</v>
      </c>
      <c r="C272">
        <v>1979</v>
      </c>
      <c r="D272">
        <v>43</v>
      </c>
      <c r="E272">
        <v>0</v>
      </c>
      <c r="F272" t="s">
        <v>9</v>
      </c>
      <c r="G272" s="3" t="s">
        <v>11</v>
      </c>
      <c r="H272" s="1">
        <v>44459</v>
      </c>
      <c r="I272" s="1">
        <v>44480</v>
      </c>
      <c r="J272" s="1">
        <v>44468</v>
      </c>
      <c r="K272">
        <v>38.142857142857146</v>
      </c>
      <c r="L272" s="48">
        <f t="shared" si="113"/>
        <v>0</v>
      </c>
      <c r="M272" s="48">
        <f t="shared" si="116"/>
        <v>0</v>
      </c>
      <c r="N272" s="48">
        <f t="shared" si="117"/>
        <v>0</v>
      </c>
      <c r="O272">
        <v>36.857142857142861</v>
      </c>
      <c r="P272">
        <v>3200</v>
      </c>
      <c r="Q272" s="9">
        <f>VLOOKUP(ROUND(K272,0),Sheet2!$B$20:$J$37,8,0)</f>
        <v>2726.9345824864808</v>
      </c>
      <c r="R272" s="46">
        <f>VLOOKUP(ROUND(K272,0),Sheet2!$B$20:$J$37,2,0)</f>
        <v>3770.264503671694</v>
      </c>
      <c r="S272" s="46">
        <f>VLOOKUP(ROUND(K272,0),Sheet2!$B$20:$J$37,3,0)</f>
        <v>3615.3543821737098</v>
      </c>
      <c r="T272" s="46">
        <f>VLOOKUP(ROUND(K272,0),Sheet2!$B$20:$J$37,4,0)</f>
        <v>3533.3228675721571</v>
      </c>
      <c r="U272" s="46">
        <f>VLOOKUP(ROUND(K272,0),Sheet2!$B$20:$J$37,5,0)</f>
        <v>3407.0101892735506</v>
      </c>
      <c r="V272" s="46">
        <f>VLOOKUP(ROUND(K272,0),Sheet2!$B$20:$J$37,6,0)</f>
        <v>3195.9472117761161</v>
      </c>
      <c r="W272" s="46">
        <f>VLOOKUP(ROUND(K272,0),Sheet2!$B$20:$J$37,7,0)</f>
        <v>2961.4408971312987</v>
      </c>
      <c r="X272" s="46">
        <f>VLOOKUP(ROUND(K272,0),Sheet2!$B$20:$J$37,8,0)</f>
        <v>2726.9345824864808</v>
      </c>
      <c r="Y272" s="46">
        <f>VLOOKUP(ROUND(K272,0),Sheet2!$B$20:$J$37,9,0)</f>
        <v>2515.8716049890463</v>
      </c>
      <c r="Z272" s="46">
        <f>VLOOKUP(ROUND(K272,0),Sheet2!$B$20:$M$37,10,0)</f>
        <v>2389.5589266904399</v>
      </c>
      <c r="AA272" s="46">
        <f>VLOOKUP(ROUND(K272,0),Sheet2!$B$20:$M$37,11,0)</f>
        <v>2307.5274120888876</v>
      </c>
      <c r="AB272" s="46">
        <f>VLOOKUP(ROUND(K272,0),Sheet2!$B$20:$M$37,12,0)</f>
        <v>2152.6172905909029</v>
      </c>
      <c r="AC272" s="46">
        <v>75</v>
      </c>
      <c r="AD272" s="53">
        <f t="shared" si="118"/>
        <v>0</v>
      </c>
      <c r="AE272">
        <v>1</v>
      </c>
      <c r="AF272" s="46">
        <v>0</v>
      </c>
      <c r="AG272">
        <v>0</v>
      </c>
      <c r="AH272" s="45">
        <v>0</v>
      </c>
      <c r="AL272">
        <v>0</v>
      </c>
      <c r="AM272" s="45">
        <v>0</v>
      </c>
      <c r="AO272">
        <v>0</v>
      </c>
      <c r="AQ272">
        <v>0</v>
      </c>
      <c r="AS272">
        <v>0</v>
      </c>
      <c r="AT272">
        <v>0</v>
      </c>
      <c r="AU272" t="s">
        <v>20</v>
      </c>
      <c r="AV272" t="s">
        <v>25</v>
      </c>
      <c r="AW272">
        <v>0</v>
      </c>
      <c r="AX272">
        <v>0</v>
      </c>
      <c r="AY272">
        <v>0</v>
      </c>
      <c r="AZ272" s="51">
        <f t="shared" si="119"/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51">
        <f t="shared" si="120"/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21</v>
      </c>
      <c r="BW272" t="s">
        <v>25</v>
      </c>
      <c r="BX272">
        <v>0</v>
      </c>
      <c r="BY272">
        <v>1</v>
      </c>
      <c r="BZ272" s="52">
        <f t="shared" si="126"/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 s="52">
        <f t="shared" si="127"/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Y272">
        <v>0</v>
      </c>
      <c r="CZ272">
        <v>0</v>
      </c>
      <c r="DA272">
        <v>0</v>
      </c>
      <c r="DC272">
        <v>0</v>
      </c>
      <c r="DD272" s="54">
        <f t="shared" si="121"/>
        <v>0</v>
      </c>
      <c r="DF272">
        <v>0</v>
      </c>
      <c r="DG272" s="46">
        <v>0</v>
      </c>
      <c r="DH272" t="s">
        <v>68</v>
      </c>
    </row>
    <row r="273" spans="1:112" hidden="1" x14ac:dyDescent="0.35">
      <c r="A273" t="s">
        <v>2</v>
      </c>
      <c r="B273">
        <v>19711498</v>
      </c>
      <c r="C273">
        <v>1997</v>
      </c>
      <c r="D273">
        <v>25</v>
      </c>
      <c r="E273" s="45">
        <v>0</v>
      </c>
      <c r="F273" t="s">
        <v>9</v>
      </c>
      <c r="G273" s="3" t="s">
        <v>11</v>
      </c>
      <c r="H273" s="1">
        <v>44424</v>
      </c>
      <c r="I273" s="1">
        <v>44478</v>
      </c>
      <c r="J273" s="1">
        <v>44483</v>
      </c>
      <c r="K273">
        <v>38.285714285714285</v>
      </c>
      <c r="L273" s="48">
        <f t="shared" si="113"/>
        <v>0</v>
      </c>
      <c r="M273" s="48">
        <f t="shared" si="116"/>
        <v>0</v>
      </c>
      <c r="N273" s="48">
        <f t="shared" si="117"/>
        <v>0</v>
      </c>
      <c r="O273">
        <v>37.571428571428569</v>
      </c>
      <c r="P273">
        <v>3200</v>
      </c>
      <c r="Q273" s="9">
        <f>VLOOKUP(ROUND(K273,0),Sheet2!$B$20:$J$37,8,0)</f>
        <v>2726.9345824864808</v>
      </c>
      <c r="R273" s="46">
        <f>VLOOKUP(ROUND(K273,0),Sheet2!$B$20:$J$37,2,0)</f>
        <v>3770.264503671694</v>
      </c>
      <c r="S273" s="46">
        <f>VLOOKUP(ROUND(K273,0),Sheet2!$B$20:$J$37,3,0)</f>
        <v>3615.3543821737098</v>
      </c>
      <c r="T273" s="46">
        <f>VLOOKUP(ROUND(K273,0),Sheet2!$B$20:$J$37,4,0)</f>
        <v>3533.3228675721571</v>
      </c>
      <c r="U273" s="46">
        <f>VLOOKUP(ROUND(K273,0),Sheet2!$B$20:$J$37,5,0)</f>
        <v>3407.0101892735506</v>
      </c>
      <c r="V273" s="46">
        <f>VLOOKUP(ROUND(K273,0),Sheet2!$B$20:$J$37,6,0)</f>
        <v>3195.9472117761161</v>
      </c>
      <c r="W273" s="46">
        <f>VLOOKUP(ROUND(K273,0),Sheet2!$B$20:$J$37,7,0)</f>
        <v>2961.4408971312987</v>
      </c>
      <c r="X273" s="46">
        <f>VLOOKUP(ROUND(K273,0),Sheet2!$B$20:$J$37,8,0)</f>
        <v>2726.9345824864808</v>
      </c>
      <c r="Y273" s="46">
        <f>VLOOKUP(ROUND(K273,0),Sheet2!$B$20:$J$37,9,0)</f>
        <v>2515.8716049890463</v>
      </c>
      <c r="Z273" s="46">
        <f>VLOOKUP(ROUND(K273,0),Sheet2!$B$20:$M$37,10,0)</f>
        <v>2389.5589266904399</v>
      </c>
      <c r="AA273" s="46">
        <f>VLOOKUP(ROUND(K273,0),Sheet2!$B$20:$M$37,11,0)</f>
        <v>2307.5274120888876</v>
      </c>
      <c r="AB273" s="46">
        <f>VLOOKUP(ROUND(K273,0),Sheet2!$B$20:$M$37,12,0)</f>
        <v>2152.6172905909029</v>
      </c>
      <c r="AC273" s="46">
        <v>75</v>
      </c>
      <c r="AD273" s="53">
        <f t="shared" si="118"/>
        <v>0</v>
      </c>
      <c r="AE273">
        <v>1</v>
      </c>
      <c r="AF273" s="46">
        <v>0</v>
      </c>
      <c r="AG273">
        <v>0</v>
      </c>
      <c r="AH273" s="45">
        <v>0</v>
      </c>
      <c r="AL273">
        <v>0</v>
      </c>
      <c r="AM273" s="45">
        <v>0</v>
      </c>
      <c r="AO273">
        <v>0</v>
      </c>
      <c r="AQ273">
        <v>0</v>
      </c>
      <c r="AS273">
        <v>0</v>
      </c>
      <c r="AT273">
        <v>0</v>
      </c>
      <c r="AU273" t="s">
        <v>20</v>
      </c>
      <c r="AV273" t="s">
        <v>24</v>
      </c>
      <c r="AW273">
        <v>0</v>
      </c>
      <c r="AX273">
        <v>0</v>
      </c>
      <c r="AY273">
        <v>0</v>
      </c>
      <c r="AZ273" s="51">
        <f t="shared" si="119"/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51">
        <f t="shared" si="120"/>
        <v>0</v>
      </c>
      <c r="BG273">
        <v>0</v>
      </c>
      <c r="BH273">
        <v>1</v>
      </c>
      <c r="BI273">
        <v>1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54</v>
      </c>
      <c r="BW273" t="s">
        <v>24</v>
      </c>
      <c r="BX273">
        <v>0</v>
      </c>
      <c r="BY273">
        <v>0</v>
      </c>
      <c r="BZ273" s="52">
        <f t="shared" si="126"/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 s="52">
        <f t="shared" si="127"/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Y273">
        <v>0</v>
      </c>
      <c r="CZ273">
        <v>0</v>
      </c>
      <c r="DA273">
        <v>0</v>
      </c>
      <c r="DC273">
        <v>0</v>
      </c>
      <c r="DD273" s="54">
        <f t="shared" si="121"/>
        <v>0</v>
      </c>
      <c r="DF273">
        <v>0</v>
      </c>
      <c r="DG273" s="46">
        <v>0</v>
      </c>
      <c r="DH273" t="s">
        <v>68</v>
      </c>
    </row>
    <row r="274" spans="1:112" hidden="1" x14ac:dyDescent="0.35">
      <c r="A274" t="s">
        <v>2</v>
      </c>
      <c r="B274">
        <v>18413325</v>
      </c>
      <c r="C274">
        <v>1988</v>
      </c>
      <c r="D274">
        <v>34</v>
      </c>
      <c r="E274" s="45">
        <v>0</v>
      </c>
      <c r="F274" t="s">
        <v>9</v>
      </c>
      <c r="G274" s="3" t="s">
        <v>11</v>
      </c>
      <c r="H274" s="1">
        <v>44429</v>
      </c>
      <c r="I274" s="1">
        <v>44453</v>
      </c>
      <c r="J274" s="1">
        <v>44462</v>
      </c>
      <c r="K274">
        <v>38.285714285714285</v>
      </c>
      <c r="L274" s="48">
        <f t="shared" si="113"/>
        <v>0</v>
      </c>
      <c r="M274" s="48">
        <f t="shared" si="116"/>
        <v>0</v>
      </c>
      <c r="N274" s="48">
        <f t="shared" si="117"/>
        <v>0</v>
      </c>
      <c r="O274">
        <v>37</v>
      </c>
      <c r="P274">
        <v>3200</v>
      </c>
      <c r="Q274" s="9">
        <f>VLOOKUP(ROUND(K274,0),Sheet2!$B$20:$J$37,8,0)</f>
        <v>2726.9345824864808</v>
      </c>
      <c r="R274" s="46">
        <f>VLOOKUP(ROUND(K274,0),Sheet2!$B$20:$J$37,2,0)</f>
        <v>3770.264503671694</v>
      </c>
      <c r="S274" s="46">
        <f>VLOOKUP(ROUND(K274,0),Sheet2!$B$20:$J$37,3,0)</f>
        <v>3615.3543821737098</v>
      </c>
      <c r="T274" s="46">
        <f>VLOOKUP(ROUND(K274,0),Sheet2!$B$20:$J$37,4,0)</f>
        <v>3533.3228675721571</v>
      </c>
      <c r="U274" s="46">
        <f>VLOOKUP(ROUND(K274,0),Sheet2!$B$20:$J$37,5,0)</f>
        <v>3407.0101892735506</v>
      </c>
      <c r="V274" s="46">
        <f>VLOOKUP(ROUND(K274,0),Sheet2!$B$20:$J$37,6,0)</f>
        <v>3195.9472117761161</v>
      </c>
      <c r="W274" s="46">
        <f>VLOOKUP(ROUND(K274,0),Sheet2!$B$20:$J$37,7,0)</f>
        <v>2961.4408971312987</v>
      </c>
      <c r="X274" s="46">
        <f>VLOOKUP(ROUND(K274,0),Sheet2!$B$20:$J$37,8,0)</f>
        <v>2726.9345824864808</v>
      </c>
      <c r="Y274" s="46">
        <f>VLOOKUP(ROUND(K274,0),Sheet2!$B$20:$J$37,9,0)</f>
        <v>2515.8716049890463</v>
      </c>
      <c r="Z274" s="46">
        <f>VLOOKUP(ROUND(K274,0),Sheet2!$B$20:$M$37,10,0)</f>
        <v>2389.5589266904399</v>
      </c>
      <c r="AA274" s="46">
        <f>VLOOKUP(ROUND(K274,0),Sheet2!$B$20:$M$37,11,0)</f>
        <v>2307.5274120888876</v>
      </c>
      <c r="AB274" s="46">
        <f>VLOOKUP(ROUND(K274,0),Sheet2!$B$20:$M$37,12,0)</f>
        <v>2152.6172905909029</v>
      </c>
      <c r="AC274" s="46">
        <v>75</v>
      </c>
      <c r="AD274" s="53">
        <f t="shared" si="118"/>
        <v>0</v>
      </c>
      <c r="AE274">
        <v>1</v>
      </c>
      <c r="AF274" s="46">
        <v>0</v>
      </c>
      <c r="AG274">
        <v>0</v>
      </c>
      <c r="AH274" s="45">
        <v>0</v>
      </c>
      <c r="AL274">
        <v>0</v>
      </c>
      <c r="AM274" s="45">
        <v>0</v>
      </c>
      <c r="AO274">
        <v>0</v>
      </c>
      <c r="AQ274">
        <v>0</v>
      </c>
      <c r="AS274">
        <v>0</v>
      </c>
      <c r="AT274">
        <v>0</v>
      </c>
      <c r="AU274" t="s">
        <v>20</v>
      </c>
      <c r="AV274" t="s">
        <v>25</v>
      </c>
      <c r="AW274">
        <v>0</v>
      </c>
      <c r="AX274">
        <v>0</v>
      </c>
      <c r="AY274">
        <v>1</v>
      </c>
      <c r="AZ274" s="51">
        <f t="shared" si="119"/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 s="51">
        <f t="shared" si="120"/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24</v>
      </c>
      <c r="BW274" t="s">
        <v>25</v>
      </c>
      <c r="BX274">
        <v>0</v>
      </c>
      <c r="BY274">
        <v>1</v>
      </c>
      <c r="BZ274" s="52">
        <f t="shared" si="126"/>
        <v>1</v>
      </c>
      <c r="CA274">
        <v>0</v>
      </c>
      <c r="CB274">
        <v>0</v>
      </c>
      <c r="CC274">
        <v>0</v>
      </c>
      <c r="CD274">
        <v>0</v>
      </c>
      <c r="CE274">
        <v>0</v>
      </c>
      <c r="CF274" s="52">
        <f t="shared" si="127"/>
        <v>0</v>
      </c>
      <c r="CG274">
        <v>0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Y274">
        <v>0</v>
      </c>
      <c r="CZ274">
        <v>0</v>
      </c>
      <c r="DA274">
        <v>0</v>
      </c>
      <c r="DC274">
        <v>0</v>
      </c>
      <c r="DD274" s="54">
        <f t="shared" si="121"/>
        <v>0</v>
      </c>
      <c r="DF274">
        <v>0</v>
      </c>
      <c r="DG274" s="46">
        <v>0</v>
      </c>
      <c r="DH274" t="s">
        <v>68</v>
      </c>
    </row>
    <row r="275" spans="1:112" hidden="1" x14ac:dyDescent="0.35">
      <c r="A275" t="s">
        <v>2</v>
      </c>
      <c r="B275">
        <v>21047053</v>
      </c>
      <c r="C275">
        <v>1987</v>
      </c>
      <c r="D275">
        <v>35</v>
      </c>
      <c r="E275">
        <v>0</v>
      </c>
      <c r="F275" t="s">
        <v>8</v>
      </c>
      <c r="G275" s="3" t="s">
        <v>11</v>
      </c>
      <c r="H275" s="1">
        <v>44429</v>
      </c>
      <c r="I275" s="1">
        <v>44454</v>
      </c>
      <c r="J275" s="1">
        <v>44472</v>
      </c>
      <c r="K275">
        <v>38.285714285714285</v>
      </c>
      <c r="L275" s="48">
        <f t="shared" si="113"/>
        <v>0</v>
      </c>
      <c r="M275" s="48">
        <f t="shared" si="116"/>
        <v>0</v>
      </c>
      <c r="N275" s="48">
        <f t="shared" si="117"/>
        <v>0</v>
      </c>
      <c r="O275">
        <v>35.714285714285715</v>
      </c>
      <c r="P275">
        <v>3200</v>
      </c>
      <c r="Q275" s="9">
        <f>VLOOKUP(ROUND(K275,0),Sheet2!$B$20:$J$37,8,0)</f>
        <v>2726.9345824864808</v>
      </c>
      <c r="R275" s="46">
        <f>VLOOKUP(ROUND(K275,0),Sheet2!$B$20:$J$37,2,0)</f>
        <v>3770.264503671694</v>
      </c>
      <c r="S275" s="46">
        <f>VLOOKUP(ROUND(K275,0),Sheet2!$B$20:$J$37,3,0)</f>
        <v>3615.3543821737098</v>
      </c>
      <c r="T275" s="46">
        <f>VLOOKUP(ROUND(K275,0),Sheet2!$B$20:$J$37,4,0)</f>
        <v>3533.3228675721571</v>
      </c>
      <c r="U275" s="46">
        <f>VLOOKUP(ROUND(K275,0),Sheet2!$B$20:$J$37,5,0)</f>
        <v>3407.0101892735506</v>
      </c>
      <c r="V275" s="46">
        <f>VLOOKUP(ROUND(K275,0),Sheet2!$B$20:$J$37,6,0)</f>
        <v>3195.9472117761161</v>
      </c>
      <c r="W275" s="46">
        <f>VLOOKUP(ROUND(K275,0),Sheet2!$B$20:$J$37,7,0)</f>
        <v>2961.4408971312987</v>
      </c>
      <c r="X275" s="46">
        <f>VLOOKUP(ROUND(K275,0),Sheet2!$B$20:$J$37,8,0)</f>
        <v>2726.9345824864808</v>
      </c>
      <c r="Y275" s="46">
        <f>VLOOKUP(ROUND(K275,0),Sheet2!$B$20:$J$37,9,0)</f>
        <v>2515.8716049890463</v>
      </c>
      <c r="Z275" s="46">
        <f>VLOOKUP(ROUND(K275,0),Sheet2!$B$20:$M$37,10,0)</f>
        <v>2389.5589266904399</v>
      </c>
      <c r="AA275" s="46">
        <f>VLOOKUP(ROUND(K275,0),Sheet2!$B$20:$M$37,11,0)</f>
        <v>2307.5274120888876</v>
      </c>
      <c r="AB275" s="46">
        <f>VLOOKUP(ROUND(K275,0),Sheet2!$B$20:$M$37,12,0)</f>
        <v>2152.6172905909029</v>
      </c>
      <c r="AC275" s="46">
        <v>75</v>
      </c>
      <c r="AD275" s="53">
        <f t="shared" si="118"/>
        <v>0</v>
      </c>
      <c r="AE275">
        <v>1</v>
      </c>
      <c r="AF275" s="46">
        <v>0</v>
      </c>
      <c r="AG275">
        <v>0</v>
      </c>
      <c r="AH275" s="45">
        <v>0</v>
      </c>
      <c r="AL275">
        <v>0</v>
      </c>
      <c r="AM275" s="45">
        <v>0</v>
      </c>
      <c r="AO275">
        <v>0</v>
      </c>
      <c r="AQ275">
        <v>0</v>
      </c>
      <c r="AS275">
        <v>0</v>
      </c>
      <c r="AT275">
        <v>0</v>
      </c>
      <c r="AU275" t="s">
        <v>20</v>
      </c>
      <c r="AV275" t="s">
        <v>25</v>
      </c>
      <c r="AW275">
        <v>0</v>
      </c>
      <c r="AX275">
        <v>0</v>
      </c>
      <c r="AY275">
        <v>1</v>
      </c>
      <c r="AZ275" s="51">
        <f t="shared" si="119"/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 s="51">
        <f t="shared" si="120"/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25</v>
      </c>
      <c r="BW275" t="s">
        <v>25</v>
      </c>
      <c r="BX275">
        <v>0</v>
      </c>
      <c r="BY275">
        <v>1</v>
      </c>
      <c r="BZ275" s="52">
        <f t="shared" si="126"/>
        <v>1</v>
      </c>
      <c r="CA275">
        <v>0</v>
      </c>
      <c r="CB275">
        <v>0</v>
      </c>
      <c r="CC275">
        <v>0</v>
      </c>
      <c r="CD275">
        <v>0</v>
      </c>
      <c r="CE275">
        <v>0</v>
      </c>
      <c r="CF275" s="52">
        <f t="shared" si="127"/>
        <v>0</v>
      </c>
      <c r="CG275">
        <v>0</v>
      </c>
      <c r="CH275">
        <v>1</v>
      </c>
      <c r="CI275">
        <v>1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Y275">
        <v>0</v>
      </c>
      <c r="CZ275">
        <v>0</v>
      </c>
      <c r="DA275">
        <v>0</v>
      </c>
      <c r="DC275">
        <v>0</v>
      </c>
      <c r="DD275" s="54">
        <f t="shared" si="121"/>
        <v>0</v>
      </c>
      <c r="DE275" t="s">
        <v>8</v>
      </c>
      <c r="DF275">
        <v>0</v>
      </c>
      <c r="DG275" s="46">
        <v>0</v>
      </c>
      <c r="DH275" t="s">
        <v>68</v>
      </c>
    </row>
    <row r="276" spans="1:112" hidden="1" x14ac:dyDescent="0.35">
      <c r="A276" t="s">
        <v>3</v>
      </c>
      <c r="B276">
        <v>985292379</v>
      </c>
      <c r="C276">
        <v>1984</v>
      </c>
      <c r="D276">
        <v>38</v>
      </c>
      <c r="E276">
        <v>2</v>
      </c>
      <c r="F276" t="s">
        <v>8</v>
      </c>
      <c r="G276" s="3" t="s">
        <v>11</v>
      </c>
      <c r="H276" s="1">
        <v>44434</v>
      </c>
      <c r="I276" s="1">
        <v>44455</v>
      </c>
      <c r="J276" s="1">
        <v>44463</v>
      </c>
      <c r="K276">
        <v>38.285714285714285</v>
      </c>
      <c r="L276" s="48">
        <f t="shared" si="113"/>
        <v>0</v>
      </c>
      <c r="M276" s="48">
        <f t="shared" si="116"/>
        <v>0</v>
      </c>
      <c r="N276" s="48">
        <f t="shared" si="117"/>
        <v>0</v>
      </c>
      <c r="O276">
        <v>37.142857142857139</v>
      </c>
      <c r="P276">
        <v>3200</v>
      </c>
      <c r="Q276" s="9">
        <f>VLOOKUP(ROUND(K276,0),Sheet2!$B$20:$J$37,8,0)</f>
        <v>2726.9345824864808</v>
      </c>
      <c r="R276" s="46">
        <f>VLOOKUP(ROUND(K276,0),Sheet2!$B$20:$J$37,2,0)</f>
        <v>3770.264503671694</v>
      </c>
      <c r="S276" s="46">
        <f>VLOOKUP(ROUND(K276,0),Sheet2!$B$20:$J$37,3,0)</f>
        <v>3615.3543821737098</v>
      </c>
      <c r="T276" s="46">
        <f>VLOOKUP(ROUND(K276,0),Sheet2!$B$20:$J$37,4,0)</f>
        <v>3533.3228675721571</v>
      </c>
      <c r="U276" s="46">
        <f>VLOOKUP(ROUND(K276,0),Sheet2!$B$20:$J$37,5,0)</f>
        <v>3407.0101892735506</v>
      </c>
      <c r="V276" s="46">
        <f>VLOOKUP(ROUND(K276,0),Sheet2!$B$20:$J$37,6,0)</f>
        <v>3195.9472117761161</v>
      </c>
      <c r="W276" s="46">
        <f>VLOOKUP(ROUND(K276,0),Sheet2!$B$20:$J$37,7,0)</f>
        <v>2961.4408971312987</v>
      </c>
      <c r="X276" s="46">
        <f>VLOOKUP(ROUND(K276,0),Sheet2!$B$20:$J$37,8,0)</f>
        <v>2726.9345824864808</v>
      </c>
      <c r="Y276" s="46">
        <f>VLOOKUP(ROUND(K276,0),Sheet2!$B$20:$J$37,9,0)</f>
        <v>2515.8716049890463</v>
      </c>
      <c r="Z276" s="46">
        <f>VLOOKUP(ROUND(K276,0),Sheet2!$B$20:$M$37,10,0)</f>
        <v>2389.5589266904399</v>
      </c>
      <c r="AA276" s="46">
        <f>VLOOKUP(ROUND(K276,0),Sheet2!$B$20:$M$37,11,0)</f>
        <v>2307.5274120888876</v>
      </c>
      <c r="AB276" s="46">
        <f>VLOOKUP(ROUND(K276,0),Sheet2!$B$20:$M$37,12,0)</f>
        <v>2152.6172905909029</v>
      </c>
      <c r="AC276" s="46">
        <v>75</v>
      </c>
      <c r="AD276" s="53">
        <f t="shared" si="118"/>
        <v>0</v>
      </c>
      <c r="AE276">
        <v>1</v>
      </c>
      <c r="AF276" s="46">
        <v>0</v>
      </c>
      <c r="AG276">
        <v>0</v>
      </c>
      <c r="AH276" s="45">
        <v>0</v>
      </c>
      <c r="AL276">
        <v>0</v>
      </c>
      <c r="AM276" s="45">
        <v>0</v>
      </c>
      <c r="AO276">
        <v>0</v>
      </c>
      <c r="AQ276">
        <v>0</v>
      </c>
      <c r="AS276">
        <v>0</v>
      </c>
      <c r="AT276">
        <v>0</v>
      </c>
      <c r="AU276" t="s">
        <v>20</v>
      </c>
      <c r="AV276" t="s">
        <v>25</v>
      </c>
      <c r="AW276">
        <v>0</v>
      </c>
      <c r="AX276">
        <v>0</v>
      </c>
      <c r="AY276">
        <v>1</v>
      </c>
      <c r="AZ276" s="51">
        <f t="shared" si="119"/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 s="51">
        <f t="shared" si="120"/>
        <v>0</v>
      </c>
      <c r="BG276">
        <v>0</v>
      </c>
      <c r="BH276">
        <v>1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21</v>
      </c>
      <c r="BW276" t="s">
        <v>25</v>
      </c>
      <c r="BX276">
        <v>0</v>
      </c>
      <c r="BY276">
        <v>1</v>
      </c>
      <c r="BZ276" s="52">
        <f t="shared" si="126"/>
        <v>1</v>
      </c>
      <c r="CA276">
        <v>0</v>
      </c>
      <c r="CB276">
        <v>0</v>
      </c>
      <c r="CC276">
        <v>0</v>
      </c>
      <c r="CD276">
        <v>0</v>
      </c>
      <c r="CE276">
        <v>0</v>
      </c>
      <c r="CF276" s="52">
        <f t="shared" si="127"/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Y276">
        <v>0</v>
      </c>
      <c r="CZ276">
        <v>0</v>
      </c>
      <c r="DA276">
        <v>0</v>
      </c>
      <c r="DC276">
        <v>0</v>
      </c>
      <c r="DD276" s="54">
        <f t="shared" si="121"/>
        <v>0</v>
      </c>
      <c r="DE276" t="s">
        <v>8</v>
      </c>
      <c r="DF276">
        <v>0</v>
      </c>
      <c r="DG276" s="46">
        <v>0</v>
      </c>
      <c r="DH276" t="s">
        <v>68</v>
      </c>
    </row>
    <row r="277" spans="1:112" hidden="1" x14ac:dyDescent="0.35">
      <c r="A277" t="s">
        <v>2</v>
      </c>
      <c r="B277">
        <v>21044060</v>
      </c>
      <c r="C277">
        <v>1992</v>
      </c>
      <c r="D277">
        <v>30</v>
      </c>
      <c r="E277" s="45">
        <v>0</v>
      </c>
      <c r="F277" t="s">
        <v>8</v>
      </c>
      <c r="G277" s="3" t="s">
        <v>11</v>
      </c>
      <c r="H277" s="1">
        <v>44425</v>
      </c>
      <c r="I277" s="1" t="s">
        <v>52</v>
      </c>
      <c r="J277" s="1">
        <v>44475</v>
      </c>
      <c r="K277">
        <v>38.428571428571431</v>
      </c>
      <c r="L277" s="48">
        <f t="shared" si="113"/>
        <v>0</v>
      </c>
      <c r="M277" s="48">
        <f t="shared" si="116"/>
        <v>0</v>
      </c>
      <c r="N277" s="48">
        <f t="shared" si="117"/>
        <v>0</v>
      </c>
      <c r="O277">
        <v>31.285714285714288</v>
      </c>
      <c r="P277">
        <v>3200</v>
      </c>
      <c r="Q277" s="9">
        <f>VLOOKUP(ROUND(K277,0),Sheet2!$B$20:$J$37,8,0)</f>
        <v>2726.9345824864808</v>
      </c>
      <c r="R277" s="46">
        <f>VLOOKUP(ROUND(K277,0),Sheet2!$B$20:$J$37,2,0)</f>
        <v>3770.264503671694</v>
      </c>
      <c r="S277" s="46">
        <f>VLOOKUP(ROUND(K277,0),Sheet2!$B$20:$J$37,3,0)</f>
        <v>3615.3543821737098</v>
      </c>
      <c r="T277" s="46">
        <f>VLOOKUP(ROUND(K277,0),Sheet2!$B$20:$J$37,4,0)</f>
        <v>3533.3228675721571</v>
      </c>
      <c r="U277" s="46">
        <f>VLOOKUP(ROUND(K277,0),Sheet2!$B$20:$J$37,5,0)</f>
        <v>3407.0101892735506</v>
      </c>
      <c r="V277" s="46">
        <f>VLOOKUP(ROUND(K277,0),Sheet2!$B$20:$J$37,6,0)</f>
        <v>3195.9472117761161</v>
      </c>
      <c r="W277" s="46">
        <f>VLOOKUP(ROUND(K277,0),Sheet2!$B$20:$J$37,7,0)</f>
        <v>2961.4408971312987</v>
      </c>
      <c r="X277" s="46">
        <f>VLOOKUP(ROUND(K277,0),Sheet2!$B$20:$J$37,8,0)</f>
        <v>2726.9345824864808</v>
      </c>
      <c r="Y277" s="46">
        <f>VLOOKUP(ROUND(K277,0),Sheet2!$B$20:$J$37,9,0)</f>
        <v>2515.8716049890463</v>
      </c>
      <c r="Z277" s="46">
        <f>VLOOKUP(ROUND(K277,0),Sheet2!$B$20:$M$37,10,0)</f>
        <v>2389.5589266904399</v>
      </c>
      <c r="AA277" s="46">
        <f>VLOOKUP(ROUND(K277,0),Sheet2!$B$20:$M$37,11,0)</f>
        <v>2307.5274120888876</v>
      </c>
      <c r="AB277" s="46">
        <f>VLOOKUP(ROUND(K277,0),Sheet2!$B$20:$M$37,12,0)</f>
        <v>2152.6172905909029</v>
      </c>
      <c r="AC277" s="46">
        <v>75</v>
      </c>
      <c r="AD277" s="53">
        <f t="shared" si="118"/>
        <v>0</v>
      </c>
      <c r="AE277">
        <v>1</v>
      </c>
      <c r="AF277" s="46">
        <v>0</v>
      </c>
      <c r="AG277">
        <v>0</v>
      </c>
      <c r="AH277" s="45">
        <v>0</v>
      </c>
      <c r="AL277">
        <v>0</v>
      </c>
      <c r="AM277" s="45">
        <v>0</v>
      </c>
      <c r="AO277">
        <v>0</v>
      </c>
      <c r="AQ277">
        <v>0</v>
      </c>
      <c r="AS277">
        <v>0</v>
      </c>
      <c r="AT277">
        <v>0</v>
      </c>
      <c r="AU277" t="s">
        <v>21</v>
      </c>
      <c r="AV277" t="s">
        <v>24</v>
      </c>
      <c r="AW277">
        <v>0</v>
      </c>
      <c r="AX277">
        <v>0</v>
      </c>
      <c r="AY277">
        <v>0</v>
      </c>
      <c r="AZ277" s="51">
        <f t="shared" si="119"/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51">
        <f t="shared" si="120"/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/>
      <c r="CW277">
        <v>0</v>
      </c>
      <c r="CY277">
        <v>0</v>
      </c>
      <c r="CZ277">
        <v>0</v>
      </c>
      <c r="DA277">
        <v>0</v>
      </c>
      <c r="DC277">
        <v>0</v>
      </c>
      <c r="DD277" s="54">
        <f t="shared" si="121"/>
        <v>0</v>
      </c>
      <c r="DF277">
        <v>0</v>
      </c>
      <c r="DG277" s="46">
        <v>0</v>
      </c>
      <c r="DH277" t="s">
        <v>68</v>
      </c>
    </row>
    <row r="278" spans="1:112" hidden="1" x14ac:dyDescent="0.35">
      <c r="A278" t="s">
        <v>2</v>
      </c>
      <c r="B278">
        <v>18721358</v>
      </c>
      <c r="C278">
        <v>1982</v>
      </c>
      <c r="D278">
        <v>40</v>
      </c>
      <c r="E278">
        <v>0</v>
      </c>
      <c r="F278" t="s">
        <v>8</v>
      </c>
      <c r="G278" s="3" t="s">
        <v>11</v>
      </c>
      <c r="H278" s="1">
        <v>44426</v>
      </c>
      <c r="I278" s="1" t="s">
        <v>52</v>
      </c>
      <c r="J278" s="1">
        <v>44423</v>
      </c>
      <c r="K278">
        <v>38.428571428571431</v>
      </c>
      <c r="L278" s="48">
        <f t="shared" si="113"/>
        <v>0</v>
      </c>
      <c r="M278" s="48">
        <f t="shared" si="116"/>
        <v>0</v>
      </c>
      <c r="N278" s="48">
        <f t="shared" si="117"/>
        <v>0</v>
      </c>
      <c r="O278">
        <v>38.857142857142861</v>
      </c>
      <c r="P278">
        <v>3200</v>
      </c>
      <c r="Q278" s="9">
        <f>VLOOKUP(ROUND(K278,0),Sheet2!$B$20:$J$37,8,0)</f>
        <v>2726.9345824864808</v>
      </c>
      <c r="R278" s="46">
        <f>VLOOKUP(ROUND(K278,0),Sheet2!$B$20:$J$37,2,0)</f>
        <v>3770.264503671694</v>
      </c>
      <c r="S278" s="46">
        <f>VLOOKUP(ROUND(K278,0),Sheet2!$B$20:$J$37,3,0)</f>
        <v>3615.3543821737098</v>
      </c>
      <c r="T278" s="46">
        <f>VLOOKUP(ROUND(K278,0),Sheet2!$B$20:$J$37,4,0)</f>
        <v>3533.3228675721571</v>
      </c>
      <c r="U278" s="46">
        <f>VLOOKUP(ROUND(K278,0),Sheet2!$B$20:$J$37,5,0)</f>
        <v>3407.0101892735506</v>
      </c>
      <c r="V278" s="46">
        <f>VLOOKUP(ROUND(K278,0),Sheet2!$B$20:$J$37,6,0)</f>
        <v>3195.9472117761161</v>
      </c>
      <c r="W278" s="46">
        <f>VLOOKUP(ROUND(K278,0),Sheet2!$B$20:$J$37,7,0)</f>
        <v>2961.4408971312987</v>
      </c>
      <c r="X278" s="46">
        <f>VLOOKUP(ROUND(K278,0),Sheet2!$B$20:$J$37,8,0)</f>
        <v>2726.9345824864808</v>
      </c>
      <c r="Y278" s="46">
        <f>VLOOKUP(ROUND(K278,0),Sheet2!$B$20:$J$37,9,0)</f>
        <v>2515.8716049890463</v>
      </c>
      <c r="Z278" s="46">
        <f>VLOOKUP(ROUND(K278,0),Sheet2!$B$20:$M$37,10,0)</f>
        <v>2389.5589266904399</v>
      </c>
      <c r="AA278" s="46">
        <f>VLOOKUP(ROUND(K278,0),Sheet2!$B$20:$M$37,11,0)</f>
        <v>2307.5274120888876</v>
      </c>
      <c r="AB278" s="46">
        <f>VLOOKUP(ROUND(K278,0),Sheet2!$B$20:$M$37,12,0)</f>
        <v>2152.6172905909029</v>
      </c>
      <c r="AC278" s="46">
        <v>75</v>
      </c>
      <c r="AD278" s="53">
        <f t="shared" si="118"/>
        <v>0</v>
      </c>
      <c r="AE278">
        <v>1</v>
      </c>
      <c r="AF278" s="46">
        <v>0</v>
      </c>
      <c r="AG278">
        <v>0</v>
      </c>
      <c r="AH278" s="45">
        <v>0</v>
      </c>
      <c r="AL278">
        <v>1</v>
      </c>
      <c r="AM278" s="45">
        <v>0</v>
      </c>
      <c r="AN278">
        <v>26</v>
      </c>
      <c r="AO278">
        <v>0</v>
      </c>
      <c r="AQ278">
        <v>0</v>
      </c>
      <c r="AS278">
        <v>0</v>
      </c>
      <c r="AT278">
        <v>0</v>
      </c>
      <c r="AU278" t="s">
        <v>21</v>
      </c>
      <c r="AV278" t="s">
        <v>24</v>
      </c>
      <c r="AW278">
        <v>0</v>
      </c>
      <c r="AX278">
        <v>0</v>
      </c>
      <c r="AY278">
        <v>0</v>
      </c>
      <c r="AZ278" s="51">
        <f t="shared" si="119"/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51">
        <f t="shared" si="120"/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/>
      <c r="CW278">
        <v>0</v>
      </c>
      <c r="CY278">
        <v>0</v>
      </c>
      <c r="CZ278">
        <v>0</v>
      </c>
      <c r="DA278">
        <v>0</v>
      </c>
      <c r="DC278">
        <v>0</v>
      </c>
      <c r="DD278" s="54">
        <f t="shared" si="121"/>
        <v>0</v>
      </c>
      <c r="DF278">
        <v>0</v>
      </c>
      <c r="DG278" s="46">
        <v>0</v>
      </c>
      <c r="DH278" t="s">
        <v>68</v>
      </c>
    </row>
    <row r="279" spans="1:112" hidden="1" x14ac:dyDescent="0.35">
      <c r="A279" t="s">
        <v>2</v>
      </c>
      <c r="B279">
        <v>17410154</v>
      </c>
      <c r="C279">
        <v>1991</v>
      </c>
      <c r="D279">
        <v>31</v>
      </c>
      <c r="E279">
        <v>0</v>
      </c>
      <c r="F279" t="s">
        <v>8</v>
      </c>
      <c r="G279" s="4" t="s">
        <v>11</v>
      </c>
      <c r="H279" s="1">
        <v>44460</v>
      </c>
      <c r="I279" s="1"/>
      <c r="J279" s="1">
        <v>44535</v>
      </c>
      <c r="K279">
        <v>37.714285714285715</v>
      </c>
      <c r="L279" s="48">
        <f t="shared" si="113"/>
        <v>0</v>
      </c>
      <c r="M279" s="48">
        <f t="shared" si="116"/>
        <v>0</v>
      </c>
      <c r="N279" s="48">
        <f t="shared" si="117"/>
        <v>0</v>
      </c>
      <c r="O279">
        <v>27</v>
      </c>
      <c r="P279">
        <v>3200</v>
      </c>
      <c r="Q279" s="9">
        <f>VLOOKUP(ROUND(K279,0),Sheet2!$B$20:$J$37,8,0)</f>
        <v>2726.9345824864808</v>
      </c>
      <c r="R279" s="46">
        <f>VLOOKUP(ROUND(K279,0),Sheet2!$B$20:$J$37,2,0)</f>
        <v>3770.264503671694</v>
      </c>
      <c r="S279" s="46">
        <f>VLOOKUP(ROUND(K279,0),Sheet2!$B$20:$J$37,3,0)</f>
        <v>3615.3543821737098</v>
      </c>
      <c r="T279" s="46">
        <f>VLOOKUP(ROUND(K279,0),Sheet2!$B$20:$J$37,4,0)</f>
        <v>3533.3228675721571</v>
      </c>
      <c r="U279" s="46">
        <f>VLOOKUP(ROUND(K279,0),Sheet2!$B$20:$J$37,5,0)</f>
        <v>3407.0101892735506</v>
      </c>
      <c r="V279" s="46">
        <f>VLOOKUP(ROUND(K279,0),Sheet2!$B$20:$J$37,6,0)</f>
        <v>3195.9472117761161</v>
      </c>
      <c r="W279" s="46">
        <f>VLOOKUP(ROUND(K279,0),Sheet2!$B$20:$J$37,7,0)</f>
        <v>2961.4408971312987</v>
      </c>
      <c r="X279" s="46">
        <f>VLOOKUP(ROUND(K279,0),Sheet2!$B$20:$J$37,8,0)</f>
        <v>2726.9345824864808</v>
      </c>
      <c r="Y279" s="46">
        <f>VLOOKUP(ROUND(K279,0),Sheet2!$B$20:$J$37,9,0)</f>
        <v>2515.8716049890463</v>
      </c>
      <c r="Z279" s="46">
        <f>VLOOKUP(ROUND(K279,0),Sheet2!$B$20:$M$37,10,0)</f>
        <v>2389.5589266904399</v>
      </c>
      <c r="AA279" s="46">
        <f>VLOOKUP(ROUND(K279,0),Sheet2!$B$20:$M$37,11,0)</f>
        <v>2307.5274120888876</v>
      </c>
      <c r="AB279" s="46">
        <f>VLOOKUP(ROUND(K279,0),Sheet2!$B$20:$M$37,12,0)</f>
        <v>2152.6172905909029</v>
      </c>
      <c r="AC279" s="46">
        <v>75</v>
      </c>
      <c r="AD279" s="53">
        <f t="shared" si="118"/>
        <v>0</v>
      </c>
      <c r="AE279">
        <v>1</v>
      </c>
      <c r="AF279" s="46">
        <v>0</v>
      </c>
      <c r="AG279">
        <v>0</v>
      </c>
      <c r="AH279" s="45">
        <v>0</v>
      </c>
      <c r="AL279">
        <v>1</v>
      </c>
      <c r="AM279" s="45">
        <v>0</v>
      </c>
      <c r="AO279">
        <v>0</v>
      </c>
      <c r="AQ279">
        <v>0</v>
      </c>
      <c r="AS279">
        <v>0</v>
      </c>
      <c r="AT279">
        <v>0</v>
      </c>
      <c r="AU279" t="s">
        <v>21</v>
      </c>
      <c r="AV279" t="s">
        <v>25</v>
      </c>
      <c r="AW279">
        <v>0</v>
      </c>
      <c r="AX279">
        <v>0</v>
      </c>
      <c r="AY279">
        <v>1</v>
      </c>
      <c r="AZ279" s="51">
        <f t="shared" si="119"/>
        <v>1</v>
      </c>
      <c r="BA279">
        <v>0</v>
      </c>
      <c r="BB279">
        <v>1</v>
      </c>
      <c r="BC279">
        <v>0</v>
      </c>
      <c r="BD279">
        <v>0</v>
      </c>
      <c r="BE279">
        <v>0</v>
      </c>
      <c r="BF279" s="51">
        <f t="shared" si="120"/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/>
      <c r="CW279">
        <v>0</v>
      </c>
      <c r="CY279">
        <v>0</v>
      </c>
      <c r="CZ279">
        <v>0</v>
      </c>
      <c r="DA279">
        <v>0</v>
      </c>
      <c r="DC279">
        <v>0</v>
      </c>
      <c r="DD279" s="54">
        <f t="shared" si="121"/>
        <v>0</v>
      </c>
      <c r="DF279">
        <v>0</v>
      </c>
      <c r="DG279" s="46">
        <v>0</v>
      </c>
      <c r="DH279" t="s">
        <v>68</v>
      </c>
    </row>
    <row r="280" spans="1:112" hidden="1" x14ac:dyDescent="0.35">
      <c r="A280" t="s">
        <v>2</v>
      </c>
      <c r="B280">
        <v>20055900</v>
      </c>
      <c r="C280">
        <v>1984</v>
      </c>
      <c r="D280">
        <v>38</v>
      </c>
      <c r="E280">
        <v>0</v>
      </c>
      <c r="F280" t="s">
        <v>9</v>
      </c>
      <c r="G280" s="4" t="s">
        <v>11</v>
      </c>
      <c r="H280" s="1">
        <v>44424</v>
      </c>
      <c r="I280" s="1">
        <v>44482</v>
      </c>
      <c r="J280" s="1">
        <v>44545</v>
      </c>
      <c r="K280">
        <v>38.142857142857146</v>
      </c>
      <c r="L280" s="48">
        <f t="shared" si="113"/>
        <v>0</v>
      </c>
      <c r="M280" s="48">
        <f t="shared" si="116"/>
        <v>0</v>
      </c>
      <c r="N280" s="48">
        <f t="shared" si="117"/>
        <v>0</v>
      </c>
      <c r="O280">
        <v>29.142857142857146</v>
      </c>
      <c r="P280">
        <v>3200</v>
      </c>
      <c r="Q280" s="9">
        <f>VLOOKUP(ROUND(K280,0),Sheet2!$B$20:$J$37,8,0)</f>
        <v>2726.9345824864808</v>
      </c>
      <c r="R280" s="46">
        <f>VLOOKUP(ROUND(K280,0),Sheet2!$B$20:$J$37,2,0)</f>
        <v>3770.264503671694</v>
      </c>
      <c r="S280" s="46">
        <f>VLOOKUP(ROUND(K280,0),Sheet2!$B$20:$J$37,3,0)</f>
        <v>3615.3543821737098</v>
      </c>
      <c r="T280" s="46">
        <f>VLOOKUP(ROUND(K280,0),Sheet2!$B$20:$J$37,4,0)</f>
        <v>3533.3228675721571</v>
      </c>
      <c r="U280" s="46">
        <f>VLOOKUP(ROUND(K280,0),Sheet2!$B$20:$J$37,5,0)</f>
        <v>3407.0101892735506</v>
      </c>
      <c r="V280" s="46">
        <f>VLOOKUP(ROUND(K280,0),Sheet2!$B$20:$J$37,6,0)</f>
        <v>3195.9472117761161</v>
      </c>
      <c r="W280" s="46">
        <f>VLOOKUP(ROUND(K280,0),Sheet2!$B$20:$J$37,7,0)</f>
        <v>2961.4408971312987</v>
      </c>
      <c r="X280" s="46">
        <f>VLOOKUP(ROUND(K280,0),Sheet2!$B$20:$J$37,8,0)</f>
        <v>2726.9345824864808</v>
      </c>
      <c r="Y280" s="46">
        <f>VLOOKUP(ROUND(K280,0),Sheet2!$B$20:$J$37,9,0)</f>
        <v>2515.8716049890463</v>
      </c>
      <c r="Z280" s="46">
        <f>VLOOKUP(ROUND(K280,0),Sheet2!$B$20:$M$37,10,0)</f>
        <v>2389.5589266904399</v>
      </c>
      <c r="AA280" s="46">
        <f>VLOOKUP(ROUND(K280,0),Sheet2!$B$20:$M$37,11,0)</f>
        <v>2307.5274120888876</v>
      </c>
      <c r="AB280" s="46">
        <f>VLOOKUP(ROUND(K280,0),Sheet2!$B$20:$M$37,12,0)</f>
        <v>2152.6172905909029</v>
      </c>
      <c r="AC280" s="46">
        <v>75</v>
      </c>
      <c r="AD280" s="53">
        <f t="shared" si="118"/>
        <v>0</v>
      </c>
      <c r="AE280">
        <v>1</v>
      </c>
      <c r="AF280" s="46">
        <v>0</v>
      </c>
      <c r="AG280">
        <v>0</v>
      </c>
      <c r="AH280" s="45">
        <v>0</v>
      </c>
      <c r="AL280">
        <v>1</v>
      </c>
      <c r="AM280" s="45">
        <v>0</v>
      </c>
      <c r="AO280">
        <v>0</v>
      </c>
      <c r="AQ280">
        <v>0</v>
      </c>
      <c r="AS280">
        <v>0</v>
      </c>
      <c r="AT280">
        <v>0</v>
      </c>
      <c r="AU280" t="s">
        <v>20</v>
      </c>
      <c r="AV280" t="s">
        <v>24</v>
      </c>
      <c r="AW280">
        <v>0</v>
      </c>
      <c r="AX280">
        <v>0</v>
      </c>
      <c r="AY280">
        <v>0</v>
      </c>
      <c r="AZ280" s="51">
        <f t="shared" si="119"/>
        <v>0</v>
      </c>
      <c r="BA280">
        <v>0</v>
      </c>
      <c r="BB280">
        <v>1</v>
      </c>
      <c r="BC280">
        <v>0</v>
      </c>
      <c r="BD280">
        <v>0</v>
      </c>
      <c r="BE280">
        <v>0</v>
      </c>
      <c r="BF280" s="51">
        <f t="shared" si="120"/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58</v>
      </c>
      <c r="BW280" t="s">
        <v>24</v>
      </c>
      <c r="BX280">
        <v>0</v>
      </c>
      <c r="BY280">
        <v>0</v>
      </c>
      <c r="BZ280" s="52">
        <f t="shared" ref="BZ280" si="128">BX280+BY280</f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 s="52">
        <f>CD280+CE280</f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Y280">
        <v>0</v>
      </c>
      <c r="CZ280">
        <v>0</v>
      </c>
      <c r="DA280">
        <v>0</v>
      </c>
      <c r="DC280">
        <v>0</v>
      </c>
      <c r="DD280" s="54">
        <f t="shared" si="121"/>
        <v>0</v>
      </c>
      <c r="DF280">
        <v>0</v>
      </c>
      <c r="DG280" s="46">
        <v>0</v>
      </c>
      <c r="DH280" t="s">
        <v>68</v>
      </c>
    </row>
    <row r="281" spans="1:112" hidden="1" x14ac:dyDescent="0.35">
      <c r="A281" t="s">
        <v>2</v>
      </c>
      <c r="B281">
        <v>19403069</v>
      </c>
      <c r="C281">
        <v>1991</v>
      </c>
      <c r="D281">
        <v>31</v>
      </c>
      <c r="E281">
        <v>0</v>
      </c>
      <c r="F281" t="s">
        <v>9</v>
      </c>
      <c r="G281" s="4" t="s">
        <v>11</v>
      </c>
      <c r="H281" s="1">
        <v>44427</v>
      </c>
      <c r="I281" s="1"/>
      <c r="J281" s="1">
        <v>44543</v>
      </c>
      <c r="K281">
        <v>38.428571428571431</v>
      </c>
      <c r="L281" s="48">
        <f t="shared" si="113"/>
        <v>0</v>
      </c>
      <c r="M281" s="48">
        <f t="shared" si="116"/>
        <v>0</v>
      </c>
      <c r="N281" s="48">
        <f t="shared" si="117"/>
        <v>0</v>
      </c>
      <c r="O281">
        <v>21.857142857142858</v>
      </c>
      <c r="P281">
        <v>3800</v>
      </c>
      <c r="Q281" s="9">
        <f>VLOOKUP(ROUND(K281,0),Sheet2!$B$20:$J$37,8,0)</f>
        <v>2726.9345824864808</v>
      </c>
      <c r="R281" s="46">
        <f>VLOOKUP(ROUND(K281,0),Sheet2!$B$20:$J$37,2,0)</f>
        <v>3770.264503671694</v>
      </c>
      <c r="S281" s="46">
        <f>VLOOKUP(ROUND(K281,0),Sheet2!$B$20:$J$37,3,0)</f>
        <v>3615.3543821737098</v>
      </c>
      <c r="T281" s="46">
        <f>VLOOKUP(ROUND(K281,0),Sheet2!$B$20:$J$37,4,0)</f>
        <v>3533.3228675721571</v>
      </c>
      <c r="U281" s="46">
        <f>VLOOKUP(ROUND(K281,0),Sheet2!$B$20:$J$37,5,0)</f>
        <v>3407.0101892735506</v>
      </c>
      <c r="V281" s="46">
        <f>VLOOKUP(ROUND(K281,0),Sheet2!$B$20:$J$37,6,0)</f>
        <v>3195.9472117761161</v>
      </c>
      <c r="W281" s="46">
        <f>VLOOKUP(ROUND(K281,0),Sheet2!$B$20:$J$37,7,0)</f>
        <v>2961.4408971312987</v>
      </c>
      <c r="X281" s="46">
        <f>VLOOKUP(ROUND(K281,0),Sheet2!$B$20:$J$37,8,0)</f>
        <v>2726.9345824864808</v>
      </c>
      <c r="Y281" s="46">
        <f>VLOOKUP(ROUND(K281,0),Sheet2!$B$20:$J$37,9,0)</f>
        <v>2515.8716049890463</v>
      </c>
      <c r="Z281" s="46">
        <f>VLOOKUP(ROUND(K281,0),Sheet2!$B$20:$M$37,10,0)</f>
        <v>2389.5589266904399</v>
      </c>
      <c r="AA281" s="46">
        <f>VLOOKUP(ROUND(K281,0),Sheet2!$B$20:$M$37,11,0)</f>
        <v>2307.5274120888876</v>
      </c>
      <c r="AB281" s="46">
        <f>VLOOKUP(ROUND(K281,0),Sheet2!$B$20:$M$37,12,0)</f>
        <v>2152.6172905909029</v>
      </c>
      <c r="AC281" s="46">
        <v>99</v>
      </c>
      <c r="AD281" s="53">
        <f t="shared" si="118"/>
        <v>0</v>
      </c>
      <c r="AE281">
        <v>1</v>
      </c>
      <c r="AF281" s="46">
        <v>0</v>
      </c>
      <c r="AG281">
        <v>0</v>
      </c>
      <c r="AH281" s="45">
        <v>0</v>
      </c>
      <c r="AL281">
        <v>0</v>
      </c>
      <c r="AM281" s="45">
        <v>0</v>
      </c>
      <c r="AO281">
        <v>0</v>
      </c>
      <c r="AQ281">
        <v>0</v>
      </c>
      <c r="AS281">
        <v>0</v>
      </c>
      <c r="AT281">
        <v>0</v>
      </c>
      <c r="AU281" t="s">
        <v>21</v>
      </c>
      <c r="AV281" t="s">
        <v>24</v>
      </c>
      <c r="AW281">
        <v>0</v>
      </c>
      <c r="AX281">
        <v>0</v>
      </c>
      <c r="AY281">
        <v>1</v>
      </c>
      <c r="AZ281" s="51">
        <f t="shared" si="119"/>
        <v>1</v>
      </c>
      <c r="BA281">
        <v>0</v>
      </c>
      <c r="BB281">
        <v>1</v>
      </c>
      <c r="BC281">
        <v>1</v>
      </c>
      <c r="BD281">
        <v>0</v>
      </c>
      <c r="BE281">
        <v>0</v>
      </c>
      <c r="BF281" s="51">
        <f t="shared" si="120"/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/>
      <c r="CW281">
        <v>0</v>
      </c>
      <c r="CY281">
        <v>0</v>
      </c>
      <c r="CZ281">
        <v>0</v>
      </c>
      <c r="DA281">
        <v>0</v>
      </c>
      <c r="DC281">
        <v>0</v>
      </c>
      <c r="DD281" s="54">
        <f t="shared" si="121"/>
        <v>0</v>
      </c>
      <c r="DF281">
        <v>0</v>
      </c>
      <c r="DG281" s="46">
        <v>0</v>
      </c>
      <c r="DH281" t="s">
        <v>68</v>
      </c>
    </row>
    <row r="282" spans="1:112" hidden="1" x14ac:dyDescent="0.35">
      <c r="A282" t="s">
        <v>3</v>
      </c>
      <c r="B282">
        <v>988999757</v>
      </c>
      <c r="C282">
        <v>1989</v>
      </c>
      <c r="D282">
        <v>33</v>
      </c>
      <c r="E282">
        <v>2</v>
      </c>
      <c r="F282" t="s">
        <v>8</v>
      </c>
      <c r="G282" s="3" t="s">
        <v>11</v>
      </c>
      <c r="H282" s="1">
        <v>44462</v>
      </c>
      <c r="I282" s="1">
        <v>44492</v>
      </c>
      <c r="J282" s="1">
        <v>44516</v>
      </c>
      <c r="K282">
        <v>38.428571428571431</v>
      </c>
      <c r="L282" s="48">
        <f t="shared" si="113"/>
        <v>0</v>
      </c>
      <c r="M282" s="48">
        <f t="shared" si="116"/>
        <v>0</v>
      </c>
      <c r="N282" s="48">
        <f t="shared" si="117"/>
        <v>0</v>
      </c>
      <c r="O282">
        <v>35</v>
      </c>
      <c r="P282">
        <v>3200</v>
      </c>
      <c r="Q282" s="9">
        <f>VLOOKUP(ROUND(K282,0),Sheet2!$B$20:$J$37,8,0)</f>
        <v>2726.9345824864808</v>
      </c>
      <c r="R282" s="46">
        <f>VLOOKUP(ROUND(K282,0),Sheet2!$B$20:$J$37,2,0)</f>
        <v>3770.264503671694</v>
      </c>
      <c r="S282" s="46">
        <f>VLOOKUP(ROUND(K282,0),Sheet2!$B$20:$J$37,3,0)</f>
        <v>3615.3543821737098</v>
      </c>
      <c r="T282" s="46">
        <f>VLOOKUP(ROUND(K282,0),Sheet2!$B$20:$J$37,4,0)</f>
        <v>3533.3228675721571</v>
      </c>
      <c r="U282" s="46">
        <f>VLOOKUP(ROUND(K282,0),Sheet2!$B$20:$J$37,5,0)</f>
        <v>3407.0101892735506</v>
      </c>
      <c r="V282" s="46">
        <f>VLOOKUP(ROUND(K282,0),Sheet2!$B$20:$J$37,6,0)</f>
        <v>3195.9472117761161</v>
      </c>
      <c r="W282" s="46">
        <f>VLOOKUP(ROUND(K282,0),Sheet2!$B$20:$J$37,7,0)</f>
        <v>2961.4408971312987</v>
      </c>
      <c r="X282" s="46">
        <f>VLOOKUP(ROUND(K282,0),Sheet2!$B$20:$J$37,8,0)</f>
        <v>2726.9345824864808</v>
      </c>
      <c r="Y282" s="46">
        <f>VLOOKUP(ROUND(K282,0),Sheet2!$B$20:$J$37,9,0)</f>
        <v>2515.8716049890463</v>
      </c>
      <c r="Z282" s="46">
        <f>VLOOKUP(ROUND(K282,0),Sheet2!$B$20:$M$37,10,0)</f>
        <v>2389.5589266904399</v>
      </c>
      <c r="AA282" s="46">
        <f>VLOOKUP(ROUND(K282,0),Sheet2!$B$20:$M$37,11,0)</f>
        <v>2307.5274120888876</v>
      </c>
      <c r="AB282" s="46">
        <f>VLOOKUP(ROUND(K282,0),Sheet2!$B$20:$M$37,12,0)</f>
        <v>2152.6172905909029</v>
      </c>
      <c r="AC282" s="46">
        <v>75</v>
      </c>
      <c r="AD282" s="53">
        <f t="shared" si="118"/>
        <v>0</v>
      </c>
      <c r="AE282">
        <v>1</v>
      </c>
      <c r="AF282" s="46">
        <v>0</v>
      </c>
      <c r="AG282">
        <v>0</v>
      </c>
      <c r="AH282" s="45">
        <v>0</v>
      </c>
      <c r="AI282" s="43"/>
      <c r="AJ282" s="43"/>
      <c r="AL282">
        <v>1</v>
      </c>
      <c r="AM282" s="45">
        <v>0</v>
      </c>
      <c r="AO282">
        <v>0</v>
      </c>
      <c r="AS282">
        <v>0</v>
      </c>
      <c r="AT282">
        <v>0</v>
      </c>
      <c r="AU282" t="s">
        <v>20</v>
      </c>
      <c r="AV282" t="s">
        <v>25</v>
      </c>
      <c r="AW282">
        <v>0</v>
      </c>
      <c r="AX282">
        <v>0</v>
      </c>
      <c r="AY282">
        <v>1</v>
      </c>
      <c r="AZ282" s="51">
        <f t="shared" si="119"/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 s="51">
        <f t="shared" si="120"/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30</v>
      </c>
      <c r="BW282" t="s">
        <v>25</v>
      </c>
      <c r="BX282">
        <v>0</v>
      </c>
      <c r="BY282">
        <v>0</v>
      </c>
      <c r="BZ282" s="52">
        <f t="shared" ref="BZ282:BZ288" si="129">BX282+BY282</f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 s="52">
        <f t="shared" ref="CF282:CF288" si="130">CD282+CE282</f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Y282">
        <v>0</v>
      </c>
      <c r="CZ282">
        <v>0</v>
      </c>
      <c r="DA282">
        <v>0</v>
      </c>
      <c r="DC282">
        <v>0</v>
      </c>
      <c r="DD282" s="54">
        <f t="shared" si="121"/>
        <v>0</v>
      </c>
      <c r="DE282" t="s">
        <v>8</v>
      </c>
      <c r="DF282">
        <v>0</v>
      </c>
      <c r="DG282" s="46">
        <v>0</v>
      </c>
      <c r="DH282" t="s">
        <v>68</v>
      </c>
    </row>
    <row r="283" spans="1:112" hidden="1" x14ac:dyDescent="0.35">
      <c r="A283" t="s">
        <v>2</v>
      </c>
      <c r="B283">
        <v>21011006</v>
      </c>
      <c r="C283">
        <v>1991</v>
      </c>
      <c r="D283">
        <v>31</v>
      </c>
      <c r="E283">
        <v>0</v>
      </c>
      <c r="F283" t="s">
        <v>8</v>
      </c>
      <c r="G283" s="3" t="s">
        <v>11</v>
      </c>
      <c r="H283" s="1">
        <v>44429</v>
      </c>
      <c r="I283" s="1">
        <v>44452</v>
      </c>
      <c r="J283" s="1">
        <v>44501</v>
      </c>
      <c r="K283" s="47">
        <v>38</v>
      </c>
      <c r="L283" s="48">
        <v>0</v>
      </c>
      <c r="M283" s="48">
        <f t="shared" si="116"/>
        <v>0</v>
      </c>
      <c r="N283" s="48">
        <f t="shared" si="117"/>
        <v>0</v>
      </c>
      <c r="P283">
        <v>3200</v>
      </c>
      <c r="Q283" s="9">
        <f>VLOOKUP(ROUND(K283,0),Sheet2!$B$20:$J$37,8,0)</f>
        <v>2726.9345824864808</v>
      </c>
      <c r="R283" s="46">
        <f>VLOOKUP(ROUND(K283,0),Sheet2!$B$20:$J$37,2,0)</f>
        <v>3770.264503671694</v>
      </c>
      <c r="S283" s="46">
        <f>VLOOKUP(ROUND(K283,0),Sheet2!$B$20:$J$37,3,0)</f>
        <v>3615.3543821737098</v>
      </c>
      <c r="T283" s="46">
        <f>VLOOKUP(ROUND(K283,0),Sheet2!$B$20:$J$37,4,0)</f>
        <v>3533.3228675721571</v>
      </c>
      <c r="U283" s="46">
        <f>VLOOKUP(ROUND(K283,0),Sheet2!$B$20:$J$37,5,0)</f>
        <v>3407.0101892735506</v>
      </c>
      <c r="V283" s="46">
        <f>VLOOKUP(ROUND(K283,0),Sheet2!$B$20:$J$37,6,0)</f>
        <v>3195.9472117761161</v>
      </c>
      <c r="W283" s="46">
        <f>VLOOKUP(ROUND(K283,0),Sheet2!$B$20:$J$37,7,0)</f>
        <v>2961.4408971312987</v>
      </c>
      <c r="X283" s="46">
        <f>VLOOKUP(ROUND(K283,0),Sheet2!$B$20:$J$37,8,0)</f>
        <v>2726.9345824864808</v>
      </c>
      <c r="Y283" s="46">
        <f>VLOOKUP(ROUND(K283,0),Sheet2!$B$20:$J$37,9,0)</f>
        <v>2515.8716049890463</v>
      </c>
      <c r="Z283" s="46">
        <f>VLOOKUP(ROUND(K283,0),Sheet2!$B$20:$M$37,10,0)</f>
        <v>2389.5589266904399</v>
      </c>
      <c r="AA283" s="46">
        <f>VLOOKUP(ROUND(K283,0),Sheet2!$B$20:$M$37,11,0)</f>
        <v>2307.5274120888876</v>
      </c>
      <c r="AB283" s="46">
        <f>VLOOKUP(ROUND(K283,0),Sheet2!$B$20:$M$37,12,0)</f>
        <v>2152.6172905909029</v>
      </c>
      <c r="AC283" s="46">
        <v>75</v>
      </c>
      <c r="AD283" s="53">
        <f t="shared" si="118"/>
        <v>0</v>
      </c>
      <c r="AE283">
        <v>1</v>
      </c>
      <c r="AF283" s="46">
        <v>0</v>
      </c>
      <c r="AG283">
        <v>0</v>
      </c>
      <c r="AH283" s="45">
        <v>0</v>
      </c>
      <c r="AL283">
        <v>0</v>
      </c>
      <c r="AM283" s="45">
        <v>0</v>
      </c>
      <c r="AO283">
        <v>0</v>
      </c>
      <c r="AQ283">
        <v>0</v>
      </c>
      <c r="AS283">
        <v>0</v>
      </c>
      <c r="AT283">
        <v>0</v>
      </c>
      <c r="AU283" t="s">
        <v>20</v>
      </c>
      <c r="AV283" t="s">
        <v>25</v>
      </c>
      <c r="AW283">
        <v>0</v>
      </c>
      <c r="AX283">
        <v>0</v>
      </c>
      <c r="AY283">
        <v>0</v>
      </c>
      <c r="AZ283" s="51">
        <f t="shared" si="119"/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51">
        <f t="shared" si="120"/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23</v>
      </c>
      <c r="BW283" t="s">
        <v>25</v>
      </c>
      <c r="BX283">
        <v>0</v>
      </c>
      <c r="BY283">
        <v>0</v>
      </c>
      <c r="BZ283" s="52">
        <f t="shared" si="129"/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 s="52">
        <f t="shared" si="130"/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Y283">
        <v>0</v>
      </c>
      <c r="CZ283">
        <v>0</v>
      </c>
      <c r="DA283">
        <v>0</v>
      </c>
      <c r="DC283">
        <v>0</v>
      </c>
      <c r="DD283" s="54">
        <f t="shared" si="121"/>
        <v>0</v>
      </c>
      <c r="DE283" t="s">
        <v>8</v>
      </c>
      <c r="DF283">
        <v>0</v>
      </c>
      <c r="DG283" s="46">
        <v>0</v>
      </c>
      <c r="DH283" t="s">
        <v>68</v>
      </c>
    </row>
    <row r="284" spans="1:112" hidden="1" x14ac:dyDescent="0.35">
      <c r="A284" t="s">
        <v>3</v>
      </c>
      <c r="B284">
        <v>908223109</v>
      </c>
      <c r="C284">
        <v>1984</v>
      </c>
      <c r="D284">
        <v>38</v>
      </c>
      <c r="E284">
        <v>2</v>
      </c>
      <c r="F284" t="s">
        <v>8</v>
      </c>
      <c r="G284" s="3" t="s">
        <v>11</v>
      </c>
      <c r="H284" s="1">
        <v>44424</v>
      </c>
      <c r="I284" s="1">
        <v>44474</v>
      </c>
      <c r="J284" s="1">
        <v>44482</v>
      </c>
      <c r="K284" s="47">
        <v>38</v>
      </c>
      <c r="L284" s="48">
        <v>0</v>
      </c>
      <c r="M284" s="48">
        <f t="shared" si="116"/>
        <v>0</v>
      </c>
      <c r="N284" s="48">
        <f t="shared" si="117"/>
        <v>0</v>
      </c>
      <c r="P284">
        <v>3200</v>
      </c>
      <c r="Q284" s="9">
        <f>VLOOKUP(ROUND(K284,0),Sheet2!$B$20:$J$37,8,0)</f>
        <v>2726.9345824864808</v>
      </c>
      <c r="R284" s="46">
        <f>VLOOKUP(ROUND(K284,0),Sheet2!$B$20:$J$37,2,0)</f>
        <v>3770.264503671694</v>
      </c>
      <c r="S284" s="46">
        <f>VLOOKUP(ROUND(K284,0),Sheet2!$B$20:$J$37,3,0)</f>
        <v>3615.3543821737098</v>
      </c>
      <c r="T284" s="46">
        <f>VLOOKUP(ROUND(K284,0),Sheet2!$B$20:$J$37,4,0)</f>
        <v>3533.3228675721571</v>
      </c>
      <c r="U284" s="46">
        <f>VLOOKUP(ROUND(K284,0),Sheet2!$B$20:$J$37,5,0)</f>
        <v>3407.0101892735506</v>
      </c>
      <c r="V284" s="46">
        <f>VLOOKUP(ROUND(K284,0),Sheet2!$B$20:$J$37,6,0)</f>
        <v>3195.9472117761161</v>
      </c>
      <c r="W284" s="46">
        <f>VLOOKUP(ROUND(K284,0),Sheet2!$B$20:$J$37,7,0)</f>
        <v>2961.4408971312987</v>
      </c>
      <c r="X284" s="46">
        <f>VLOOKUP(ROUND(K284,0),Sheet2!$B$20:$J$37,8,0)</f>
        <v>2726.9345824864808</v>
      </c>
      <c r="Y284" s="46">
        <f>VLOOKUP(ROUND(K284,0),Sheet2!$B$20:$J$37,9,0)</f>
        <v>2515.8716049890463</v>
      </c>
      <c r="Z284" s="46">
        <f>VLOOKUP(ROUND(K284,0),Sheet2!$B$20:$M$37,10,0)</f>
        <v>2389.5589266904399</v>
      </c>
      <c r="AA284" s="46">
        <f>VLOOKUP(ROUND(K284,0),Sheet2!$B$20:$M$37,11,0)</f>
        <v>2307.5274120888876</v>
      </c>
      <c r="AB284" s="46">
        <f>VLOOKUP(ROUND(K284,0),Sheet2!$B$20:$M$37,12,0)</f>
        <v>2152.6172905909029</v>
      </c>
      <c r="AC284" s="46">
        <v>75</v>
      </c>
      <c r="AD284" s="53">
        <f t="shared" si="118"/>
        <v>0</v>
      </c>
      <c r="AE284">
        <v>1</v>
      </c>
      <c r="AF284" s="46">
        <v>0</v>
      </c>
      <c r="AG284">
        <v>0</v>
      </c>
      <c r="AH284" s="45">
        <v>0</v>
      </c>
      <c r="AL284">
        <v>0</v>
      </c>
      <c r="AM284" s="45">
        <v>0</v>
      </c>
      <c r="AO284">
        <v>0</v>
      </c>
      <c r="AQ284">
        <v>0</v>
      </c>
      <c r="AS284">
        <v>0</v>
      </c>
      <c r="AT284">
        <v>0</v>
      </c>
      <c r="AU284" t="s">
        <v>20</v>
      </c>
      <c r="AV284" t="s">
        <v>24</v>
      </c>
      <c r="AW284">
        <v>0</v>
      </c>
      <c r="AX284">
        <v>0</v>
      </c>
      <c r="AY284">
        <v>1</v>
      </c>
      <c r="AZ284" s="51">
        <f t="shared" si="119"/>
        <v>1</v>
      </c>
      <c r="BA284">
        <v>0</v>
      </c>
      <c r="BB284">
        <v>0</v>
      </c>
      <c r="BC284">
        <v>1</v>
      </c>
      <c r="BD284">
        <v>0</v>
      </c>
      <c r="BE284">
        <v>0</v>
      </c>
      <c r="BF284" s="51">
        <f t="shared" si="120"/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50</v>
      </c>
      <c r="BW284" t="s">
        <v>24</v>
      </c>
      <c r="BX284">
        <v>0</v>
      </c>
      <c r="BY284">
        <v>0</v>
      </c>
      <c r="BZ284" s="52">
        <f t="shared" si="129"/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 s="52">
        <f t="shared" si="130"/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Y284">
        <v>0</v>
      </c>
      <c r="CZ284">
        <v>0</v>
      </c>
      <c r="DA284">
        <v>0</v>
      </c>
      <c r="DC284">
        <v>0</v>
      </c>
      <c r="DD284" s="54">
        <f t="shared" si="121"/>
        <v>0</v>
      </c>
      <c r="DE284" t="s">
        <v>73</v>
      </c>
      <c r="DF284">
        <v>0</v>
      </c>
      <c r="DG284" s="46">
        <v>0</v>
      </c>
      <c r="DH284" t="s">
        <v>68</v>
      </c>
    </row>
    <row r="285" spans="1:112" hidden="1" x14ac:dyDescent="0.35">
      <c r="A285" t="s">
        <v>3</v>
      </c>
      <c r="B285">
        <v>915808095</v>
      </c>
      <c r="C285">
        <v>1984</v>
      </c>
      <c r="D285">
        <v>38</v>
      </c>
      <c r="E285">
        <v>3</v>
      </c>
      <c r="F285" t="s">
        <v>8</v>
      </c>
      <c r="G285" s="3" t="s">
        <v>11</v>
      </c>
      <c r="H285" s="1">
        <v>44426</v>
      </c>
      <c r="I285" s="1">
        <v>44479</v>
      </c>
      <c r="J285" s="1">
        <v>44505</v>
      </c>
      <c r="K285" s="50">
        <v>39.714285714285715</v>
      </c>
      <c r="L285" s="48">
        <f t="shared" ref="L285:L316" si="131">IF(K285&lt;28,1,0)</f>
        <v>0</v>
      </c>
      <c r="M285" s="48">
        <f t="shared" si="116"/>
        <v>0</v>
      </c>
      <c r="N285" s="48">
        <f t="shared" si="117"/>
        <v>0</v>
      </c>
      <c r="O285">
        <v>36</v>
      </c>
      <c r="P285">
        <v>4300</v>
      </c>
      <c r="Q285" s="9">
        <f>VLOOKUP(ROUND(K285,0),Sheet2!$B$20:$J$37,8,0)</f>
        <v>3027.866102317616</v>
      </c>
      <c r="R285" s="46">
        <f>VLOOKUP(ROUND(K285,0),Sheet2!$B$20:$J$37,2,0)</f>
        <v>4186.3329471694315</v>
      </c>
      <c r="S285" s="46">
        <f>VLOOKUP(ROUND(K285,0),Sheet2!$B$20:$J$37,3,0)</f>
        <v>4014.327682062572</v>
      </c>
      <c r="T285" s="46">
        <f>VLOOKUP(ROUND(K285,0),Sheet2!$B$20:$J$37,4,0)</f>
        <v>3923.2435599941455</v>
      </c>
      <c r="U285" s="46">
        <f>VLOOKUP(ROUND(K285,0),Sheet2!$B$20:$J$37,5,0)</f>
        <v>3782.9916157892471</v>
      </c>
      <c r="V285" s="46">
        <f>VLOOKUP(ROUND(K285,0),Sheet2!$B$20:$J$37,6,0)</f>
        <v>3548.6367327923881</v>
      </c>
      <c r="W285" s="46">
        <f>VLOOKUP(ROUND(K285,0),Sheet2!$B$20:$J$37,7,0)</f>
        <v>3288.2514175550023</v>
      </c>
      <c r="X285" s="46">
        <f>VLOOKUP(ROUND(K285,0),Sheet2!$B$20:$J$37,8,0)</f>
        <v>3027.866102317616</v>
      </c>
      <c r="Y285" s="46">
        <f>VLOOKUP(ROUND(K285,0),Sheet2!$B$20:$J$37,9,0)</f>
        <v>2793.5112193207569</v>
      </c>
      <c r="Z285" s="46">
        <f>VLOOKUP(ROUND(K285,0),Sheet2!$B$20:$M$37,10,0)</f>
        <v>2653.2592751158591</v>
      </c>
      <c r="AA285" s="46">
        <f>VLOOKUP(ROUND(K285,0),Sheet2!$B$20:$M$37,11,0)</f>
        <v>2562.1751530474321</v>
      </c>
      <c r="AB285" s="46">
        <f>VLOOKUP(ROUND(K285,0),Sheet2!$B$20:$M$37,12,0)</f>
        <v>2390.1698879405726</v>
      </c>
      <c r="AC285" s="46">
        <v>99</v>
      </c>
      <c r="AD285" s="53">
        <f t="shared" si="118"/>
        <v>0</v>
      </c>
      <c r="AE285">
        <v>1</v>
      </c>
      <c r="AF285" s="46">
        <v>0</v>
      </c>
      <c r="AG285">
        <v>0</v>
      </c>
      <c r="AH285" s="45">
        <v>0</v>
      </c>
      <c r="AL285">
        <v>1</v>
      </c>
      <c r="AM285" s="45">
        <v>0</v>
      </c>
      <c r="AN285">
        <v>28</v>
      </c>
      <c r="AO285">
        <v>0</v>
      </c>
      <c r="AQ285">
        <v>0</v>
      </c>
      <c r="AS285">
        <v>0</v>
      </c>
      <c r="AT285">
        <v>0</v>
      </c>
      <c r="AU285" t="s">
        <v>20</v>
      </c>
      <c r="AV285" t="s">
        <v>24</v>
      </c>
      <c r="AW285">
        <v>0</v>
      </c>
      <c r="AX285">
        <v>0</v>
      </c>
      <c r="AY285">
        <v>1</v>
      </c>
      <c r="AZ285" s="51">
        <f t="shared" si="119"/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 s="51">
        <f t="shared" si="120"/>
        <v>0</v>
      </c>
      <c r="BG285">
        <v>0</v>
      </c>
      <c r="BH285">
        <v>0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53</v>
      </c>
      <c r="BW285" t="s">
        <v>24</v>
      </c>
      <c r="BX285">
        <v>0</v>
      </c>
      <c r="BY285">
        <v>0</v>
      </c>
      <c r="BZ285" s="52">
        <f t="shared" si="129"/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 s="52">
        <f t="shared" si="130"/>
        <v>0</v>
      </c>
      <c r="CG285">
        <v>0</v>
      </c>
      <c r="CH285">
        <v>0</v>
      </c>
      <c r="CI285">
        <v>0</v>
      </c>
      <c r="CJ285">
        <v>0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Y285">
        <v>0</v>
      </c>
      <c r="CZ285">
        <v>0</v>
      </c>
      <c r="DA285">
        <v>0</v>
      </c>
      <c r="DC285">
        <v>0</v>
      </c>
      <c r="DD285" s="54">
        <f t="shared" si="121"/>
        <v>0</v>
      </c>
      <c r="DE285" t="s">
        <v>8</v>
      </c>
      <c r="DF285">
        <v>0</v>
      </c>
      <c r="DG285" s="46">
        <v>1</v>
      </c>
      <c r="DH285" t="s">
        <v>70</v>
      </c>
    </row>
    <row r="286" spans="1:112" hidden="1" x14ac:dyDescent="0.35">
      <c r="A286" t="s">
        <v>2</v>
      </c>
      <c r="B286">
        <v>16410986</v>
      </c>
      <c r="C286">
        <v>1989</v>
      </c>
      <c r="D286">
        <v>33</v>
      </c>
      <c r="E286">
        <v>0</v>
      </c>
      <c r="F286" t="s">
        <v>8</v>
      </c>
      <c r="G286" s="3" t="s">
        <v>11</v>
      </c>
      <c r="H286" s="1">
        <v>44429</v>
      </c>
      <c r="I286" s="1">
        <v>44452</v>
      </c>
      <c r="J286" s="1">
        <v>44497</v>
      </c>
      <c r="K286" s="50">
        <v>36</v>
      </c>
      <c r="L286" s="48">
        <f t="shared" si="131"/>
        <v>0</v>
      </c>
      <c r="M286" s="48">
        <f t="shared" si="116"/>
        <v>0</v>
      </c>
      <c r="N286" s="48">
        <f t="shared" si="117"/>
        <v>1</v>
      </c>
      <c r="O286">
        <v>29.571428571428569</v>
      </c>
      <c r="P286">
        <v>2800</v>
      </c>
      <c r="Q286" s="9">
        <f>VLOOKUP(ROUND(K286,0),Sheet2!$B$20:$J$37,8,0)</f>
        <v>2387.3360354311162</v>
      </c>
      <c r="R286" s="46">
        <f>VLOOKUP(ROUND(K286,0),Sheet2!$B$20:$J$37,2,0)</f>
        <v>3300.7349609813637</v>
      </c>
      <c r="S286" s="46">
        <f>VLOOKUP(ROUND(K286,0),Sheet2!$B$20:$J$37,3,0)</f>
        <v>3165.1165571955503</v>
      </c>
      <c r="T286" s="46">
        <f>VLOOKUP(ROUND(K286,0),Sheet2!$B$20:$J$37,4,0)</f>
        <v>3093.3008297090801</v>
      </c>
      <c r="U286" s="46">
        <f>VLOOKUP(ROUND(K286,0),Sheet2!$B$20:$J$37,5,0)</f>
        <v>2982.7184891678853</v>
      </c>
      <c r="V286" s="46">
        <f>VLOOKUP(ROUND(K286,0),Sheet2!$B$20:$J$37,6,0)</f>
        <v>2797.9402201323423</v>
      </c>
      <c r="W286" s="46">
        <f>VLOOKUP(ROUND(K286,0),Sheet2!$B$20:$J$37,7,0)</f>
        <v>2592.6381277817295</v>
      </c>
      <c r="X286" s="46">
        <f>VLOOKUP(ROUND(K286,0),Sheet2!$B$20:$J$37,8,0)</f>
        <v>2387.3360354311162</v>
      </c>
      <c r="Y286" s="46">
        <f>VLOOKUP(ROUND(K286,0),Sheet2!$B$20:$J$37,9,0)</f>
        <v>2202.5577663955733</v>
      </c>
      <c r="Z286" s="46">
        <f>VLOOKUP(ROUND(K286,0),Sheet2!$B$20:$M$37,10,0)</f>
        <v>2091.9754258543785</v>
      </c>
      <c r="AA286" s="46">
        <f>VLOOKUP(ROUND(K286,0),Sheet2!$B$20:$M$37,11,0)</f>
        <v>2020.1596983679083</v>
      </c>
      <c r="AB286" s="46">
        <f>VLOOKUP(ROUND(K286,0),Sheet2!$B$20:$M$37,12,0)</f>
        <v>1884.5412945820949</v>
      </c>
      <c r="AC286" s="46">
        <v>75</v>
      </c>
      <c r="AD286" s="53">
        <f t="shared" si="118"/>
        <v>0</v>
      </c>
      <c r="AE286">
        <v>1</v>
      </c>
      <c r="AF286" s="46">
        <v>0</v>
      </c>
      <c r="AG286">
        <v>0</v>
      </c>
      <c r="AH286" s="45">
        <v>0</v>
      </c>
      <c r="AL286">
        <v>0</v>
      </c>
      <c r="AM286" s="45">
        <v>0</v>
      </c>
      <c r="AO286">
        <v>0</v>
      </c>
      <c r="AQ286">
        <v>1</v>
      </c>
      <c r="AR286">
        <v>36</v>
      </c>
      <c r="AS286">
        <v>0</v>
      </c>
      <c r="AT286">
        <v>0</v>
      </c>
      <c r="AU286" t="s">
        <v>20</v>
      </c>
      <c r="AV286" t="s">
        <v>25</v>
      </c>
      <c r="AW286">
        <v>0</v>
      </c>
      <c r="AX286">
        <v>0</v>
      </c>
      <c r="AY286">
        <v>1</v>
      </c>
      <c r="AZ286" s="51">
        <f t="shared" si="119"/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 s="51">
        <f t="shared" si="120"/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23</v>
      </c>
      <c r="BW286" t="s">
        <v>25</v>
      </c>
      <c r="BX286">
        <v>0</v>
      </c>
      <c r="BY286">
        <v>1</v>
      </c>
      <c r="BZ286" s="52">
        <f t="shared" si="129"/>
        <v>1</v>
      </c>
      <c r="CA286">
        <v>0</v>
      </c>
      <c r="CB286">
        <v>0</v>
      </c>
      <c r="CC286">
        <v>1</v>
      </c>
      <c r="CD286">
        <v>0</v>
      </c>
      <c r="CE286">
        <v>0</v>
      </c>
      <c r="CF286" s="52">
        <f t="shared" si="130"/>
        <v>0</v>
      </c>
      <c r="CG286">
        <v>0</v>
      </c>
      <c r="CH286">
        <v>1</v>
      </c>
      <c r="CI286">
        <v>1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Y286">
        <v>0</v>
      </c>
      <c r="CZ286">
        <v>0</v>
      </c>
      <c r="DA286">
        <v>0</v>
      </c>
      <c r="DC286">
        <v>0</v>
      </c>
      <c r="DD286" s="54">
        <f t="shared" si="121"/>
        <v>0</v>
      </c>
      <c r="DE286" t="s">
        <v>73</v>
      </c>
      <c r="DF286">
        <v>0</v>
      </c>
      <c r="DG286" s="46">
        <v>0</v>
      </c>
      <c r="DH286" t="s">
        <v>68</v>
      </c>
    </row>
    <row r="287" spans="1:112" hidden="1" x14ac:dyDescent="0.35">
      <c r="A287" t="s">
        <v>2</v>
      </c>
      <c r="B287">
        <v>18600451</v>
      </c>
      <c r="C287">
        <v>1988</v>
      </c>
      <c r="D287">
        <v>34</v>
      </c>
      <c r="E287">
        <v>0</v>
      </c>
      <c r="F287" t="s">
        <v>8</v>
      </c>
      <c r="G287" s="3" t="s">
        <v>11</v>
      </c>
      <c r="H287" s="1">
        <v>44455</v>
      </c>
      <c r="I287" s="1">
        <v>44476</v>
      </c>
      <c r="J287" s="1">
        <v>44453</v>
      </c>
      <c r="K287">
        <v>38.714285714285715</v>
      </c>
      <c r="L287" s="48">
        <f t="shared" si="131"/>
        <v>0</v>
      </c>
      <c r="M287" s="48">
        <f t="shared" si="116"/>
        <v>0</v>
      </c>
      <c r="N287" s="48">
        <f t="shared" si="117"/>
        <v>0</v>
      </c>
      <c r="O287">
        <v>39</v>
      </c>
      <c r="P287">
        <v>4050</v>
      </c>
      <c r="Q287" s="9">
        <f>VLOOKUP(ROUND(K287,0),Sheet2!$B$20:$J$37,8,0)</f>
        <v>2883.6536389391513</v>
      </c>
      <c r="R287" s="46">
        <f>VLOOKUP(ROUND(K287,0),Sheet2!$B$20:$J$37,2,0)</f>
        <v>3986.9445441050993</v>
      </c>
      <c r="S287" s="46">
        <f>VLOOKUP(ROUND(K287,0),Sheet2!$B$20:$J$37,3,0)</f>
        <v>3823.1316171522089</v>
      </c>
      <c r="T287" s="46">
        <f>VLOOKUP(ROUND(K287,0),Sheet2!$B$20:$J$37,4,0)</f>
        <v>3736.3856874523608</v>
      </c>
      <c r="U287" s="46">
        <f>VLOOKUP(ROUND(K287,0),Sheet2!$B$20:$J$37,5,0)</f>
        <v>3602.8137210549116</v>
      </c>
      <c r="V287" s="46">
        <f>VLOOKUP(ROUND(K287,0),Sheet2!$B$20:$J$37,6,0)</f>
        <v>3379.6207896898895</v>
      </c>
      <c r="W287" s="46">
        <f>VLOOKUP(ROUND(K287,0),Sheet2!$B$20:$J$37,7,0)</f>
        <v>3131.6372143145204</v>
      </c>
      <c r="X287" s="46">
        <f>VLOOKUP(ROUND(K287,0),Sheet2!$B$20:$J$37,8,0)</f>
        <v>2883.6536389391513</v>
      </c>
      <c r="Y287" s="46">
        <f>VLOOKUP(ROUND(K287,0),Sheet2!$B$20:$J$37,9,0)</f>
        <v>2660.4607075741292</v>
      </c>
      <c r="Z287" s="46">
        <f>VLOOKUP(ROUND(K287,0),Sheet2!$B$20:$M$37,10,0)</f>
        <v>2526.8887411766796</v>
      </c>
      <c r="AA287" s="46">
        <f>VLOOKUP(ROUND(K287,0),Sheet2!$B$20:$M$37,11,0)</f>
        <v>2440.1428114768319</v>
      </c>
      <c r="AB287" s="46">
        <f>VLOOKUP(ROUND(K287,0),Sheet2!$B$20:$M$37,12,0)</f>
        <v>2276.3298845239415</v>
      </c>
      <c r="AC287" s="46">
        <v>99</v>
      </c>
      <c r="AD287" s="53">
        <f t="shared" si="118"/>
        <v>0</v>
      </c>
      <c r="AE287">
        <v>1</v>
      </c>
      <c r="AF287" s="46">
        <v>0</v>
      </c>
      <c r="AG287">
        <v>0</v>
      </c>
      <c r="AH287" s="45">
        <v>0</v>
      </c>
      <c r="AL287">
        <v>0</v>
      </c>
      <c r="AM287" s="45">
        <v>0</v>
      </c>
      <c r="AO287">
        <v>0</v>
      </c>
      <c r="AQ287">
        <v>0</v>
      </c>
      <c r="AS287">
        <v>0</v>
      </c>
      <c r="AT287">
        <v>0</v>
      </c>
      <c r="AU287" t="s">
        <v>20</v>
      </c>
      <c r="AV287" t="s">
        <v>25</v>
      </c>
      <c r="AW287">
        <v>0</v>
      </c>
      <c r="AX287">
        <v>0</v>
      </c>
      <c r="AY287">
        <v>0</v>
      </c>
      <c r="AZ287" s="51">
        <f t="shared" si="119"/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51">
        <f t="shared" si="120"/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21</v>
      </c>
      <c r="BW287" t="s">
        <v>25</v>
      </c>
      <c r="BX287">
        <v>0</v>
      </c>
      <c r="BY287">
        <v>0</v>
      </c>
      <c r="BZ287" s="52">
        <f t="shared" si="129"/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 s="52">
        <f t="shared" si="130"/>
        <v>0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Y287">
        <v>0</v>
      </c>
      <c r="CZ287">
        <v>0</v>
      </c>
      <c r="DA287">
        <v>0</v>
      </c>
      <c r="DC287">
        <v>0</v>
      </c>
      <c r="DD287" s="54">
        <f t="shared" si="121"/>
        <v>0</v>
      </c>
      <c r="DF287">
        <v>0</v>
      </c>
      <c r="DG287" s="46">
        <v>1</v>
      </c>
      <c r="DH287" t="s">
        <v>70</v>
      </c>
    </row>
    <row r="288" spans="1:112" hidden="1" x14ac:dyDescent="0.35">
      <c r="A288" t="s">
        <v>3</v>
      </c>
      <c r="B288">
        <v>973000375</v>
      </c>
      <c r="C288">
        <v>1989</v>
      </c>
      <c r="D288">
        <v>33</v>
      </c>
      <c r="E288">
        <v>3</v>
      </c>
      <c r="F288" t="s">
        <v>8</v>
      </c>
      <c r="G288" s="3" t="s">
        <v>11</v>
      </c>
      <c r="H288" s="1">
        <v>44446</v>
      </c>
      <c r="I288" s="1">
        <v>44466</v>
      </c>
      <c r="J288" s="1">
        <v>44512</v>
      </c>
      <c r="K288">
        <v>39</v>
      </c>
      <c r="L288" s="48">
        <f t="shared" si="131"/>
        <v>0</v>
      </c>
      <c r="M288" s="48">
        <f t="shared" si="116"/>
        <v>0</v>
      </c>
      <c r="N288" s="48">
        <f t="shared" si="117"/>
        <v>0</v>
      </c>
      <c r="O288">
        <v>32.428571428571431</v>
      </c>
      <c r="P288">
        <v>3352</v>
      </c>
      <c r="Q288" s="9">
        <f>VLOOKUP(ROUND(K288,0),Sheet2!$B$20:$J$37,8,0)</f>
        <v>2883.6536389391513</v>
      </c>
      <c r="R288" s="46">
        <f>VLOOKUP(ROUND(K288,0),Sheet2!$B$20:$J$37,2,0)</f>
        <v>3986.9445441050993</v>
      </c>
      <c r="S288" s="46">
        <f>VLOOKUP(ROUND(K288,0),Sheet2!$B$20:$J$37,3,0)</f>
        <v>3823.1316171522089</v>
      </c>
      <c r="T288" s="46">
        <f>VLOOKUP(ROUND(K288,0),Sheet2!$B$20:$J$37,4,0)</f>
        <v>3736.3856874523608</v>
      </c>
      <c r="U288" s="46">
        <f>VLOOKUP(ROUND(K288,0),Sheet2!$B$20:$J$37,5,0)</f>
        <v>3602.8137210549116</v>
      </c>
      <c r="V288" s="46">
        <f>VLOOKUP(ROUND(K288,0),Sheet2!$B$20:$J$37,6,0)</f>
        <v>3379.6207896898895</v>
      </c>
      <c r="W288" s="46">
        <f>VLOOKUP(ROUND(K288,0),Sheet2!$B$20:$J$37,7,0)</f>
        <v>3131.6372143145204</v>
      </c>
      <c r="X288" s="46">
        <f>VLOOKUP(ROUND(K288,0),Sheet2!$B$20:$J$37,8,0)</f>
        <v>2883.6536389391513</v>
      </c>
      <c r="Y288" s="46">
        <f>VLOOKUP(ROUND(K288,0),Sheet2!$B$20:$J$37,9,0)</f>
        <v>2660.4607075741292</v>
      </c>
      <c r="Z288" s="46">
        <f>VLOOKUP(ROUND(K288,0),Sheet2!$B$20:$M$37,10,0)</f>
        <v>2526.8887411766796</v>
      </c>
      <c r="AA288" s="46">
        <f>VLOOKUP(ROUND(K288,0),Sheet2!$B$20:$M$37,11,0)</f>
        <v>2440.1428114768319</v>
      </c>
      <c r="AB288" s="46">
        <f>VLOOKUP(ROUND(K288,0),Sheet2!$B$20:$M$37,12,0)</f>
        <v>2276.3298845239415</v>
      </c>
      <c r="AC288" s="46">
        <v>50</v>
      </c>
      <c r="AD288" s="53">
        <f t="shared" si="118"/>
        <v>0</v>
      </c>
      <c r="AE288">
        <v>1</v>
      </c>
      <c r="AF288" s="46">
        <v>0</v>
      </c>
      <c r="AG288">
        <v>0</v>
      </c>
      <c r="AH288" s="45">
        <v>0</v>
      </c>
      <c r="AL288">
        <v>0</v>
      </c>
      <c r="AM288" s="45">
        <v>0</v>
      </c>
      <c r="AO288">
        <v>0</v>
      </c>
      <c r="AS288">
        <v>0</v>
      </c>
      <c r="AT288">
        <v>0</v>
      </c>
      <c r="AU288" t="s">
        <v>20</v>
      </c>
      <c r="AV288" t="s">
        <v>25</v>
      </c>
      <c r="AW288">
        <v>0</v>
      </c>
      <c r="AX288">
        <v>0</v>
      </c>
      <c r="AY288">
        <v>1</v>
      </c>
      <c r="AZ288" s="51">
        <f t="shared" si="119"/>
        <v>1</v>
      </c>
      <c r="BA288">
        <v>0</v>
      </c>
      <c r="BB288">
        <v>0</v>
      </c>
      <c r="BC288">
        <v>0</v>
      </c>
      <c r="BD288">
        <v>0</v>
      </c>
      <c r="BE288">
        <v>0</v>
      </c>
      <c r="BF288" s="51">
        <f t="shared" si="120"/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20</v>
      </c>
      <c r="BW288" t="s">
        <v>25</v>
      </c>
      <c r="BX288">
        <v>0</v>
      </c>
      <c r="BY288">
        <v>1</v>
      </c>
      <c r="BZ288" s="52">
        <f t="shared" si="129"/>
        <v>1</v>
      </c>
      <c r="CA288">
        <v>0</v>
      </c>
      <c r="CB288">
        <v>0</v>
      </c>
      <c r="CC288">
        <v>1</v>
      </c>
      <c r="CD288">
        <v>0</v>
      </c>
      <c r="CE288">
        <v>0</v>
      </c>
      <c r="CF288" s="52">
        <f t="shared" si="130"/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Y288">
        <v>0</v>
      </c>
      <c r="CZ288">
        <v>0</v>
      </c>
      <c r="DA288">
        <v>0</v>
      </c>
      <c r="DC288">
        <v>0</v>
      </c>
      <c r="DD288" s="54">
        <f t="shared" si="121"/>
        <v>0</v>
      </c>
      <c r="DE288" t="s">
        <v>8</v>
      </c>
      <c r="DF288">
        <v>0</v>
      </c>
      <c r="DG288" s="46">
        <v>0</v>
      </c>
      <c r="DH288" t="s">
        <v>68</v>
      </c>
    </row>
    <row r="289" spans="1:112" hidden="1" x14ac:dyDescent="0.35">
      <c r="A289" t="s">
        <v>3</v>
      </c>
      <c r="B289">
        <v>965211804</v>
      </c>
      <c r="C289">
        <v>1995</v>
      </c>
      <c r="D289">
        <v>27</v>
      </c>
      <c r="E289">
        <v>1</v>
      </c>
      <c r="F289" t="s">
        <v>8</v>
      </c>
      <c r="G289" s="3" t="s">
        <v>11</v>
      </c>
      <c r="H289" s="1">
        <v>44462</v>
      </c>
      <c r="I289" s="1"/>
      <c r="J289" s="1">
        <v>44474</v>
      </c>
      <c r="K289">
        <v>37</v>
      </c>
      <c r="L289" s="48">
        <f t="shared" si="131"/>
        <v>0</v>
      </c>
      <c r="M289" s="48">
        <f t="shared" si="116"/>
        <v>0</v>
      </c>
      <c r="N289" s="48">
        <f t="shared" si="117"/>
        <v>0</v>
      </c>
      <c r="O289">
        <v>35.285714285714285</v>
      </c>
      <c r="P289">
        <v>3000</v>
      </c>
      <c r="Q289" s="9">
        <f>VLOOKUP(ROUND(K289,0),Sheet2!$B$20:$J$37,8,0)</f>
        <v>2560.5398489484351</v>
      </c>
      <c r="R289" s="46">
        <f>VLOOKUP(ROUND(K289,0),Sheet2!$B$20:$J$37,2,0)</f>
        <v>3540.206855246417</v>
      </c>
      <c r="S289" s="46">
        <f>VLOOKUP(ROUND(K289,0),Sheet2!$B$20:$J$37,3,0)</f>
        <v>3394.7491894672271</v>
      </c>
      <c r="T289" s="46">
        <f>VLOOKUP(ROUND(K289,0),Sheet2!$B$20:$J$37,4,0)</f>
        <v>3317.7231532154346</v>
      </c>
      <c r="U289" s="46">
        <f>VLOOKUP(ROUND(K289,0),Sheet2!$B$20:$J$37,5,0)</f>
        <v>3199.1179441692843</v>
      </c>
      <c r="V289" s="46">
        <f>VLOOKUP(ROUND(K289,0),Sheet2!$B$20:$J$37,6,0)</f>
        <v>3000.9338117039183</v>
      </c>
      <c r="W289" s="46">
        <f>VLOOKUP(ROUND(K289,0),Sheet2!$B$20:$J$37,7,0)</f>
        <v>2780.7368303261765</v>
      </c>
      <c r="X289" s="46">
        <f>VLOOKUP(ROUND(K289,0),Sheet2!$B$20:$J$37,8,0)</f>
        <v>2560.5398489484351</v>
      </c>
      <c r="Y289" s="46">
        <f>VLOOKUP(ROUND(K289,0),Sheet2!$B$20:$J$37,9,0)</f>
        <v>2362.355716483069</v>
      </c>
      <c r="Z289" s="46">
        <f>VLOOKUP(ROUND(K289,0),Sheet2!$B$20:$M$37,10,0)</f>
        <v>2243.7505074369187</v>
      </c>
      <c r="AA289" s="46">
        <f>VLOOKUP(ROUND(K289,0),Sheet2!$B$20:$M$37,11,0)</f>
        <v>2166.7244711851258</v>
      </c>
      <c r="AB289" s="46">
        <f>VLOOKUP(ROUND(K289,0),Sheet2!$B$20:$M$37,12,0)</f>
        <v>2021.2668054059363</v>
      </c>
      <c r="AC289" s="46">
        <v>50</v>
      </c>
      <c r="AD289" s="53">
        <f t="shared" si="118"/>
        <v>0</v>
      </c>
      <c r="AE289">
        <v>1</v>
      </c>
      <c r="AF289" s="46">
        <v>0</v>
      </c>
      <c r="AG289">
        <v>0</v>
      </c>
      <c r="AH289" s="45">
        <v>0</v>
      </c>
      <c r="AL289">
        <v>0</v>
      </c>
      <c r="AM289" s="45">
        <v>0</v>
      </c>
      <c r="AO289">
        <v>0</v>
      </c>
      <c r="AQ289">
        <v>0</v>
      </c>
      <c r="AS289">
        <v>0</v>
      </c>
      <c r="AT289">
        <v>0</v>
      </c>
      <c r="AU289" t="s">
        <v>21</v>
      </c>
      <c r="AV289" t="s">
        <v>25</v>
      </c>
      <c r="AW289">
        <v>0</v>
      </c>
      <c r="AX289">
        <v>1</v>
      </c>
      <c r="AY289">
        <v>1</v>
      </c>
      <c r="AZ289" s="51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 s="51">
        <f t="shared" si="120"/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/>
      <c r="CW289">
        <v>0</v>
      </c>
      <c r="CY289">
        <v>0</v>
      </c>
      <c r="CZ289">
        <v>0</v>
      </c>
      <c r="DA289">
        <v>0</v>
      </c>
      <c r="DC289">
        <v>0</v>
      </c>
      <c r="DD289" s="54">
        <f t="shared" si="121"/>
        <v>0</v>
      </c>
      <c r="DE289" t="s">
        <v>8</v>
      </c>
      <c r="DF289">
        <v>0</v>
      </c>
      <c r="DG289" s="46">
        <v>0</v>
      </c>
      <c r="DH289" t="s">
        <v>68</v>
      </c>
    </row>
    <row r="290" spans="1:112" hidden="1" x14ac:dyDescent="0.35">
      <c r="A290" t="s">
        <v>3</v>
      </c>
      <c r="B290">
        <v>946251306</v>
      </c>
      <c r="C290">
        <v>1994</v>
      </c>
      <c r="D290">
        <v>28</v>
      </c>
      <c r="E290">
        <v>1</v>
      </c>
      <c r="F290" t="s">
        <v>8</v>
      </c>
      <c r="G290" s="3" t="s">
        <v>11</v>
      </c>
      <c r="H290" s="1">
        <v>44439</v>
      </c>
      <c r="I290" s="1">
        <v>44461</v>
      </c>
      <c r="J290" s="1">
        <v>44488</v>
      </c>
      <c r="K290">
        <v>37</v>
      </c>
      <c r="L290" s="48">
        <f t="shared" si="131"/>
        <v>0</v>
      </c>
      <c r="M290" s="48">
        <f t="shared" si="116"/>
        <v>0</v>
      </c>
      <c r="N290" s="48">
        <f t="shared" si="117"/>
        <v>0</v>
      </c>
      <c r="O290">
        <v>33.142857142857146</v>
      </c>
      <c r="P290">
        <v>3000</v>
      </c>
      <c r="Q290" s="9">
        <f>VLOOKUP(ROUND(K290,0),Sheet2!$B$20:$J$37,8,0)</f>
        <v>2560.5398489484351</v>
      </c>
      <c r="R290" s="46">
        <f>VLOOKUP(ROUND(K290,0),Sheet2!$B$20:$J$37,2,0)</f>
        <v>3540.206855246417</v>
      </c>
      <c r="S290" s="46">
        <f>VLOOKUP(ROUND(K290,0),Sheet2!$B$20:$J$37,3,0)</f>
        <v>3394.7491894672271</v>
      </c>
      <c r="T290" s="46">
        <f>VLOOKUP(ROUND(K290,0),Sheet2!$B$20:$J$37,4,0)</f>
        <v>3317.7231532154346</v>
      </c>
      <c r="U290" s="46">
        <f>VLOOKUP(ROUND(K290,0),Sheet2!$B$20:$J$37,5,0)</f>
        <v>3199.1179441692843</v>
      </c>
      <c r="V290" s="46">
        <f>VLOOKUP(ROUND(K290,0),Sheet2!$B$20:$J$37,6,0)</f>
        <v>3000.9338117039183</v>
      </c>
      <c r="W290" s="46">
        <f>VLOOKUP(ROUND(K290,0),Sheet2!$B$20:$J$37,7,0)</f>
        <v>2780.7368303261765</v>
      </c>
      <c r="X290" s="46">
        <f>VLOOKUP(ROUND(K290,0),Sheet2!$B$20:$J$37,8,0)</f>
        <v>2560.5398489484351</v>
      </c>
      <c r="Y290" s="46">
        <f>VLOOKUP(ROUND(K290,0),Sheet2!$B$20:$J$37,9,0)</f>
        <v>2362.355716483069</v>
      </c>
      <c r="Z290" s="46">
        <f>VLOOKUP(ROUND(K290,0),Sheet2!$B$20:$M$37,10,0)</f>
        <v>2243.7505074369187</v>
      </c>
      <c r="AA290" s="46">
        <f>VLOOKUP(ROUND(K290,0),Sheet2!$B$20:$M$37,11,0)</f>
        <v>2166.7244711851258</v>
      </c>
      <c r="AB290" s="46">
        <f>VLOOKUP(ROUND(K290,0),Sheet2!$B$20:$M$37,12,0)</f>
        <v>2021.2668054059363</v>
      </c>
      <c r="AC290" s="46">
        <v>50</v>
      </c>
      <c r="AD290" s="53">
        <f t="shared" si="118"/>
        <v>0</v>
      </c>
      <c r="AE290">
        <v>1</v>
      </c>
      <c r="AF290" s="46">
        <v>0</v>
      </c>
      <c r="AG290">
        <v>0</v>
      </c>
      <c r="AH290" s="45">
        <v>0</v>
      </c>
      <c r="AL290">
        <v>0</v>
      </c>
      <c r="AM290" s="45">
        <v>0</v>
      </c>
      <c r="AO290">
        <v>0</v>
      </c>
      <c r="AS290">
        <v>0</v>
      </c>
      <c r="AT290">
        <v>1</v>
      </c>
      <c r="AU290" t="s">
        <v>20</v>
      </c>
      <c r="AV290" t="s">
        <v>25</v>
      </c>
      <c r="AW290">
        <v>0</v>
      </c>
      <c r="AX290">
        <v>0</v>
      </c>
      <c r="AY290">
        <v>1</v>
      </c>
      <c r="AZ290" s="51">
        <f t="shared" si="119"/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 s="51">
        <f t="shared" si="120"/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22</v>
      </c>
      <c r="BW290" t="s">
        <v>25</v>
      </c>
      <c r="BX290">
        <v>0</v>
      </c>
      <c r="BY290">
        <v>0</v>
      </c>
      <c r="BZ290" s="52">
        <f t="shared" ref="BZ290:BZ295" si="132">BX290+BY290</f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 s="52">
        <f t="shared" ref="CF290:CF295" si="133">CD290+CE290</f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Y290">
        <v>0</v>
      </c>
      <c r="CZ290">
        <v>0</v>
      </c>
      <c r="DA290">
        <v>0</v>
      </c>
      <c r="DC290">
        <v>0</v>
      </c>
      <c r="DD290" s="54">
        <f t="shared" si="121"/>
        <v>0</v>
      </c>
      <c r="DE290" t="s">
        <v>73</v>
      </c>
      <c r="DF290">
        <v>0</v>
      </c>
      <c r="DG290" s="46">
        <v>0</v>
      </c>
      <c r="DH290" t="s">
        <v>68</v>
      </c>
    </row>
    <row r="291" spans="1:112" hidden="1" x14ac:dyDescent="0.35">
      <c r="A291" t="s">
        <v>3</v>
      </c>
      <c r="B291">
        <v>784076222</v>
      </c>
      <c r="C291">
        <v>1993</v>
      </c>
      <c r="D291">
        <v>29</v>
      </c>
      <c r="E291">
        <v>1</v>
      </c>
      <c r="F291" t="s">
        <v>8</v>
      </c>
      <c r="G291" s="3" t="s">
        <v>11</v>
      </c>
      <c r="H291" s="1">
        <v>44473</v>
      </c>
      <c r="I291" s="1">
        <v>44494</v>
      </c>
      <c r="J291" s="1">
        <v>44495</v>
      </c>
      <c r="K291">
        <v>37</v>
      </c>
      <c r="L291" s="48">
        <f t="shared" si="131"/>
        <v>0</v>
      </c>
      <c r="M291" s="48">
        <f t="shared" si="116"/>
        <v>0</v>
      </c>
      <c r="N291" s="48">
        <f t="shared" si="117"/>
        <v>0</v>
      </c>
      <c r="O291">
        <v>36.857142857142854</v>
      </c>
      <c r="P291">
        <v>3000</v>
      </c>
      <c r="Q291" s="9">
        <f>VLOOKUP(ROUND(K291,0),Sheet2!$B$20:$J$37,8,0)</f>
        <v>2560.5398489484351</v>
      </c>
      <c r="R291" s="46">
        <f>VLOOKUP(ROUND(K291,0),Sheet2!$B$20:$J$37,2,0)</f>
        <v>3540.206855246417</v>
      </c>
      <c r="S291" s="46">
        <f>VLOOKUP(ROUND(K291,0),Sheet2!$B$20:$J$37,3,0)</f>
        <v>3394.7491894672271</v>
      </c>
      <c r="T291" s="46">
        <f>VLOOKUP(ROUND(K291,0),Sheet2!$B$20:$J$37,4,0)</f>
        <v>3317.7231532154346</v>
      </c>
      <c r="U291" s="46">
        <f>VLOOKUP(ROUND(K291,0),Sheet2!$B$20:$J$37,5,0)</f>
        <v>3199.1179441692843</v>
      </c>
      <c r="V291" s="46">
        <f>VLOOKUP(ROUND(K291,0),Sheet2!$B$20:$J$37,6,0)</f>
        <v>3000.9338117039183</v>
      </c>
      <c r="W291" s="46">
        <f>VLOOKUP(ROUND(K291,0),Sheet2!$B$20:$J$37,7,0)</f>
        <v>2780.7368303261765</v>
      </c>
      <c r="X291" s="46">
        <f>VLOOKUP(ROUND(K291,0),Sheet2!$B$20:$J$37,8,0)</f>
        <v>2560.5398489484351</v>
      </c>
      <c r="Y291" s="46">
        <f>VLOOKUP(ROUND(K291,0),Sheet2!$B$20:$J$37,9,0)</f>
        <v>2362.355716483069</v>
      </c>
      <c r="Z291" s="46">
        <f>VLOOKUP(ROUND(K291,0),Sheet2!$B$20:$M$37,10,0)</f>
        <v>2243.7505074369187</v>
      </c>
      <c r="AA291" s="46">
        <f>VLOOKUP(ROUND(K291,0),Sheet2!$B$20:$M$37,11,0)</f>
        <v>2166.7244711851258</v>
      </c>
      <c r="AB291" s="46">
        <f>VLOOKUP(ROUND(K291,0),Sheet2!$B$20:$M$37,12,0)</f>
        <v>2021.2668054059363</v>
      </c>
      <c r="AC291" s="46">
        <v>50</v>
      </c>
      <c r="AD291" s="53">
        <f t="shared" si="118"/>
        <v>0</v>
      </c>
      <c r="AE291">
        <v>1</v>
      </c>
      <c r="AF291" s="46">
        <v>0</v>
      </c>
      <c r="AG291">
        <v>0</v>
      </c>
      <c r="AH291" s="45">
        <v>0</v>
      </c>
      <c r="AL291">
        <v>0</v>
      </c>
      <c r="AM291" s="45">
        <v>0</v>
      </c>
      <c r="AO291">
        <v>0</v>
      </c>
      <c r="AQ291">
        <v>0</v>
      </c>
      <c r="AS291">
        <v>0</v>
      </c>
      <c r="AT291">
        <v>0</v>
      </c>
      <c r="AU291" t="s">
        <v>20</v>
      </c>
      <c r="AV291" t="s">
        <v>25</v>
      </c>
      <c r="AW291">
        <v>0</v>
      </c>
      <c r="AX291">
        <v>0</v>
      </c>
      <c r="AY291">
        <v>1</v>
      </c>
      <c r="AZ291" s="51">
        <f t="shared" si="119"/>
        <v>1</v>
      </c>
      <c r="BA291">
        <v>0</v>
      </c>
      <c r="BB291">
        <v>0</v>
      </c>
      <c r="BC291">
        <v>1</v>
      </c>
      <c r="BD291">
        <v>0</v>
      </c>
      <c r="BE291">
        <v>0</v>
      </c>
      <c r="BF291" s="51">
        <f t="shared" si="120"/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21</v>
      </c>
      <c r="BW291" t="s">
        <v>25</v>
      </c>
      <c r="BX291">
        <v>0</v>
      </c>
      <c r="BY291">
        <v>0</v>
      </c>
      <c r="BZ291" s="52">
        <f t="shared" si="132"/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 s="52">
        <f t="shared" si="133"/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Y291">
        <v>0</v>
      </c>
      <c r="CZ291">
        <v>0</v>
      </c>
      <c r="DA291">
        <v>0</v>
      </c>
      <c r="DC291">
        <v>0</v>
      </c>
      <c r="DD291" s="54">
        <f t="shared" si="121"/>
        <v>0</v>
      </c>
      <c r="DE291" t="s">
        <v>8</v>
      </c>
      <c r="DF291">
        <v>0</v>
      </c>
      <c r="DG291" s="46">
        <v>0</v>
      </c>
      <c r="DH291" t="s">
        <v>68</v>
      </c>
    </row>
    <row r="292" spans="1:112" hidden="1" x14ac:dyDescent="0.35">
      <c r="A292" t="s">
        <v>3</v>
      </c>
      <c r="B292">
        <v>978989067</v>
      </c>
      <c r="C292">
        <v>1991</v>
      </c>
      <c r="D292">
        <v>31</v>
      </c>
      <c r="E292">
        <v>1</v>
      </c>
      <c r="F292" t="s">
        <v>8</v>
      </c>
      <c r="G292" s="3" t="s">
        <v>11</v>
      </c>
      <c r="H292" s="1">
        <v>44425</v>
      </c>
      <c r="I292" s="1">
        <v>44474</v>
      </c>
      <c r="J292" s="1">
        <v>44530</v>
      </c>
      <c r="K292">
        <v>37</v>
      </c>
      <c r="L292" s="48">
        <f t="shared" si="131"/>
        <v>0</v>
      </c>
      <c r="M292" s="48">
        <f t="shared" si="116"/>
        <v>0</v>
      </c>
      <c r="N292" s="48">
        <f t="shared" si="117"/>
        <v>0</v>
      </c>
      <c r="O292">
        <v>29</v>
      </c>
      <c r="P292">
        <v>3000</v>
      </c>
      <c r="Q292" s="9">
        <f>VLOOKUP(ROUND(K292,0),Sheet2!$B$20:$J$37,8,0)</f>
        <v>2560.5398489484351</v>
      </c>
      <c r="R292" s="46">
        <f>VLOOKUP(ROUND(K292,0),Sheet2!$B$20:$J$37,2,0)</f>
        <v>3540.206855246417</v>
      </c>
      <c r="S292" s="46">
        <f>VLOOKUP(ROUND(K292,0),Sheet2!$B$20:$J$37,3,0)</f>
        <v>3394.7491894672271</v>
      </c>
      <c r="T292" s="46">
        <f>VLOOKUP(ROUND(K292,0),Sheet2!$B$20:$J$37,4,0)</f>
        <v>3317.7231532154346</v>
      </c>
      <c r="U292" s="46">
        <f>VLOOKUP(ROUND(K292,0),Sheet2!$B$20:$J$37,5,0)</f>
        <v>3199.1179441692843</v>
      </c>
      <c r="V292" s="46">
        <f>VLOOKUP(ROUND(K292,0),Sheet2!$B$20:$J$37,6,0)</f>
        <v>3000.9338117039183</v>
      </c>
      <c r="W292" s="46">
        <f>VLOOKUP(ROUND(K292,0),Sheet2!$B$20:$J$37,7,0)</f>
        <v>2780.7368303261765</v>
      </c>
      <c r="X292" s="46">
        <f>VLOOKUP(ROUND(K292,0),Sheet2!$B$20:$J$37,8,0)</f>
        <v>2560.5398489484351</v>
      </c>
      <c r="Y292" s="46">
        <f>VLOOKUP(ROUND(K292,0),Sheet2!$B$20:$J$37,9,0)</f>
        <v>2362.355716483069</v>
      </c>
      <c r="Z292" s="46">
        <f>VLOOKUP(ROUND(K292,0),Sheet2!$B$20:$M$37,10,0)</f>
        <v>2243.7505074369187</v>
      </c>
      <c r="AA292" s="46">
        <f>VLOOKUP(ROUND(K292,0),Sheet2!$B$20:$M$37,11,0)</f>
        <v>2166.7244711851258</v>
      </c>
      <c r="AB292" s="46">
        <f>VLOOKUP(ROUND(K292,0),Sheet2!$B$20:$M$37,12,0)</f>
        <v>2021.2668054059363</v>
      </c>
      <c r="AC292" s="46">
        <v>50</v>
      </c>
      <c r="AD292" s="53">
        <f t="shared" si="118"/>
        <v>0</v>
      </c>
      <c r="AE292">
        <v>1</v>
      </c>
      <c r="AF292" s="46">
        <v>0</v>
      </c>
      <c r="AG292">
        <v>0</v>
      </c>
      <c r="AH292" s="45">
        <v>0</v>
      </c>
      <c r="AL292">
        <v>0</v>
      </c>
      <c r="AM292" s="45">
        <v>0</v>
      </c>
      <c r="AO292">
        <v>0</v>
      </c>
      <c r="AS292">
        <v>0</v>
      </c>
      <c r="AT292">
        <v>0</v>
      </c>
      <c r="AU292" t="s">
        <v>20</v>
      </c>
      <c r="AV292" t="s">
        <v>24</v>
      </c>
      <c r="AW292">
        <v>0</v>
      </c>
      <c r="AX292">
        <v>0</v>
      </c>
      <c r="AY292">
        <v>0</v>
      </c>
      <c r="AZ292" s="51">
        <f t="shared" si="119"/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51">
        <f t="shared" si="120"/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49</v>
      </c>
      <c r="BW292" t="s">
        <v>24</v>
      </c>
      <c r="BX292">
        <v>0</v>
      </c>
      <c r="BY292">
        <v>0</v>
      </c>
      <c r="BZ292" s="52">
        <f t="shared" si="132"/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 s="52">
        <f t="shared" si="133"/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Y292">
        <v>0</v>
      </c>
      <c r="CZ292">
        <v>0</v>
      </c>
      <c r="DA292">
        <v>0</v>
      </c>
      <c r="DC292">
        <v>0</v>
      </c>
      <c r="DD292" s="54">
        <f t="shared" si="121"/>
        <v>0</v>
      </c>
      <c r="DE292" t="s">
        <v>73</v>
      </c>
      <c r="DF292">
        <v>0</v>
      </c>
      <c r="DG292" s="46">
        <v>0</v>
      </c>
      <c r="DH292" t="s">
        <v>68</v>
      </c>
    </row>
    <row r="293" spans="1:112" hidden="1" x14ac:dyDescent="0.35">
      <c r="A293" t="s">
        <v>3</v>
      </c>
      <c r="B293">
        <v>931317319</v>
      </c>
      <c r="C293">
        <v>1995</v>
      </c>
      <c r="D293">
        <v>27</v>
      </c>
      <c r="E293">
        <v>1</v>
      </c>
      <c r="F293" t="s">
        <v>8</v>
      </c>
      <c r="G293" s="3" t="s">
        <v>11</v>
      </c>
      <c r="H293" s="1">
        <v>44442</v>
      </c>
      <c r="I293" s="1">
        <v>44472</v>
      </c>
      <c r="J293" s="1">
        <v>44494</v>
      </c>
      <c r="K293">
        <v>39</v>
      </c>
      <c r="L293" s="48">
        <f t="shared" si="131"/>
        <v>0</v>
      </c>
      <c r="M293" s="48">
        <f t="shared" si="116"/>
        <v>0</v>
      </c>
      <c r="N293" s="48">
        <f t="shared" si="117"/>
        <v>0</v>
      </c>
      <c r="O293">
        <v>35.857142857142854</v>
      </c>
      <c r="P293">
        <v>4100</v>
      </c>
      <c r="Q293" s="9">
        <f>VLOOKUP(ROUND(K293,0),Sheet2!$B$20:$J$37,8,0)</f>
        <v>2883.6536389391513</v>
      </c>
      <c r="R293" s="46">
        <f>VLOOKUP(ROUND(K293,0),Sheet2!$B$20:$J$37,2,0)</f>
        <v>3986.9445441050993</v>
      </c>
      <c r="S293" s="46">
        <f>VLOOKUP(ROUND(K293,0),Sheet2!$B$20:$J$37,3,0)</f>
        <v>3823.1316171522089</v>
      </c>
      <c r="T293" s="46">
        <f>VLOOKUP(ROUND(K293,0),Sheet2!$B$20:$J$37,4,0)</f>
        <v>3736.3856874523608</v>
      </c>
      <c r="U293" s="46">
        <f>VLOOKUP(ROUND(K293,0),Sheet2!$B$20:$J$37,5,0)</f>
        <v>3602.8137210549116</v>
      </c>
      <c r="V293" s="46">
        <f>VLOOKUP(ROUND(K293,0),Sheet2!$B$20:$J$37,6,0)</f>
        <v>3379.6207896898895</v>
      </c>
      <c r="W293" s="46">
        <f>VLOOKUP(ROUND(K293,0),Sheet2!$B$20:$J$37,7,0)</f>
        <v>3131.6372143145204</v>
      </c>
      <c r="X293" s="46">
        <f>VLOOKUP(ROUND(K293,0),Sheet2!$B$20:$J$37,8,0)</f>
        <v>2883.6536389391513</v>
      </c>
      <c r="Y293" s="46">
        <f>VLOOKUP(ROUND(K293,0),Sheet2!$B$20:$J$37,9,0)</f>
        <v>2660.4607075741292</v>
      </c>
      <c r="Z293" s="46">
        <f>VLOOKUP(ROUND(K293,0),Sheet2!$B$20:$M$37,10,0)</f>
        <v>2526.8887411766796</v>
      </c>
      <c r="AA293" s="46">
        <f>VLOOKUP(ROUND(K293,0),Sheet2!$B$20:$M$37,11,0)</f>
        <v>2440.1428114768319</v>
      </c>
      <c r="AB293" s="46">
        <f>VLOOKUP(ROUND(K293,0),Sheet2!$B$20:$M$37,12,0)</f>
        <v>2276.3298845239415</v>
      </c>
      <c r="AC293" s="46">
        <v>99</v>
      </c>
      <c r="AD293" s="53">
        <f t="shared" si="118"/>
        <v>0</v>
      </c>
      <c r="AE293">
        <v>1</v>
      </c>
      <c r="AF293" s="46">
        <v>0</v>
      </c>
      <c r="AG293">
        <v>0</v>
      </c>
      <c r="AH293" s="45">
        <v>0</v>
      </c>
      <c r="AL293">
        <v>0</v>
      </c>
      <c r="AM293" s="45">
        <v>0</v>
      </c>
      <c r="AO293">
        <v>0</v>
      </c>
      <c r="AQ293">
        <v>0</v>
      </c>
      <c r="AS293">
        <v>0</v>
      </c>
      <c r="AT293">
        <v>0</v>
      </c>
      <c r="AU293" t="s">
        <v>20</v>
      </c>
      <c r="AV293" t="s">
        <v>25</v>
      </c>
      <c r="AW293">
        <v>0</v>
      </c>
      <c r="AX293">
        <v>0</v>
      </c>
      <c r="AY293">
        <v>1</v>
      </c>
      <c r="AZ293" s="51">
        <f t="shared" si="119"/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 s="51">
        <f t="shared" si="120"/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30</v>
      </c>
      <c r="BW293" t="s">
        <v>25</v>
      </c>
      <c r="BX293">
        <v>0</v>
      </c>
      <c r="BY293">
        <v>0</v>
      </c>
      <c r="BZ293" s="52">
        <f t="shared" si="132"/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 s="52">
        <f t="shared" si="133"/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Y293">
        <v>0</v>
      </c>
      <c r="CZ293">
        <v>0</v>
      </c>
      <c r="DA293">
        <v>0</v>
      </c>
      <c r="DC293">
        <v>0</v>
      </c>
      <c r="DD293" s="54">
        <f t="shared" si="121"/>
        <v>0</v>
      </c>
      <c r="DE293" t="s">
        <v>73</v>
      </c>
      <c r="DF293">
        <v>0</v>
      </c>
      <c r="DG293" s="46">
        <v>1</v>
      </c>
      <c r="DH293" t="s">
        <v>70</v>
      </c>
    </row>
    <row r="294" spans="1:112" hidden="1" x14ac:dyDescent="0.35">
      <c r="A294" t="s">
        <v>3</v>
      </c>
      <c r="B294">
        <v>902780968</v>
      </c>
      <c r="C294">
        <v>1983</v>
      </c>
      <c r="D294">
        <v>39</v>
      </c>
      <c r="E294">
        <v>3</v>
      </c>
      <c r="F294" t="s">
        <v>8</v>
      </c>
      <c r="G294" s="3" t="s">
        <v>11</v>
      </c>
      <c r="H294" s="1">
        <v>44426</v>
      </c>
      <c r="I294" s="1">
        <v>44481</v>
      </c>
      <c r="J294" s="1">
        <v>44498</v>
      </c>
      <c r="K294">
        <v>37</v>
      </c>
      <c r="L294" s="48">
        <f t="shared" si="131"/>
        <v>0</v>
      </c>
      <c r="M294" s="48">
        <f t="shared" si="116"/>
        <v>0</v>
      </c>
      <c r="N294" s="48">
        <f t="shared" si="117"/>
        <v>0</v>
      </c>
      <c r="O294">
        <v>34.571428571428569</v>
      </c>
      <c r="P294">
        <v>3000</v>
      </c>
      <c r="Q294" s="9">
        <f>VLOOKUP(ROUND(K294,0),Sheet2!$B$20:$J$37,8,0)</f>
        <v>2560.5398489484351</v>
      </c>
      <c r="R294" s="46">
        <f>VLOOKUP(ROUND(K294,0),Sheet2!$B$20:$J$37,2,0)</f>
        <v>3540.206855246417</v>
      </c>
      <c r="S294" s="46">
        <f>VLOOKUP(ROUND(K294,0),Sheet2!$B$20:$J$37,3,0)</f>
        <v>3394.7491894672271</v>
      </c>
      <c r="T294" s="46">
        <f>VLOOKUP(ROUND(K294,0),Sheet2!$B$20:$J$37,4,0)</f>
        <v>3317.7231532154346</v>
      </c>
      <c r="U294" s="46">
        <f>VLOOKUP(ROUND(K294,0),Sheet2!$B$20:$J$37,5,0)</f>
        <v>3199.1179441692843</v>
      </c>
      <c r="V294" s="46">
        <f>VLOOKUP(ROUND(K294,0),Sheet2!$B$20:$J$37,6,0)</f>
        <v>3000.9338117039183</v>
      </c>
      <c r="W294" s="46">
        <f>VLOOKUP(ROUND(K294,0),Sheet2!$B$20:$J$37,7,0)</f>
        <v>2780.7368303261765</v>
      </c>
      <c r="X294" s="46">
        <f>VLOOKUP(ROUND(K294,0),Sheet2!$B$20:$J$37,8,0)</f>
        <v>2560.5398489484351</v>
      </c>
      <c r="Y294" s="46">
        <f>VLOOKUP(ROUND(K294,0),Sheet2!$B$20:$J$37,9,0)</f>
        <v>2362.355716483069</v>
      </c>
      <c r="Z294" s="46">
        <f>VLOOKUP(ROUND(K294,0),Sheet2!$B$20:$M$37,10,0)</f>
        <v>2243.7505074369187</v>
      </c>
      <c r="AA294" s="46">
        <f>VLOOKUP(ROUND(K294,0),Sheet2!$B$20:$M$37,11,0)</f>
        <v>2166.7244711851258</v>
      </c>
      <c r="AB294" s="46">
        <f>VLOOKUP(ROUND(K294,0),Sheet2!$B$20:$M$37,12,0)</f>
        <v>2021.2668054059363</v>
      </c>
      <c r="AC294" s="46">
        <v>50</v>
      </c>
      <c r="AD294" s="53">
        <f t="shared" si="118"/>
        <v>0</v>
      </c>
      <c r="AE294">
        <v>1</v>
      </c>
      <c r="AF294" s="46">
        <v>0</v>
      </c>
      <c r="AG294">
        <v>0</v>
      </c>
      <c r="AH294" s="45">
        <v>0</v>
      </c>
      <c r="AL294">
        <v>0</v>
      </c>
      <c r="AM294" s="45">
        <v>0</v>
      </c>
      <c r="AO294">
        <v>0</v>
      </c>
      <c r="AQ294">
        <v>0</v>
      </c>
      <c r="AS294">
        <v>0</v>
      </c>
      <c r="AT294">
        <v>0</v>
      </c>
      <c r="AU294" t="s">
        <v>20</v>
      </c>
      <c r="AV294" t="s">
        <v>24</v>
      </c>
      <c r="AW294">
        <v>0</v>
      </c>
      <c r="AX294">
        <v>0</v>
      </c>
      <c r="AY294">
        <v>1</v>
      </c>
      <c r="AZ294" s="51">
        <f t="shared" si="119"/>
        <v>1</v>
      </c>
      <c r="BA294">
        <v>0</v>
      </c>
      <c r="BB294">
        <v>0</v>
      </c>
      <c r="BC294">
        <v>1</v>
      </c>
      <c r="BD294">
        <v>0</v>
      </c>
      <c r="BE294">
        <v>0</v>
      </c>
      <c r="BF294" s="51">
        <f t="shared" si="120"/>
        <v>0</v>
      </c>
      <c r="BG294">
        <v>0</v>
      </c>
      <c r="BH294">
        <v>1</v>
      </c>
      <c r="BI294">
        <v>0</v>
      </c>
      <c r="BJ294">
        <v>1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55</v>
      </c>
      <c r="BW294" t="s">
        <v>24</v>
      </c>
      <c r="BX294">
        <v>0</v>
      </c>
      <c r="BY294">
        <v>0</v>
      </c>
      <c r="BZ294" s="52">
        <f t="shared" si="132"/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 s="52">
        <f t="shared" si="133"/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Y294">
        <v>0</v>
      </c>
      <c r="CZ294">
        <v>0</v>
      </c>
      <c r="DA294">
        <v>0</v>
      </c>
      <c r="DC294">
        <v>0</v>
      </c>
      <c r="DD294" s="54">
        <f t="shared" si="121"/>
        <v>0</v>
      </c>
      <c r="DE294" t="s">
        <v>73</v>
      </c>
      <c r="DF294">
        <v>0</v>
      </c>
      <c r="DG294" s="46">
        <v>0</v>
      </c>
      <c r="DH294" t="s">
        <v>68</v>
      </c>
    </row>
    <row r="295" spans="1:112" hidden="1" x14ac:dyDescent="0.35">
      <c r="A295" t="s">
        <v>2</v>
      </c>
      <c r="B295">
        <v>15721987</v>
      </c>
      <c r="C295">
        <v>1982</v>
      </c>
      <c r="D295">
        <v>40</v>
      </c>
      <c r="E295">
        <v>0</v>
      </c>
      <c r="F295" t="s">
        <v>9</v>
      </c>
      <c r="G295" s="4" t="s">
        <v>11</v>
      </c>
      <c r="H295" s="1">
        <v>44422</v>
      </c>
      <c r="I295" s="1">
        <v>44478</v>
      </c>
      <c r="J295" s="1">
        <v>44537</v>
      </c>
      <c r="K295">
        <v>37</v>
      </c>
      <c r="L295" s="48">
        <f t="shared" si="131"/>
        <v>0</v>
      </c>
      <c r="M295" s="48">
        <f t="shared" si="116"/>
        <v>0</v>
      </c>
      <c r="N295" s="48">
        <f t="shared" si="117"/>
        <v>0</v>
      </c>
      <c r="O295">
        <v>28.571428571428569</v>
      </c>
      <c r="P295">
        <v>3000</v>
      </c>
      <c r="Q295" s="9">
        <f>VLOOKUP(ROUND(K295,0),Sheet2!$B$20:$J$37,8,0)</f>
        <v>2560.5398489484351</v>
      </c>
      <c r="R295" s="46">
        <f>VLOOKUP(ROUND(K295,0),Sheet2!$B$20:$J$37,2,0)</f>
        <v>3540.206855246417</v>
      </c>
      <c r="S295" s="46">
        <f>VLOOKUP(ROUND(K295,0),Sheet2!$B$20:$J$37,3,0)</f>
        <v>3394.7491894672271</v>
      </c>
      <c r="T295" s="46">
        <f>VLOOKUP(ROUND(K295,0),Sheet2!$B$20:$J$37,4,0)</f>
        <v>3317.7231532154346</v>
      </c>
      <c r="U295" s="46">
        <f>VLOOKUP(ROUND(K295,0),Sheet2!$B$20:$J$37,5,0)</f>
        <v>3199.1179441692843</v>
      </c>
      <c r="V295" s="46">
        <f>VLOOKUP(ROUND(K295,0),Sheet2!$B$20:$J$37,6,0)</f>
        <v>3000.9338117039183</v>
      </c>
      <c r="W295" s="46">
        <f>VLOOKUP(ROUND(K295,0),Sheet2!$B$20:$J$37,7,0)</f>
        <v>2780.7368303261765</v>
      </c>
      <c r="X295" s="46">
        <f>VLOOKUP(ROUND(K295,0),Sheet2!$B$20:$J$37,8,0)</f>
        <v>2560.5398489484351</v>
      </c>
      <c r="Y295" s="46">
        <f>VLOOKUP(ROUND(K295,0),Sheet2!$B$20:$J$37,9,0)</f>
        <v>2362.355716483069</v>
      </c>
      <c r="Z295" s="46">
        <f>VLOOKUP(ROUND(K295,0),Sheet2!$B$20:$M$37,10,0)</f>
        <v>2243.7505074369187</v>
      </c>
      <c r="AA295" s="46">
        <f>VLOOKUP(ROUND(K295,0),Sheet2!$B$20:$M$37,11,0)</f>
        <v>2166.7244711851258</v>
      </c>
      <c r="AB295" s="46">
        <f>VLOOKUP(ROUND(K295,0),Sheet2!$B$20:$M$37,12,0)</f>
        <v>2021.2668054059363</v>
      </c>
      <c r="AC295" s="46">
        <v>50</v>
      </c>
      <c r="AD295" s="53">
        <f t="shared" si="118"/>
        <v>0</v>
      </c>
      <c r="AE295">
        <v>1</v>
      </c>
      <c r="AF295" s="46">
        <v>0</v>
      </c>
      <c r="AG295">
        <v>0</v>
      </c>
      <c r="AH295" s="45">
        <v>0</v>
      </c>
      <c r="AL295">
        <v>0</v>
      </c>
      <c r="AM295" s="45">
        <v>0</v>
      </c>
      <c r="AO295">
        <v>0</v>
      </c>
      <c r="AQ295">
        <v>0</v>
      </c>
      <c r="AS295">
        <v>0</v>
      </c>
      <c r="AT295">
        <v>0</v>
      </c>
      <c r="AU295" t="s">
        <v>20</v>
      </c>
      <c r="AV295" t="s">
        <v>24</v>
      </c>
      <c r="AW295">
        <v>0</v>
      </c>
      <c r="AX295">
        <v>0</v>
      </c>
      <c r="AY295">
        <v>1</v>
      </c>
      <c r="AZ295" s="51">
        <f t="shared" si="119"/>
        <v>1</v>
      </c>
      <c r="BA295">
        <v>0</v>
      </c>
      <c r="BB295">
        <v>1</v>
      </c>
      <c r="BC295">
        <v>0</v>
      </c>
      <c r="BD295">
        <v>0</v>
      </c>
      <c r="BE295">
        <v>0</v>
      </c>
      <c r="BF295" s="51">
        <f t="shared" si="120"/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56</v>
      </c>
      <c r="BW295" t="s">
        <v>24</v>
      </c>
      <c r="BX295">
        <v>0</v>
      </c>
      <c r="BY295">
        <v>0</v>
      </c>
      <c r="BZ295" s="52">
        <f t="shared" si="132"/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 s="52">
        <f t="shared" si="133"/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Y295">
        <v>0</v>
      </c>
      <c r="CZ295">
        <v>0</v>
      </c>
      <c r="DA295">
        <v>0</v>
      </c>
      <c r="DC295">
        <v>0</v>
      </c>
      <c r="DD295" s="54">
        <f t="shared" si="121"/>
        <v>0</v>
      </c>
      <c r="DF295">
        <v>0</v>
      </c>
      <c r="DG295" s="46">
        <v>0</v>
      </c>
      <c r="DH295" t="s">
        <v>68</v>
      </c>
    </row>
    <row r="296" spans="1:112" hidden="1" x14ac:dyDescent="0.35">
      <c r="A296" t="s">
        <v>2</v>
      </c>
      <c r="B296">
        <v>19056426</v>
      </c>
      <c r="C296">
        <v>1993</v>
      </c>
      <c r="D296">
        <v>29</v>
      </c>
      <c r="E296">
        <v>0</v>
      </c>
      <c r="F296" t="s">
        <v>9</v>
      </c>
      <c r="G296" s="4" t="s">
        <v>11</v>
      </c>
      <c r="H296" s="1">
        <v>44452</v>
      </c>
      <c r="I296" s="1"/>
      <c r="J296" s="1">
        <v>44526</v>
      </c>
      <c r="K296">
        <v>37.285714285714285</v>
      </c>
      <c r="L296" s="48">
        <f t="shared" si="131"/>
        <v>0</v>
      </c>
      <c r="M296" s="48">
        <f t="shared" si="116"/>
        <v>0</v>
      </c>
      <c r="N296" s="48">
        <f t="shared" si="117"/>
        <v>0</v>
      </c>
      <c r="O296">
        <v>26.714285714285715</v>
      </c>
      <c r="P296">
        <v>3000</v>
      </c>
      <c r="Q296" s="9">
        <f>VLOOKUP(ROUND(K296,0),Sheet2!$B$20:$J$37,8,0)</f>
        <v>2560.5398489484351</v>
      </c>
      <c r="R296" s="46">
        <f>VLOOKUP(ROUND(K296,0),Sheet2!$B$20:$J$37,2,0)</f>
        <v>3540.206855246417</v>
      </c>
      <c r="S296" s="46">
        <f>VLOOKUP(ROUND(K296,0),Sheet2!$B$20:$J$37,3,0)</f>
        <v>3394.7491894672271</v>
      </c>
      <c r="T296" s="46">
        <f>VLOOKUP(ROUND(K296,0),Sheet2!$B$20:$J$37,4,0)</f>
        <v>3317.7231532154346</v>
      </c>
      <c r="U296" s="46">
        <f>VLOOKUP(ROUND(K296,0),Sheet2!$B$20:$J$37,5,0)</f>
        <v>3199.1179441692843</v>
      </c>
      <c r="V296" s="46">
        <f>VLOOKUP(ROUND(K296,0),Sheet2!$B$20:$J$37,6,0)</f>
        <v>3000.9338117039183</v>
      </c>
      <c r="W296" s="46">
        <f>VLOOKUP(ROUND(K296,0),Sheet2!$B$20:$J$37,7,0)</f>
        <v>2780.7368303261765</v>
      </c>
      <c r="X296" s="46">
        <f>VLOOKUP(ROUND(K296,0),Sheet2!$B$20:$J$37,8,0)</f>
        <v>2560.5398489484351</v>
      </c>
      <c r="Y296" s="46">
        <f>VLOOKUP(ROUND(K296,0),Sheet2!$B$20:$J$37,9,0)</f>
        <v>2362.355716483069</v>
      </c>
      <c r="Z296" s="46">
        <f>VLOOKUP(ROUND(K296,0),Sheet2!$B$20:$M$37,10,0)</f>
        <v>2243.7505074369187</v>
      </c>
      <c r="AA296" s="46">
        <f>VLOOKUP(ROUND(K296,0),Sheet2!$B$20:$M$37,11,0)</f>
        <v>2166.7244711851258</v>
      </c>
      <c r="AB296" s="46">
        <f>VLOOKUP(ROUND(K296,0),Sheet2!$B$20:$M$37,12,0)</f>
        <v>2021.2668054059363</v>
      </c>
      <c r="AC296" s="46">
        <v>50</v>
      </c>
      <c r="AD296" s="53">
        <f t="shared" si="118"/>
        <v>0</v>
      </c>
      <c r="AE296">
        <v>1</v>
      </c>
      <c r="AF296" s="46">
        <v>0</v>
      </c>
      <c r="AG296">
        <v>0</v>
      </c>
      <c r="AH296" s="45">
        <v>0</v>
      </c>
      <c r="AL296">
        <v>0</v>
      </c>
      <c r="AM296" s="45">
        <v>0</v>
      </c>
      <c r="AO296">
        <v>0</v>
      </c>
      <c r="AQ296">
        <v>0</v>
      </c>
      <c r="AS296">
        <v>0</v>
      </c>
      <c r="AT296">
        <v>0</v>
      </c>
      <c r="AU296" t="s">
        <v>21</v>
      </c>
      <c r="AV296" t="s">
        <v>25</v>
      </c>
      <c r="AW296">
        <v>0</v>
      </c>
      <c r="AX296">
        <v>0</v>
      </c>
      <c r="AY296">
        <v>1</v>
      </c>
      <c r="AZ296" s="51">
        <f t="shared" si="119"/>
        <v>1</v>
      </c>
      <c r="BA296">
        <v>0</v>
      </c>
      <c r="BB296">
        <v>1</v>
      </c>
      <c r="BC296">
        <v>0</v>
      </c>
      <c r="BD296">
        <v>0</v>
      </c>
      <c r="BE296">
        <v>0</v>
      </c>
      <c r="BF296" s="51">
        <f t="shared" si="120"/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/>
      <c r="CW296">
        <v>0</v>
      </c>
      <c r="CY296">
        <v>0</v>
      </c>
      <c r="CZ296">
        <v>0</v>
      </c>
      <c r="DA296">
        <v>0</v>
      </c>
      <c r="DC296">
        <v>0</v>
      </c>
      <c r="DD296" s="54">
        <f t="shared" si="121"/>
        <v>0</v>
      </c>
      <c r="DF296">
        <v>0</v>
      </c>
      <c r="DG296" s="46">
        <v>0</v>
      </c>
      <c r="DH296" t="s">
        <v>68</v>
      </c>
    </row>
    <row r="297" spans="1:112" hidden="1" x14ac:dyDescent="0.35">
      <c r="A297" t="s">
        <v>3</v>
      </c>
      <c r="B297">
        <v>914982919</v>
      </c>
      <c r="C297">
        <v>1990</v>
      </c>
      <c r="D297">
        <v>32</v>
      </c>
      <c r="E297">
        <v>1</v>
      </c>
      <c r="F297" t="s">
        <v>8</v>
      </c>
      <c r="G297" s="3" t="s">
        <v>11</v>
      </c>
      <c r="H297" s="1">
        <v>44438</v>
      </c>
      <c r="I297" s="1">
        <v>44462</v>
      </c>
      <c r="J297" s="1">
        <v>44504</v>
      </c>
      <c r="K297" s="46">
        <v>37.285714285714285</v>
      </c>
      <c r="L297" s="48">
        <f t="shared" si="131"/>
        <v>0</v>
      </c>
      <c r="M297" s="48">
        <f t="shared" si="116"/>
        <v>0</v>
      </c>
      <c r="N297" s="48">
        <f t="shared" si="117"/>
        <v>0</v>
      </c>
      <c r="O297">
        <v>31.285714285714285</v>
      </c>
      <c r="P297">
        <v>3000</v>
      </c>
      <c r="Q297" s="9">
        <f>VLOOKUP(ROUND(K297,0),Sheet2!$B$20:$J$37,8,0)</f>
        <v>2560.5398489484351</v>
      </c>
      <c r="R297" s="46">
        <f>VLOOKUP(ROUND(K297,0),Sheet2!$B$20:$J$37,2,0)</f>
        <v>3540.206855246417</v>
      </c>
      <c r="S297" s="46">
        <f>VLOOKUP(ROUND(K297,0),Sheet2!$B$20:$J$37,3,0)</f>
        <v>3394.7491894672271</v>
      </c>
      <c r="T297" s="46">
        <f>VLOOKUP(ROUND(K297,0),Sheet2!$B$20:$J$37,4,0)</f>
        <v>3317.7231532154346</v>
      </c>
      <c r="U297" s="46">
        <f>VLOOKUP(ROUND(K297,0),Sheet2!$B$20:$J$37,5,0)</f>
        <v>3199.1179441692843</v>
      </c>
      <c r="V297" s="46">
        <f>VLOOKUP(ROUND(K297,0),Sheet2!$B$20:$J$37,6,0)</f>
        <v>3000.9338117039183</v>
      </c>
      <c r="W297" s="46">
        <f>VLOOKUP(ROUND(K297,0),Sheet2!$B$20:$J$37,7,0)</f>
        <v>2780.7368303261765</v>
      </c>
      <c r="X297" s="46">
        <f>VLOOKUP(ROUND(K297,0),Sheet2!$B$20:$J$37,8,0)</f>
        <v>2560.5398489484351</v>
      </c>
      <c r="Y297" s="46">
        <f>VLOOKUP(ROUND(K297,0),Sheet2!$B$20:$J$37,9,0)</f>
        <v>2362.355716483069</v>
      </c>
      <c r="Z297" s="46">
        <f>VLOOKUP(ROUND(K297,0),Sheet2!$B$20:$M$37,10,0)</f>
        <v>2243.7505074369187</v>
      </c>
      <c r="AA297" s="46">
        <f>VLOOKUP(ROUND(K297,0),Sheet2!$B$20:$M$37,11,0)</f>
        <v>2166.7244711851258</v>
      </c>
      <c r="AB297" s="46">
        <f>VLOOKUP(ROUND(K297,0),Sheet2!$B$20:$M$37,12,0)</f>
        <v>2021.2668054059363</v>
      </c>
      <c r="AC297" s="46">
        <v>50</v>
      </c>
      <c r="AD297" s="53">
        <f t="shared" si="118"/>
        <v>0</v>
      </c>
      <c r="AE297">
        <v>1</v>
      </c>
      <c r="AF297" s="46">
        <v>0</v>
      </c>
      <c r="AG297">
        <v>0</v>
      </c>
      <c r="AH297" s="45">
        <v>0</v>
      </c>
      <c r="AL297">
        <v>0</v>
      </c>
      <c r="AM297" s="45">
        <v>0</v>
      </c>
      <c r="AO297">
        <v>0</v>
      </c>
      <c r="AQ297">
        <v>0</v>
      </c>
      <c r="AS297">
        <v>0</v>
      </c>
      <c r="AT297">
        <v>0</v>
      </c>
      <c r="AU297" t="s">
        <v>20</v>
      </c>
      <c r="AV297" t="s">
        <v>25</v>
      </c>
      <c r="AW297">
        <v>0</v>
      </c>
      <c r="AX297">
        <v>0</v>
      </c>
      <c r="AY297">
        <v>1</v>
      </c>
      <c r="AZ297" s="51">
        <f t="shared" si="119"/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 s="51">
        <f t="shared" si="120"/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24</v>
      </c>
      <c r="BW297" t="s">
        <v>25</v>
      </c>
      <c r="BX297">
        <v>0</v>
      </c>
      <c r="BY297">
        <v>0</v>
      </c>
      <c r="BZ297" s="52">
        <f t="shared" ref="BZ297:BZ299" si="134">BX297+BY297</f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 s="52">
        <f t="shared" ref="CF297:CF299" si="135">CD297+CE297</f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Y297">
        <v>0</v>
      </c>
      <c r="CZ297">
        <v>0</v>
      </c>
      <c r="DA297">
        <v>0</v>
      </c>
      <c r="DC297">
        <v>0</v>
      </c>
      <c r="DD297" s="54">
        <f t="shared" si="121"/>
        <v>0</v>
      </c>
      <c r="DE297" t="s">
        <v>8</v>
      </c>
      <c r="DF297">
        <v>0</v>
      </c>
      <c r="DG297" s="46">
        <v>0</v>
      </c>
      <c r="DH297" t="s">
        <v>68</v>
      </c>
    </row>
    <row r="298" spans="1:112" hidden="1" x14ac:dyDescent="0.35">
      <c r="A298" t="s">
        <v>3</v>
      </c>
      <c r="B298">
        <v>772653963</v>
      </c>
      <c r="C298">
        <v>1994</v>
      </c>
      <c r="D298">
        <v>28</v>
      </c>
      <c r="E298">
        <v>1</v>
      </c>
      <c r="F298" t="s">
        <v>8</v>
      </c>
      <c r="G298" s="3" t="s">
        <v>11</v>
      </c>
      <c r="H298" s="1">
        <v>44434</v>
      </c>
      <c r="I298" s="1">
        <v>44476</v>
      </c>
      <c r="J298" s="1">
        <v>44530</v>
      </c>
      <c r="K298" s="46">
        <v>37.428571428571431</v>
      </c>
      <c r="L298" s="48">
        <f t="shared" si="131"/>
        <v>0</v>
      </c>
      <c r="M298" s="48">
        <f t="shared" si="116"/>
        <v>0</v>
      </c>
      <c r="N298" s="48">
        <f t="shared" si="117"/>
        <v>0</v>
      </c>
      <c r="O298">
        <v>29.714285714285715</v>
      </c>
      <c r="P298">
        <v>3000</v>
      </c>
      <c r="Q298" s="9">
        <f>VLOOKUP(ROUND(K298,0),Sheet2!$B$20:$J$37,8,0)</f>
        <v>2560.5398489484351</v>
      </c>
      <c r="R298" s="46">
        <f>VLOOKUP(ROUND(K298,0),Sheet2!$B$20:$J$37,2,0)</f>
        <v>3540.206855246417</v>
      </c>
      <c r="S298" s="46">
        <f>VLOOKUP(ROUND(K298,0),Sheet2!$B$20:$J$37,3,0)</f>
        <v>3394.7491894672271</v>
      </c>
      <c r="T298" s="46">
        <f>VLOOKUP(ROUND(K298,0),Sheet2!$B$20:$J$37,4,0)</f>
        <v>3317.7231532154346</v>
      </c>
      <c r="U298" s="46">
        <f>VLOOKUP(ROUND(K298,0),Sheet2!$B$20:$J$37,5,0)</f>
        <v>3199.1179441692843</v>
      </c>
      <c r="V298" s="46">
        <f>VLOOKUP(ROUND(K298,0),Sheet2!$B$20:$J$37,6,0)</f>
        <v>3000.9338117039183</v>
      </c>
      <c r="W298" s="46">
        <f>VLOOKUP(ROUND(K298,0),Sheet2!$B$20:$J$37,7,0)</f>
        <v>2780.7368303261765</v>
      </c>
      <c r="X298" s="46">
        <f>VLOOKUP(ROUND(K298,0),Sheet2!$B$20:$J$37,8,0)</f>
        <v>2560.5398489484351</v>
      </c>
      <c r="Y298" s="46">
        <f>VLOOKUP(ROUND(K298,0),Sheet2!$B$20:$J$37,9,0)</f>
        <v>2362.355716483069</v>
      </c>
      <c r="Z298" s="46">
        <f>VLOOKUP(ROUND(K298,0),Sheet2!$B$20:$M$37,10,0)</f>
        <v>2243.7505074369187</v>
      </c>
      <c r="AA298" s="46">
        <f>VLOOKUP(ROUND(K298,0),Sheet2!$B$20:$M$37,11,0)</f>
        <v>2166.7244711851258</v>
      </c>
      <c r="AB298" s="46">
        <f>VLOOKUP(ROUND(K298,0),Sheet2!$B$20:$M$37,12,0)</f>
        <v>2021.2668054059363</v>
      </c>
      <c r="AC298" s="46">
        <v>50</v>
      </c>
      <c r="AD298" s="53">
        <f t="shared" si="118"/>
        <v>0</v>
      </c>
      <c r="AE298">
        <v>1</v>
      </c>
      <c r="AF298" s="46">
        <v>0</v>
      </c>
      <c r="AG298">
        <v>0</v>
      </c>
      <c r="AH298" s="45">
        <v>0</v>
      </c>
      <c r="AL298">
        <v>0</v>
      </c>
      <c r="AM298" s="45">
        <v>0</v>
      </c>
      <c r="AO298">
        <v>0</v>
      </c>
      <c r="AS298">
        <v>0</v>
      </c>
      <c r="AT298">
        <v>0</v>
      </c>
      <c r="AU298" t="s">
        <v>20</v>
      </c>
      <c r="AV298" t="s">
        <v>25</v>
      </c>
      <c r="AW298">
        <v>0</v>
      </c>
      <c r="AX298">
        <v>0</v>
      </c>
      <c r="AY298">
        <v>1</v>
      </c>
      <c r="AZ298" s="51">
        <f t="shared" si="119"/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 s="51">
        <f t="shared" si="120"/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42</v>
      </c>
      <c r="BW298" t="s">
        <v>25</v>
      </c>
      <c r="BX298">
        <v>0</v>
      </c>
      <c r="BY298">
        <v>0</v>
      </c>
      <c r="BZ298" s="52">
        <f t="shared" si="134"/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 s="52">
        <f t="shared" si="135"/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Y298">
        <v>0</v>
      </c>
      <c r="CZ298">
        <v>0</v>
      </c>
      <c r="DA298">
        <v>0</v>
      </c>
      <c r="DC298">
        <v>0</v>
      </c>
      <c r="DD298" s="54">
        <f t="shared" si="121"/>
        <v>0</v>
      </c>
      <c r="DE298" t="s">
        <v>8</v>
      </c>
      <c r="DF298">
        <v>0</v>
      </c>
      <c r="DG298" s="46">
        <v>0</v>
      </c>
      <c r="DH298" t="s">
        <v>68</v>
      </c>
    </row>
    <row r="299" spans="1:112" hidden="1" x14ac:dyDescent="0.35">
      <c r="A299" t="s">
        <v>3</v>
      </c>
      <c r="B299">
        <v>903642076</v>
      </c>
      <c r="C299">
        <v>1987</v>
      </c>
      <c r="D299">
        <v>35</v>
      </c>
      <c r="E299">
        <v>1</v>
      </c>
      <c r="F299" t="s">
        <v>8</v>
      </c>
      <c r="G299" s="3" t="s">
        <v>11</v>
      </c>
      <c r="H299" s="1">
        <v>44447</v>
      </c>
      <c r="I299" s="1">
        <v>44461</v>
      </c>
      <c r="J299" s="1">
        <v>44494</v>
      </c>
      <c r="K299">
        <v>39.428571428571431</v>
      </c>
      <c r="L299" s="48">
        <f t="shared" si="131"/>
        <v>0</v>
      </c>
      <c r="M299" s="48">
        <f t="shared" si="116"/>
        <v>0</v>
      </c>
      <c r="N299" s="48">
        <f t="shared" si="117"/>
        <v>0</v>
      </c>
      <c r="O299">
        <v>34.714285714285715</v>
      </c>
      <c r="P299">
        <v>3350</v>
      </c>
      <c r="Q299" s="9">
        <f>VLOOKUP(ROUND(K299,0),Sheet2!$B$20:$J$37,8,0)</f>
        <v>2883.6536389391513</v>
      </c>
      <c r="R299" s="46">
        <f>VLOOKUP(ROUND(K299,0),Sheet2!$B$20:$J$37,2,0)</f>
        <v>3986.9445441050993</v>
      </c>
      <c r="S299" s="46">
        <f>VLOOKUP(ROUND(K299,0),Sheet2!$B$20:$J$37,3,0)</f>
        <v>3823.1316171522089</v>
      </c>
      <c r="T299" s="46">
        <f>VLOOKUP(ROUND(K299,0),Sheet2!$B$20:$J$37,4,0)</f>
        <v>3736.3856874523608</v>
      </c>
      <c r="U299" s="46">
        <f>VLOOKUP(ROUND(K299,0),Sheet2!$B$20:$J$37,5,0)</f>
        <v>3602.8137210549116</v>
      </c>
      <c r="V299" s="46">
        <f>VLOOKUP(ROUND(K299,0),Sheet2!$B$20:$J$37,6,0)</f>
        <v>3379.6207896898895</v>
      </c>
      <c r="W299" s="46">
        <f>VLOOKUP(ROUND(K299,0),Sheet2!$B$20:$J$37,7,0)</f>
        <v>3131.6372143145204</v>
      </c>
      <c r="X299" s="46">
        <f>VLOOKUP(ROUND(K299,0),Sheet2!$B$20:$J$37,8,0)</f>
        <v>2883.6536389391513</v>
      </c>
      <c r="Y299" s="46">
        <f>VLOOKUP(ROUND(K299,0),Sheet2!$B$20:$J$37,9,0)</f>
        <v>2660.4607075741292</v>
      </c>
      <c r="Z299" s="46">
        <f>VLOOKUP(ROUND(K299,0),Sheet2!$B$20:$M$37,10,0)</f>
        <v>2526.8887411766796</v>
      </c>
      <c r="AA299" s="46">
        <f>VLOOKUP(ROUND(K299,0),Sheet2!$B$20:$M$37,11,0)</f>
        <v>2440.1428114768319</v>
      </c>
      <c r="AB299" s="46">
        <f>VLOOKUP(ROUND(K299,0),Sheet2!$B$20:$M$37,12,0)</f>
        <v>2276.3298845239415</v>
      </c>
      <c r="AC299" s="46">
        <v>50</v>
      </c>
      <c r="AD299" s="53">
        <f t="shared" si="118"/>
        <v>0</v>
      </c>
      <c r="AE299">
        <v>1</v>
      </c>
      <c r="AF299" s="46">
        <v>0</v>
      </c>
      <c r="AG299">
        <v>0</v>
      </c>
      <c r="AH299" s="45">
        <v>0</v>
      </c>
      <c r="AL299">
        <v>1</v>
      </c>
      <c r="AM299" s="45">
        <v>0</v>
      </c>
      <c r="AN299">
        <v>24</v>
      </c>
      <c r="AO299">
        <v>0</v>
      </c>
      <c r="AQ299">
        <v>0</v>
      </c>
      <c r="AS299">
        <v>0</v>
      </c>
      <c r="AT299">
        <v>0</v>
      </c>
      <c r="AU299" t="s">
        <v>20</v>
      </c>
      <c r="AV299" t="s">
        <v>25</v>
      </c>
      <c r="AW299">
        <v>0</v>
      </c>
      <c r="AX299">
        <v>0</v>
      </c>
      <c r="AY299">
        <v>1</v>
      </c>
      <c r="AZ299" s="51">
        <f t="shared" si="119"/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 s="51">
        <f t="shared" si="120"/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14</v>
      </c>
      <c r="BW299" t="s">
        <v>25</v>
      </c>
      <c r="BX299">
        <v>0</v>
      </c>
      <c r="BY299">
        <v>0</v>
      </c>
      <c r="BZ299" s="52">
        <f t="shared" si="134"/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 s="52">
        <f t="shared" si="135"/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Y299">
        <v>0</v>
      </c>
      <c r="CZ299">
        <v>0</v>
      </c>
      <c r="DA299">
        <v>0</v>
      </c>
      <c r="DC299">
        <v>0</v>
      </c>
      <c r="DD299" s="54">
        <f t="shared" si="121"/>
        <v>0</v>
      </c>
      <c r="DE299" t="s">
        <v>73</v>
      </c>
      <c r="DF299">
        <v>0</v>
      </c>
      <c r="DG299" s="46">
        <v>0</v>
      </c>
      <c r="DH299" t="s">
        <v>68</v>
      </c>
    </row>
    <row r="300" spans="1:112" hidden="1" x14ac:dyDescent="0.35">
      <c r="A300" t="s">
        <v>3</v>
      </c>
      <c r="B300">
        <v>374630679</v>
      </c>
      <c r="C300">
        <v>1989</v>
      </c>
      <c r="D300">
        <v>33</v>
      </c>
      <c r="E300">
        <v>2</v>
      </c>
      <c r="F300" t="s">
        <v>8</v>
      </c>
      <c r="G300" s="3" t="s">
        <v>11</v>
      </c>
      <c r="H300" s="1">
        <v>44433</v>
      </c>
      <c r="I300" s="1"/>
      <c r="J300" s="1">
        <v>44491</v>
      </c>
      <c r="K300" s="46">
        <v>39</v>
      </c>
      <c r="L300" s="48">
        <f t="shared" si="131"/>
        <v>0</v>
      </c>
      <c r="M300" s="48">
        <f t="shared" si="116"/>
        <v>0</v>
      </c>
      <c r="N300" s="48">
        <f t="shared" si="117"/>
        <v>0</v>
      </c>
      <c r="O300">
        <v>30.714285714285715</v>
      </c>
      <c r="P300">
        <v>3350</v>
      </c>
      <c r="Q300" s="9">
        <f>VLOOKUP(ROUND(K300,0),Sheet2!$B$20:$J$37,8,0)</f>
        <v>2883.6536389391513</v>
      </c>
      <c r="R300" s="46">
        <f>VLOOKUP(ROUND(K300,0),Sheet2!$B$20:$J$37,2,0)</f>
        <v>3986.9445441050993</v>
      </c>
      <c r="S300" s="46">
        <f>VLOOKUP(ROUND(K300,0),Sheet2!$B$20:$J$37,3,0)</f>
        <v>3823.1316171522089</v>
      </c>
      <c r="T300" s="46">
        <f>VLOOKUP(ROUND(K300,0),Sheet2!$B$20:$J$37,4,0)</f>
        <v>3736.3856874523608</v>
      </c>
      <c r="U300" s="46">
        <f>VLOOKUP(ROUND(K300,0),Sheet2!$B$20:$J$37,5,0)</f>
        <v>3602.8137210549116</v>
      </c>
      <c r="V300" s="46">
        <f>VLOOKUP(ROUND(K300,0),Sheet2!$B$20:$J$37,6,0)</f>
        <v>3379.6207896898895</v>
      </c>
      <c r="W300" s="46">
        <f>VLOOKUP(ROUND(K300,0),Sheet2!$B$20:$J$37,7,0)</f>
        <v>3131.6372143145204</v>
      </c>
      <c r="X300" s="46">
        <f>VLOOKUP(ROUND(K300,0),Sheet2!$B$20:$J$37,8,0)</f>
        <v>2883.6536389391513</v>
      </c>
      <c r="Y300" s="46">
        <f>VLOOKUP(ROUND(K300,0),Sheet2!$B$20:$J$37,9,0)</f>
        <v>2660.4607075741292</v>
      </c>
      <c r="Z300" s="46">
        <f>VLOOKUP(ROUND(K300,0),Sheet2!$B$20:$M$37,10,0)</f>
        <v>2526.8887411766796</v>
      </c>
      <c r="AA300" s="46">
        <f>VLOOKUP(ROUND(K300,0),Sheet2!$B$20:$M$37,11,0)</f>
        <v>2440.1428114768319</v>
      </c>
      <c r="AB300" s="46">
        <f>VLOOKUP(ROUND(K300,0),Sheet2!$B$20:$M$37,12,0)</f>
        <v>2276.3298845239415</v>
      </c>
      <c r="AC300" s="46">
        <v>50</v>
      </c>
      <c r="AD300" s="53">
        <f t="shared" si="118"/>
        <v>0</v>
      </c>
      <c r="AE300">
        <v>1</v>
      </c>
      <c r="AF300" s="46">
        <v>0</v>
      </c>
      <c r="AG300">
        <v>0</v>
      </c>
      <c r="AH300" s="45">
        <v>0</v>
      </c>
      <c r="AL300">
        <v>0</v>
      </c>
      <c r="AM300" s="45">
        <v>0</v>
      </c>
      <c r="AO300">
        <v>0</v>
      </c>
      <c r="AQ300">
        <v>0</v>
      </c>
      <c r="AS300">
        <v>0</v>
      </c>
      <c r="AT300">
        <v>0</v>
      </c>
      <c r="AU300" t="s">
        <v>21</v>
      </c>
      <c r="AV300" t="s">
        <v>24</v>
      </c>
      <c r="AW300">
        <v>0</v>
      </c>
      <c r="AX300">
        <v>0</v>
      </c>
      <c r="AY300">
        <v>1</v>
      </c>
      <c r="AZ300" s="51">
        <f t="shared" si="119"/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 s="51">
        <f t="shared" si="120"/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/>
      <c r="CW300">
        <v>0</v>
      </c>
      <c r="CY300">
        <v>0</v>
      </c>
      <c r="CZ300">
        <v>0</v>
      </c>
      <c r="DA300">
        <v>0</v>
      </c>
      <c r="DC300">
        <v>1.1000000000000001</v>
      </c>
      <c r="DD300" s="54">
        <f t="shared" si="121"/>
        <v>1</v>
      </c>
      <c r="DE300" t="s">
        <v>73</v>
      </c>
      <c r="DF300">
        <v>0</v>
      </c>
      <c r="DG300" s="46">
        <v>0</v>
      </c>
      <c r="DH300" t="s">
        <v>68</v>
      </c>
    </row>
    <row r="301" spans="1:112" hidden="1" x14ac:dyDescent="0.35">
      <c r="A301" t="s">
        <v>3</v>
      </c>
      <c r="B301">
        <v>937119466</v>
      </c>
      <c r="C301">
        <v>1991</v>
      </c>
      <c r="D301">
        <v>31</v>
      </c>
      <c r="E301">
        <v>1</v>
      </c>
      <c r="F301" t="s">
        <v>8</v>
      </c>
      <c r="G301" s="3" t="s">
        <v>11</v>
      </c>
      <c r="H301" s="1">
        <v>44463</v>
      </c>
      <c r="I301" s="1">
        <v>44485</v>
      </c>
      <c r="J301" s="1">
        <v>44551</v>
      </c>
      <c r="K301">
        <v>39</v>
      </c>
      <c r="L301" s="48">
        <f t="shared" si="131"/>
        <v>0</v>
      </c>
      <c r="M301" s="48">
        <f t="shared" si="116"/>
        <v>0</v>
      </c>
      <c r="N301" s="48">
        <f t="shared" si="117"/>
        <v>0</v>
      </c>
      <c r="O301">
        <v>29.571428571428569</v>
      </c>
      <c r="P301">
        <v>3350</v>
      </c>
      <c r="Q301" s="9">
        <f>VLOOKUP(ROUND(K301,0),Sheet2!$B$20:$J$37,8,0)</f>
        <v>2883.6536389391513</v>
      </c>
      <c r="R301" s="46">
        <f>VLOOKUP(ROUND(K301,0),Sheet2!$B$20:$J$37,2,0)</f>
        <v>3986.9445441050993</v>
      </c>
      <c r="S301" s="46">
        <f>VLOOKUP(ROUND(K301,0),Sheet2!$B$20:$J$37,3,0)</f>
        <v>3823.1316171522089</v>
      </c>
      <c r="T301" s="46">
        <f>VLOOKUP(ROUND(K301,0),Sheet2!$B$20:$J$37,4,0)</f>
        <v>3736.3856874523608</v>
      </c>
      <c r="U301" s="46">
        <f>VLOOKUP(ROUND(K301,0),Sheet2!$B$20:$J$37,5,0)</f>
        <v>3602.8137210549116</v>
      </c>
      <c r="V301" s="46">
        <f>VLOOKUP(ROUND(K301,0),Sheet2!$B$20:$J$37,6,0)</f>
        <v>3379.6207896898895</v>
      </c>
      <c r="W301" s="46">
        <f>VLOOKUP(ROUND(K301,0),Sheet2!$B$20:$J$37,7,0)</f>
        <v>3131.6372143145204</v>
      </c>
      <c r="X301" s="46">
        <f>VLOOKUP(ROUND(K301,0),Sheet2!$B$20:$J$37,8,0)</f>
        <v>2883.6536389391513</v>
      </c>
      <c r="Y301" s="46">
        <f>VLOOKUP(ROUND(K301,0),Sheet2!$B$20:$J$37,9,0)</f>
        <v>2660.4607075741292</v>
      </c>
      <c r="Z301" s="46">
        <f>VLOOKUP(ROUND(K301,0),Sheet2!$B$20:$M$37,10,0)</f>
        <v>2526.8887411766796</v>
      </c>
      <c r="AA301" s="46">
        <f>VLOOKUP(ROUND(K301,0),Sheet2!$B$20:$M$37,11,0)</f>
        <v>2440.1428114768319</v>
      </c>
      <c r="AB301" s="46">
        <f>VLOOKUP(ROUND(K301,0),Sheet2!$B$20:$M$37,12,0)</f>
        <v>2276.3298845239415</v>
      </c>
      <c r="AC301" s="46">
        <v>50</v>
      </c>
      <c r="AD301" s="53">
        <f t="shared" si="118"/>
        <v>0</v>
      </c>
      <c r="AE301">
        <v>1</v>
      </c>
      <c r="AF301" s="46">
        <v>0</v>
      </c>
      <c r="AG301">
        <v>0</v>
      </c>
      <c r="AH301" s="45">
        <v>0</v>
      </c>
      <c r="AL301">
        <v>1</v>
      </c>
      <c r="AM301" s="45">
        <v>0</v>
      </c>
      <c r="AO301">
        <v>0</v>
      </c>
      <c r="AS301">
        <v>1</v>
      </c>
      <c r="AT301">
        <v>0</v>
      </c>
      <c r="AU301" t="s">
        <v>20</v>
      </c>
      <c r="AV301" t="s">
        <v>25</v>
      </c>
      <c r="AW301">
        <v>0</v>
      </c>
      <c r="AX301">
        <v>0</v>
      </c>
      <c r="AY301">
        <v>1</v>
      </c>
      <c r="AZ301" s="51">
        <f t="shared" si="119"/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 s="51">
        <f t="shared" si="120"/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22</v>
      </c>
      <c r="BW301" t="s">
        <v>25</v>
      </c>
      <c r="BX301">
        <v>0</v>
      </c>
      <c r="BY301">
        <v>0</v>
      </c>
      <c r="BZ301" s="52">
        <f t="shared" ref="BZ301:BZ305" si="136">BX301+BY301</f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 s="52">
        <f t="shared" ref="CF301:CF305" si="137">CD301+CE301</f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Y301">
        <v>0</v>
      </c>
      <c r="CZ301">
        <v>0</v>
      </c>
      <c r="DA301">
        <v>0</v>
      </c>
      <c r="DC301">
        <v>0</v>
      </c>
      <c r="DD301" s="54">
        <f t="shared" si="121"/>
        <v>0</v>
      </c>
      <c r="DE301" t="s">
        <v>8</v>
      </c>
      <c r="DF301">
        <v>0</v>
      </c>
      <c r="DG301" s="46">
        <v>0</v>
      </c>
      <c r="DH301" t="s">
        <v>68</v>
      </c>
    </row>
    <row r="302" spans="1:112" hidden="1" x14ac:dyDescent="0.35">
      <c r="A302" t="s">
        <v>3</v>
      </c>
      <c r="B302">
        <v>903121031</v>
      </c>
      <c r="C302">
        <v>1992</v>
      </c>
      <c r="D302">
        <v>30</v>
      </c>
      <c r="E302">
        <v>1</v>
      </c>
      <c r="F302" t="s">
        <v>8</v>
      </c>
      <c r="G302" s="3" t="s">
        <v>11</v>
      </c>
      <c r="H302" s="1">
        <v>44434</v>
      </c>
      <c r="I302" s="1">
        <v>44455</v>
      </c>
      <c r="J302" s="1">
        <v>44552</v>
      </c>
      <c r="K302">
        <v>40</v>
      </c>
      <c r="L302" s="48">
        <f t="shared" si="131"/>
        <v>0</v>
      </c>
      <c r="M302" s="48">
        <f t="shared" si="116"/>
        <v>0</v>
      </c>
      <c r="N302" s="48">
        <f t="shared" si="117"/>
        <v>0</v>
      </c>
      <c r="O302">
        <v>26.142857142857142</v>
      </c>
      <c r="P302">
        <v>3500</v>
      </c>
      <c r="Q302" s="9">
        <f>VLOOKUP(ROUND(K302,0),Sheet2!$B$20:$J$37,8,0)</f>
        <v>3027.866102317616</v>
      </c>
      <c r="R302" s="46">
        <f>VLOOKUP(ROUND(K302,0),Sheet2!$B$20:$J$37,2,0)</f>
        <v>4186.3329471694315</v>
      </c>
      <c r="S302" s="46">
        <f>VLOOKUP(ROUND(K302,0),Sheet2!$B$20:$J$37,3,0)</f>
        <v>4014.327682062572</v>
      </c>
      <c r="T302" s="46">
        <f>VLOOKUP(ROUND(K302,0),Sheet2!$B$20:$J$37,4,0)</f>
        <v>3923.2435599941455</v>
      </c>
      <c r="U302" s="46">
        <f>VLOOKUP(ROUND(K302,0),Sheet2!$B$20:$J$37,5,0)</f>
        <v>3782.9916157892471</v>
      </c>
      <c r="V302" s="46">
        <f>VLOOKUP(ROUND(K302,0),Sheet2!$B$20:$J$37,6,0)</f>
        <v>3548.6367327923881</v>
      </c>
      <c r="W302" s="46">
        <f>VLOOKUP(ROUND(K302,0),Sheet2!$B$20:$J$37,7,0)</f>
        <v>3288.2514175550023</v>
      </c>
      <c r="X302" s="46">
        <f>VLOOKUP(ROUND(K302,0),Sheet2!$B$20:$J$37,8,0)</f>
        <v>3027.866102317616</v>
      </c>
      <c r="Y302" s="46">
        <f>VLOOKUP(ROUND(K302,0),Sheet2!$B$20:$J$37,9,0)</f>
        <v>2793.5112193207569</v>
      </c>
      <c r="Z302" s="46">
        <f>VLOOKUP(ROUND(K302,0),Sheet2!$B$20:$M$37,10,0)</f>
        <v>2653.2592751158591</v>
      </c>
      <c r="AA302" s="46">
        <f>VLOOKUP(ROUND(K302,0),Sheet2!$B$20:$M$37,11,0)</f>
        <v>2562.1751530474321</v>
      </c>
      <c r="AB302" s="46">
        <f>VLOOKUP(ROUND(K302,0),Sheet2!$B$20:$M$37,12,0)</f>
        <v>2390.1698879405726</v>
      </c>
      <c r="AC302" s="46">
        <v>50</v>
      </c>
      <c r="AD302" s="53">
        <f t="shared" si="118"/>
        <v>0</v>
      </c>
      <c r="AE302">
        <v>1</v>
      </c>
      <c r="AF302" s="46">
        <v>0</v>
      </c>
      <c r="AG302">
        <v>0</v>
      </c>
      <c r="AH302" s="45">
        <v>0</v>
      </c>
      <c r="AL302">
        <v>0</v>
      </c>
      <c r="AM302" s="45">
        <v>1</v>
      </c>
      <c r="AN302">
        <v>27</v>
      </c>
      <c r="AO302">
        <v>0</v>
      </c>
      <c r="AS302">
        <v>0</v>
      </c>
      <c r="AT302">
        <v>0</v>
      </c>
      <c r="AU302" t="s">
        <v>20</v>
      </c>
      <c r="AV302" t="s">
        <v>25</v>
      </c>
      <c r="AW302">
        <v>0</v>
      </c>
      <c r="AX302">
        <v>0</v>
      </c>
      <c r="AY302">
        <v>1</v>
      </c>
      <c r="AZ302" s="51">
        <f t="shared" si="119"/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 s="51">
        <f t="shared" si="120"/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21</v>
      </c>
      <c r="BW302" t="s">
        <v>25</v>
      </c>
      <c r="BX302">
        <v>0</v>
      </c>
      <c r="BY302">
        <v>1</v>
      </c>
      <c r="BZ302" s="52">
        <f t="shared" si="136"/>
        <v>1</v>
      </c>
      <c r="CA302">
        <v>0</v>
      </c>
      <c r="CB302">
        <v>0</v>
      </c>
      <c r="CC302">
        <v>1</v>
      </c>
      <c r="CD302">
        <v>0</v>
      </c>
      <c r="CE302">
        <v>0</v>
      </c>
      <c r="CF302" s="52">
        <f t="shared" si="137"/>
        <v>0</v>
      </c>
      <c r="CG302">
        <v>0</v>
      </c>
      <c r="CH302">
        <v>1</v>
      </c>
      <c r="CI302">
        <v>1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Y302">
        <v>0</v>
      </c>
      <c r="CZ302">
        <v>0</v>
      </c>
      <c r="DA302">
        <v>0</v>
      </c>
      <c r="DC302">
        <v>1</v>
      </c>
      <c r="DD302" s="54">
        <f t="shared" si="121"/>
        <v>1</v>
      </c>
      <c r="DE302" t="s">
        <v>73</v>
      </c>
      <c r="DF302">
        <v>0</v>
      </c>
      <c r="DG302" s="46">
        <v>0</v>
      </c>
      <c r="DH302" t="s">
        <v>68</v>
      </c>
    </row>
    <row r="303" spans="1:112" hidden="1" x14ac:dyDescent="0.35">
      <c r="A303" t="s">
        <v>3</v>
      </c>
      <c r="B303">
        <v>961092294</v>
      </c>
      <c r="C303">
        <v>1997</v>
      </c>
      <c r="D303">
        <v>25</v>
      </c>
      <c r="E303" s="45">
        <v>2</v>
      </c>
      <c r="F303" t="s">
        <v>8</v>
      </c>
      <c r="G303" s="3" t="s">
        <v>11</v>
      </c>
      <c r="H303" s="1">
        <v>44452</v>
      </c>
      <c r="I303" s="1">
        <v>44482</v>
      </c>
      <c r="J303" s="1">
        <v>44507</v>
      </c>
      <c r="K303">
        <v>40</v>
      </c>
      <c r="L303" s="48">
        <f t="shared" si="131"/>
        <v>0</v>
      </c>
      <c r="M303" s="48">
        <f t="shared" si="116"/>
        <v>0</v>
      </c>
      <c r="N303" s="48">
        <f t="shared" si="117"/>
        <v>0</v>
      </c>
      <c r="O303">
        <v>36.428571428571431</v>
      </c>
      <c r="P303">
        <v>3500</v>
      </c>
      <c r="Q303" s="9">
        <f>VLOOKUP(ROUND(K303,0),Sheet2!$B$20:$J$37,8,0)</f>
        <v>3027.866102317616</v>
      </c>
      <c r="R303" s="46">
        <f>VLOOKUP(ROUND(K303,0),Sheet2!$B$20:$J$37,2,0)</f>
        <v>4186.3329471694315</v>
      </c>
      <c r="S303" s="46">
        <f>VLOOKUP(ROUND(K303,0),Sheet2!$B$20:$J$37,3,0)</f>
        <v>4014.327682062572</v>
      </c>
      <c r="T303" s="46">
        <f>VLOOKUP(ROUND(K303,0),Sheet2!$B$20:$J$37,4,0)</f>
        <v>3923.2435599941455</v>
      </c>
      <c r="U303" s="46">
        <f>VLOOKUP(ROUND(K303,0),Sheet2!$B$20:$J$37,5,0)</f>
        <v>3782.9916157892471</v>
      </c>
      <c r="V303" s="46">
        <f>VLOOKUP(ROUND(K303,0),Sheet2!$B$20:$J$37,6,0)</f>
        <v>3548.6367327923881</v>
      </c>
      <c r="W303" s="46">
        <f>VLOOKUP(ROUND(K303,0),Sheet2!$B$20:$J$37,7,0)</f>
        <v>3288.2514175550023</v>
      </c>
      <c r="X303" s="46">
        <f>VLOOKUP(ROUND(K303,0),Sheet2!$B$20:$J$37,8,0)</f>
        <v>3027.866102317616</v>
      </c>
      <c r="Y303" s="46">
        <f>VLOOKUP(ROUND(K303,0),Sheet2!$B$20:$J$37,9,0)</f>
        <v>2793.5112193207569</v>
      </c>
      <c r="Z303" s="46">
        <f>VLOOKUP(ROUND(K303,0),Sheet2!$B$20:$M$37,10,0)</f>
        <v>2653.2592751158591</v>
      </c>
      <c r="AA303" s="46">
        <f>VLOOKUP(ROUND(K303,0),Sheet2!$B$20:$M$37,11,0)</f>
        <v>2562.1751530474321</v>
      </c>
      <c r="AB303" s="46">
        <f>VLOOKUP(ROUND(K303,0),Sheet2!$B$20:$M$37,12,0)</f>
        <v>2390.1698879405726</v>
      </c>
      <c r="AC303" s="46">
        <v>50</v>
      </c>
      <c r="AD303" s="53">
        <f t="shared" si="118"/>
        <v>0</v>
      </c>
      <c r="AE303">
        <v>1</v>
      </c>
      <c r="AF303" s="46">
        <v>0</v>
      </c>
      <c r="AG303">
        <v>0</v>
      </c>
      <c r="AH303" s="45">
        <v>0</v>
      </c>
      <c r="AL303">
        <v>1</v>
      </c>
      <c r="AM303" s="45">
        <v>0</v>
      </c>
      <c r="AN303">
        <v>28</v>
      </c>
      <c r="AO303">
        <v>0</v>
      </c>
      <c r="AQ303">
        <v>0</v>
      </c>
      <c r="AS303">
        <v>0</v>
      </c>
      <c r="AT303">
        <v>0</v>
      </c>
      <c r="AU303" t="s">
        <v>20</v>
      </c>
      <c r="AV303" t="s">
        <v>25</v>
      </c>
      <c r="AW303">
        <v>0</v>
      </c>
      <c r="AX303">
        <v>0</v>
      </c>
      <c r="AY303">
        <v>1</v>
      </c>
      <c r="AZ303" s="51">
        <f t="shared" si="119"/>
        <v>1</v>
      </c>
      <c r="BA303">
        <v>0</v>
      </c>
      <c r="BB303">
        <v>0</v>
      </c>
      <c r="BC303">
        <v>1</v>
      </c>
      <c r="BD303">
        <v>0</v>
      </c>
      <c r="BE303">
        <v>0</v>
      </c>
      <c r="BF303" s="51">
        <f t="shared" si="120"/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30</v>
      </c>
      <c r="BW303" t="s">
        <v>25</v>
      </c>
      <c r="BX303">
        <v>0</v>
      </c>
      <c r="BY303">
        <v>0</v>
      </c>
      <c r="BZ303" s="52">
        <f t="shared" si="136"/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 s="52">
        <f t="shared" si="137"/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Y303">
        <v>0</v>
      </c>
      <c r="CZ303">
        <v>0</v>
      </c>
      <c r="DA303">
        <v>0</v>
      </c>
      <c r="DC303">
        <v>0</v>
      </c>
      <c r="DD303" s="54">
        <f t="shared" si="121"/>
        <v>0</v>
      </c>
      <c r="DE303" t="s">
        <v>8</v>
      </c>
      <c r="DF303">
        <v>0</v>
      </c>
      <c r="DG303" s="46">
        <v>0</v>
      </c>
      <c r="DH303" t="s">
        <v>68</v>
      </c>
    </row>
    <row r="304" spans="1:112" hidden="1" x14ac:dyDescent="0.35">
      <c r="A304" t="s">
        <v>2</v>
      </c>
      <c r="B304">
        <v>20505488</v>
      </c>
      <c r="C304">
        <v>1989</v>
      </c>
      <c r="D304">
        <v>33</v>
      </c>
      <c r="E304">
        <v>0</v>
      </c>
      <c r="F304" t="s">
        <v>8</v>
      </c>
      <c r="G304" s="3" t="s">
        <v>11</v>
      </c>
      <c r="H304" s="1">
        <v>44428</v>
      </c>
      <c r="I304" s="1">
        <v>44482</v>
      </c>
      <c r="J304" s="1">
        <v>44525</v>
      </c>
      <c r="K304">
        <v>39.5</v>
      </c>
      <c r="L304" s="48">
        <f t="shared" si="131"/>
        <v>0</v>
      </c>
      <c r="M304" s="48">
        <f t="shared" si="116"/>
        <v>0</v>
      </c>
      <c r="N304" s="48">
        <f t="shared" si="117"/>
        <v>0</v>
      </c>
      <c r="O304">
        <v>33.357142857142854</v>
      </c>
      <c r="P304">
        <v>3500</v>
      </c>
      <c r="Q304" s="9">
        <f>VLOOKUP(ROUND(K304,0),Sheet2!$B$20:$J$37,8,0)</f>
        <v>3027.866102317616</v>
      </c>
      <c r="R304" s="46">
        <f>VLOOKUP(ROUND(K304,0),Sheet2!$B$20:$J$37,2,0)</f>
        <v>4186.3329471694315</v>
      </c>
      <c r="S304" s="46">
        <f>VLOOKUP(ROUND(K304,0),Sheet2!$B$20:$J$37,3,0)</f>
        <v>4014.327682062572</v>
      </c>
      <c r="T304" s="46">
        <f>VLOOKUP(ROUND(K304,0),Sheet2!$B$20:$J$37,4,0)</f>
        <v>3923.2435599941455</v>
      </c>
      <c r="U304" s="46">
        <f>VLOOKUP(ROUND(K304,0),Sheet2!$B$20:$J$37,5,0)</f>
        <v>3782.9916157892471</v>
      </c>
      <c r="V304" s="46">
        <f>VLOOKUP(ROUND(K304,0),Sheet2!$B$20:$J$37,6,0)</f>
        <v>3548.6367327923881</v>
      </c>
      <c r="W304" s="46">
        <f>VLOOKUP(ROUND(K304,0),Sheet2!$B$20:$J$37,7,0)</f>
        <v>3288.2514175550023</v>
      </c>
      <c r="X304" s="46">
        <f>VLOOKUP(ROUND(K304,0),Sheet2!$B$20:$J$37,8,0)</f>
        <v>3027.866102317616</v>
      </c>
      <c r="Y304" s="46">
        <f>VLOOKUP(ROUND(K304,0),Sheet2!$B$20:$J$37,9,0)</f>
        <v>2793.5112193207569</v>
      </c>
      <c r="Z304" s="46">
        <f>VLOOKUP(ROUND(K304,0),Sheet2!$B$20:$M$37,10,0)</f>
        <v>2653.2592751158591</v>
      </c>
      <c r="AA304" s="46">
        <f>VLOOKUP(ROUND(K304,0),Sheet2!$B$20:$M$37,11,0)</f>
        <v>2562.1751530474321</v>
      </c>
      <c r="AB304" s="46">
        <f>VLOOKUP(ROUND(K304,0),Sheet2!$B$20:$M$37,12,0)</f>
        <v>2390.1698879405726</v>
      </c>
      <c r="AC304" s="46">
        <v>50</v>
      </c>
      <c r="AD304" s="53">
        <f t="shared" si="118"/>
        <v>0</v>
      </c>
      <c r="AE304">
        <v>1</v>
      </c>
      <c r="AF304" s="46">
        <v>0</v>
      </c>
      <c r="AG304">
        <v>0</v>
      </c>
      <c r="AH304" s="45">
        <v>0</v>
      </c>
      <c r="AL304">
        <v>0</v>
      </c>
      <c r="AM304" s="45">
        <v>0</v>
      </c>
      <c r="AO304">
        <v>0</v>
      </c>
      <c r="AQ304">
        <v>0</v>
      </c>
      <c r="AS304">
        <v>0</v>
      </c>
      <c r="AT304">
        <v>0</v>
      </c>
      <c r="AU304" t="s">
        <v>20</v>
      </c>
      <c r="AV304" t="s">
        <v>24</v>
      </c>
      <c r="AW304">
        <v>0</v>
      </c>
      <c r="AX304">
        <v>0</v>
      </c>
      <c r="AY304">
        <v>1</v>
      </c>
      <c r="AZ304" s="51">
        <f t="shared" si="119"/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 s="51">
        <f t="shared" si="120"/>
        <v>0</v>
      </c>
      <c r="BG304">
        <v>0</v>
      </c>
      <c r="BH304">
        <v>1</v>
      </c>
      <c r="BI304">
        <v>0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54</v>
      </c>
      <c r="BW304" t="s">
        <v>24</v>
      </c>
      <c r="BX304">
        <v>0</v>
      </c>
      <c r="BY304">
        <v>0</v>
      </c>
      <c r="BZ304" s="52">
        <f t="shared" si="136"/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 s="52">
        <f t="shared" si="137"/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</v>
      </c>
      <c r="CY304">
        <v>0</v>
      </c>
      <c r="CZ304">
        <v>0</v>
      </c>
      <c r="DA304">
        <v>0</v>
      </c>
      <c r="DC304">
        <v>0</v>
      </c>
      <c r="DD304" s="54">
        <f t="shared" si="121"/>
        <v>0</v>
      </c>
      <c r="DE304" t="s">
        <v>73</v>
      </c>
      <c r="DF304">
        <v>0</v>
      </c>
      <c r="DG304" s="46">
        <v>0</v>
      </c>
      <c r="DH304" t="s">
        <v>68</v>
      </c>
    </row>
    <row r="305" spans="1:112" hidden="1" x14ac:dyDescent="0.35">
      <c r="A305" t="s">
        <v>3</v>
      </c>
      <c r="B305">
        <v>963678979</v>
      </c>
      <c r="C305">
        <v>1986</v>
      </c>
      <c r="D305">
        <v>36</v>
      </c>
      <c r="E305" s="45">
        <v>2</v>
      </c>
      <c r="F305" t="s">
        <v>8</v>
      </c>
      <c r="G305" s="3" t="s">
        <v>11</v>
      </c>
      <c r="H305" s="1">
        <v>44435</v>
      </c>
      <c r="I305" s="1">
        <v>44479</v>
      </c>
      <c r="J305" s="1">
        <v>44494</v>
      </c>
      <c r="K305">
        <v>39.571428571428569</v>
      </c>
      <c r="L305" s="48">
        <f t="shared" si="131"/>
        <v>0</v>
      </c>
      <c r="M305" s="48">
        <f t="shared" si="116"/>
        <v>0</v>
      </c>
      <c r="N305" s="48">
        <f t="shared" si="117"/>
        <v>0</v>
      </c>
      <c r="O305">
        <v>37.428571428571423</v>
      </c>
      <c r="P305">
        <v>3500</v>
      </c>
      <c r="Q305" s="9">
        <f>VLOOKUP(ROUND(K305,0),Sheet2!$B$20:$J$37,8,0)</f>
        <v>3027.866102317616</v>
      </c>
      <c r="R305" s="46">
        <f>VLOOKUP(ROUND(K305,0),Sheet2!$B$20:$J$37,2,0)</f>
        <v>4186.3329471694315</v>
      </c>
      <c r="S305" s="46">
        <f>VLOOKUP(ROUND(K305,0),Sheet2!$B$20:$J$37,3,0)</f>
        <v>4014.327682062572</v>
      </c>
      <c r="T305" s="46">
        <f>VLOOKUP(ROUND(K305,0),Sheet2!$B$20:$J$37,4,0)</f>
        <v>3923.2435599941455</v>
      </c>
      <c r="U305" s="46">
        <f>VLOOKUP(ROUND(K305,0),Sheet2!$B$20:$J$37,5,0)</f>
        <v>3782.9916157892471</v>
      </c>
      <c r="V305" s="46">
        <f>VLOOKUP(ROUND(K305,0),Sheet2!$B$20:$J$37,6,0)</f>
        <v>3548.6367327923881</v>
      </c>
      <c r="W305" s="46">
        <f>VLOOKUP(ROUND(K305,0),Sheet2!$B$20:$J$37,7,0)</f>
        <v>3288.2514175550023</v>
      </c>
      <c r="X305" s="46">
        <f>VLOOKUP(ROUND(K305,0),Sheet2!$B$20:$J$37,8,0)</f>
        <v>3027.866102317616</v>
      </c>
      <c r="Y305" s="46">
        <f>VLOOKUP(ROUND(K305,0),Sheet2!$B$20:$J$37,9,0)</f>
        <v>2793.5112193207569</v>
      </c>
      <c r="Z305" s="46">
        <f>VLOOKUP(ROUND(K305,0),Sheet2!$B$20:$M$37,10,0)</f>
        <v>2653.2592751158591</v>
      </c>
      <c r="AA305" s="46">
        <f>VLOOKUP(ROUND(K305,0),Sheet2!$B$20:$M$37,11,0)</f>
        <v>2562.1751530474321</v>
      </c>
      <c r="AB305" s="46">
        <f>VLOOKUP(ROUND(K305,0),Sheet2!$B$20:$M$37,12,0)</f>
        <v>2390.1698879405726</v>
      </c>
      <c r="AC305" s="46">
        <v>50</v>
      </c>
      <c r="AD305" s="53">
        <f t="shared" si="118"/>
        <v>0</v>
      </c>
      <c r="AE305">
        <v>1</v>
      </c>
      <c r="AF305" s="46">
        <v>0</v>
      </c>
      <c r="AG305">
        <v>0</v>
      </c>
      <c r="AH305" s="45">
        <v>0</v>
      </c>
      <c r="AL305">
        <v>0</v>
      </c>
      <c r="AM305" s="45">
        <v>0</v>
      </c>
      <c r="AO305">
        <v>0</v>
      </c>
      <c r="AQ305">
        <v>0</v>
      </c>
      <c r="AS305">
        <v>0</v>
      </c>
      <c r="AT305">
        <v>0</v>
      </c>
      <c r="AU305" t="s">
        <v>20</v>
      </c>
      <c r="AV305" t="s">
        <v>24</v>
      </c>
      <c r="AW305">
        <v>0</v>
      </c>
      <c r="AX305">
        <v>1</v>
      </c>
      <c r="AY305">
        <v>1</v>
      </c>
      <c r="AZ305" s="51">
        <v>1</v>
      </c>
      <c r="BA305">
        <v>0</v>
      </c>
      <c r="BB305">
        <v>0</v>
      </c>
      <c r="BC305">
        <v>1</v>
      </c>
      <c r="BD305">
        <v>0</v>
      </c>
      <c r="BE305">
        <v>0</v>
      </c>
      <c r="BF305" s="51">
        <f t="shared" si="120"/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44</v>
      </c>
      <c r="BW305" t="s">
        <v>24</v>
      </c>
      <c r="BX305">
        <v>0</v>
      </c>
      <c r="BY305">
        <v>0</v>
      </c>
      <c r="BZ305" s="52">
        <f t="shared" si="136"/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 s="52">
        <f t="shared" si="137"/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Y305">
        <v>0</v>
      </c>
      <c r="CZ305">
        <v>0</v>
      </c>
      <c r="DA305">
        <v>0</v>
      </c>
      <c r="DC305">
        <v>0</v>
      </c>
      <c r="DD305" s="54">
        <f t="shared" si="121"/>
        <v>0</v>
      </c>
      <c r="DE305" t="s">
        <v>73</v>
      </c>
      <c r="DF305">
        <v>0</v>
      </c>
      <c r="DG305" s="46">
        <v>0</v>
      </c>
      <c r="DH305" t="s">
        <v>68</v>
      </c>
    </row>
    <row r="306" spans="1:112" hidden="1" x14ac:dyDescent="0.35">
      <c r="A306" t="s">
        <v>2</v>
      </c>
      <c r="B306">
        <v>21048353</v>
      </c>
      <c r="C306">
        <v>1992</v>
      </c>
      <c r="D306">
        <v>30</v>
      </c>
      <c r="E306">
        <v>0</v>
      </c>
      <c r="F306" t="s">
        <v>8</v>
      </c>
      <c r="G306" s="3" t="s">
        <v>11</v>
      </c>
      <c r="H306" s="1">
        <v>44433</v>
      </c>
      <c r="I306" s="1" t="s">
        <v>52</v>
      </c>
      <c r="J306" s="1">
        <v>44523</v>
      </c>
      <c r="K306">
        <v>39.6</v>
      </c>
      <c r="L306" s="48">
        <f t="shared" si="131"/>
        <v>0</v>
      </c>
      <c r="M306" s="48">
        <f t="shared" si="116"/>
        <v>0</v>
      </c>
      <c r="N306" s="48">
        <f t="shared" si="117"/>
        <v>0</v>
      </c>
      <c r="O306">
        <v>26.742857142857144</v>
      </c>
      <c r="P306">
        <v>3500</v>
      </c>
      <c r="Q306" s="9">
        <f>VLOOKUP(ROUND(K306,0),Sheet2!$B$20:$J$37,8,0)</f>
        <v>3027.866102317616</v>
      </c>
      <c r="R306" s="46">
        <f>VLOOKUP(ROUND(K306,0),Sheet2!$B$20:$J$37,2,0)</f>
        <v>4186.3329471694315</v>
      </c>
      <c r="S306" s="46">
        <f>VLOOKUP(ROUND(K306,0),Sheet2!$B$20:$J$37,3,0)</f>
        <v>4014.327682062572</v>
      </c>
      <c r="T306" s="46">
        <f>VLOOKUP(ROUND(K306,0),Sheet2!$B$20:$J$37,4,0)</f>
        <v>3923.2435599941455</v>
      </c>
      <c r="U306" s="46">
        <f>VLOOKUP(ROUND(K306,0),Sheet2!$B$20:$J$37,5,0)</f>
        <v>3782.9916157892471</v>
      </c>
      <c r="V306" s="46">
        <f>VLOOKUP(ROUND(K306,0),Sheet2!$B$20:$J$37,6,0)</f>
        <v>3548.6367327923881</v>
      </c>
      <c r="W306" s="46">
        <f>VLOOKUP(ROUND(K306,0),Sheet2!$B$20:$J$37,7,0)</f>
        <v>3288.2514175550023</v>
      </c>
      <c r="X306" s="46">
        <f>VLOOKUP(ROUND(K306,0),Sheet2!$B$20:$J$37,8,0)</f>
        <v>3027.866102317616</v>
      </c>
      <c r="Y306" s="46">
        <f>VLOOKUP(ROUND(K306,0),Sheet2!$B$20:$J$37,9,0)</f>
        <v>2793.5112193207569</v>
      </c>
      <c r="Z306" s="46">
        <f>VLOOKUP(ROUND(K306,0),Sheet2!$B$20:$M$37,10,0)</f>
        <v>2653.2592751158591</v>
      </c>
      <c r="AA306" s="46">
        <f>VLOOKUP(ROUND(K306,0),Sheet2!$B$20:$M$37,11,0)</f>
        <v>2562.1751530474321</v>
      </c>
      <c r="AB306" s="46">
        <f>VLOOKUP(ROUND(K306,0),Sheet2!$B$20:$M$37,12,0)</f>
        <v>2390.1698879405726</v>
      </c>
      <c r="AC306" s="46">
        <v>50</v>
      </c>
      <c r="AD306" s="53">
        <f t="shared" si="118"/>
        <v>0</v>
      </c>
      <c r="AE306">
        <v>1</v>
      </c>
      <c r="AF306" s="46">
        <v>0</v>
      </c>
      <c r="AG306">
        <v>0</v>
      </c>
      <c r="AH306" s="45">
        <v>0</v>
      </c>
      <c r="AL306">
        <v>0</v>
      </c>
      <c r="AM306" s="45">
        <v>0</v>
      </c>
      <c r="AO306">
        <v>0</v>
      </c>
      <c r="AQ306">
        <v>0</v>
      </c>
      <c r="AS306">
        <v>0</v>
      </c>
      <c r="AT306">
        <v>0</v>
      </c>
      <c r="AU306" t="s">
        <v>21</v>
      </c>
      <c r="AV306" t="s">
        <v>24</v>
      </c>
      <c r="AW306">
        <v>0</v>
      </c>
      <c r="AX306">
        <v>0</v>
      </c>
      <c r="AY306">
        <v>1</v>
      </c>
      <c r="AZ306" s="51">
        <f t="shared" si="119"/>
        <v>1</v>
      </c>
      <c r="BA306">
        <v>0</v>
      </c>
      <c r="BB306">
        <v>0</v>
      </c>
      <c r="BC306">
        <v>1</v>
      </c>
      <c r="BD306">
        <v>0</v>
      </c>
      <c r="BE306">
        <v>0</v>
      </c>
      <c r="BF306" s="51">
        <f t="shared" si="120"/>
        <v>0</v>
      </c>
      <c r="BG306">
        <v>0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/>
      <c r="CW306">
        <v>0</v>
      </c>
      <c r="CY306">
        <v>0</v>
      </c>
      <c r="CZ306">
        <v>0</v>
      </c>
      <c r="DA306">
        <v>0</v>
      </c>
      <c r="DC306">
        <v>0</v>
      </c>
      <c r="DD306" s="54">
        <f t="shared" si="121"/>
        <v>0</v>
      </c>
      <c r="DE306" t="s">
        <v>8</v>
      </c>
      <c r="DF306">
        <v>0</v>
      </c>
      <c r="DG306" s="46">
        <v>0</v>
      </c>
      <c r="DH306" t="s">
        <v>68</v>
      </c>
    </row>
    <row r="307" spans="1:112" hidden="1" x14ac:dyDescent="0.35">
      <c r="A307" t="s">
        <v>3</v>
      </c>
      <c r="B307">
        <v>392000594</v>
      </c>
      <c r="C307">
        <v>1994</v>
      </c>
      <c r="D307">
        <v>28</v>
      </c>
      <c r="E307">
        <v>1</v>
      </c>
      <c r="F307" t="s">
        <v>8</v>
      </c>
      <c r="G307" s="3" t="s">
        <v>11</v>
      </c>
      <c r="H307" s="1">
        <v>44429</v>
      </c>
      <c r="I307" s="1">
        <v>44452</v>
      </c>
      <c r="J307" s="1">
        <v>44498</v>
      </c>
      <c r="K307">
        <v>39.714285714285715</v>
      </c>
      <c r="L307" s="48">
        <f t="shared" si="131"/>
        <v>0</v>
      </c>
      <c r="M307" s="48">
        <f t="shared" si="116"/>
        <v>0</v>
      </c>
      <c r="N307" s="48">
        <f t="shared" si="117"/>
        <v>0</v>
      </c>
      <c r="O307">
        <v>33.142857142857146</v>
      </c>
      <c r="P307">
        <v>3500</v>
      </c>
      <c r="Q307" s="9">
        <f>VLOOKUP(ROUND(K307,0),Sheet2!$B$20:$J$37,8,0)</f>
        <v>3027.866102317616</v>
      </c>
      <c r="R307" s="46">
        <f>VLOOKUP(ROUND(K307,0),Sheet2!$B$20:$J$37,2,0)</f>
        <v>4186.3329471694315</v>
      </c>
      <c r="S307" s="46">
        <f>VLOOKUP(ROUND(K307,0),Sheet2!$B$20:$J$37,3,0)</f>
        <v>4014.327682062572</v>
      </c>
      <c r="T307" s="46">
        <f>VLOOKUP(ROUND(K307,0),Sheet2!$B$20:$J$37,4,0)</f>
        <v>3923.2435599941455</v>
      </c>
      <c r="U307" s="46">
        <f>VLOOKUP(ROUND(K307,0),Sheet2!$B$20:$J$37,5,0)</f>
        <v>3782.9916157892471</v>
      </c>
      <c r="V307" s="46">
        <f>VLOOKUP(ROUND(K307,0),Sheet2!$B$20:$J$37,6,0)</f>
        <v>3548.6367327923881</v>
      </c>
      <c r="W307" s="46">
        <f>VLOOKUP(ROUND(K307,0),Sheet2!$B$20:$J$37,7,0)</f>
        <v>3288.2514175550023</v>
      </c>
      <c r="X307" s="46">
        <f>VLOOKUP(ROUND(K307,0),Sheet2!$B$20:$J$37,8,0)</f>
        <v>3027.866102317616</v>
      </c>
      <c r="Y307" s="46">
        <f>VLOOKUP(ROUND(K307,0),Sheet2!$B$20:$J$37,9,0)</f>
        <v>2793.5112193207569</v>
      </c>
      <c r="Z307" s="46">
        <f>VLOOKUP(ROUND(K307,0),Sheet2!$B$20:$M$37,10,0)</f>
        <v>2653.2592751158591</v>
      </c>
      <c r="AA307" s="46">
        <f>VLOOKUP(ROUND(K307,0),Sheet2!$B$20:$M$37,11,0)</f>
        <v>2562.1751530474321</v>
      </c>
      <c r="AB307" s="46">
        <f>VLOOKUP(ROUND(K307,0),Sheet2!$B$20:$M$37,12,0)</f>
        <v>2390.1698879405726</v>
      </c>
      <c r="AC307" s="46">
        <v>50</v>
      </c>
      <c r="AD307" s="53">
        <f t="shared" si="118"/>
        <v>0</v>
      </c>
      <c r="AE307">
        <v>1</v>
      </c>
      <c r="AF307" s="46">
        <v>0</v>
      </c>
      <c r="AG307">
        <v>0</v>
      </c>
      <c r="AH307" s="45">
        <v>0</v>
      </c>
      <c r="AL307">
        <v>0</v>
      </c>
      <c r="AM307" s="45">
        <v>0</v>
      </c>
      <c r="AO307">
        <v>0</v>
      </c>
      <c r="AS307">
        <v>0</v>
      </c>
      <c r="AT307">
        <v>0</v>
      </c>
      <c r="AU307" t="s">
        <v>20</v>
      </c>
      <c r="AV307" t="s">
        <v>25</v>
      </c>
      <c r="AW307">
        <v>0</v>
      </c>
      <c r="AX307">
        <v>0</v>
      </c>
      <c r="AY307">
        <v>1</v>
      </c>
      <c r="AZ307" s="51">
        <f t="shared" si="119"/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 s="51">
        <f t="shared" si="120"/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23</v>
      </c>
      <c r="BW307" t="s">
        <v>25</v>
      </c>
      <c r="BX307">
        <v>0</v>
      </c>
      <c r="BY307">
        <v>0</v>
      </c>
      <c r="BZ307" s="52">
        <f t="shared" ref="BZ307" si="138">BX307+BY307</f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 s="52">
        <f>CD307+CE307</f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Y307">
        <v>0</v>
      </c>
      <c r="CZ307">
        <v>0</v>
      </c>
      <c r="DA307">
        <v>0</v>
      </c>
      <c r="DC307">
        <v>0</v>
      </c>
      <c r="DD307" s="54">
        <f t="shared" si="121"/>
        <v>0</v>
      </c>
      <c r="DE307" t="s">
        <v>8</v>
      </c>
      <c r="DF307">
        <v>0</v>
      </c>
      <c r="DG307" s="46">
        <v>0</v>
      </c>
      <c r="DH307" t="s">
        <v>68</v>
      </c>
    </row>
    <row r="308" spans="1:112" hidden="1" x14ac:dyDescent="0.35">
      <c r="A308" t="s">
        <v>2</v>
      </c>
      <c r="B308">
        <v>19422667</v>
      </c>
      <c r="C308">
        <v>1988</v>
      </c>
      <c r="D308">
        <v>34</v>
      </c>
      <c r="E308">
        <v>0</v>
      </c>
      <c r="F308" t="s">
        <v>8</v>
      </c>
      <c r="G308" s="3" t="s">
        <v>11</v>
      </c>
      <c r="H308" s="1">
        <v>44422</v>
      </c>
      <c r="I308" s="1" t="s">
        <v>52</v>
      </c>
      <c r="J308" s="1">
        <v>44442</v>
      </c>
      <c r="K308">
        <v>39.714285714285715</v>
      </c>
      <c r="L308" s="48">
        <f t="shared" si="131"/>
        <v>0</v>
      </c>
      <c r="M308" s="48">
        <f t="shared" si="116"/>
        <v>0</v>
      </c>
      <c r="N308" s="48">
        <f t="shared" si="117"/>
        <v>0</v>
      </c>
      <c r="O308">
        <v>36.857142857142861</v>
      </c>
      <c r="P308">
        <v>3500</v>
      </c>
      <c r="Q308" s="9">
        <f>VLOOKUP(ROUND(K308,0),Sheet2!$B$20:$J$37,8,0)</f>
        <v>3027.866102317616</v>
      </c>
      <c r="R308" s="46">
        <f>VLOOKUP(ROUND(K308,0),Sheet2!$B$20:$J$37,2,0)</f>
        <v>4186.3329471694315</v>
      </c>
      <c r="S308" s="46">
        <f>VLOOKUP(ROUND(K308,0),Sheet2!$B$20:$J$37,3,0)</f>
        <v>4014.327682062572</v>
      </c>
      <c r="T308" s="46">
        <f>VLOOKUP(ROUND(K308,0),Sheet2!$B$20:$J$37,4,0)</f>
        <v>3923.2435599941455</v>
      </c>
      <c r="U308" s="46">
        <f>VLOOKUP(ROUND(K308,0),Sheet2!$B$20:$J$37,5,0)</f>
        <v>3782.9916157892471</v>
      </c>
      <c r="V308" s="46">
        <f>VLOOKUP(ROUND(K308,0),Sheet2!$B$20:$J$37,6,0)</f>
        <v>3548.6367327923881</v>
      </c>
      <c r="W308" s="46">
        <f>VLOOKUP(ROUND(K308,0),Sheet2!$B$20:$J$37,7,0)</f>
        <v>3288.2514175550023</v>
      </c>
      <c r="X308" s="46">
        <f>VLOOKUP(ROUND(K308,0),Sheet2!$B$20:$J$37,8,0)</f>
        <v>3027.866102317616</v>
      </c>
      <c r="Y308" s="46">
        <f>VLOOKUP(ROUND(K308,0),Sheet2!$B$20:$J$37,9,0)</f>
        <v>2793.5112193207569</v>
      </c>
      <c r="Z308" s="46">
        <f>VLOOKUP(ROUND(K308,0),Sheet2!$B$20:$M$37,10,0)</f>
        <v>2653.2592751158591</v>
      </c>
      <c r="AA308" s="46">
        <f>VLOOKUP(ROUND(K308,0),Sheet2!$B$20:$M$37,11,0)</f>
        <v>2562.1751530474321</v>
      </c>
      <c r="AB308" s="46">
        <f>VLOOKUP(ROUND(K308,0),Sheet2!$B$20:$M$37,12,0)</f>
        <v>2390.1698879405726</v>
      </c>
      <c r="AC308" s="46">
        <v>50</v>
      </c>
      <c r="AD308" s="53">
        <f t="shared" si="118"/>
        <v>0</v>
      </c>
      <c r="AE308">
        <v>1</v>
      </c>
      <c r="AF308" s="46">
        <v>0</v>
      </c>
      <c r="AG308">
        <v>0</v>
      </c>
      <c r="AH308" s="45">
        <v>0</v>
      </c>
      <c r="AL308">
        <v>0</v>
      </c>
      <c r="AM308" s="45">
        <v>0</v>
      </c>
      <c r="AO308">
        <v>0</v>
      </c>
      <c r="AQ308">
        <v>0</v>
      </c>
      <c r="AS308">
        <v>0</v>
      </c>
      <c r="AT308">
        <v>0</v>
      </c>
      <c r="AU308" t="s">
        <v>21</v>
      </c>
      <c r="AV308" t="s">
        <v>24</v>
      </c>
      <c r="AW308">
        <v>0</v>
      </c>
      <c r="AX308">
        <v>0</v>
      </c>
      <c r="AY308">
        <v>0</v>
      </c>
      <c r="AZ308" s="51">
        <f t="shared" si="119"/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 s="51">
        <f t="shared" si="120"/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/>
      <c r="CW308">
        <v>0</v>
      </c>
      <c r="CY308">
        <v>0</v>
      </c>
      <c r="CZ308">
        <v>0</v>
      </c>
      <c r="DA308">
        <v>0</v>
      </c>
      <c r="DC308">
        <v>0</v>
      </c>
      <c r="DD308" s="54">
        <f t="shared" si="121"/>
        <v>0</v>
      </c>
      <c r="DE308" t="s">
        <v>8</v>
      </c>
      <c r="DF308">
        <v>0</v>
      </c>
      <c r="DG308" s="46">
        <v>0</v>
      </c>
      <c r="DH308" t="s">
        <v>68</v>
      </c>
    </row>
    <row r="309" spans="1:112" hidden="1" x14ac:dyDescent="0.35">
      <c r="A309" t="s">
        <v>3</v>
      </c>
      <c r="B309">
        <v>937903415</v>
      </c>
      <c r="C309">
        <v>1983</v>
      </c>
      <c r="D309">
        <v>39</v>
      </c>
      <c r="E309">
        <v>2</v>
      </c>
      <c r="F309" t="s">
        <v>8</v>
      </c>
      <c r="G309" s="3" t="s">
        <v>11</v>
      </c>
      <c r="H309" s="1">
        <v>44463</v>
      </c>
      <c r="I309" s="1">
        <v>44485</v>
      </c>
      <c r="J309" s="1">
        <v>44555</v>
      </c>
      <c r="K309">
        <v>39.714285714285715</v>
      </c>
      <c r="L309" s="48">
        <f t="shared" si="131"/>
        <v>0</v>
      </c>
      <c r="M309" s="48">
        <f t="shared" si="116"/>
        <v>0</v>
      </c>
      <c r="N309" s="48">
        <f t="shared" si="117"/>
        <v>0</v>
      </c>
      <c r="O309">
        <v>29.714285714285715</v>
      </c>
      <c r="P309">
        <v>3500</v>
      </c>
      <c r="Q309" s="9">
        <f>VLOOKUP(ROUND(K309,0),Sheet2!$B$20:$J$37,8,0)</f>
        <v>3027.866102317616</v>
      </c>
      <c r="R309" s="46">
        <f>VLOOKUP(ROUND(K309,0),Sheet2!$B$20:$J$37,2,0)</f>
        <v>4186.3329471694315</v>
      </c>
      <c r="S309" s="46">
        <f>VLOOKUP(ROUND(K309,0),Sheet2!$B$20:$J$37,3,0)</f>
        <v>4014.327682062572</v>
      </c>
      <c r="T309" s="46">
        <f>VLOOKUP(ROUND(K309,0),Sheet2!$B$20:$J$37,4,0)</f>
        <v>3923.2435599941455</v>
      </c>
      <c r="U309" s="46">
        <f>VLOOKUP(ROUND(K309,0),Sheet2!$B$20:$J$37,5,0)</f>
        <v>3782.9916157892471</v>
      </c>
      <c r="V309" s="46">
        <f>VLOOKUP(ROUND(K309,0),Sheet2!$B$20:$J$37,6,0)</f>
        <v>3548.6367327923881</v>
      </c>
      <c r="W309" s="46">
        <f>VLOOKUP(ROUND(K309,0),Sheet2!$B$20:$J$37,7,0)</f>
        <v>3288.2514175550023</v>
      </c>
      <c r="X309" s="46">
        <f>VLOOKUP(ROUND(K309,0),Sheet2!$B$20:$J$37,8,0)</f>
        <v>3027.866102317616</v>
      </c>
      <c r="Y309" s="46">
        <f>VLOOKUP(ROUND(K309,0),Sheet2!$B$20:$J$37,9,0)</f>
        <v>2793.5112193207569</v>
      </c>
      <c r="Z309" s="46">
        <f>VLOOKUP(ROUND(K309,0),Sheet2!$B$20:$M$37,10,0)</f>
        <v>2653.2592751158591</v>
      </c>
      <c r="AA309" s="46">
        <f>VLOOKUP(ROUND(K309,0),Sheet2!$B$20:$M$37,11,0)</f>
        <v>2562.1751530474321</v>
      </c>
      <c r="AB309" s="46">
        <f>VLOOKUP(ROUND(K309,0),Sheet2!$B$20:$M$37,12,0)</f>
        <v>2390.1698879405726</v>
      </c>
      <c r="AC309" s="46">
        <v>50</v>
      </c>
      <c r="AD309" s="53">
        <f t="shared" si="118"/>
        <v>0</v>
      </c>
      <c r="AE309">
        <v>1</v>
      </c>
      <c r="AF309" s="46">
        <v>0</v>
      </c>
      <c r="AG309">
        <v>0</v>
      </c>
      <c r="AH309" s="45">
        <v>0</v>
      </c>
      <c r="AL309">
        <v>0</v>
      </c>
      <c r="AM309" s="45">
        <v>0</v>
      </c>
      <c r="AN309" t="s">
        <v>15</v>
      </c>
      <c r="AO309">
        <v>0</v>
      </c>
      <c r="AS309">
        <v>0</v>
      </c>
      <c r="AT309">
        <v>0</v>
      </c>
      <c r="AU309" t="s">
        <v>20</v>
      </c>
      <c r="AV309" t="s">
        <v>25</v>
      </c>
      <c r="AW309">
        <v>0</v>
      </c>
      <c r="AX309">
        <v>0</v>
      </c>
      <c r="AY309">
        <v>0</v>
      </c>
      <c r="AZ309" s="51">
        <f t="shared" si="119"/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51">
        <f t="shared" si="120"/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22</v>
      </c>
      <c r="BW309" t="s">
        <v>25</v>
      </c>
      <c r="BX309">
        <v>0</v>
      </c>
      <c r="BY309">
        <v>0</v>
      </c>
      <c r="BZ309" s="52">
        <f t="shared" ref="BZ309:BZ311" si="139">BX309+BY309</f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 s="52">
        <f t="shared" ref="CF309:CF311" si="140">CD309+CE309</f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Y309">
        <v>0</v>
      </c>
      <c r="CZ309">
        <v>0</v>
      </c>
      <c r="DA309">
        <v>0</v>
      </c>
      <c r="DC309">
        <v>0</v>
      </c>
      <c r="DD309" s="54">
        <f t="shared" si="121"/>
        <v>0</v>
      </c>
      <c r="DE309" t="s">
        <v>73</v>
      </c>
      <c r="DF309">
        <v>0</v>
      </c>
      <c r="DG309" s="46">
        <v>0</v>
      </c>
      <c r="DH309" t="s">
        <v>68</v>
      </c>
    </row>
    <row r="310" spans="1:112" hidden="1" x14ac:dyDescent="0.35">
      <c r="A310" t="s">
        <v>3</v>
      </c>
      <c r="B310">
        <v>972153856</v>
      </c>
      <c r="C310">
        <v>1996</v>
      </c>
      <c r="D310">
        <v>26</v>
      </c>
      <c r="E310">
        <v>1</v>
      </c>
      <c r="F310" t="s">
        <v>8</v>
      </c>
      <c r="G310" s="3" t="s">
        <v>11</v>
      </c>
      <c r="H310" s="1">
        <v>44446</v>
      </c>
      <c r="I310" s="1">
        <v>44467</v>
      </c>
      <c r="J310" s="1">
        <v>44508</v>
      </c>
      <c r="K310">
        <v>40</v>
      </c>
      <c r="L310" s="48">
        <f t="shared" si="131"/>
        <v>0</v>
      </c>
      <c r="M310" s="48">
        <f t="shared" si="116"/>
        <v>0</v>
      </c>
      <c r="N310" s="48">
        <f t="shared" si="117"/>
        <v>0</v>
      </c>
      <c r="O310">
        <v>34.142857142857146</v>
      </c>
      <c r="P310">
        <v>3500</v>
      </c>
      <c r="Q310" s="9">
        <f>VLOOKUP(ROUND(K310,0),Sheet2!$B$20:$J$37,8,0)</f>
        <v>3027.866102317616</v>
      </c>
      <c r="R310" s="46">
        <f>VLOOKUP(ROUND(K310,0),Sheet2!$B$20:$J$37,2,0)</f>
        <v>4186.3329471694315</v>
      </c>
      <c r="S310" s="46">
        <f>VLOOKUP(ROUND(K310,0),Sheet2!$B$20:$J$37,3,0)</f>
        <v>4014.327682062572</v>
      </c>
      <c r="T310" s="46">
        <f>VLOOKUP(ROUND(K310,0),Sheet2!$B$20:$J$37,4,0)</f>
        <v>3923.2435599941455</v>
      </c>
      <c r="U310" s="46">
        <f>VLOOKUP(ROUND(K310,0),Sheet2!$B$20:$J$37,5,0)</f>
        <v>3782.9916157892471</v>
      </c>
      <c r="V310" s="46">
        <f>VLOOKUP(ROUND(K310,0),Sheet2!$B$20:$J$37,6,0)</f>
        <v>3548.6367327923881</v>
      </c>
      <c r="W310" s="46">
        <f>VLOOKUP(ROUND(K310,0),Sheet2!$B$20:$J$37,7,0)</f>
        <v>3288.2514175550023</v>
      </c>
      <c r="X310" s="46">
        <f>VLOOKUP(ROUND(K310,0),Sheet2!$B$20:$J$37,8,0)</f>
        <v>3027.866102317616</v>
      </c>
      <c r="Y310" s="46">
        <f>VLOOKUP(ROUND(K310,0),Sheet2!$B$20:$J$37,9,0)</f>
        <v>2793.5112193207569</v>
      </c>
      <c r="Z310" s="46">
        <f>VLOOKUP(ROUND(K310,0),Sheet2!$B$20:$M$37,10,0)</f>
        <v>2653.2592751158591</v>
      </c>
      <c r="AA310" s="46">
        <f>VLOOKUP(ROUND(K310,0),Sheet2!$B$20:$M$37,11,0)</f>
        <v>2562.1751530474321</v>
      </c>
      <c r="AB310" s="46">
        <f>VLOOKUP(ROUND(K310,0),Sheet2!$B$20:$M$37,12,0)</f>
        <v>2390.1698879405726</v>
      </c>
      <c r="AC310" s="46">
        <v>50</v>
      </c>
      <c r="AD310" s="53">
        <f t="shared" si="118"/>
        <v>0</v>
      </c>
      <c r="AE310">
        <v>1</v>
      </c>
      <c r="AF310" s="46">
        <v>0</v>
      </c>
      <c r="AG310">
        <v>0</v>
      </c>
      <c r="AH310" s="45">
        <v>0</v>
      </c>
      <c r="AL310">
        <v>0</v>
      </c>
      <c r="AM310" s="45">
        <v>0</v>
      </c>
      <c r="AO310">
        <v>0</v>
      </c>
      <c r="AS310">
        <v>0</v>
      </c>
      <c r="AT310">
        <v>0</v>
      </c>
      <c r="AU310" t="s">
        <v>20</v>
      </c>
      <c r="AV310" t="s">
        <v>25</v>
      </c>
      <c r="AW310">
        <v>0</v>
      </c>
      <c r="AX310">
        <v>0</v>
      </c>
      <c r="AY310">
        <v>0</v>
      </c>
      <c r="AZ310" s="51">
        <f t="shared" si="119"/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51">
        <f t="shared" si="120"/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21</v>
      </c>
      <c r="BW310" t="s">
        <v>25</v>
      </c>
      <c r="BX310">
        <v>0</v>
      </c>
      <c r="BY310">
        <v>0</v>
      </c>
      <c r="BZ310" s="52">
        <f t="shared" si="139"/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 s="52">
        <f t="shared" si="140"/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Y310">
        <v>0</v>
      </c>
      <c r="CZ310">
        <v>0</v>
      </c>
      <c r="DA310">
        <v>0</v>
      </c>
      <c r="DC310">
        <v>0</v>
      </c>
      <c r="DD310" s="54">
        <f t="shared" si="121"/>
        <v>0</v>
      </c>
      <c r="DE310" t="s">
        <v>73</v>
      </c>
      <c r="DF310">
        <v>0</v>
      </c>
      <c r="DG310" s="46">
        <v>0</v>
      </c>
      <c r="DH310" t="s">
        <v>68</v>
      </c>
    </row>
    <row r="311" spans="1:112" hidden="1" x14ac:dyDescent="0.35">
      <c r="A311" t="s">
        <v>3</v>
      </c>
      <c r="B311">
        <v>933731698</v>
      </c>
      <c r="C311">
        <v>1995</v>
      </c>
      <c r="D311">
        <v>27</v>
      </c>
      <c r="E311">
        <v>1</v>
      </c>
      <c r="F311" t="s">
        <v>8</v>
      </c>
      <c r="G311" s="3" t="s">
        <v>11</v>
      </c>
      <c r="H311" s="1">
        <v>44467</v>
      </c>
      <c r="I311" s="1">
        <v>44494</v>
      </c>
      <c r="J311" s="1">
        <v>44516</v>
      </c>
      <c r="K311">
        <v>40</v>
      </c>
      <c r="L311" s="48">
        <f t="shared" si="131"/>
        <v>0</v>
      </c>
      <c r="M311" s="48">
        <f t="shared" si="116"/>
        <v>0</v>
      </c>
      <c r="N311" s="48">
        <f t="shared" si="117"/>
        <v>0</v>
      </c>
      <c r="O311">
        <v>36.857142857142854</v>
      </c>
      <c r="P311">
        <v>3500</v>
      </c>
      <c r="Q311" s="9">
        <f>VLOOKUP(ROUND(K311,0),Sheet2!$B$20:$J$37,8,0)</f>
        <v>3027.866102317616</v>
      </c>
      <c r="R311" s="46">
        <f>VLOOKUP(ROUND(K311,0),Sheet2!$B$20:$J$37,2,0)</f>
        <v>4186.3329471694315</v>
      </c>
      <c r="S311" s="46">
        <f>VLOOKUP(ROUND(K311,0),Sheet2!$B$20:$J$37,3,0)</f>
        <v>4014.327682062572</v>
      </c>
      <c r="T311" s="46">
        <f>VLOOKUP(ROUND(K311,0),Sheet2!$B$20:$J$37,4,0)</f>
        <v>3923.2435599941455</v>
      </c>
      <c r="U311" s="46">
        <f>VLOOKUP(ROUND(K311,0),Sheet2!$B$20:$J$37,5,0)</f>
        <v>3782.9916157892471</v>
      </c>
      <c r="V311" s="46">
        <f>VLOOKUP(ROUND(K311,0),Sheet2!$B$20:$J$37,6,0)</f>
        <v>3548.6367327923881</v>
      </c>
      <c r="W311" s="46">
        <f>VLOOKUP(ROUND(K311,0),Sheet2!$B$20:$J$37,7,0)</f>
        <v>3288.2514175550023</v>
      </c>
      <c r="X311" s="46">
        <f>VLOOKUP(ROUND(K311,0),Sheet2!$B$20:$J$37,8,0)</f>
        <v>3027.866102317616</v>
      </c>
      <c r="Y311" s="46">
        <f>VLOOKUP(ROUND(K311,0),Sheet2!$B$20:$J$37,9,0)</f>
        <v>2793.5112193207569</v>
      </c>
      <c r="Z311" s="46">
        <f>VLOOKUP(ROUND(K311,0),Sheet2!$B$20:$M$37,10,0)</f>
        <v>2653.2592751158591</v>
      </c>
      <c r="AA311" s="46">
        <f>VLOOKUP(ROUND(K311,0),Sheet2!$B$20:$M$37,11,0)</f>
        <v>2562.1751530474321</v>
      </c>
      <c r="AB311" s="46">
        <f>VLOOKUP(ROUND(K311,0),Sheet2!$B$20:$M$37,12,0)</f>
        <v>2390.1698879405726</v>
      </c>
      <c r="AC311" s="46">
        <v>50</v>
      </c>
      <c r="AD311" s="53">
        <f t="shared" si="118"/>
        <v>0</v>
      </c>
      <c r="AE311">
        <v>1</v>
      </c>
      <c r="AF311" s="46">
        <v>0</v>
      </c>
      <c r="AG311">
        <v>0</v>
      </c>
      <c r="AH311" s="45">
        <v>0</v>
      </c>
      <c r="AL311">
        <v>0</v>
      </c>
      <c r="AM311" s="45">
        <v>0</v>
      </c>
      <c r="AO311">
        <v>0</v>
      </c>
      <c r="AS311">
        <v>0</v>
      </c>
      <c r="AT311">
        <v>0</v>
      </c>
      <c r="AU311" t="s">
        <v>20</v>
      </c>
      <c r="AV311" t="s">
        <v>25</v>
      </c>
      <c r="AW311">
        <v>0</v>
      </c>
      <c r="AX311">
        <v>1</v>
      </c>
      <c r="AY311">
        <v>1</v>
      </c>
      <c r="AZ311" s="5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 s="51">
        <f t="shared" si="120"/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27</v>
      </c>
      <c r="BW311" t="s">
        <v>25</v>
      </c>
      <c r="BX311">
        <v>0</v>
      </c>
      <c r="BY311">
        <v>0</v>
      </c>
      <c r="BZ311" s="52">
        <f t="shared" si="139"/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 s="52">
        <f t="shared" si="140"/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Y311">
        <v>0</v>
      </c>
      <c r="CZ311">
        <v>1</v>
      </c>
      <c r="DA311">
        <v>0</v>
      </c>
      <c r="DC311">
        <v>0</v>
      </c>
      <c r="DD311" s="54">
        <f t="shared" si="121"/>
        <v>0</v>
      </c>
      <c r="DE311" t="s">
        <v>73</v>
      </c>
      <c r="DF311">
        <v>0</v>
      </c>
      <c r="DG311" s="46">
        <v>0</v>
      </c>
      <c r="DH311" t="s">
        <v>68</v>
      </c>
    </row>
    <row r="312" spans="1:112" hidden="1" x14ac:dyDescent="0.35">
      <c r="A312" t="s">
        <v>3</v>
      </c>
      <c r="B312">
        <v>939989332</v>
      </c>
      <c r="C312">
        <v>1994</v>
      </c>
      <c r="D312">
        <v>28</v>
      </c>
      <c r="E312">
        <v>1</v>
      </c>
      <c r="F312" t="s">
        <v>8</v>
      </c>
      <c r="G312" s="3" t="s">
        <v>11</v>
      </c>
      <c r="H312" s="1">
        <v>44436</v>
      </c>
      <c r="I312" s="1"/>
      <c r="J312" s="1">
        <v>44469</v>
      </c>
      <c r="K312">
        <v>40</v>
      </c>
      <c r="L312" s="48">
        <f t="shared" si="131"/>
        <v>0</v>
      </c>
      <c r="M312" s="48">
        <f t="shared" si="116"/>
        <v>0</v>
      </c>
      <c r="N312" s="48">
        <f t="shared" si="117"/>
        <v>0</v>
      </c>
      <c r="O312">
        <v>35.285714285714285</v>
      </c>
      <c r="P312">
        <v>3500</v>
      </c>
      <c r="Q312" s="9">
        <f>VLOOKUP(ROUND(K312,0),Sheet2!$B$20:$J$37,8,0)</f>
        <v>3027.866102317616</v>
      </c>
      <c r="R312" s="46">
        <f>VLOOKUP(ROUND(K312,0),Sheet2!$B$20:$J$37,2,0)</f>
        <v>4186.3329471694315</v>
      </c>
      <c r="S312" s="46">
        <f>VLOOKUP(ROUND(K312,0),Sheet2!$B$20:$J$37,3,0)</f>
        <v>4014.327682062572</v>
      </c>
      <c r="T312" s="46">
        <f>VLOOKUP(ROUND(K312,0),Sheet2!$B$20:$J$37,4,0)</f>
        <v>3923.2435599941455</v>
      </c>
      <c r="U312" s="46">
        <f>VLOOKUP(ROUND(K312,0),Sheet2!$B$20:$J$37,5,0)</f>
        <v>3782.9916157892471</v>
      </c>
      <c r="V312" s="46">
        <f>VLOOKUP(ROUND(K312,0),Sheet2!$B$20:$J$37,6,0)</f>
        <v>3548.6367327923881</v>
      </c>
      <c r="W312" s="46">
        <f>VLOOKUP(ROUND(K312,0),Sheet2!$B$20:$J$37,7,0)</f>
        <v>3288.2514175550023</v>
      </c>
      <c r="X312" s="46">
        <f>VLOOKUP(ROUND(K312,0),Sheet2!$B$20:$J$37,8,0)</f>
        <v>3027.866102317616</v>
      </c>
      <c r="Y312" s="46">
        <f>VLOOKUP(ROUND(K312,0),Sheet2!$B$20:$J$37,9,0)</f>
        <v>2793.5112193207569</v>
      </c>
      <c r="Z312" s="46">
        <f>VLOOKUP(ROUND(K312,0),Sheet2!$B$20:$M$37,10,0)</f>
        <v>2653.2592751158591</v>
      </c>
      <c r="AA312" s="46">
        <f>VLOOKUP(ROUND(K312,0),Sheet2!$B$20:$M$37,11,0)</f>
        <v>2562.1751530474321</v>
      </c>
      <c r="AB312" s="46">
        <f>VLOOKUP(ROUND(K312,0),Sheet2!$B$20:$M$37,12,0)</f>
        <v>2390.1698879405726</v>
      </c>
      <c r="AC312" s="46">
        <v>50</v>
      </c>
      <c r="AD312" s="53">
        <f t="shared" si="118"/>
        <v>0</v>
      </c>
      <c r="AE312">
        <v>1</v>
      </c>
      <c r="AF312" s="46">
        <v>0</v>
      </c>
      <c r="AG312">
        <v>0</v>
      </c>
      <c r="AH312" s="45">
        <v>0</v>
      </c>
      <c r="AL312">
        <v>0</v>
      </c>
      <c r="AM312" s="45">
        <v>0</v>
      </c>
      <c r="AO312">
        <v>0</v>
      </c>
      <c r="AQ312">
        <v>0</v>
      </c>
      <c r="AS312">
        <v>0</v>
      </c>
      <c r="AT312">
        <v>0</v>
      </c>
      <c r="AU312" t="s">
        <v>21</v>
      </c>
      <c r="AV312" t="s">
        <v>24</v>
      </c>
      <c r="AW312">
        <v>0</v>
      </c>
      <c r="AX312">
        <v>0</v>
      </c>
      <c r="AY312">
        <v>1</v>
      </c>
      <c r="AZ312" s="51">
        <f t="shared" si="119"/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 s="51">
        <f t="shared" si="120"/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/>
      <c r="CW312">
        <v>0</v>
      </c>
      <c r="CY312">
        <v>0</v>
      </c>
      <c r="CZ312">
        <v>0</v>
      </c>
      <c r="DA312">
        <v>0</v>
      </c>
      <c r="DC312">
        <v>1</v>
      </c>
      <c r="DD312" s="54">
        <f t="shared" si="121"/>
        <v>1</v>
      </c>
      <c r="DE312" t="s">
        <v>8</v>
      </c>
      <c r="DF312">
        <v>0</v>
      </c>
      <c r="DG312" s="46">
        <v>0</v>
      </c>
      <c r="DH312" t="s">
        <v>68</v>
      </c>
    </row>
    <row r="313" spans="1:112" hidden="1" x14ac:dyDescent="0.35">
      <c r="A313" t="s">
        <v>3</v>
      </c>
      <c r="B313">
        <v>968160234</v>
      </c>
      <c r="C313">
        <v>1989</v>
      </c>
      <c r="D313">
        <v>33</v>
      </c>
      <c r="E313">
        <v>1</v>
      </c>
      <c r="F313" t="s">
        <v>9</v>
      </c>
      <c r="G313" s="3" t="s">
        <v>11</v>
      </c>
      <c r="H313" s="1">
        <v>44427</v>
      </c>
      <c r="I313" s="1">
        <v>44485</v>
      </c>
      <c r="J313" s="1">
        <v>44550</v>
      </c>
      <c r="K313">
        <v>40</v>
      </c>
      <c r="L313" s="48">
        <f t="shared" si="131"/>
        <v>0</v>
      </c>
      <c r="M313" s="48">
        <f t="shared" si="116"/>
        <v>0</v>
      </c>
      <c r="N313" s="48">
        <f t="shared" si="117"/>
        <v>0</v>
      </c>
      <c r="O313">
        <v>30.714285714285715</v>
      </c>
      <c r="P313">
        <v>3500</v>
      </c>
      <c r="Q313" s="9">
        <f>VLOOKUP(ROUND(K313,0),Sheet2!$B$20:$J$37,8,0)</f>
        <v>3027.866102317616</v>
      </c>
      <c r="R313" s="46">
        <f>VLOOKUP(ROUND(K313,0),Sheet2!$B$20:$J$37,2,0)</f>
        <v>4186.3329471694315</v>
      </c>
      <c r="S313" s="46">
        <f>VLOOKUP(ROUND(K313,0),Sheet2!$B$20:$J$37,3,0)</f>
        <v>4014.327682062572</v>
      </c>
      <c r="T313" s="46">
        <f>VLOOKUP(ROUND(K313,0),Sheet2!$B$20:$J$37,4,0)</f>
        <v>3923.2435599941455</v>
      </c>
      <c r="U313" s="46">
        <f>VLOOKUP(ROUND(K313,0),Sheet2!$B$20:$J$37,5,0)</f>
        <v>3782.9916157892471</v>
      </c>
      <c r="V313" s="46">
        <f>VLOOKUP(ROUND(K313,0),Sheet2!$B$20:$J$37,6,0)</f>
        <v>3548.6367327923881</v>
      </c>
      <c r="W313" s="46">
        <f>VLOOKUP(ROUND(K313,0),Sheet2!$B$20:$J$37,7,0)</f>
        <v>3288.2514175550023</v>
      </c>
      <c r="X313" s="46">
        <f>VLOOKUP(ROUND(K313,0),Sheet2!$B$20:$J$37,8,0)</f>
        <v>3027.866102317616</v>
      </c>
      <c r="Y313" s="46">
        <f>VLOOKUP(ROUND(K313,0),Sheet2!$B$20:$J$37,9,0)</f>
        <v>2793.5112193207569</v>
      </c>
      <c r="Z313" s="46">
        <f>VLOOKUP(ROUND(K313,0),Sheet2!$B$20:$M$37,10,0)</f>
        <v>2653.2592751158591</v>
      </c>
      <c r="AA313" s="46">
        <f>VLOOKUP(ROUND(K313,0),Sheet2!$B$20:$M$37,11,0)</f>
        <v>2562.1751530474321</v>
      </c>
      <c r="AB313" s="46">
        <f>VLOOKUP(ROUND(K313,0),Sheet2!$B$20:$M$37,12,0)</f>
        <v>2390.1698879405726</v>
      </c>
      <c r="AC313" s="46">
        <v>50</v>
      </c>
      <c r="AD313" s="53">
        <f t="shared" si="118"/>
        <v>0</v>
      </c>
      <c r="AE313">
        <v>1</v>
      </c>
      <c r="AF313" s="46">
        <v>0</v>
      </c>
      <c r="AG313">
        <v>0</v>
      </c>
      <c r="AH313" s="45">
        <v>0</v>
      </c>
      <c r="AL313">
        <v>0</v>
      </c>
      <c r="AM313" s="45">
        <v>0</v>
      </c>
      <c r="AO313">
        <v>0</v>
      </c>
      <c r="AS313">
        <v>0</v>
      </c>
      <c r="AT313">
        <v>0</v>
      </c>
      <c r="AU313" t="s">
        <v>20</v>
      </c>
      <c r="AV313" t="s">
        <v>24</v>
      </c>
      <c r="AW313">
        <v>0</v>
      </c>
      <c r="AX313">
        <v>1</v>
      </c>
      <c r="AY313">
        <v>1</v>
      </c>
      <c r="AZ313" s="51">
        <v>1</v>
      </c>
      <c r="BA313">
        <v>0</v>
      </c>
      <c r="BB313">
        <v>0</v>
      </c>
      <c r="BC313">
        <v>1</v>
      </c>
      <c r="BD313">
        <v>0</v>
      </c>
      <c r="BE313">
        <v>0</v>
      </c>
      <c r="BF313" s="51">
        <f t="shared" si="120"/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58</v>
      </c>
      <c r="BW313" t="s">
        <v>24</v>
      </c>
      <c r="BX313">
        <v>0</v>
      </c>
      <c r="BY313">
        <v>0</v>
      </c>
      <c r="BZ313" s="52">
        <f t="shared" ref="BZ313:BZ318" si="141">BX313+BY313</f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 s="52">
        <f t="shared" ref="CF313:CF320" si="142">CD313+CE313</f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1</v>
      </c>
      <c r="CY313">
        <v>0</v>
      </c>
      <c r="CZ313">
        <v>0</v>
      </c>
      <c r="DA313">
        <v>0</v>
      </c>
      <c r="DC313">
        <v>0</v>
      </c>
      <c r="DD313" s="54">
        <f t="shared" si="121"/>
        <v>0</v>
      </c>
      <c r="DE313" t="s">
        <v>73</v>
      </c>
      <c r="DF313">
        <v>0</v>
      </c>
      <c r="DG313" s="46">
        <v>0</v>
      </c>
      <c r="DH313" t="s">
        <v>68</v>
      </c>
    </row>
    <row r="314" spans="1:112" hidden="1" x14ac:dyDescent="0.35">
      <c r="A314" t="s">
        <v>3</v>
      </c>
      <c r="B314">
        <v>932157941</v>
      </c>
      <c r="C314">
        <v>1987</v>
      </c>
      <c r="D314">
        <v>35</v>
      </c>
      <c r="E314">
        <v>3</v>
      </c>
      <c r="F314" t="s">
        <v>8</v>
      </c>
      <c r="G314" s="3" t="s">
        <v>11</v>
      </c>
      <c r="H314" s="1">
        <v>44424</v>
      </c>
      <c r="I314" s="1">
        <v>44480</v>
      </c>
      <c r="J314" s="1">
        <v>44482</v>
      </c>
      <c r="K314">
        <v>40</v>
      </c>
      <c r="L314" s="48">
        <f t="shared" si="131"/>
        <v>0</v>
      </c>
      <c r="M314" s="48">
        <f t="shared" si="116"/>
        <v>0</v>
      </c>
      <c r="N314" s="48">
        <f t="shared" si="117"/>
        <v>0</v>
      </c>
      <c r="O314">
        <v>39.714285714285715</v>
      </c>
      <c r="P314">
        <v>3500</v>
      </c>
      <c r="Q314" s="9">
        <f>VLOOKUP(ROUND(K314,0),Sheet2!$B$20:$J$37,8,0)</f>
        <v>3027.866102317616</v>
      </c>
      <c r="R314" s="46">
        <f>VLOOKUP(ROUND(K314,0),Sheet2!$B$20:$J$37,2,0)</f>
        <v>4186.3329471694315</v>
      </c>
      <c r="S314" s="46">
        <f>VLOOKUP(ROUND(K314,0),Sheet2!$B$20:$J$37,3,0)</f>
        <v>4014.327682062572</v>
      </c>
      <c r="T314" s="46">
        <f>VLOOKUP(ROUND(K314,0),Sheet2!$B$20:$J$37,4,0)</f>
        <v>3923.2435599941455</v>
      </c>
      <c r="U314" s="46">
        <f>VLOOKUP(ROUND(K314,0),Sheet2!$B$20:$J$37,5,0)</f>
        <v>3782.9916157892471</v>
      </c>
      <c r="V314" s="46">
        <f>VLOOKUP(ROUND(K314,0),Sheet2!$B$20:$J$37,6,0)</f>
        <v>3548.6367327923881</v>
      </c>
      <c r="W314" s="46">
        <f>VLOOKUP(ROUND(K314,0),Sheet2!$B$20:$J$37,7,0)</f>
        <v>3288.2514175550023</v>
      </c>
      <c r="X314" s="46">
        <f>VLOOKUP(ROUND(K314,0),Sheet2!$B$20:$J$37,8,0)</f>
        <v>3027.866102317616</v>
      </c>
      <c r="Y314" s="46">
        <f>VLOOKUP(ROUND(K314,0),Sheet2!$B$20:$J$37,9,0)</f>
        <v>2793.5112193207569</v>
      </c>
      <c r="Z314" s="46">
        <f>VLOOKUP(ROUND(K314,0),Sheet2!$B$20:$M$37,10,0)</f>
        <v>2653.2592751158591</v>
      </c>
      <c r="AA314" s="46">
        <f>VLOOKUP(ROUND(K314,0),Sheet2!$B$20:$M$37,11,0)</f>
        <v>2562.1751530474321</v>
      </c>
      <c r="AB314" s="46">
        <f>VLOOKUP(ROUND(K314,0),Sheet2!$B$20:$M$37,12,0)</f>
        <v>2390.1698879405726</v>
      </c>
      <c r="AC314" s="46">
        <v>50</v>
      </c>
      <c r="AD314" s="53">
        <f t="shared" si="118"/>
        <v>0</v>
      </c>
      <c r="AE314">
        <v>1</v>
      </c>
      <c r="AF314" s="46">
        <v>0</v>
      </c>
      <c r="AG314">
        <v>0</v>
      </c>
      <c r="AH314" s="45">
        <v>0</v>
      </c>
      <c r="AL314">
        <v>0</v>
      </c>
      <c r="AM314" s="45">
        <v>0</v>
      </c>
      <c r="AO314">
        <v>0</v>
      </c>
      <c r="AQ314">
        <v>0</v>
      </c>
      <c r="AS314">
        <v>0</v>
      </c>
      <c r="AT314">
        <v>0</v>
      </c>
      <c r="AU314" t="s">
        <v>20</v>
      </c>
      <c r="AV314" t="s">
        <v>24</v>
      </c>
      <c r="AW314">
        <v>0</v>
      </c>
      <c r="AX314">
        <v>0</v>
      </c>
      <c r="AY314">
        <v>1</v>
      </c>
      <c r="AZ314" s="51">
        <f t="shared" si="119"/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 s="51">
        <f t="shared" si="120"/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56</v>
      </c>
      <c r="BW314" t="s">
        <v>24</v>
      </c>
      <c r="BX314">
        <v>0</v>
      </c>
      <c r="BY314">
        <v>0</v>
      </c>
      <c r="BZ314" s="52">
        <f t="shared" si="141"/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 s="52">
        <f t="shared" si="142"/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Y314">
        <v>0</v>
      </c>
      <c r="CZ314">
        <v>0</v>
      </c>
      <c r="DA314">
        <v>0</v>
      </c>
      <c r="DC314">
        <v>0</v>
      </c>
      <c r="DD314" s="54">
        <f t="shared" si="121"/>
        <v>0</v>
      </c>
      <c r="DE314" t="s">
        <v>8</v>
      </c>
      <c r="DF314">
        <v>0</v>
      </c>
      <c r="DG314" s="46">
        <v>0</v>
      </c>
      <c r="DH314" t="s">
        <v>68</v>
      </c>
    </row>
    <row r="315" spans="1:112" hidden="1" x14ac:dyDescent="0.35">
      <c r="A315" t="s">
        <v>3</v>
      </c>
      <c r="B315">
        <v>969978126</v>
      </c>
      <c r="C315">
        <v>1984</v>
      </c>
      <c r="D315">
        <v>38</v>
      </c>
      <c r="E315">
        <v>5</v>
      </c>
      <c r="F315" t="s">
        <v>8</v>
      </c>
      <c r="G315" s="3" t="s">
        <v>11</v>
      </c>
      <c r="H315" s="1">
        <v>44424</v>
      </c>
      <c r="I315" s="1">
        <v>44479</v>
      </c>
      <c r="J315" s="1">
        <v>44529</v>
      </c>
      <c r="K315">
        <v>40</v>
      </c>
      <c r="L315" s="48">
        <f t="shared" si="131"/>
        <v>0</v>
      </c>
      <c r="M315" s="48">
        <f t="shared" si="116"/>
        <v>0</v>
      </c>
      <c r="N315" s="48">
        <f t="shared" si="117"/>
        <v>0</v>
      </c>
      <c r="O315">
        <v>32.857142857142854</v>
      </c>
      <c r="P315">
        <v>3500</v>
      </c>
      <c r="Q315" s="9">
        <f>VLOOKUP(ROUND(K315,0),Sheet2!$B$20:$J$37,8,0)</f>
        <v>3027.866102317616</v>
      </c>
      <c r="R315" s="46">
        <f>VLOOKUP(ROUND(K315,0),Sheet2!$B$20:$J$37,2,0)</f>
        <v>4186.3329471694315</v>
      </c>
      <c r="S315" s="46">
        <f>VLOOKUP(ROUND(K315,0),Sheet2!$B$20:$J$37,3,0)</f>
        <v>4014.327682062572</v>
      </c>
      <c r="T315" s="46">
        <f>VLOOKUP(ROUND(K315,0),Sheet2!$B$20:$J$37,4,0)</f>
        <v>3923.2435599941455</v>
      </c>
      <c r="U315" s="46">
        <f>VLOOKUP(ROUND(K315,0),Sheet2!$B$20:$J$37,5,0)</f>
        <v>3782.9916157892471</v>
      </c>
      <c r="V315" s="46">
        <f>VLOOKUP(ROUND(K315,0),Sheet2!$B$20:$J$37,6,0)</f>
        <v>3548.6367327923881</v>
      </c>
      <c r="W315" s="46">
        <f>VLOOKUP(ROUND(K315,0),Sheet2!$B$20:$J$37,7,0)</f>
        <v>3288.2514175550023</v>
      </c>
      <c r="X315" s="46">
        <f>VLOOKUP(ROUND(K315,0),Sheet2!$B$20:$J$37,8,0)</f>
        <v>3027.866102317616</v>
      </c>
      <c r="Y315" s="46">
        <f>VLOOKUP(ROUND(K315,0),Sheet2!$B$20:$J$37,9,0)</f>
        <v>2793.5112193207569</v>
      </c>
      <c r="Z315" s="46">
        <f>VLOOKUP(ROUND(K315,0),Sheet2!$B$20:$M$37,10,0)</f>
        <v>2653.2592751158591</v>
      </c>
      <c r="AA315" s="46">
        <f>VLOOKUP(ROUND(K315,0),Sheet2!$B$20:$M$37,11,0)</f>
        <v>2562.1751530474321</v>
      </c>
      <c r="AB315" s="46">
        <f>VLOOKUP(ROUND(K315,0),Sheet2!$B$20:$M$37,12,0)</f>
        <v>2390.1698879405726</v>
      </c>
      <c r="AC315" s="46">
        <v>50</v>
      </c>
      <c r="AD315" s="53">
        <f t="shared" si="118"/>
        <v>0</v>
      </c>
      <c r="AE315">
        <v>1</v>
      </c>
      <c r="AF315" s="46">
        <v>0</v>
      </c>
      <c r="AG315">
        <v>0</v>
      </c>
      <c r="AH315" s="45">
        <v>0</v>
      </c>
      <c r="AL315">
        <v>0</v>
      </c>
      <c r="AM315" s="45">
        <v>0</v>
      </c>
      <c r="AN315" t="s">
        <v>15</v>
      </c>
      <c r="AO315">
        <v>0</v>
      </c>
      <c r="AS315">
        <v>0</v>
      </c>
      <c r="AT315">
        <v>0</v>
      </c>
      <c r="AU315" t="s">
        <v>20</v>
      </c>
      <c r="AV315" t="s">
        <v>24</v>
      </c>
      <c r="AW315">
        <v>0</v>
      </c>
      <c r="AX315">
        <v>0</v>
      </c>
      <c r="AY315">
        <v>1</v>
      </c>
      <c r="AZ315" s="51">
        <f t="shared" si="119"/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 s="51">
        <f t="shared" si="120"/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55</v>
      </c>
      <c r="BW315" t="s">
        <v>24</v>
      </c>
      <c r="BX315">
        <v>0</v>
      </c>
      <c r="BY315">
        <v>0</v>
      </c>
      <c r="BZ315" s="52">
        <f t="shared" si="141"/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 s="52">
        <f t="shared" si="142"/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Y315">
        <v>0</v>
      </c>
      <c r="CZ315">
        <v>0</v>
      </c>
      <c r="DA315">
        <v>0</v>
      </c>
      <c r="DC315">
        <v>0</v>
      </c>
      <c r="DD315" s="54">
        <f t="shared" si="121"/>
        <v>0</v>
      </c>
      <c r="DE315" t="s">
        <v>8</v>
      </c>
      <c r="DF315">
        <v>0</v>
      </c>
      <c r="DG315" s="46">
        <v>0</v>
      </c>
      <c r="DH315" t="s">
        <v>68</v>
      </c>
    </row>
    <row r="316" spans="1:112" hidden="1" x14ac:dyDescent="0.35">
      <c r="A316" t="s">
        <v>2</v>
      </c>
      <c r="B316">
        <v>21011103</v>
      </c>
      <c r="C316">
        <v>1979</v>
      </c>
      <c r="D316">
        <v>43</v>
      </c>
      <c r="E316">
        <v>0</v>
      </c>
      <c r="F316" t="s">
        <v>8</v>
      </c>
      <c r="G316" s="3" t="s">
        <v>11</v>
      </c>
      <c r="H316" s="1">
        <v>44429</v>
      </c>
      <c r="I316" s="1">
        <v>44457</v>
      </c>
      <c r="J316" s="1">
        <v>44489</v>
      </c>
      <c r="K316">
        <v>40.285714285714285</v>
      </c>
      <c r="L316" s="48">
        <f t="shared" si="131"/>
        <v>0</v>
      </c>
      <c r="M316" s="48">
        <f t="shared" si="116"/>
        <v>0</v>
      </c>
      <c r="N316" s="48">
        <f t="shared" si="117"/>
        <v>0</v>
      </c>
      <c r="O316">
        <v>35.714285714285715</v>
      </c>
      <c r="P316">
        <v>3500</v>
      </c>
      <c r="Q316" s="9">
        <f>VLOOKUP(ROUND(K316,0),Sheet2!$B$20:$J$37,8,0)</f>
        <v>3027.866102317616</v>
      </c>
      <c r="R316" s="46">
        <f>VLOOKUP(ROUND(K316,0),Sheet2!$B$20:$J$37,2,0)</f>
        <v>4186.3329471694315</v>
      </c>
      <c r="S316" s="46">
        <f>VLOOKUP(ROUND(K316,0),Sheet2!$B$20:$J$37,3,0)</f>
        <v>4014.327682062572</v>
      </c>
      <c r="T316" s="46">
        <f>VLOOKUP(ROUND(K316,0),Sheet2!$B$20:$J$37,4,0)</f>
        <v>3923.2435599941455</v>
      </c>
      <c r="U316" s="46">
        <f>VLOOKUP(ROUND(K316,0),Sheet2!$B$20:$J$37,5,0)</f>
        <v>3782.9916157892471</v>
      </c>
      <c r="V316" s="46">
        <f>VLOOKUP(ROUND(K316,0),Sheet2!$B$20:$J$37,6,0)</f>
        <v>3548.6367327923881</v>
      </c>
      <c r="W316" s="46">
        <f>VLOOKUP(ROUND(K316,0),Sheet2!$B$20:$J$37,7,0)</f>
        <v>3288.2514175550023</v>
      </c>
      <c r="X316" s="46">
        <f>VLOOKUP(ROUND(K316,0),Sheet2!$B$20:$J$37,8,0)</f>
        <v>3027.866102317616</v>
      </c>
      <c r="Y316" s="46">
        <f>VLOOKUP(ROUND(K316,0),Sheet2!$B$20:$J$37,9,0)</f>
        <v>2793.5112193207569</v>
      </c>
      <c r="Z316" s="46">
        <f>VLOOKUP(ROUND(K316,0),Sheet2!$B$20:$M$37,10,0)</f>
        <v>2653.2592751158591</v>
      </c>
      <c r="AA316" s="46">
        <f>VLOOKUP(ROUND(K316,0),Sheet2!$B$20:$M$37,11,0)</f>
        <v>2562.1751530474321</v>
      </c>
      <c r="AB316" s="46">
        <f>VLOOKUP(ROUND(K316,0),Sheet2!$B$20:$M$37,12,0)</f>
        <v>2390.1698879405726</v>
      </c>
      <c r="AC316" s="46">
        <v>50</v>
      </c>
      <c r="AD316" s="53">
        <f t="shared" si="118"/>
        <v>0</v>
      </c>
      <c r="AE316">
        <v>1</v>
      </c>
      <c r="AF316" s="46">
        <v>0</v>
      </c>
      <c r="AG316">
        <v>0</v>
      </c>
      <c r="AH316" s="45">
        <v>0</v>
      </c>
      <c r="AL316">
        <v>0</v>
      </c>
      <c r="AM316" s="45">
        <v>0</v>
      </c>
      <c r="AO316">
        <v>0</v>
      </c>
      <c r="AQ316">
        <v>0</v>
      </c>
      <c r="AS316">
        <v>0</v>
      </c>
      <c r="AT316">
        <v>0</v>
      </c>
      <c r="AU316" t="s">
        <v>20</v>
      </c>
      <c r="AV316" t="s">
        <v>25</v>
      </c>
      <c r="AW316">
        <v>0</v>
      </c>
      <c r="AX316">
        <v>1</v>
      </c>
      <c r="AY316">
        <v>0</v>
      </c>
      <c r="AZ316" s="51">
        <f t="shared" si="119"/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 s="51">
        <f t="shared" si="120"/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28</v>
      </c>
      <c r="BW316" t="s">
        <v>25</v>
      </c>
      <c r="BX316">
        <v>0</v>
      </c>
      <c r="BY316">
        <v>0</v>
      </c>
      <c r="BZ316" s="52">
        <f t="shared" si="141"/>
        <v>0</v>
      </c>
      <c r="CA316">
        <v>0</v>
      </c>
      <c r="CB316">
        <v>0</v>
      </c>
      <c r="CC316">
        <v>1</v>
      </c>
      <c r="CD316">
        <v>0</v>
      </c>
      <c r="CE316">
        <v>0</v>
      </c>
      <c r="CF316" s="52">
        <f t="shared" si="142"/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Y316">
        <v>0</v>
      </c>
      <c r="CZ316">
        <v>0</v>
      </c>
      <c r="DA316">
        <v>0</v>
      </c>
      <c r="DC316">
        <v>0</v>
      </c>
      <c r="DD316" s="54">
        <f t="shared" si="121"/>
        <v>0</v>
      </c>
      <c r="DF316">
        <v>0</v>
      </c>
      <c r="DG316" s="46">
        <v>0</v>
      </c>
      <c r="DH316" t="s">
        <v>68</v>
      </c>
    </row>
    <row r="317" spans="1:112" hidden="1" x14ac:dyDescent="0.35">
      <c r="A317" t="s">
        <v>3</v>
      </c>
      <c r="B317">
        <v>763686548</v>
      </c>
      <c r="C317">
        <v>1990</v>
      </c>
      <c r="D317">
        <v>32</v>
      </c>
      <c r="E317">
        <v>2</v>
      </c>
      <c r="F317" t="s">
        <v>8</v>
      </c>
      <c r="G317" s="5" t="s">
        <v>11</v>
      </c>
      <c r="H317" s="1">
        <v>44434</v>
      </c>
      <c r="I317" s="1">
        <v>44445</v>
      </c>
      <c r="J317" s="1">
        <v>44536</v>
      </c>
      <c r="K317">
        <v>39</v>
      </c>
      <c r="L317" s="48">
        <f t="shared" ref="L317:L348" si="143">IF(K317&lt;28,1,0)</f>
        <v>0</v>
      </c>
      <c r="M317" s="48">
        <f t="shared" si="116"/>
        <v>0</v>
      </c>
      <c r="N317" s="48">
        <f t="shared" si="117"/>
        <v>0</v>
      </c>
      <c r="O317">
        <v>26</v>
      </c>
      <c r="P317">
        <v>3300</v>
      </c>
      <c r="Q317" s="9">
        <f>VLOOKUP(ROUND(K317,0),Sheet2!$B$20:$J$37,8,0)</f>
        <v>2883.6536389391513</v>
      </c>
      <c r="R317" s="46">
        <f>VLOOKUP(ROUND(K317,0),Sheet2!$B$20:$J$37,2,0)</f>
        <v>3986.9445441050993</v>
      </c>
      <c r="S317" s="46">
        <f>VLOOKUP(ROUND(K317,0),Sheet2!$B$20:$J$37,3,0)</f>
        <v>3823.1316171522089</v>
      </c>
      <c r="T317" s="46">
        <f>VLOOKUP(ROUND(K317,0),Sheet2!$B$20:$J$37,4,0)</f>
        <v>3736.3856874523608</v>
      </c>
      <c r="U317" s="46">
        <f>VLOOKUP(ROUND(K317,0),Sheet2!$B$20:$J$37,5,0)</f>
        <v>3602.8137210549116</v>
      </c>
      <c r="V317" s="46">
        <f>VLOOKUP(ROUND(K317,0),Sheet2!$B$20:$J$37,6,0)</f>
        <v>3379.6207896898895</v>
      </c>
      <c r="W317" s="46">
        <f>VLOOKUP(ROUND(K317,0),Sheet2!$B$20:$J$37,7,0)</f>
        <v>3131.6372143145204</v>
      </c>
      <c r="X317" s="46">
        <f>VLOOKUP(ROUND(K317,0),Sheet2!$B$20:$J$37,8,0)</f>
        <v>2883.6536389391513</v>
      </c>
      <c r="Y317" s="46">
        <f>VLOOKUP(ROUND(K317,0),Sheet2!$B$20:$J$37,9,0)</f>
        <v>2660.4607075741292</v>
      </c>
      <c r="Z317" s="46">
        <f>VLOOKUP(ROUND(K317,0),Sheet2!$B$20:$M$37,10,0)</f>
        <v>2526.8887411766796</v>
      </c>
      <c r="AA317" s="46">
        <f>VLOOKUP(ROUND(K317,0),Sheet2!$B$20:$M$37,11,0)</f>
        <v>2440.1428114768319</v>
      </c>
      <c r="AB317" s="46">
        <f>VLOOKUP(ROUND(K317,0),Sheet2!$B$20:$M$37,12,0)</f>
        <v>2276.3298845239415</v>
      </c>
      <c r="AC317" s="46">
        <v>50</v>
      </c>
      <c r="AD317" s="53">
        <f t="shared" si="118"/>
        <v>0</v>
      </c>
      <c r="AE317">
        <v>1</v>
      </c>
      <c r="AF317" s="46">
        <v>0</v>
      </c>
      <c r="AG317">
        <v>0</v>
      </c>
      <c r="AH317" s="45">
        <v>0</v>
      </c>
      <c r="AL317">
        <v>0</v>
      </c>
      <c r="AM317" s="45">
        <v>1</v>
      </c>
      <c r="AN317">
        <v>28</v>
      </c>
      <c r="AO317">
        <v>0</v>
      </c>
      <c r="AS317">
        <v>0</v>
      </c>
      <c r="AT317">
        <v>0</v>
      </c>
      <c r="AU317" t="s">
        <v>20</v>
      </c>
      <c r="AV317" t="s">
        <v>25</v>
      </c>
      <c r="AW317">
        <v>0</v>
      </c>
      <c r="AX317">
        <v>0</v>
      </c>
      <c r="AY317">
        <v>1</v>
      </c>
      <c r="AZ317" s="51">
        <f t="shared" si="119"/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 s="51">
        <f t="shared" si="120"/>
        <v>0</v>
      </c>
      <c r="BG317">
        <v>0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11</v>
      </c>
      <c r="BW317" t="s">
        <v>25</v>
      </c>
      <c r="BX317">
        <v>0</v>
      </c>
      <c r="BY317">
        <v>0</v>
      </c>
      <c r="BZ317" s="52">
        <f t="shared" si="141"/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 s="52">
        <f t="shared" si="142"/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Y317">
        <v>0</v>
      </c>
      <c r="CZ317">
        <v>0</v>
      </c>
      <c r="DA317">
        <v>1</v>
      </c>
      <c r="DB317">
        <v>31</v>
      </c>
      <c r="DC317">
        <v>0</v>
      </c>
      <c r="DD317" s="54">
        <f t="shared" si="121"/>
        <v>0</v>
      </c>
      <c r="DE317" t="s">
        <v>73</v>
      </c>
      <c r="DF317">
        <v>0</v>
      </c>
      <c r="DG317" s="46">
        <v>0</v>
      </c>
      <c r="DH317" t="s">
        <v>68</v>
      </c>
    </row>
    <row r="318" spans="1:112" hidden="1" x14ac:dyDescent="0.35">
      <c r="A318" t="s">
        <v>3</v>
      </c>
      <c r="B318">
        <v>901487154</v>
      </c>
      <c r="C318">
        <v>1993</v>
      </c>
      <c r="D318">
        <v>29</v>
      </c>
      <c r="E318">
        <v>2</v>
      </c>
      <c r="F318" t="s">
        <v>8</v>
      </c>
      <c r="G318" s="3" t="s">
        <v>11</v>
      </c>
      <c r="H318" s="1">
        <v>44428</v>
      </c>
      <c r="I318" s="1">
        <v>44459</v>
      </c>
      <c r="J318" s="1">
        <v>44524</v>
      </c>
      <c r="K318">
        <v>39.142857142857146</v>
      </c>
      <c r="L318" s="48">
        <f t="shared" si="143"/>
        <v>0</v>
      </c>
      <c r="M318" s="48">
        <f t="shared" si="116"/>
        <v>0</v>
      </c>
      <c r="N318" s="48">
        <f t="shared" si="117"/>
        <v>0</v>
      </c>
      <c r="O318">
        <v>29.857142857142861</v>
      </c>
      <c r="P318">
        <v>3300</v>
      </c>
      <c r="Q318" s="9">
        <f>VLOOKUP(ROUND(K318,0),Sheet2!$B$20:$J$37,8,0)</f>
        <v>2883.6536389391513</v>
      </c>
      <c r="R318" s="46">
        <f>VLOOKUP(ROUND(K318,0),Sheet2!$B$20:$J$37,2,0)</f>
        <v>3986.9445441050993</v>
      </c>
      <c r="S318" s="46">
        <f>VLOOKUP(ROUND(K318,0),Sheet2!$B$20:$J$37,3,0)</f>
        <v>3823.1316171522089</v>
      </c>
      <c r="T318" s="46">
        <f>VLOOKUP(ROUND(K318,0),Sheet2!$B$20:$J$37,4,0)</f>
        <v>3736.3856874523608</v>
      </c>
      <c r="U318" s="46">
        <f>VLOOKUP(ROUND(K318,0),Sheet2!$B$20:$J$37,5,0)</f>
        <v>3602.8137210549116</v>
      </c>
      <c r="V318" s="46">
        <f>VLOOKUP(ROUND(K318,0),Sheet2!$B$20:$J$37,6,0)</f>
        <v>3379.6207896898895</v>
      </c>
      <c r="W318" s="46">
        <f>VLOOKUP(ROUND(K318,0),Sheet2!$B$20:$J$37,7,0)</f>
        <v>3131.6372143145204</v>
      </c>
      <c r="X318" s="46">
        <f>VLOOKUP(ROUND(K318,0),Sheet2!$B$20:$J$37,8,0)</f>
        <v>2883.6536389391513</v>
      </c>
      <c r="Y318" s="46">
        <f>VLOOKUP(ROUND(K318,0),Sheet2!$B$20:$J$37,9,0)</f>
        <v>2660.4607075741292</v>
      </c>
      <c r="Z318" s="46">
        <f>VLOOKUP(ROUND(K318,0),Sheet2!$B$20:$M$37,10,0)</f>
        <v>2526.8887411766796</v>
      </c>
      <c r="AA318" s="46">
        <f>VLOOKUP(ROUND(K318,0),Sheet2!$B$20:$M$37,11,0)</f>
        <v>2440.1428114768319</v>
      </c>
      <c r="AB318" s="46">
        <f>VLOOKUP(ROUND(K318,0),Sheet2!$B$20:$M$37,12,0)</f>
        <v>2276.3298845239415</v>
      </c>
      <c r="AC318" s="46">
        <v>50</v>
      </c>
      <c r="AD318" s="53">
        <f t="shared" si="118"/>
        <v>0</v>
      </c>
      <c r="AE318">
        <v>1</v>
      </c>
      <c r="AF318" s="46">
        <v>0</v>
      </c>
      <c r="AG318">
        <v>0</v>
      </c>
      <c r="AH318" s="45">
        <v>0</v>
      </c>
      <c r="AL318">
        <v>0</v>
      </c>
      <c r="AM318" s="45">
        <v>1</v>
      </c>
      <c r="AN318">
        <v>31</v>
      </c>
      <c r="AO318">
        <v>0</v>
      </c>
      <c r="AQ318">
        <v>0</v>
      </c>
      <c r="AS318">
        <v>0</v>
      </c>
      <c r="AT318">
        <v>0</v>
      </c>
      <c r="AU318" t="s">
        <v>20</v>
      </c>
      <c r="AV318" t="s">
        <v>24</v>
      </c>
      <c r="AW318">
        <v>0</v>
      </c>
      <c r="AX318">
        <v>0</v>
      </c>
      <c r="AY318">
        <v>1</v>
      </c>
      <c r="AZ318" s="51">
        <f t="shared" si="119"/>
        <v>1</v>
      </c>
      <c r="BA318">
        <v>0</v>
      </c>
      <c r="BB318">
        <v>0</v>
      </c>
      <c r="BC318">
        <v>1</v>
      </c>
      <c r="BD318">
        <v>0</v>
      </c>
      <c r="BE318">
        <v>0</v>
      </c>
      <c r="BF318" s="51">
        <f t="shared" si="120"/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31</v>
      </c>
      <c r="BW318" t="s">
        <v>24</v>
      </c>
      <c r="BX318">
        <v>0</v>
      </c>
      <c r="BY318">
        <v>0</v>
      </c>
      <c r="BZ318" s="52">
        <f t="shared" si="141"/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 s="52">
        <f t="shared" si="142"/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0.5</v>
      </c>
      <c r="CY318">
        <v>0</v>
      </c>
      <c r="CZ318">
        <v>0</v>
      </c>
      <c r="DA318">
        <v>0</v>
      </c>
      <c r="DC318">
        <v>0</v>
      </c>
      <c r="DD318" s="54">
        <f t="shared" si="121"/>
        <v>0</v>
      </c>
      <c r="DE318" t="s">
        <v>8</v>
      </c>
      <c r="DF318">
        <v>0</v>
      </c>
      <c r="DG318" s="46">
        <v>0</v>
      </c>
      <c r="DH318" t="s">
        <v>68</v>
      </c>
    </row>
    <row r="319" spans="1:112" hidden="1" x14ac:dyDescent="0.35">
      <c r="A319" t="s">
        <v>3</v>
      </c>
      <c r="B319">
        <v>934927697</v>
      </c>
      <c r="C319">
        <v>1993</v>
      </c>
      <c r="D319">
        <v>29</v>
      </c>
      <c r="E319" s="45">
        <v>2</v>
      </c>
      <c r="F319" t="s">
        <v>8</v>
      </c>
      <c r="G319" s="3" t="s">
        <v>11</v>
      </c>
      <c r="H319" s="1">
        <v>44447</v>
      </c>
      <c r="I319" s="1">
        <v>44468</v>
      </c>
      <c r="J319" s="1">
        <v>44542</v>
      </c>
      <c r="K319">
        <v>39</v>
      </c>
      <c r="L319" s="48">
        <f t="shared" si="143"/>
        <v>0</v>
      </c>
      <c r="M319" s="48">
        <f t="shared" si="116"/>
        <v>0</v>
      </c>
      <c r="N319" s="48">
        <f t="shared" si="117"/>
        <v>0</v>
      </c>
      <c r="O319">
        <v>28.428571428571431</v>
      </c>
      <c r="P319">
        <v>3300</v>
      </c>
      <c r="Q319" s="9">
        <f>VLOOKUP(ROUND(K319,0),Sheet2!$B$20:$J$37,8,0)</f>
        <v>2883.6536389391513</v>
      </c>
      <c r="R319" s="46">
        <f>VLOOKUP(ROUND(K319,0),Sheet2!$B$20:$J$37,2,0)</f>
        <v>3986.9445441050993</v>
      </c>
      <c r="S319" s="46">
        <f>VLOOKUP(ROUND(K319,0),Sheet2!$B$20:$J$37,3,0)</f>
        <v>3823.1316171522089</v>
      </c>
      <c r="T319" s="46">
        <f>VLOOKUP(ROUND(K319,0),Sheet2!$B$20:$J$37,4,0)</f>
        <v>3736.3856874523608</v>
      </c>
      <c r="U319" s="46">
        <f>VLOOKUP(ROUND(K319,0),Sheet2!$B$20:$J$37,5,0)</f>
        <v>3602.8137210549116</v>
      </c>
      <c r="V319" s="46">
        <f>VLOOKUP(ROUND(K319,0),Sheet2!$B$20:$J$37,6,0)</f>
        <v>3379.6207896898895</v>
      </c>
      <c r="W319" s="46">
        <f>VLOOKUP(ROUND(K319,0),Sheet2!$B$20:$J$37,7,0)</f>
        <v>3131.6372143145204</v>
      </c>
      <c r="X319" s="46">
        <f>VLOOKUP(ROUND(K319,0),Sheet2!$B$20:$J$37,8,0)</f>
        <v>2883.6536389391513</v>
      </c>
      <c r="Y319" s="46">
        <f>VLOOKUP(ROUND(K319,0),Sheet2!$B$20:$J$37,9,0)</f>
        <v>2660.4607075741292</v>
      </c>
      <c r="Z319" s="46">
        <f>VLOOKUP(ROUND(K319,0),Sheet2!$B$20:$M$37,10,0)</f>
        <v>2526.8887411766796</v>
      </c>
      <c r="AA319" s="46">
        <f>VLOOKUP(ROUND(K319,0),Sheet2!$B$20:$M$37,11,0)</f>
        <v>2440.1428114768319</v>
      </c>
      <c r="AB319" s="46">
        <f>VLOOKUP(ROUND(K319,0),Sheet2!$B$20:$M$37,12,0)</f>
        <v>2276.3298845239415</v>
      </c>
      <c r="AC319" s="46">
        <v>50</v>
      </c>
      <c r="AD319" s="53">
        <f t="shared" si="118"/>
        <v>0</v>
      </c>
      <c r="AE319">
        <v>1</v>
      </c>
      <c r="AF319" s="46">
        <v>0</v>
      </c>
      <c r="AG319">
        <v>0</v>
      </c>
      <c r="AH319" s="45">
        <v>0</v>
      </c>
      <c r="AL319">
        <v>1</v>
      </c>
      <c r="AM319" s="45">
        <v>0</v>
      </c>
      <c r="AN319">
        <v>28</v>
      </c>
      <c r="AO319">
        <v>0</v>
      </c>
      <c r="AS319">
        <v>0</v>
      </c>
      <c r="AT319">
        <v>0</v>
      </c>
      <c r="AU319" t="s">
        <v>20</v>
      </c>
      <c r="AV319" t="s">
        <v>25</v>
      </c>
      <c r="AW319">
        <v>0</v>
      </c>
      <c r="AX319">
        <v>1</v>
      </c>
      <c r="AY319">
        <v>1</v>
      </c>
      <c r="AZ319" s="51">
        <v>1</v>
      </c>
      <c r="BA319">
        <v>0</v>
      </c>
      <c r="BB319">
        <v>0</v>
      </c>
      <c r="BC319">
        <v>1</v>
      </c>
      <c r="BD319">
        <v>0</v>
      </c>
      <c r="BE319">
        <v>0</v>
      </c>
      <c r="BF319" s="51">
        <f t="shared" si="120"/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21</v>
      </c>
      <c r="BW319" t="s">
        <v>25</v>
      </c>
      <c r="BX319">
        <v>1</v>
      </c>
      <c r="BY319">
        <v>1</v>
      </c>
      <c r="BZ319" s="52">
        <v>1</v>
      </c>
      <c r="CA319">
        <v>0</v>
      </c>
      <c r="CB319">
        <v>0</v>
      </c>
      <c r="CC319">
        <v>1</v>
      </c>
      <c r="CD319">
        <v>0</v>
      </c>
      <c r="CE319">
        <v>0</v>
      </c>
      <c r="CF319" s="52">
        <f t="shared" si="142"/>
        <v>0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Y319">
        <v>0</v>
      </c>
      <c r="CZ319">
        <v>0</v>
      </c>
      <c r="DA319">
        <v>1</v>
      </c>
      <c r="DB319">
        <v>33</v>
      </c>
      <c r="DC319">
        <v>0</v>
      </c>
      <c r="DD319" s="54">
        <f t="shared" si="121"/>
        <v>0</v>
      </c>
      <c r="DE319" t="s">
        <v>73</v>
      </c>
      <c r="DF319">
        <v>0</v>
      </c>
      <c r="DG319" s="46">
        <v>0</v>
      </c>
      <c r="DH319" t="s">
        <v>68</v>
      </c>
    </row>
    <row r="320" spans="1:112" hidden="1" x14ac:dyDescent="0.35">
      <c r="A320" t="s">
        <v>3</v>
      </c>
      <c r="B320">
        <v>389294071</v>
      </c>
      <c r="C320">
        <v>1992</v>
      </c>
      <c r="D320">
        <v>30</v>
      </c>
      <c r="E320">
        <v>1</v>
      </c>
      <c r="F320" t="s">
        <v>8</v>
      </c>
      <c r="G320" s="3" t="s">
        <v>11</v>
      </c>
      <c r="H320" s="1">
        <v>44427</v>
      </c>
      <c r="I320" s="1">
        <v>44463</v>
      </c>
      <c r="J320" s="1">
        <v>44516</v>
      </c>
      <c r="K320">
        <v>38.571428571428569</v>
      </c>
      <c r="L320" s="48">
        <f t="shared" si="143"/>
        <v>0</v>
      </c>
      <c r="M320" s="48">
        <f t="shared" si="116"/>
        <v>0</v>
      </c>
      <c r="N320" s="48">
        <f t="shared" si="117"/>
        <v>0</v>
      </c>
      <c r="O320">
        <v>31</v>
      </c>
      <c r="P320">
        <v>3300</v>
      </c>
      <c r="Q320" s="9">
        <f>VLOOKUP(ROUND(K320,0),Sheet2!$B$20:$J$37,8,0)</f>
        <v>2883.6536389391513</v>
      </c>
      <c r="R320" s="46">
        <f>VLOOKUP(ROUND(K320,0),Sheet2!$B$20:$J$37,2,0)</f>
        <v>3986.9445441050993</v>
      </c>
      <c r="S320" s="46">
        <f>VLOOKUP(ROUND(K320,0),Sheet2!$B$20:$J$37,3,0)</f>
        <v>3823.1316171522089</v>
      </c>
      <c r="T320" s="46">
        <f>VLOOKUP(ROUND(K320,0),Sheet2!$B$20:$J$37,4,0)</f>
        <v>3736.3856874523608</v>
      </c>
      <c r="U320" s="46">
        <f>VLOOKUP(ROUND(K320,0),Sheet2!$B$20:$J$37,5,0)</f>
        <v>3602.8137210549116</v>
      </c>
      <c r="V320" s="46">
        <f>VLOOKUP(ROUND(K320,0),Sheet2!$B$20:$J$37,6,0)</f>
        <v>3379.6207896898895</v>
      </c>
      <c r="W320" s="46">
        <f>VLOOKUP(ROUND(K320,0),Sheet2!$B$20:$J$37,7,0)</f>
        <v>3131.6372143145204</v>
      </c>
      <c r="X320" s="46">
        <f>VLOOKUP(ROUND(K320,0),Sheet2!$B$20:$J$37,8,0)</f>
        <v>2883.6536389391513</v>
      </c>
      <c r="Y320" s="46">
        <f>VLOOKUP(ROUND(K320,0),Sheet2!$B$20:$J$37,9,0)</f>
        <v>2660.4607075741292</v>
      </c>
      <c r="Z320" s="46">
        <f>VLOOKUP(ROUND(K320,0),Sheet2!$B$20:$M$37,10,0)</f>
        <v>2526.8887411766796</v>
      </c>
      <c r="AA320" s="46">
        <f>VLOOKUP(ROUND(K320,0),Sheet2!$B$20:$M$37,11,0)</f>
        <v>2440.1428114768319</v>
      </c>
      <c r="AB320" s="46">
        <f>VLOOKUP(ROUND(K320,0),Sheet2!$B$20:$M$37,12,0)</f>
        <v>2276.3298845239415</v>
      </c>
      <c r="AC320" s="46">
        <v>50</v>
      </c>
      <c r="AD320" s="53">
        <f t="shared" si="118"/>
        <v>0</v>
      </c>
      <c r="AE320">
        <v>1</v>
      </c>
      <c r="AF320" s="46">
        <v>0</v>
      </c>
      <c r="AG320">
        <v>0</v>
      </c>
      <c r="AH320" s="45">
        <v>0</v>
      </c>
      <c r="AL320">
        <v>1</v>
      </c>
      <c r="AM320" s="45">
        <v>0</v>
      </c>
      <c r="AN320">
        <v>26</v>
      </c>
      <c r="AO320">
        <v>0</v>
      </c>
      <c r="AS320">
        <v>0</v>
      </c>
      <c r="AT320">
        <v>0</v>
      </c>
      <c r="AU320" t="s">
        <v>20</v>
      </c>
      <c r="AV320" t="s">
        <v>25</v>
      </c>
      <c r="AW320">
        <v>0</v>
      </c>
      <c r="AX320">
        <v>1</v>
      </c>
      <c r="AY320">
        <v>1</v>
      </c>
      <c r="AZ320" s="51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 s="51">
        <f t="shared" si="120"/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36</v>
      </c>
      <c r="BW320" t="s">
        <v>25</v>
      </c>
      <c r="BX320">
        <v>1</v>
      </c>
      <c r="BY320">
        <v>1</v>
      </c>
      <c r="BZ320" s="52">
        <v>1</v>
      </c>
      <c r="CA320">
        <v>1</v>
      </c>
      <c r="CB320">
        <v>1</v>
      </c>
      <c r="CC320">
        <v>0</v>
      </c>
      <c r="CD320">
        <v>0</v>
      </c>
      <c r="CE320">
        <v>0</v>
      </c>
      <c r="CF320" s="52">
        <f t="shared" si="142"/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Y320">
        <v>0</v>
      </c>
      <c r="CZ320">
        <v>0</v>
      </c>
      <c r="DA320">
        <v>0</v>
      </c>
      <c r="DC320">
        <v>0</v>
      </c>
      <c r="DD320" s="54">
        <f t="shared" si="121"/>
        <v>0</v>
      </c>
      <c r="DE320" t="s">
        <v>8</v>
      </c>
      <c r="DF320">
        <v>0</v>
      </c>
      <c r="DG320" s="46">
        <v>0</v>
      </c>
      <c r="DH320" t="s">
        <v>68</v>
      </c>
    </row>
    <row r="321" spans="1:112" hidden="1" x14ac:dyDescent="0.35">
      <c r="A321" t="s">
        <v>2</v>
      </c>
      <c r="B321">
        <v>17422366</v>
      </c>
      <c r="C321">
        <v>1984</v>
      </c>
      <c r="D321">
        <v>38</v>
      </c>
      <c r="E321">
        <v>0</v>
      </c>
      <c r="F321" t="s">
        <v>9</v>
      </c>
      <c r="G321" s="3" t="s">
        <v>11</v>
      </c>
      <c r="H321" s="1">
        <v>44427</v>
      </c>
      <c r="I321" s="1" t="s">
        <v>52</v>
      </c>
      <c r="J321" s="1">
        <v>44454</v>
      </c>
      <c r="K321">
        <v>39.142857142857146</v>
      </c>
      <c r="L321" s="48">
        <f t="shared" si="143"/>
        <v>0</v>
      </c>
      <c r="M321" s="48">
        <f t="shared" si="116"/>
        <v>0</v>
      </c>
      <c r="N321" s="48">
        <f t="shared" si="117"/>
        <v>0</v>
      </c>
      <c r="O321">
        <v>35.285714285714292</v>
      </c>
      <c r="P321">
        <v>3300</v>
      </c>
      <c r="Q321" s="9">
        <f>VLOOKUP(ROUND(K321,0),Sheet2!$B$20:$J$37,8,0)</f>
        <v>2883.6536389391513</v>
      </c>
      <c r="R321" s="46">
        <f>VLOOKUP(ROUND(K321,0),Sheet2!$B$20:$J$37,2,0)</f>
        <v>3986.9445441050993</v>
      </c>
      <c r="S321" s="46">
        <f>VLOOKUP(ROUND(K321,0),Sheet2!$B$20:$J$37,3,0)</f>
        <v>3823.1316171522089</v>
      </c>
      <c r="T321" s="46">
        <f>VLOOKUP(ROUND(K321,0),Sheet2!$B$20:$J$37,4,0)</f>
        <v>3736.3856874523608</v>
      </c>
      <c r="U321" s="46">
        <f>VLOOKUP(ROUND(K321,0),Sheet2!$B$20:$J$37,5,0)</f>
        <v>3602.8137210549116</v>
      </c>
      <c r="V321" s="46">
        <f>VLOOKUP(ROUND(K321,0),Sheet2!$B$20:$J$37,6,0)</f>
        <v>3379.6207896898895</v>
      </c>
      <c r="W321" s="46">
        <f>VLOOKUP(ROUND(K321,0),Sheet2!$B$20:$J$37,7,0)</f>
        <v>3131.6372143145204</v>
      </c>
      <c r="X321" s="46">
        <f>VLOOKUP(ROUND(K321,0),Sheet2!$B$20:$J$37,8,0)</f>
        <v>2883.6536389391513</v>
      </c>
      <c r="Y321" s="46">
        <f>VLOOKUP(ROUND(K321,0),Sheet2!$B$20:$J$37,9,0)</f>
        <v>2660.4607075741292</v>
      </c>
      <c r="Z321" s="46">
        <f>VLOOKUP(ROUND(K321,0),Sheet2!$B$20:$M$37,10,0)</f>
        <v>2526.8887411766796</v>
      </c>
      <c r="AA321" s="46">
        <f>VLOOKUP(ROUND(K321,0),Sheet2!$B$20:$M$37,11,0)</f>
        <v>2440.1428114768319</v>
      </c>
      <c r="AB321" s="46">
        <f>VLOOKUP(ROUND(K321,0),Sheet2!$B$20:$M$37,12,0)</f>
        <v>2276.3298845239415</v>
      </c>
      <c r="AC321" s="46">
        <v>50</v>
      </c>
      <c r="AD321" s="53">
        <f t="shared" si="118"/>
        <v>0</v>
      </c>
      <c r="AE321">
        <v>1</v>
      </c>
      <c r="AF321" s="46">
        <v>0</v>
      </c>
      <c r="AG321">
        <v>0</v>
      </c>
      <c r="AH321" s="45">
        <v>0</v>
      </c>
      <c r="AL321">
        <v>1</v>
      </c>
      <c r="AM321" s="45">
        <v>0</v>
      </c>
      <c r="AN321">
        <v>29.857142857142858</v>
      </c>
      <c r="AO321">
        <v>0</v>
      </c>
      <c r="AQ321">
        <v>0</v>
      </c>
      <c r="AS321">
        <v>0</v>
      </c>
      <c r="AT321">
        <v>0</v>
      </c>
      <c r="AU321" t="s">
        <v>21</v>
      </c>
      <c r="AV321" t="s">
        <v>24</v>
      </c>
      <c r="AW321">
        <v>0</v>
      </c>
      <c r="AX321">
        <v>0</v>
      </c>
      <c r="AY321">
        <v>0</v>
      </c>
      <c r="AZ321" s="51">
        <f t="shared" si="119"/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51">
        <f t="shared" si="120"/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/>
      <c r="CW321">
        <v>0</v>
      </c>
      <c r="CY321">
        <v>0</v>
      </c>
      <c r="CZ321">
        <v>0</v>
      </c>
      <c r="DA321">
        <v>0</v>
      </c>
      <c r="DC321">
        <v>0</v>
      </c>
      <c r="DD321" s="54">
        <f t="shared" si="121"/>
        <v>0</v>
      </c>
      <c r="DF321">
        <v>0</v>
      </c>
      <c r="DG321" s="46">
        <v>0</v>
      </c>
      <c r="DH321" t="s">
        <v>68</v>
      </c>
    </row>
    <row r="322" spans="1:112" hidden="1" x14ac:dyDescent="0.35">
      <c r="A322" t="s">
        <v>2</v>
      </c>
      <c r="B322">
        <v>19028748</v>
      </c>
      <c r="C322">
        <v>1993</v>
      </c>
      <c r="D322">
        <v>29</v>
      </c>
      <c r="E322">
        <v>0</v>
      </c>
      <c r="F322" t="s">
        <v>8</v>
      </c>
      <c r="G322" s="3" t="s">
        <v>11</v>
      </c>
      <c r="H322" s="1">
        <v>44409</v>
      </c>
      <c r="I322" s="1">
        <v>44460</v>
      </c>
      <c r="J322" s="1">
        <v>44478</v>
      </c>
      <c r="K322">
        <v>38.571428571428569</v>
      </c>
      <c r="L322" s="48">
        <f t="shared" si="143"/>
        <v>0</v>
      </c>
      <c r="M322" s="48">
        <f t="shared" ref="M322:M385" si="144">IF(AND(K322&gt;=28, K322&lt;34),1,0)</f>
        <v>0</v>
      </c>
      <c r="N322" s="48">
        <f t="shared" ref="N322:N385" si="145">IF(AND(K322&gt;=34, K322&lt;37),1,0)</f>
        <v>0</v>
      </c>
      <c r="O322">
        <v>36</v>
      </c>
      <c r="P322">
        <v>3300</v>
      </c>
      <c r="Q322" s="9">
        <f>VLOOKUP(ROUND(K322,0),Sheet2!$B$20:$J$37,8,0)</f>
        <v>2883.6536389391513</v>
      </c>
      <c r="R322" s="46">
        <f>VLOOKUP(ROUND(K322,0),Sheet2!$B$20:$J$37,2,0)</f>
        <v>3986.9445441050993</v>
      </c>
      <c r="S322" s="46">
        <f>VLOOKUP(ROUND(K322,0),Sheet2!$B$20:$J$37,3,0)</f>
        <v>3823.1316171522089</v>
      </c>
      <c r="T322" s="46">
        <f>VLOOKUP(ROUND(K322,0),Sheet2!$B$20:$J$37,4,0)</f>
        <v>3736.3856874523608</v>
      </c>
      <c r="U322" s="46">
        <f>VLOOKUP(ROUND(K322,0),Sheet2!$B$20:$J$37,5,0)</f>
        <v>3602.8137210549116</v>
      </c>
      <c r="V322" s="46">
        <f>VLOOKUP(ROUND(K322,0),Sheet2!$B$20:$J$37,6,0)</f>
        <v>3379.6207896898895</v>
      </c>
      <c r="W322" s="46">
        <f>VLOOKUP(ROUND(K322,0),Sheet2!$B$20:$J$37,7,0)</f>
        <v>3131.6372143145204</v>
      </c>
      <c r="X322" s="46">
        <f>VLOOKUP(ROUND(K322,0),Sheet2!$B$20:$J$37,8,0)</f>
        <v>2883.6536389391513</v>
      </c>
      <c r="Y322" s="46">
        <f>VLOOKUP(ROUND(K322,0),Sheet2!$B$20:$J$37,9,0)</f>
        <v>2660.4607075741292</v>
      </c>
      <c r="Z322" s="46">
        <f>VLOOKUP(ROUND(K322,0),Sheet2!$B$20:$M$37,10,0)</f>
        <v>2526.8887411766796</v>
      </c>
      <c r="AA322" s="46">
        <f>VLOOKUP(ROUND(K322,0),Sheet2!$B$20:$M$37,11,0)</f>
        <v>2440.1428114768319</v>
      </c>
      <c r="AB322" s="46">
        <f>VLOOKUP(ROUND(K322,0),Sheet2!$B$20:$M$37,12,0)</f>
        <v>2276.3298845239415</v>
      </c>
      <c r="AC322" s="46">
        <v>50</v>
      </c>
      <c r="AD322" s="53">
        <f t="shared" si="118"/>
        <v>0</v>
      </c>
      <c r="AE322">
        <v>1</v>
      </c>
      <c r="AF322" s="46">
        <v>0</v>
      </c>
      <c r="AG322">
        <v>0</v>
      </c>
      <c r="AH322" s="45">
        <v>0</v>
      </c>
      <c r="AL322">
        <v>0</v>
      </c>
      <c r="AM322" s="45">
        <v>0</v>
      </c>
      <c r="AO322">
        <v>0</v>
      </c>
      <c r="AQ322">
        <v>0</v>
      </c>
      <c r="AS322">
        <v>0</v>
      </c>
      <c r="AT322">
        <v>0</v>
      </c>
      <c r="AU322" t="s">
        <v>20</v>
      </c>
      <c r="AV322" t="s">
        <v>25</v>
      </c>
      <c r="AW322">
        <v>0</v>
      </c>
      <c r="AX322">
        <v>0</v>
      </c>
      <c r="AY322">
        <v>1</v>
      </c>
      <c r="AZ322" s="51">
        <f t="shared" si="119"/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 s="51">
        <f t="shared" si="120"/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51</v>
      </c>
      <c r="BW322" t="s">
        <v>25</v>
      </c>
      <c r="BX322">
        <v>0</v>
      </c>
      <c r="BY322">
        <v>1</v>
      </c>
      <c r="BZ322" s="52">
        <f t="shared" ref="BZ322" si="146">BX322+BY322</f>
        <v>1</v>
      </c>
      <c r="CA322">
        <v>0</v>
      </c>
      <c r="CB322">
        <v>0</v>
      </c>
      <c r="CC322">
        <v>1</v>
      </c>
      <c r="CD322">
        <v>0</v>
      </c>
      <c r="CE322">
        <v>0</v>
      </c>
      <c r="CF322" s="52">
        <f>CD322+CE322</f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Y322">
        <v>0</v>
      </c>
      <c r="CZ322">
        <v>0</v>
      </c>
      <c r="DA322">
        <v>0</v>
      </c>
      <c r="DC322">
        <v>0</v>
      </c>
      <c r="DD322" s="54">
        <f t="shared" si="121"/>
        <v>0</v>
      </c>
      <c r="DF322">
        <v>0</v>
      </c>
      <c r="DG322" s="46">
        <v>0</v>
      </c>
      <c r="DH322" t="s">
        <v>68</v>
      </c>
    </row>
    <row r="323" spans="1:112" hidden="1" x14ac:dyDescent="0.35">
      <c r="A323" t="s">
        <v>2</v>
      </c>
      <c r="B323" s="2">
        <v>21043431</v>
      </c>
      <c r="C323">
        <v>1988</v>
      </c>
      <c r="D323">
        <v>34</v>
      </c>
      <c r="E323">
        <v>0</v>
      </c>
      <c r="F323" t="s">
        <v>8</v>
      </c>
      <c r="G323" s="3" t="s">
        <v>11</v>
      </c>
      <c r="H323" s="1">
        <v>44435</v>
      </c>
      <c r="I323" s="1" t="s">
        <v>52</v>
      </c>
      <c r="J323" s="1">
        <v>44433</v>
      </c>
      <c r="K323">
        <v>38.571428571428569</v>
      </c>
      <c r="L323" s="48">
        <f t="shared" si="143"/>
        <v>0</v>
      </c>
      <c r="M323" s="48">
        <f t="shared" si="144"/>
        <v>0</v>
      </c>
      <c r="N323" s="48">
        <f t="shared" si="145"/>
        <v>0</v>
      </c>
      <c r="O323">
        <v>38.857142857142854</v>
      </c>
      <c r="P323">
        <v>3300</v>
      </c>
      <c r="Q323" s="9">
        <f>VLOOKUP(ROUND(K323,0),Sheet2!$B$20:$J$37,8,0)</f>
        <v>2883.6536389391513</v>
      </c>
      <c r="R323" s="46">
        <f>VLOOKUP(ROUND(K323,0),Sheet2!$B$20:$J$37,2,0)</f>
        <v>3986.9445441050993</v>
      </c>
      <c r="S323" s="46">
        <f>VLOOKUP(ROUND(K323,0),Sheet2!$B$20:$J$37,3,0)</f>
        <v>3823.1316171522089</v>
      </c>
      <c r="T323" s="46">
        <f>VLOOKUP(ROUND(K323,0),Sheet2!$B$20:$J$37,4,0)</f>
        <v>3736.3856874523608</v>
      </c>
      <c r="U323" s="46">
        <f>VLOOKUP(ROUND(K323,0),Sheet2!$B$20:$J$37,5,0)</f>
        <v>3602.8137210549116</v>
      </c>
      <c r="V323" s="46">
        <f>VLOOKUP(ROUND(K323,0),Sheet2!$B$20:$J$37,6,0)</f>
        <v>3379.6207896898895</v>
      </c>
      <c r="W323" s="46">
        <f>VLOOKUP(ROUND(K323,0),Sheet2!$B$20:$J$37,7,0)</f>
        <v>3131.6372143145204</v>
      </c>
      <c r="X323" s="46">
        <f>VLOOKUP(ROUND(K323,0),Sheet2!$B$20:$J$37,8,0)</f>
        <v>2883.6536389391513</v>
      </c>
      <c r="Y323" s="46">
        <f>VLOOKUP(ROUND(K323,0),Sheet2!$B$20:$J$37,9,0)</f>
        <v>2660.4607075741292</v>
      </c>
      <c r="Z323" s="46">
        <f>VLOOKUP(ROUND(K323,0),Sheet2!$B$20:$M$37,10,0)</f>
        <v>2526.8887411766796</v>
      </c>
      <c r="AA323" s="46">
        <f>VLOOKUP(ROUND(K323,0),Sheet2!$B$20:$M$37,11,0)</f>
        <v>2440.1428114768319</v>
      </c>
      <c r="AB323" s="46">
        <f>VLOOKUP(ROUND(K323,0),Sheet2!$B$20:$M$37,12,0)</f>
        <v>2276.3298845239415</v>
      </c>
      <c r="AC323" s="46">
        <v>50</v>
      </c>
      <c r="AD323" s="53">
        <f t="shared" ref="AD323:AD386" si="147">IF(P323&lt;Y323,1,0)</f>
        <v>0</v>
      </c>
      <c r="AE323">
        <v>1</v>
      </c>
      <c r="AF323" s="46">
        <v>0</v>
      </c>
      <c r="AG323">
        <v>0</v>
      </c>
      <c r="AH323" s="45">
        <v>0</v>
      </c>
      <c r="AL323">
        <v>0</v>
      </c>
      <c r="AM323" s="45">
        <v>0</v>
      </c>
      <c r="AO323">
        <v>0</v>
      </c>
      <c r="AQ323">
        <v>0</v>
      </c>
      <c r="AS323">
        <v>0</v>
      </c>
      <c r="AT323">
        <v>0</v>
      </c>
      <c r="AU323" t="s">
        <v>21</v>
      </c>
      <c r="AV323" t="s">
        <v>24</v>
      </c>
      <c r="AW323">
        <v>0</v>
      </c>
      <c r="AX323">
        <v>0</v>
      </c>
      <c r="AY323">
        <v>0</v>
      </c>
      <c r="AZ323" s="51">
        <f t="shared" ref="AZ323:AZ386" si="148">AX323+AY323</f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51">
        <f t="shared" ref="BF323:BF386" si="149">BD323+BE323</f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/>
      <c r="CW323">
        <v>0</v>
      </c>
      <c r="CY323">
        <v>0</v>
      </c>
      <c r="CZ323">
        <v>0</v>
      </c>
      <c r="DA323">
        <v>0</v>
      </c>
      <c r="DC323">
        <v>0</v>
      </c>
      <c r="DD323" s="54">
        <f t="shared" ref="DD323:DD386" si="150">IF(DC323&gt;0,1,0)</f>
        <v>0</v>
      </c>
      <c r="DE323" t="s">
        <v>8</v>
      </c>
      <c r="DF323">
        <v>0</v>
      </c>
      <c r="DG323" s="46">
        <v>0</v>
      </c>
      <c r="DH323" t="s">
        <v>68</v>
      </c>
    </row>
    <row r="324" spans="1:112" hidden="1" x14ac:dyDescent="0.35">
      <c r="A324" t="s">
        <v>3</v>
      </c>
      <c r="B324" s="46">
        <v>988173747</v>
      </c>
      <c r="C324">
        <v>1987</v>
      </c>
      <c r="D324">
        <v>35</v>
      </c>
      <c r="E324">
        <v>1</v>
      </c>
      <c r="F324" t="s">
        <v>8</v>
      </c>
      <c r="G324" s="3" t="s">
        <v>11</v>
      </c>
      <c r="H324" s="1">
        <v>44448</v>
      </c>
      <c r="I324" s="1">
        <v>44469</v>
      </c>
      <c r="J324" s="1">
        <v>44551</v>
      </c>
      <c r="K324">
        <v>38.571428571428569</v>
      </c>
      <c r="L324" s="48">
        <f t="shared" si="143"/>
        <v>0</v>
      </c>
      <c r="M324" s="48">
        <f t="shared" si="144"/>
        <v>0</v>
      </c>
      <c r="N324" s="48">
        <f t="shared" si="145"/>
        <v>0</v>
      </c>
      <c r="O324">
        <v>26.857142857142854</v>
      </c>
      <c r="P324">
        <v>3300</v>
      </c>
      <c r="Q324" s="9">
        <f>VLOOKUP(ROUND(K324,0),Sheet2!$B$20:$J$37,8,0)</f>
        <v>2883.6536389391513</v>
      </c>
      <c r="R324" s="46">
        <f>VLOOKUP(ROUND(K324,0),Sheet2!$B$20:$J$37,2,0)</f>
        <v>3986.9445441050993</v>
      </c>
      <c r="S324" s="46">
        <f>VLOOKUP(ROUND(K324,0),Sheet2!$B$20:$J$37,3,0)</f>
        <v>3823.1316171522089</v>
      </c>
      <c r="T324" s="46">
        <f>VLOOKUP(ROUND(K324,0),Sheet2!$B$20:$J$37,4,0)</f>
        <v>3736.3856874523608</v>
      </c>
      <c r="U324" s="46">
        <f>VLOOKUP(ROUND(K324,0),Sheet2!$B$20:$J$37,5,0)</f>
        <v>3602.8137210549116</v>
      </c>
      <c r="V324" s="46">
        <f>VLOOKUP(ROUND(K324,0),Sheet2!$B$20:$J$37,6,0)</f>
        <v>3379.6207896898895</v>
      </c>
      <c r="W324" s="46">
        <f>VLOOKUP(ROUND(K324,0),Sheet2!$B$20:$J$37,7,0)</f>
        <v>3131.6372143145204</v>
      </c>
      <c r="X324" s="46">
        <f>VLOOKUP(ROUND(K324,0),Sheet2!$B$20:$J$37,8,0)</f>
        <v>2883.6536389391513</v>
      </c>
      <c r="Y324" s="46">
        <f>VLOOKUP(ROUND(K324,0),Sheet2!$B$20:$J$37,9,0)</f>
        <v>2660.4607075741292</v>
      </c>
      <c r="Z324" s="46">
        <f>VLOOKUP(ROUND(K324,0),Sheet2!$B$20:$M$37,10,0)</f>
        <v>2526.8887411766796</v>
      </c>
      <c r="AA324" s="46">
        <f>VLOOKUP(ROUND(K324,0),Sheet2!$B$20:$M$37,11,0)</f>
        <v>2440.1428114768319</v>
      </c>
      <c r="AB324" s="46">
        <f>VLOOKUP(ROUND(K324,0),Sheet2!$B$20:$M$37,12,0)</f>
        <v>2276.3298845239415</v>
      </c>
      <c r="AC324" s="46">
        <v>50</v>
      </c>
      <c r="AD324" s="53">
        <f t="shared" si="147"/>
        <v>0</v>
      </c>
      <c r="AE324">
        <v>1</v>
      </c>
      <c r="AF324" s="46">
        <v>0</v>
      </c>
      <c r="AG324">
        <v>0</v>
      </c>
      <c r="AH324" s="45">
        <v>0</v>
      </c>
      <c r="AL324">
        <v>0</v>
      </c>
      <c r="AM324" s="45">
        <v>0</v>
      </c>
      <c r="AN324" t="s">
        <v>15</v>
      </c>
      <c r="AO324">
        <v>0</v>
      </c>
      <c r="AS324">
        <v>0</v>
      </c>
      <c r="AT324">
        <v>0</v>
      </c>
      <c r="AU324" t="s">
        <v>20</v>
      </c>
      <c r="AV324" t="s">
        <v>25</v>
      </c>
      <c r="AW324">
        <v>0</v>
      </c>
      <c r="AX324">
        <v>0</v>
      </c>
      <c r="AY324">
        <v>1</v>
      </c>
      <c r="AZ324" s="51">
        <f t="shared" si="148"/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 s="51">
        <f t="shared" si="149"/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21</v>
      </c>
      <c r="BW324" t="s">
        <v>25</v>
      </c>
      <c r="BX324">
        <v>0</v>
      </c>
      <c r="BY324">
        <v>0</v>
      </c>
      <c r="BZ324" s="52">
        <f t="shared" ref="BZ324" si="151">BX324+BY324</f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 s="52">
        <f>CD324+CE324</f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Y324">
        <v>0</v>
      </c>
      <c r="CZ324">
        <v>0</v>
      </c>
      <c r="DA324">
        <v>0</v>
      </c>
      <c r="DC324">
        <v>0</v>
      </c>
      <c r="DD324" s="54">
        <f t="shared" si="150"/>
        <v>0</v>
      </c>
      <c r="DE324" t="s">
        <v>73</v>
      </c>
      <c r="DF324">
        <v>0</v>
      </c>
      <c r="DG324" s="46">
        <v>0</v>
      </c>
      <c r="DH324" t="s">
        <v>68</v>
      </c>
    </row>
    <row r="325" spans="1:112" hidden="1" x14ac:dyDescent="0.35">
      <c r="A325" t="s">
        <v>3</v>
      </c>
      <c r="B325" s="50">
        <v>704876225</v>
      </c>
      <c r="C325">
        <v>1996</v>
      </c>
      <c r="D325">
        <v>26</v>
      </c>
      <c r="E325">
        <v>1</v>
      </c>
      <c r="F325" t="s">
        <v>8</v>
      </c>
      <c r="G325" s="3" t="s">
        <v>11</v>
      </c>
      <c r="H325" s="1">
        <v>44426</v>
      </c>
      <c r="I325" s="1"/>
      <c r="J325" s="1">
        <v>44489</v>
      </c>
      <c r="K325">
        <v>38.714285714285715</v>
      </c>
      <c r="L325" s="48">
        <f t="shared" si="143"/>
        <v>0</v>
      </c>
      <c r="M325" s="48">
        <f t="shared" si="144"/>
        <v>0</v>
      </c>
      <c r="N325" s="48">
        <f t="shared" si="145"/>
        <v>0</v>
      </c>
      <c r="O325">
        <v>29.714285714285715</v>
      </c>
      <c r="P325">
        <v>3300</v>
      </c>
      <c r="Q325" s="9">
        <f>VLOOKUP(ROUND(K325,0),Sheet2!$B$20:$J$37,8,0)</f>
        <v>2883.6536389391513</v>
      </c>
      <c r="R325" s="46">
        <f>VLOOKUP(ROUND(K325,0),Sheet2!$B$20:$J$37,2,0)</f>
        <v>3986.9445441050993</v>
      </c>
      <c r="S325" s="46">
        <f>VLOOKUP(ROUND(K325,0),Sheet2!$B$20:$J$37,3,0)</f>
        <v>3823.1316171522089</v>
      </c>
      <c r="T325" s="46">
        <f>VLOOKUP(ROUND(K325,0),Sheet2!$B$20:$J$37,4,0)</f>
        <v>3736.3856874523608</v>
      </c>
      <c r="U325" s="46">
        <f>VLOOKUP(ROUND(K325,0),Sheet2!$B$20:$J$37,5,0)</f>
        <v>3602.8137210549116</v>
      </c>
      <c r="V325" s="46">
        <f>VLOOKUP(ROUND(K325,0),Sheet2!$B$20:$J$37,6,0)</f>
        <v>3379.6207896898895</v>
      </c>
      <c r="W325" s="46">
        <f>VLOOKUP(ROUND(K325,0),Sheet2!$B$20:$J$37,7,0)</f>
        <v>3131.6372143145204</v>
      </c>
      <c r="X325" s="46">
        <f>VLOOKUP(ROUND(K325,0),Sheet2!$B$20:$J$37,8,0)</f>
        <v>2883.6536389391513</v>
      </c>
      <c r="Y325" s="46">
        <f>VLOOKUP(ROUND(K325,0),Sheet2!$B$20:$J$37,9,0)</f>
        <v>2660.4607075741292</v>
      </c>
      <c r="Z325" s="46">
        <f>VLOOKUP(ROUND(K325,0),Sheet2!$B$20:$M$37,10,0)</f>
        <v>2526.8887411766796</v>
      </c>
      <c r="AA325" s="46">
        <f>VLOOKUP(ROUND(K325,0),Sheet2!$B$20:$M$37,11,0)</f>
        <v>2440.1428114768319</v>
      </c>
      <c r="AB325" s="46">
        <f>VLOOKUP(ROUND(K325,0),Sheet2!$B$20:$M$37,12,0)</f>
        <v>2276.3298845239415</v>
      </c>
      <c r="AC325" s="46">
        <v>50</v>
      </c>
      <c r="AD325" s="53">
        <f t="shared" si="147"/>
        <v>0</v>
      </c>
      <c r="AE325">
        <v>1</v>
      </c>
      <c r="AF325" s="46">
        <v>0</v>
      </c>
      <c r="AG325">
        <v>0</v>
      </c>
      <c r="AH325" s="45">
        <v>0</v>
      </c>
      <c r="AL325">
        <v>0</v>
      </c>
      <c r="AM325" s="45">
        <v>0</v>
      </c>
      <c r="AO325">
        <v>1</v>
      </c>
      <c r="AP325">
        <v>34</v>
      </c>
      <c r="AQ325">
        <v>0</v>
      </c>
      <c r="AS325">
        <v>1</v>
      </c>
      <c r="AT325">
        <v>0</v>
      </c>
      <c r="AU325" t="s">
        <v>21</v>
      </c>
      <c r="AV325" t="s">
        <v>24</v>
      </c>
      <c r="AW325">
        <v>0</v>
      </c>
      <c r="AX325">
        <v>0</v>
      </c>
      <c r="AY325">
        <v>1</v>
      </c>
      <c r="AZ325" s="51">
        <f t="shared" si="148"/>
        <v>1</v>
      </c>
      <c r="BA325">
        <v>0</v>
      </c>
      <c r="BB325">
        <v>0</v>
      </c>
      <c r="BC325">
        <v>1</v>
      </c>
      <c r="BD325">
        <v>0</v>
      </c>
      <c r="BE325">
        <v>1</v>
      </c>
      <c r="BF325" s="51">
        <f t="shared" si="149"/>
        <v>1</v>
      </c>
      <c r="BG325">
        <v>0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0</v>
      </c>
      <c r="BN325">
        <v>1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/>
      <c r="CW325">
        <v>0</v>
      </c>
      <c r="CY325">
        <v>0</v>
      </c>
      <c r="CZ325">
        <v>0</v>
      </c>
      <c r="DA325">
        <v>0</v>
      </c>
      <c r="DC325">
        <v>0</v>
      </c>
      <c r="DD325" s="54">
        <f t="shared" si="150"/>
        <v>0</v>
      </c>
      <c r="DE325" t="s">
        <v>8</v>
      </c>
      <c r="DF325">
        <v>0</v>
      </c>
      <c r="DG325" s="46">
        <v>0</v>
      </c>
      <c r="DH325" t="s">
        <v>68</v>
      </c>
    </row>
    <row r="326" spans="1:112" hidden="1" x14ac:dyDescent="0.35">
      <c r="A326" t="s">
        <v>2</v>
      </c>
      <c r="B326">
        <v>21001023</v>
      </c>
      <c r="C326">
        <v>1991</v>
      </c>
      <c r="D326">
        <v>31</v>
      </c>
      <c r="E326">
        <v>0</v>
      </c>
      <c r="F326" t="s">
        <v>9</v>
      </c>
      <c r="G326" s="4" t="s">
        <v>11</v>
      </c>
      <c r="H326" s="1">
        <v>44452</v>
      </c>
      <c r="I326" s="1">
        <v>44473</v>
      </c>
      <c r="J326" s="1">
        <v>44549</v>
      </c>
      <c r="K326">
        <v>38.714285714285715</v>
      </c>
      <c r="L326" s="48">
        <f t="shared" si="143"/>
        <v>0</v>
      </c>
      <c r="M326" s="48">
        <f t="shared" si="144"/>
        <v>0</v>
      </c>
      <c r="N326" s="48">
        <f t="shared" si="145"/>
        <v>0</v>
      </c>
      <c r="O326">
        <v>27.857142857142858</v>
      </c>
      <c r="P326">
        <v>3300</v>
      </c>
      <c r="Q326" s="9">
        <f>VLOOKUP(ROUND(K326,0),Sheet2!$B$20:$J$37,8,0)</f>
        <v>2883.6536389391513</v>
      </c>
      <c r="R326" s="46">
        <f>VLOOKUP(ROUND(K326,0),Sheet2!$B$20:$J$37,2,0)</f>
        <v>3986.9445441050993</v>
      </c>
      <c r="S326" s="46">
        <f>VLOOKUP(ROUND(K326,0),Sheet2!$B$20:$J$37,3,0)</f>
        <v>3823.1316171522089</v>
      </c>
      <c r="T326" s="46">
        <f>VLOOKUP(ROUND(K326,0),Sheet2!$B$20:$J$37,4,0)</f>
        <v>3736.3856874523608</v>
      </c>
      <c r="U326" s="46">
        <f>VLOOKUP(ROUND(K326,0),Sheet2!$B$20:$J$37,5,0)</f>
        <v>3602.8137210549116</v>
      </c>
      <c r="V326" s="46">
        <f>VLOOKUP(ROUND(K326,0),Sheet2!$B$20:$J$37,6,0)</f>
        <v>3379.6207896898895</v>
      </c>
      <c r="W326" s="46">
        <f>VLOOKUP(ROUND(K326,0),Sheet2!$B$20:$J$37,7,0)</f>
        <v>3131.6372143145204</v>
      </c>
      <c r="X326" s="46">
        <f>VLOOKUP(ROUND(K326,0),Sheet2!$B$20:$J$37,8,0)</f>
        <v>2883.6536389391513</v>
      </c>
      <c r="Y326" s="46">
        <f>VLOOKUP(ROUND(K326,0),Sheet2!$B$20:$J$37,9,0)</f>
        <v>2660.4607075741292</v>
      </c>
      <c r="Z326" s="46">
        <f>VLOOKUP(ROUND(K326,0),Sheet2!$B$20:$M$37,10,0)</f>
        <v>2526.8887411766796</v>
      </c>
      <c r="AA326" s="46">
        <f>VLOOKUP(ROUND(K326,0),Sheet2!$B$20:$M$37,11,0)</f>
        <v>2440.1428114768319</v>
      </c>
      <c r="AB326" s="46">
        <f>VLOOKUP(ROUND(K326,0),Sheet2!$B$20:$M$37,12,0)</f>
        <v>2276.3298845239415</v>
      </c>
      <c r="AC326" s="46">
        <v>50</v>
      </c>
      <c r="AD326" s="53">
        <f t="shared" si="147"/>
        <v>0</v>
      </c>
      <c r="AE326">
        <v>1</v>
      </c>
      <c r="AF326" s="46">
        <v>0</v>
      </c>
      <c r="AG326">
        <v>0</v>
      </c>
      <c r="AH326" s="45">
        <v>0</v>
      </c>
      <c r="AL326">
        <v>0</v>
      </c>
      <c r="AM326" s="45">
        <v>0</v>
      </c>
      <c r="AO326">
        <v>0</v>
      </c>
      <c r="AQ326">
        <v>0</v>
      </c>
      <c r="AS326">
        <v>0</v>
      </c>
      <c r="AT326">
        <v>0</v>
      </c>
      <c r="AU326" t="s">
        <v>20</v>
      </c>
      <c r="AV326" t="s">
        <v>25</v>
      </c>
      <c r="AW326">
        <v>0</v>
      </c>
      <c r="AX326">
        <v>0</v>
      </c>
      <c r="AY326">
        <v>0</v>
      </c>
      <c r="AZ326" s="51">
        <f t="shared" si="148"/>
        <v>0</v>
      </c>
      <c r="BA326">
        <v>0</v>
      </c>
      <c r="BB326">
        <v>1</v>
      </c>
      <c r="BC326">
        <v>0</v>
      </c>
      <c r="BD326">
        <v>0</v>
      </c>
      <c r="BE326">
        <v>0</v>
      </c>
      <c r="BF326" s="51">
        <f t="shared" si="149"/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21</v>
      </c>
      <c r="BW326" t="s">
        <v>25</v>
      </c>
      <c r="BX326">
        <v>1</v>
      </c>
      <c r="BY326">
        <v>1</v>
      </c>
      <c r="BZ326" s="52">
        <v>1</v>
      </c>
      <c r="CA326">
        <v>1</v>
      </c>
      <c r="CB326">
        <v>1</v>
      </c>
      <c r="CC326">
        <v>1</v>
      </c>
      <c r="CD326">
        <v>0</v>
      </c>
      <c r="CE326">
        <v>0</v>
      </c>
      <c r="CF326" s="52">
        <f>CD326+CE326</f>
        <v>0</v>
      </c>
      <c r="CG326">
        <v>1</v>
      </c>
      <c r="CH326">
        <v>0</v>
      </c>
      <c r="CI326">
        <v>1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Y326">
        <v>0</v>
      </c>
      <c r="CZ326">
        <v>0</v>
      </c>
      <c r="DA326">
        <v>0</v>
      </c>
      <c r="DC326">
        <v>0</v>
      </c>
      <c r="DD326" s="54">
        <f t="shared" si="150"/>
        <v>0</v>
      </c>
      <c r="DF326">
        <v>0</v>
      </c>
      <c r="DG326" s="46">
        <v>0</v>
      </c>
      <c r="DH326" t="s">
        <v>68</v>
      </c>
    </row>
    <row r="327" spans="1:112" hidden="1" x14ac:dyDescent="0.35">
      <c r="A327" t="s">
        <v>2</v>
      </c>
      <c r="B327">
        <v>18710989</v>
      </c>
      <c r="C327">
        <v>1983</v>
      </c>
      <c r="D327">
        <v>39</v>
      </c>
      <c r="E327">
        <v>0</v>
      </c>
      <c r="F327" t="s">
        <v>8</v>
      </c>
      <c r="G327" s="3" t="s">
        <v>11</v>
      </c>
      <c r="H327" s="1">
        <v>44474</v>
      </c>
      <c r="I327" s="1" t="s">
        <v>52</v>
      </c>
      <c r="J327" s="1">
        <v>44489</v>
      </c>
      <c r="K327">
        <v>38.714285714285715</v>
      </c>
      <c r="L327" s="48">
        <f t="shared" si="143"/>
        <v>0</v>
      </c>
      <c r="M327" s="48">
        <f t="shared" si="144"/>
        <v>0</v>
      </c>
      <c r="N327" s="48">
        <f t="shared" si="145"/>
        <v>0</v>
      </c>
      <c r="O327">
        <v>36.571428571428569</v>
      </c>
      <c r="P327">
        <v>3300</v>
      </c>
      <c r="Q327" s="9">
        <f>VLOOKUP(ROUND(K327,0),Sheet2!$B$20:$J$37,8,0)</f>
        <v>2883.6536389391513</v>
      </c>
      <c r="R327" s="46">
        <f>VLOOKUP(ROUND(K327,0),Sheet2!$B$20:$J$37,2,0)</f>
        <v>3986.9445441050993</v>
      </c>
      <c r="S327" s="46">
        <f>VLOOKUP(ROUND(K327,0),Sheet2!$B$20:$J$37,3,0)</f>
        <v>3823.1316171522089</v>
      </c>
      <c r="T327" s="46">
        <f>VLOOKUP(ROUND(K327,0),Sheet2!$B$20:$J$37,4,0)</f>
        <v>3736.3856874523608</v>
      </c>
      <c r="U327" s="46">
        <f>VLOOKUP(ROUND(K327,0),Sheet2!$B$20:$J$37,5,0)</f>
        <v>3602.8137210549116</v>
      </c>
      <c r="V327" s="46">
        <f>VLOOKUP(ROUND(K327,0),Sheet2!$B$20:$J$37,6,0)</f>
        <v>3379.6207896898895</v>
      </c>
      <c r="W327" s="46">
        <f>VLOOKUP(ROUND(K327,0),Sheet2!$B$20:$J$37,7,0)</f>
        <v>3131.6372143145204</v>
      </c>
      <c r="X327" s="46">
        <f>VLOOKUP(ROUND(K327,0),Sheet2!$B$20:$J$37,8,0)</f>
        <v>2883.6536389391513</v>
      </c>
      <c r="Y327" s="46">
        <f>VLOOKUP(ROUND(K327,0),Sheet2!$B$20:$J$37,9,0)</f>
        <v>2660.4607075741292</v>
      </c>
      <c r="Z327" s="46">
        <f>VLOOKUP(ROUND(K327,0),Sheet2!$B$20:$M$37,10,0)</f>
        <v>2526.8887411766796</v>
      </c>
      <c r="AA327" s="46">
        <f>VLOOKUP(ROUND(K327,0),Sheet2!$B$20:$M$37,11,0)</f>
        <v>2440.1428114768319</v>
      </c>
      <c r="AB327" s="46">
        <f>VLOOKUP(ROUND(K327,0),Sheet2!$B$20:$M$37,12,0)</f>
        <v>2276.3298845239415</v>
      </c>
      <c r="AC327" s="46">
        <v>50</v>
      </c>
      <c r="AD327" s="53">
        <f t="shared" si="147"/>
        <v>0</v>
      </c>
      <c r="AE327">
        <v>1</v>
      </c>
      <c r="AF327" s="46">
        <v>0</v>
      </c>
      <c r="AG327">
        <v>0</v>
      </c>
      <c r="AH327" s="45">
        <v>0</v>
      </c>
      <c r="AL327">
        <v>0</v>
      </c>
      <c r="AM327" s="45">
        <v>0</v>
      </c>
      <c r="AO327">
        <v>0</v>
      </c>
      <c r="AQ327">
        <v>0</v>
      </c>
      <c r="AS327">
        <v>0</v>
      </c>
      <c r="AT327">
        <v>0</v>
      </c>
      <c r="AU327" t="s">
        <v>21</v>
      </c>
      <c r="AV327" t="s">
        <v>25</v>
      </c>
      <c r="AW327">
        <v>0</v>
      </c>
      <c r="AX327">
        <v>0</v>
      </c>
      <c r="AY327">
        <v>1</v>
      </c>
      <c r="AZ327" s="51">
        <f t="shared" si="148"/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 s="51">
        <f t="shared" si="149"/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/>
      <c r="CW327">
        <v>0</v>
      </c>
      <c r="CY327">
        <v>0</v>
      </c>
      <c r="CZ327">
        <v>0</v>
      </c>
      <c r="DA327">
        <v>0</v>
      </c>
      <c r="DC327">
        <v>0</v>
      </c>
      <c r="DD327" s="54">
        <f t="shared" si="150"/>
        <v>0</v>
      </c>
      <c r="DF327">
        <v>0</v>
      </c>
      <c r="DG327" s="46">
        <v>0</v>
      </c>
      <c r="DH327" t="s">
        <v>68</v>
      </c>
    </row>
    <row r="328" spans="1:112" hidden="1" x14ac:dyDescent="0.35">
      <c r="A328" t="s">
        <v>2</v>
      </c>
      <c r="B328">
        <v>21007219</v>
      </c>
      <c r="C328">
        <v>1996</v>
      </c>
      <c r="D328">
        <v>26</v>
      </c>
      <c r="E328" s="45">
        <v>0</v>
      </c>
      <c r="F328" t="s">
        <v>8</v>
      </c>
      <c r="G328" s="3" t="s">
        <v>11</v>
      </c>
      <c r="H328" s="1">
        <v>44433</v>
      </c>
      <c r="I328" s="1">
        <v>44484</v>
      </c>
      <c r="J328" s="1">
        <v>44485</v>
      </c>
      <c r="K328">
        <v>38.857142857142854</v>
      </c>
      <c r="L328" s="48">
        <f t="shared" si="143"/>
        <v>0</v>
      </c>
      <c r="M328" s="48">
        <f t="shared" si="144"/>
        <v>0</v>
      </c>
      <c r="N328" s="48">
        <f t="shared" si="145"/>
        <v>0</v>
      </c>
      <c r="O328">
        <v>38.714285714285708</v>
      </c>
      <c r="P328">
        <v>3300</v>
      </c>
      <c r="Q328" s="9">
        <f>VLOOKUP(ROUND(K328,0),Sheet2!$B$20:$J$37,8,0)</f>
        <v>2883.6536389391513</v>
      </c>
      <c r="R328" s="46">
        <f>VLOOKUP(ROUND(K328,0),Sheet2!$B$20:$J$37,2,0)</f>
        <v>3986.9445441050993</v>
      </c>
      <c r="S328" s="46">
        <f>VLOOKUP(ROUND(K328,0),Sheet2!$B$20:$J$37,3,0)</f>
        <v>3823.1316171522089</v>
      </c>
      <c r="T328" s="46">
        <f>VLOOKUP(ROUND(K328,0),Sheet2!$B$20:$J$37,4,0)</f>
        <v>3736.3856874523608</v>
      </c>
      <c r="U328" s="46">
        <f>VLOOKUP(ROUND(K328,0),Sheet2!$B$20:$J$37,5,0)</f>
        <v>3602.8137210549116</v>
      </c>
      <c r="V328" s="46">
        <f>VLOOKUP(ROUND(K328,0),Sheet2!$B$20:$J$37,6,0)</f>
        <v>3379.6207896898895</v>
      </c>
      <c r="W328" s="46">
        <f>VLOOKUP(ROUND(K328,0),Sheet2!$B$20:$J$37,7,0)</f>
        <v>3131.6372143145204</v>
      </c>
      <c r="X328" s="46">
        <f>VLOOKUP(ROUND(K328,0),Sheet2!$B$20:$J$37,8,0)</f>
        <v>2883.6536389391513</v>
      </c>
      <c r="Y328" s="46">
        <f>VLOOKUP(ROUND(K328,0),Sheet2!$B$20:$J$37,9,0)</f>
        <v>2660.4607075741292</v>
      </c>
      <c r="Z328" s="46">
        <f>VLOOKUP(ROUND(K328,0),Sheet2!$B$20:$M$37,10,0)</f>
        <v>2526.8887411766796</v>
      </c>
      <c r="AA328" s="46">
        <f>VLOOKUP(ROUND(K328,0),Sheet2!$B$20:$M$37,11,0)</f>
        <v>2440.1428114768319</v>
      </c>
      <c r="AB328" s="46">
        <f>VLOOKUP(ROUND(K328,0),Sheet2!$B$20:$M$37,12,0)</f>
        <v>2276.3298845239415</v>
      </c>
      <c r="AC328" s="46">
        <v>50</v>
      </c>
      <c r="AD328" s="53">
        <f t="shared" si="147"/>
        <v>0</v>
      </c>
      <c r="AE328">
        <v>1</v>
      </c>
      <c r="AF328" s="46">
        <v>0</v>
      </c>
      <c r="AG328">
        <v>0</v>
      </c>
      <c r="AH328" s="45">
        <v>0</v>
      </c>
      <c r="AL328">
        <v>0</v>
      </c>
      <c r="AM328" s="45">
        <v>0</v>
      </c>
      <c r="AO328">
        <v>0</v>
      </c>
      <c r="AQ328">
        <v>0</v>
      </c>
      <c r="AS328">
        <v>0</v>
      </c>
      <c r="AT328">
        <v>0</v>
      </c>
      <c r="AU328" t="s">
        <v>20</v>
      </c>
      <c r="AV328" t="s">
        <v>24</v>
      </c>
      <c r="AW328">
        <v>0</v>
      </c>
      <c r="AX328">
        <v>0</v>
      </c>
      <c r="AY328">
        <v>1</v>
      </c>
      <c r="AZ328" s="51">
        <f t="shared" si="148"/>
        <v>1</v>
      </c>
      <c r="BA328">
        <v>0</v>
      </c>
      <c r="BB328">
        <v>0</v>
      </c>
      <c r="BC328">
        <v>1</v>
      </c>
      <c r="BD328">
        <v>0</v>
      </c>
      <c r="BE328">
        <v>0</v>
      </c>
      <c r="BF328" s="51">
        <f t="shared" si="149"/>
        <v>0</v>
      </c>
      <c r="BG328">
        <v>0</v>
      </c>
      <c r="BH328">
        <v>1</v>
      </c>
      <c r="BI328">
        <v>1</v>
      </c>
      <c r="BJ328">
        <v>1</v>
      </c>
      <c r="BK328">
        <v>1</v>
      </c>
      <c r="BL328">
        <v>0</v>
      </c>
      <c r="BM328">
        <v>1</v>
      </c>
      <c r="BN328">
        <v>1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51</v>
      </c>
      <c r="BW328" t="s">
        <v>24</v>
      </c>
      <c r="BX328">
        <v>0</v>
      </c>
      <c r="BY328">
        <v>0</v>
      </c>
      <c r="BZ328" s="52">
        <f t="shared" ref="BZ328:BZ334" si="152">BX328+BY328</f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 s="52">
        <f t="shared" ref="CF328:CF334" si="153">CD328+CE328</f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Y328">
        <v>0</v>
      </c>
      <c r="CZ328">
        <v>0</v>
      </c>
      <c r="DA328">
        <v>0</v>
      </c>
      <c r="DC328">
        <v>0</v>
      </c>
      <c r="DD328" s="54">
        <f t="shared" si="150"/>
        <v>0</v>
      </c>
      <c r="DE328" t="s">
        <v>8</v>
      </c>
      <c r="DF328">
        <v>0</v>
      </c>
      <c r="DG328" s="46">
        <v>0</v>
      </c>
      <c r="DH328" t="s">
        <v>68</v>
      </c>
    </row>
    <row r="329" spans="1:112" hidden="1" x14ac:dyDescent="0.35">
      <c r="A329" t="s">
        <v>2</v>
      </c>
      <c r="B329" s="2">
        <v>21049645</v>
      </c>
      <c r="C329">
        <v>1988</v>
      </c>
      <c r="D329">
        <v>34</v>
      </c>
      <c r="E329">
        <v>0</v>
      </c>
      <c r="F329" t="s">
        <v>8</v>
      </c>
      <c r="G329" s="4" t="s">
        <v>11</v>
      </c>
      <c r="H329" s="1">
        <v>44439</v>
      </c>
      <c r="I329" s="1">
        <v>44461</v>
      </c>
      <c r="J329" s="1">
        <v>44551</v>
      </c>
      <c r="K329">
        <v>38.857142857142854</v>
      </c>
      <c r="L329" s="48">
        <f t="shared" si="143"/>
        <v>0</v>
      </c>
      <c r="M329" s="48">
        <f t="shared" si="144"/>
        <v>0</v>
      </c>
      <c r="N329" s="48">
        <f t="shared" si="145"/>
        <v>0</v>
      </c>
      <c r="O329">
        <v>25.999999999999996</v>
      </c>
      <c r="P329">
        <v>3300</v>
      </c>
      <c r="Q329" s="9">
        <f>VLOOKUP(ROUND(K329,0),Sheet2!$B$20:$J$37,8,0)</f>
        <v>2883.6536389391513</v>
      </c>
      <c r="R329" s="46">
        <f>VLOOKUP(ROUND(K329,0),Sheet2!$B$20:$J$37,2,0)</f>
        <v>3986.9445441050993</v>
      </c>
      <c r="S329" s="46">
        <f>VLOOKUP(ROUND(K329,0),Sheet2!$B$20:$J$37,3,0)</f>
        <v>3823.1316171522089</v>
      </c>
      <c r="T329" s="46">
        <f>VLOOKUP(ROUND(K329,0),Sheet2!$B$20:$J$37,4,0)</f>
        <v>3736.3856874523608</v>
      </c>
      <c r="U329" s="46">
        <f>VLOOKUP(ROUND(K329,0),Sheet2!$B$20:$J$37,5,0)</f>
        <v>3602.8137210549116</v>
      </c>
      <c r="V329" s="46">
        <f>VLOOKUP(ROUND(K329,0),Sheet2!$B$20:$J$37,6,0)</f>
        <v>3379.6207896898895</v>
      </c>
      <c r="W329" s="46">
        <f>VLOOKUP(ROUND(K329,0),Sheet2!$B$20:$J$37,7,0)</f>
        <v>3131.6372143145204</v>
      </c>
      <c r="X329" s="46">
        <f>VLOOKUP(ROUND(K329,0),Sheet2!$B$20:$J$37,8,0)</f>
        <v>2883.6536389391513</v>
      </c>
      <c r="Y329" s="46">
        <f>VLOOKUP(ROUND(K329,0),Sheet2!$B$20:$J$37,9,0)</f>
        <v>2660.4607075741292</v>
      </c>
      <c r="Z329" s="46">
        <f>VLOOKUP(ROUND(K329,0),Sheet2!$B$20:$M$37,10,0)</f>
        <v>2526.8887411766796</v>
      </c>
      <c r="AA329" s="46">
        <f>VLOOKUP(ROUND(K329,0),Sheet2!$B$20:$M$37,11,0)</f>
        <v>2440.1428114768319</v>
      </c>
      <c r="AB329" s="46">
        <f>VLOOKUP(ROUND(K329,0),Sheet2!$B$20:$M$37,12,0)</f>
        <v>2276.3298845239415</v>
      </c>
      <c r="AC329" s="46">
        <v>50</v>
      </c>
      <c r="AD329" s="53">
        <f t="shared" si="147"/>
        <v>0</v>
      </c>
      <c r="AE329">
        <v>1</v>
      </c>
      <c r="AF329" s="46">
        <v>0</v>
      </c>
      <c r="AG329">
        <v>0</v>
      </c>
      <c r="AH329" s="45">
        <v>0</v>
      </c>
      <c r="AL329">
        <v>0</v>
      </c>
      <c r="AM329" s="45">
        <v>0</v>
      </c>
      <c r="AO329">
        <v>0</v>
      </c>
      <c r="AQ329">
        <v>0</v>
      </c>
      <c r="AS329">
        <v>0</v>
      </c>
      <c r="AT329">
        <v>0</v>
      </c>
      <c r="AU329" t="s">
        <v>20</v>
      </c>
      <c r="AV329" t="s">
        <v>25</v>
      </c>
      <c r="AW329">
        <v>0</v>
      </c>
      <c r="AX329">
        <v>0</v>
      </c>
      <c r="AY329">
        <v>0</v>
      </c>
      <c r="AZ329" s="51">
        <f t="shared" si="148"/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 s="51">
        <f t="shared" si="149"/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22</v>
      </c>
      <c r="BW329" t="s">
        <v>25</v>
      </c>
      <c r="BX329">
        <v>0</v>
      </c>
      <c r="BY329">
        <v>0</v>
      </c>
      <c r="BZ329" s="52">
        <f t="shared" si="152"/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 s="52">
        <f t="shared" si="153"/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Y329">
        <v>0</v>
      </c>
      <c r="CZ329">
        <v>0</v>
      </c>
      <c r="DA329">
        <v>0</v>
      </c>
      <c r="DC329">
        <v>0</v>
      </c>
      <c r="DD329" s="54">
        <f t="shared" si="150"/>
        <v>0</v>
      </c>
      <c r="DF329">
        <v>0</v>
      </c>
      <c r="DG329" s="46">
        <v>0</v>
      </c>
      <c r="DH329" t="s">
        <v>68</v>
      </c>
    </row>
    <row r="330" spans="1:112" hidden="1" x14ac:dyDescent="0.35">
      <c r="A330" t="s">
        <v>3</v>
      </c>
      <c r="B330" s="2">
        <v>707637139</v>
      </c>
      <c r="C330">
        <v>1998</v>
      </c>
      <c r="D330">
        <v>24</v>
      </c>
      <c r="E330">
        <v>1</v>
      </c>
      <c r="F330" t="s">
        <v>8</v>
      </c>
      <c r="G330" s="3" t="s">
        <v>11</v>
      </c>
      <c r="H330" s="1">
        <v>44435</v>
      </c>
      <c r="I330" s="1">
        <v>44485</v>
      </c>
      <c r="J330" s="1">
        <v>44501</v>
      </c>
      <c r="K330">
        <v>39</v>
      </c>
      <c r="L330" s="48">
        <f t="shared" si="143"/>
        <v>0</v>
      </c>
      <c r="M330" s="48">
        <f t="shared" si="144"/>
        <v>0</v>
      </c>
      <c r="N330" s="48">
        <f t="shared" si="145"/>
        <v>0</v>
      </c>
      <c r="O330">
        <v>36.714285714285715</v>
      </c>
      <c r="P330">
        <v>3300</v>
      </c>
      <c r="Q330" s="9">
        <f>VLOOKUP(ROUND(K330,0),Sheet2!$B$20:$J$37,8,0)</f>
        <v>2883.6536389391513</v>
      </c>
      <c r="R330" s="46">
        <f>VLOOKUP(ROUND(K330,0),Sheet2!$B$20:$J$37,2,0)</f>
        <v>3986.9445441050993</v>
      </c>
      <c r="S330" s="46">
        <f>VLOOKUP(ROUND(K330,0),Sheet2!$B$20:$J$37,3,0)</f>
        <v>3823.1316171522089</v>
      </c>
      <c r="T330" s="46">
        <f>VLOOKUP(ROUND(K330,0),Sheet2!$B$20:$J$37,4,0)</f>
        <v>3736.3856874523608</v>
      </c>
      <c r="U330" s="46">
        <f>VLOOKUP(ROUND(K330,0),Sheet2!$B$20:$J$37,5,0)</f>
        <v>3602.8137210549116</v>
      </c>
      <c r="V330" s="46">
        <f>VLOOKUP(ROUND(K330,0),Sheet2!$B$20:$J$37,6,0)</f>
        <v>3379.6207896898895</v>
      </c>
      <c r="W330" s="46">
        <f>VLOOKUP(ROUND(K330,0),Sheet2!$B$20:$J$37,7,0)</f>
        <v>3131.6372143145204</v>
      </c>
      <c r="X330" s="46">
        <f>VLOOKUP(ROUND(K330,0),Sheet2!$B$20:$J$37,8,0)</f>
        <v>2883.6536389391513</v>
      </c>
      <c r="Y330" s="46">
        <f>VLOOKUP(ROUND(K330,0),Sheet2!$B$20:$J$37,9,0)</f>
        <v>2660.4607075741292</v>
      </c>
      <c r="Z330" s="46">
        <f>VLOOKUP(ROUND(K330,0),Sheet2!$B$20:$M$37,10,0)</f>
        <v>2526.8887411766796</v>
      </c>
      <c r="AA330" s="46">
        <f>VLOOKUP(ROUND(K330,0),Sheet2!$B$20:$M$37,11,0)</f>
        <v>2440.1428114768319</v>
      </c>
      <c r="AB330" s="46">
        <f>VLOOKUP(ROUND(K330,0),Sheet2!$B$20:$M$37,12,0)</f>
        <v>2276.3298845239415</v>
      </c>
      <c r="AC330" s="46">
        <v>50</v>
      </c>
      <c r="AD330" s="53">
        <f t="shared" si="147"/>
        <v>0</v>
      </c>
      <c r="AE330">
        <v>1</v>
      </c>
      <c r="AF330" s="46">
        <v>0</v>
      </c>
      <c r="AG330">
        <v>0</v>
      </c>
      <c r="AH330" s="45">
        <v>0</v>
      </c>
      <c r="AL330">
        <v>0</v>
      </c>
      <c r="AM330" s="45">
        <v>0</v>
      </c>
      <c r="AO330">
        <v>0</v>
      </c>
      <c r="AQ330">
        <v>0</v>
      </c>
      <c r="AS330">
        <v>0</v>
      </c>
      <c r="AT330">
        <v>0</v>
      </c>
      <c r="AU330" t="s">
        <v>20</v>
      </c>
      <c r="AV330" t="s">
        <v>24</v>
      </c>
      <c r="AW330">
        <v>0</v>
      </c>
      <c r="AX330">
        <v>0</v>
      </c>
      <c r="AY330">
        <v>0</v>
      </c>
      <c r="AZ330" s="51">
        <f t="shared" si="148"/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51">
        <f t="shared" si="149"/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50</v>
      </c>
      <c r="BW330" t="s">
        <v>24</v>
      </c>
      <c r="BX330">
        <v>0</v>
      </c>
      <c r="BY330">
        <v>0</v>
      </c>
      <c r="BZ330" s="52">
        <f t="shared" si="152"/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 s="52">
        <f t="shared" si="153"/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Y330">
        <v>0</v>
      </c>
      <c r="CZ330">
        <v>0</v>
      </c>
      <c r="DA330">
        <v>0</v>
      </c>
      <c r="DC330">
        <v>0</v>
      </c>
      <c r="DD330" s="54">
        <f t="shared" si="150"/>
        <v>0</v>
      </c>
      <c r="DE330" t="s">
        <v>73</v>
      </c>
      <c r="DF330">
        <v>0</v>
      </c>
      <c r="DG330" s="46">
        <v>0</v>
      </c>
      <c r="DH330" t="s">
        <v>68</v>
      </c>
    </row>
    <row r="331" spans="1:112" hidden="1" x14ac:dyDescent="0.35">
      <c r="A331" t="s">
        <v>2</v>
      </c>
      <c r="B331" s="50">
        <v>19057091</v>
      </c>
      <c r="C331">
        <v>1994</v>
      </c>
      <c r="D331">
        <v>28</v>
      </c>
      <c r="E331">
        <v>0</v>
      </c>
      <c r="F331" t="s">
        <v>8</v>
      </c>
      <c r="G331" s="3" t="s">
        <v>11</v>
      </c>
      <c r="H331" s="1">
        <v>44422</v>
      </c>
      <c r="I331" s="1">
        <v>44481</v>
      </c>
      <c r="J331" s="1">
        <v>44479</v>
      </c>
      <c r="K331">
        <v>39</v>
      </c>
      <c r="L331" s="48">
        <f t="shared" si="143"/>
        <v>0</v>
      </c>
      <c r="M331" s="48">
        <f t="shared" si="144"/>
        <v>0</v>
      </c>
      <c r="N331" s="48">
        <f t="shared" si="145"/>
        <v>0</v>
      </c>
      <c r="O331">
        <v>30.857142857142858</v>
      </c>
      <c r="P331">
        <v>3300</v>
      </c>
      <c r="Q331" s="9">
        <f>VLOOKUP(ROUND(K331,0),Sheet2!$B$20:$J$37,8,0)</f>
        <v>2883.6536389391513</v>
      </c>
      <c r="R331" s="46">
        <f>VLOOKUP(ROUND(K331,0),Sheet2!$B$20:$J$37,2,0)</f>
        <v>3986.9445441050993</v>
      </c>
      <c r="S331" s="46">
        <f>VLOOKUP(ROUND(K331,0),Sheet2!$B$20:$J$37,3,0)</f>
        <v>3823.1316171522089</v>
      </c>
      <c r="T331" s="46">
        <f>VLOOKUP(ROUND(K331,0),Sheet2!$B$20:$J$37,4,0)</f>
        <v>3736.3856874523608</v>
      </c>
      <c r="U331" s="46">
        <f>VLOOKUP(ROUND(K331,0),Sheet2!$B$20:$J$37,5,0)</f>
        <v>3602.8137210549116</v>
      </c>
      <c r="V331" s="46">
        <f>VLOOKUP(ROUND(K331,0),Sheet2!$B$20:$J$37,6,0)</f>
        <v>3379.6207896898895</v>
      </c>
      <c r="W331" s="46">
        <f>VLOOKUP(ROUND(K331,0),Sheet2!$B$20:$J$37,7,0)</f>
        <v>3131.6372143145204</v>
      </c>
      <c r="X331" s="46">
        <f>VLOOKUP(ROUND(K331,0),Sheet2!$B$20:$J$37,8,0)</f>
        <v>2883.6536389391513</v>
      </c>
      <c r="Y331" s="46">
        <f>VLOOKUP(ROUND(K331,0),Sheet2!$B$20:$J$37,9,0)</f>
        <v>2660.4607075741292</v>
      </c>
      <c r="Z331" s="46">
        <f>VLOOKUP(ROUND(K331,0),Sheet2!$B$20:$M$37,10,0)</f>
        <v>2526.8887411766796</v>
      </c>
      <c r="AA331" s="46">
        <f>VLOOKUP(ROUND(K331,0),Sheet2!$B$20:$M$37,11,0)</f>
        <v>2440.1428114768319</v>
      </c>
      <c r="AB331" s="46">
        <f>VLOOKUP(ROUND(K331,0),Sheet2!$B$20:$M$37,12,0)</f>
        <v>2276.3298845239415</v>
      </c>
      <c r="AC331" s="46">
        <v>50</v>
      </c>
      <c r="AD331" s="53">
        <f t="shared" si="147"/>
        <v>0</v>
      </c>
      <c r="AE331">
        <v>1</v>
      </c>
      <c r="AF331" s="46">
        <v>0</v>
      </c>
      <c r="AG331">
        <v>0</v>
      </c>
      <c r="AH331" s="45">
        <v>0</v>
      </c>
      <c r="AL331">
        <v>0</v>
      </c>
      <c r="AM331" s="45">
        <v>0</v>
      </c>
      <c r="AO331">
        <v>0</v>
      </c>
      <c r="AQ331">
        <v>0</v>
      </c>
      <c r="AS331">
        <v>0</v>
      </c>
      <c r="AT331">
        <v>0</v>
      </c>
      <c r="AU331" t="s">
        <v>20</v>
      </c>
      <c r="AV331" t="s">
        <v>24</v>
      </c>
      <c r="AW331">
        <v>0</v>
      </c>
      <c r="AX331">
        <v>0</v>
      </c>
      <c r="AY331">
        <v>1</v>
      </c>
      <c r="AZ331" s="51">
        <f t="shared" si="148"/>
        <v>1</v>
      </c>
      <c r="BA331">
        <v>0</v>
      </c>
      <c r="BB331">
        <v>0</v>
      </c>
      <c r="BC331">
        <v>1</v>
      </c>
      <c r="BD331">
        <v>0</v>
      </c>
      <c r="BE331">
        <v>0</v>
      </c>
      <c r="BF331" s="51">
        <f t="shared" si="149"/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59</v>
      </c>
      <c r="BW331" t="s">
        <v>24</v>
      </c>
      <c r="BX331">
        <v>0</v>
      </c>
      <c r="BY331">
        <v>1</v>
      </c>
      <c r="BZ331" s="52">
        <f t="shared" si="152"/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 s="52">
        <f t="shared" si="153"/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Y331">
        <v>0</v>
      </c>
      <c r="CZ331">
        <v>0</v>
      </c>
      <c r="DA331">
        <v>0</v>
      </c>
      <c r="DC331">
        <v>0</v>
      </c>
      <c r="DD331" s="54">
        <f t="shared" si="150"/>
        <v>0</v>
      </c>
      <c r="DE331" t="s">
        <v>73</v>
      </c>
      <c r="DF331">
        <v>0</v>
      </c>
      <c r="DG331" s="46">
        <v>0</v>
      </c>
      <c r="DH331" t="s">
        <v>68</v>
      </c>
    </row>
    <row r="332" spans="1:112" hidden="1" x14ac:dyDescent="0.35">
      <c r="A332" t="s">
        <v>3</v>
      </c>
      <c r="B332" s="2">
        <v>974867433</v>
      </c>
      <c r="C332">
        <v>1993</v>
      </c>
      <c r="D332">
        <v>29</v>
      </c>
      <c r="E332">
        <v>1</v>
      </c>
      <c r="F332" t="s">
        <v>8</v>
      </c>
      <c r="G332" s="3" t="s">
        <v>11</v>
      </c>
      <c r="H332" s="1">
        <v>44445</v>
      </c>
      <c r="I332" s="1">
        <v>44466</v>
      </c>
      <c r="J332" s="1">
        <v>44505</v>
      </c>
      <c r="K332">
        <v>39</v>
      </c>
      <c r="L332" s="48">
        <f t="shared" si="143"/>
        <v>0</v>
      </c>
      <c r="M332" s="48">
        <f t="shared" si="144"/>
        <v>0</v>
      </c>
      <c r="N332" s="48">
        <f t="shared" si="145"/>
        <v>0</v>
      </c>
      <c r="O332">
        <v>33.428571428571431</v>
      </c>
      <c r="P332">
        <v>3300</v>
      </c>
      <c r="Q332" s="9">
        <f>VLOOKUP(ROUND(K332,0),Sheet2!$B$20:$J$37,8,0)</f>
        <v>2883.6536389391513</v>
      </c>
      <c r="R332" s="46">
        <f>VLOOKUP(ROUND(K332,0),Sheet2!$B$20:$J$37,2,0)</f>
        <v>3986.9445441050993</v>
      </c>
      <c r="S332" s="46">
        <f>VLOOKUP(ROUND(K332,0),Sheet2!$B$20:$J$37,3,0)</f>
        <v>3823.1316171522089</v>
      </c>
      <c r="T332" s="46">
        <f>VLOOKUP(ROUND(K332,0),Sheet2!$B$20:$J$37,4,0)</f>
        <v>3736.3856874523608</v>
      </c>
      <c r="U332" s="46">
        <f>VLOOKUP(ROUND(K332,0),Sheet2!$B$20:$J$37,5,0)</f>
        <v>3602.8137210549116</v>
      </c>
      <c r="V332" s="46">
        <f>VLOOKUP(ROUND(K332,0),Sheet2!$B$20:$J$37,6,0)</f>
        <v>3379.6207896898895</v>
      </c>
      <c r="W332" s="46">
        <f>VLOOKUP(ROUND(K332,0),Sheet2!$B$20:$J$37,7,0)</f>
        <v>3131.6372143145204</v>
      </c>
      <c r="X332" s="46">
        <f>VLOOKUP(ROUND(K332,0),Sheet2!$B$20:$J$37,8,0)</f>
        <v>2883.6536389391513</v>
      </c>
      <c r="Y332" s="46">
        <f>VLOOKUP(ROUND(K332,0),Sheet2!$B$20:$J$37,9,0)</f>
        <v>2660.4607075741292</v>
      </c>
      <c r="Z332" s="46">
        <f>VLOOKUP(ROUND(K332,0),Sheet2!$B$20:$M$37,10,0)</f>
        <v>2526.8887411766796</v>
      </c>
      <c r="AA332" s="46">
        <f>VLOOKUP(ROUND(K332,0),Sheet2!$B$20:$M$37,11,0)</f>
        <v>2440.1428114768319</v>
      </c>
      <c r="AB332" s="46">
        <f>VLOOKUP(ROUND(K332,0),Sheet2!$B$20:$M$37,12,0)</f>
        <v>2276.3298845239415</v>
      </c>
      <c r="AC332" s="46">
        <v>50</v>
      </c>
      <c r="AD332" s="53">
        <f t="shared" si="147"/>
        <v>0</v>
      </c>
      <c r="AE332">
        <v>1</v>
      </c>
      <c r="AF332" s="46">
        <v>0</v>
      </c>
      <c r="AG332">
        <v>0</v>
      </c>
      <c r="AH332" s="45">
        <v>0</v>
      </c>
      <c r="AL332">
        <v>0</v>
      </c>
      <c r="AM332" s="45">
        <v>0</v>
      </c>
      <c r="AO332">
        <v>0</v>
      </c>
      <c r="AQ332">
        <v>0</v>
      </c>
      <c r="AS332">
        <v>0</v>
      </c>
      <c r="AT332">
        <v>0</v>
      </c>
      <c r="AU332" t="s">
        <v>20</v>
      </c>
      <c r="AV332" t="s">
        <v>25</v>
      </c>
      <c r="AW332">
        <v>0</v>
      </c>
      <c r="AX332">
        <v>0</v>
      </c>
      <c r="AY332">
        <v>1</v>
      </c>
      <c r="AZ332" s="51">
        <f t="shared" si="148"/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 s="51">
        <f t="shared" si="149"/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21</v>
      </c>
      <c r="BW332" t="s">
        <v>25</v>
      </c>
      <c r="BX332">
        <v>0</v>
      </c>
      <c r="BY332">
        <v>1</v>
      </c>
      <c r="BZ332" s="52">
        <f t="shared" si="152"/>
        <v>1</v>
      </c>
      <c r="CA332">
        <v>0</v>
      </c>
      <c r="CB332">
        <v>0</v>
      </c>
      <c r="CC332">
        <v>1</v>
      </c>
      <c r="CD332">
        <v>0</v>
      </c>
      <c r="CE332">
        <v>0</v>
      </c>
      <c r="CF332" s="52">
        <f t="shared" si="153"/>
        <v>0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Y332">
        <v>0</v>
      </c>
      <c r="CZ332">
        <v>0</v>
      </c>
      <c r="DA332">
        <v>0</v>
      </c>
      <c r="DC332">
        <v>0</v>
      </c>
      <c r="DD332" s="54">
        <f t="shared" si="150"/>
        <v>0</v>
      </c>
      <c r="DE332" t="s">
        <v>8</v>
      </c>
      <c r="DF332">
        <v>0</v>
      </c>
      <c r="DG332" s="46">
        <v>0</v>
      </c>
      <c r="DH332" t="s">
        <v>68</v>
      </c>
    </row>
    <row r="333" spans="1:112" hidden="1" x14ac:dyDescent="0.35">
      <c r="A333" t="s">
        <v>3</v>
      </c>
      <c r="B333" s="46">
        <v>963020644</v>
      </c>
      <c r="C333">
        <v>1993</v>
      </c>
      <c r="D333">
        <v>29</v>
      </c>
      <c r="E333" s="45">
        <v>2</v>
      </c>
      <c r="F333" t="s">
        <v>8</v>
      </c>
      <c r="G333" s="3" t="s">
        <v>11</v>
      </c>
      <c r="H333" s="1">
        <v>44434</v>
      </c>
      <c r="I333" s="1">
        <v>44475</v>
      </c>
      <c r="J333" s="1">
        <v>44549</v>
      </c>
      <c r="K333">
        <v>39</v>
      </c>
      <c r="L333" s="48">
        <f t="shared" si="143"/>
        <v>0</v>
      </c>
      <c r="M333" s="48">
        <f t="shared" si="144"/>
        <v>0</v>
      </c>
      <c r="N333" s="48">
        <f t="shared" si="145"/>
        <v>0</v>
      </c>
      <c r="O333">
        <v>28.428571428571431</v>
      </c>
      <c r="P333">
        <v>3300</v>
      </c>
      <c r="Q333" s="9">
        <f>VLOOKUP(ROUND(K333,0),Sheet2!$B$20:$J$37,8,0)</f>
        <v>2883.6536389391513</v>
      </c>
      <c r="R333" s="46">
        <f>VLOOKUP(ROUND(K333,0),Sheet2!$B$20:$J$37,2,0)</f>
        <v>3986.9445441050993</v>
      </c>
      <c r="S333" s="46">
        <f>VLOOKUP(ROUND(K333,0),Sheet2!$B$20:$J$37,3,0)</f>
        <v>3823.1316171522089</v>
      </c>
      <c r="T333" s="46">
        <f>VLOOKUP(ROUND(K333,0),Sheet2!$B$20:$J$37,4,0)</f>
        <v>3736.3856874523608</v>
      </c>
      <c r="U333" s="46">
        <f>VLOOKUP(ROUND(K333,0),Sheet2!$B$20:$J$37,5,0)</f>
        <v>3602.8137210549116</v>
      </c>
      <c r="V333" s="46">
        <f>VLOOKUP(ROUND(K333,0),Sheet2!$B$20:$J$37,6,0)</f>
        <v>3379.6207896898895</v>
      </c>
      <c r="W333" s="46">
        <f>VLOOKUP(ROUND(K333,0),Sheet2!$B$20:$J$37,7,0)</f>
        <v>3131.6372143145204</v>
      </c>
      <c r="X333" s="46">
        <f>VLOOKUP(ROUND(K333,0),Sheet2!$B$20:$J$37,8,0)</f>
        <v>2883.6536389391513</v>
      </c>
      <c r="Y333" s="46">
        <f>VLOOKUP(ROUND(K333,0),Sheet2!$B$20:$J$37,9,0)</f>
        <v>2660.4607075741292</v>
      </c>
      <c r="Z333" s="46">
        <f>VLOOKUP(ROUND(K333,0),Sheet2!$B$20:$M$37,10,0)</f>
        <v>2526.8887411766796</v>
      </c>
      <c r="AA333" s="46">
        <f>VLOOKUP(ROUND(K333,0),Sheet2!$B$20:$M$37,11,0)</f>
        <v>2440.1428114768319</v>
      </c>
      <c r="AB333" s="46">
        <f>VLOOKUP(ROUND(K333,0),Sheet2!$B$20:$M$37,12,0)</f>
        <v>2276.3298845239415</v>
      </c>
      <c r="AC333" s="46">
        <v>50</v>
      </c>
      <c r="AD333" s="53">
        <f t="shared" si="147"/>
        <v>0</v>
      </c>
      <c r="AE333">
        <v>1</v>
      </c>
      <c r="AF333" s="46">
        <v>0</v>
      </c>
      <c r="AG333">
        <v>0</v>
      </c>
      <c r="AH333" s="45">
        <v>0</v>
      </c>
      <c r="AL333">
        <v>0</v>
      </c>
      <c r="AM333" s="45">
        <v>0</v>
      </c>
      <c r="AO333">
        <v>0</v>
      </c>
      <c r="AS333">
        <v>0</v>
      </c>
      <c r="AT333">
        <v>0</v>
      </c>
      <c r="AU333" t="s">
        <v>20</v>
      </c>
      <c r="AV333" t="s">
        <v>24</v>
      </c>
      <c r="AW333">
        <v>0</v>
      </c>
      <c r="AX333">
        <v>0</v>
      </c>
      <c r="AY333">
        <v>1</v>
      </c>
      <c r="AZ333" s="51">
        <f t="shared" si="148"/>
        <v>1</v>
      </c>
      <c r="BA333">
        <v>0</v>
      </c>
      <c r="BB333">
        <v>0</v>
      </c>
      <c r="BC333">
        <v>1</v>
      </c>
      <c r="BD333">
        <v>0</v>
      </c>
      <c r="BE333">
        <v>0</v>
      </c>
      <c r="BF333" s="51">
        <f t="shared" si="149"/>
        <v>0</v>
      </c>
      <c r="BG333">
        <v>0</v>
      </c>
      <c r="BH333">
        <v>0</v>
      </c>
      <c r="BI333">
        <v>1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41</v>
      </c>
      <c r="BW333" t="s">
        <v>24</v>
      </c>
      <c r="BX333">
        <v>0</v>
      </c>
      <c r="BY333">
        <v>0</v>
      </c>
      <c r="BZ333" s="52">
        <f t="shared" si="152"/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 s="52">
        <f t="shared" si="153"/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Y333">
        <v>0</v>
      </c>
      <c r="CZ333">
        <v>0</v>
      </c>
      <c r="DA333">
        <v>0</v>
      </c>
      <c r="DC333">
        <v>0</v>
      </c>
      <c r="DD333" s="54">
        <f t="shared" si="150"/>
        <v>0</v>
      </c>
      <c r="DE333" t="s">
        <v>73</v>
      </c>
      <c r="DF333">
        <v>0</v>
      </c>
      <c r="DG333" s="46">
        <v>0</v>
      </c>
      <c r="DH333" t="s">
        <v>68</v>
      </c>
    </row>
    <row r="334" spans="1:112" hidden="1" x14ac:dyDescent="0.35">
      <c r="A334" t="s">
        <v>3</v>
      </c>
      <c r="B334" s="2">
        <v>395095724</v>
      </c>
      <c r="C334">
        <v>1993</v>
      </c>
      <c r="D334">
        <v>29</v>
      </c>
      <c r="E334" s="45">
        <v>1</v>
      </c>
      <c r="F334" t="s">
        <v>8</v>
      </c>
      <c r="G334" s="3" t="s">
        <v>11</v>
      </c>
      <c r="H334" s="1">
        <v>44468</v>
      </c>
      <c r="I334" s="1">
        <v>44496</v>
      </c>
      <c r="J334" s="1">
        <v>44535</v>
      </c>
      <c r="K334">
        <v>39</v>
      </c>
      <c r="L334" s="48">
        <f t="shared" si="143"/>
        <v>0</v>
      </c>
      <c r="M334" s="48">
        <f t="shared" si="144"/>
        <v>0</v>
      </c>
      <c r="N334" s="48">
        <f t="shared" si="145"/>
        <v>0</v>
      </c>
      <c r="O334">
        <v>33.428571428571431</v>
      </c>
      <c r="P334">
        <v>3300</v>
      </c>
      <c r="Q334" s="9">
        <f>VLOOKUP(ROUND(K334,0),Sheet2!$B$20:$J$37,8,0)</f>
        <v>2883.6536389391513</v>
      </c>
      <c r="R334" s="46">
        <f>VLOOKUP(ROUND(K334,0),Sheet2!$B$20:$J$37,2,0)</f>
        <v>3986.9445441050993</v>
      </c>
      <c r="S334" s="46">
        <f>VLOOKUP(ROUND(K334,0),Sheet2!$B$20:$J$37,3,0)</f>
        <v>3823.1316171522089</v>
      </c>
      <c r="T334" s="46">
        <f>VLOOKUP(ROUND(K334,0),Sheet2!$B$20:$J$37,4,0)</f>
        <v>3736.3856874523608</v>
      </c>
      <c r="U334" s="46">
        <f>VLOOKUP(ROUND(K334,0),Sheet2!$B$20:$J$37,5,0)</f>
        <v>3602.8137210549116</v>
      </c>
      <c r="V334" s="46">
        <f>VLOOKUP(ROUND(K334,0),Sheet2!$B$20:$J$37,6,0)</f>
        <v>3379.6207896898895</v>
      </c>
      <c r="W334" s="46">
        <f>VLOOKUP(ROUND(K334,0),Sheet2!$B$20:$J$37,7,0)</f>
        <v>3131.6372143145204</v>
      </c>
      <c r="X334" s="46">
        <f>VLOOKUP(ROUND(K334,0),Sheet2!$B$20:$J$37,8,0)</f>
        <v>2883.6536389391513</v>
      </c>
      <c r="Y334" s="46">
        <f>VLOOKUP(ROUND(K334,0),Sheet2!$B$20:$J$37,9,0)</f>
        <v>2660.4607075741292</v>
      </c>
      <c r="Z334" s="46">
        <f>VLOOKUP(ROUND(K334,0),Sheet2!$B$20:$M$37,10,0)</f>
        <v>2526.8887411766796</v>
      </c>
      <c r="AA334" s="46">
        <f>VLOOKUP(ROUND(K334,0),Sheet2!$B$20:$M$37,11,0)</f>
        <v>2440.1428114768319</v>
      </c>
      <c r="AB334" s="46">
        <f>VLOOKUP(ROUND(K334,0),Sheet2!$B$20:$M$37,12,0)</f>
        <v>2276.3298845239415</v>
      </c>
      <c r="AC334" s="46">
        <v>50</v>
      </c>
      <c r="AD334" s="53">
        <f t="shared" si="147"/>
        <v>0</v>
      </c>
      <c r="AE334">
        <v>1</v>
      </c>
      <c r="AF334" s="46">
        <v>0</v>
      </c>
      <c r="AG334">
        <v>0</v>
      </c>
      <c r="AH334" s="45">
        <v>0</v>
      </c>
      <c r="AL334">
        <v>0</v>
      </c>
      <c r="AM334" s="45">
        <v>0</v>
      </c>
      <c r="AN334" t="s">
        <v>15</v>
      </c>
      <c r="AO334">
        <v>0</v>
      </c>
      <c r="AS334">
        <v>0</v>
      </c>
      <c r="AT334">
        <v>0</v>
      </c>
      <c r="AU334" t="s">
        <v>20</v>
      </c>
      <c r="AV334" t="s">
        <v>24</v>
      </c>
      <c r="AW334">
        <v>0</v>
      </c>
      <c r="AX334">
        <v>0</v>
      </c>
      <c r="AY334">
        <v>0</v>
      </c>
      <c r="AZ334" s="51">
        <f t="shared" si="148"/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51">
        <f t="shared" si="149"/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28</v>
      </c>
      <c r="BW334" t="s">
        <v>24</v>
      </c>
      <c r="BX334">
        <v>0</v>
      </c>
      <c r="BY334">
        <v>0</v>
      </c>
      <c r="BZ334" s="52">
        <f t="shared" si="152"/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 s="52">
        <f t="shared" si="153"/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Y334">
        <v>0</v>
      </c>
      <c r="CZ334">
        <v>0</v>
      </c>
      <c r="DA334">
        <v>0</v>
      </c>
      <c r="DC334">
        <v>0</v>
      </c>
      <c r="DD334" s="54">
        <f t="shared" si="150"/>
        <v>0</v>
      </c>
      <c r="DE334" t="s">
        <v>73</v>
      </c>
      <c r="DF334">
        <v>0</v>
      </c>
      <c r="DG334" s="46">
        <v>0</v>
      </c>
      <c r="DH334" t="s">
        <v>68</v>
      </c>
    </row>
    <row r="335" spans="1:112" hidden="1" x14ac:dyDescent="0.35">
      <c r="A335" t="s">
        <v>2</v>
      </c>
      <c r="B335" s="46">
        <v>21049053</v>
      </c>
      <c r="C335">
        <v>1991</v>
      </c>
      <c r="D335">
        <v>31</v>
      </c>
      <c r="E335">
        <v>0</v>
      </c>
      <c r="F335" t="s">
        <v>8</v>
      </c>
      <c r="G335" s="3" t="s">
        <v>11</v>
      </c>
      <c r="H335" s="1">
        <v>44436</v>
      </c>
      <c r="I335" s="1" t="s">
        <v>52</v>
      </c>
      <c r="J335" s="1">
        <v>44440</v>
      </c>
      <c r="K335">
        <v>39</v>
      </c>
      <c r="L335" s="48">
        <f t="shared" si="143"/>
        <v>0</v>
      </c>
      <c r="M335" s="48">
        <f t="shared" si="144"/>
        <v>0</v>
      </c>
      <c r="N335" s="48">
        <f t="shared" si="145"/>
        <v>0</v>
      </c>
      <c r="O335">
        <v>38.428571428571431</v>
      </c>
      <c r="P335">
        <v>3300</v>
      </c>
      <c r="Q335" s="9">
        <f>VLOOKUP(ROUND(K335,0),Sheet2!$B$20:$J$37,8,0)</f>
        <v>2883.6536389391513</v>
      </c>
      <c r="R335" s="46">
        <f>VLOOKUP(ROUND(K335,0),Sheet2!$B$20:$J$37,2,0)</f>
        <v>3986.9445441050993</v>
      </c>
      <c r="S335" s="46">
        <f>VLOOKUP(ROUND(K335,0),Sheet2!$B$20:$J$37,3,0)</f>
        <v>3823.1316171522089</v>
      </c>
      <c r="T335" s="46">
        <f>VLOOKUP(ROUND(K335,0),Sheet2!$B$20:$J$37,4,0)</f>
        <v>3736.3856874523608</v>
      </c>
      <c r="U335" s="46">
        <f>VLOOKUP(ROUND(K335,0),Sheet2!$B$20:$J$37,5,0)</f>
        <v>3602.8137210549116</v>
      </c>
      <c r="V335" s="46">
        <f>VLOOKUP(ROUND(K335,0),Sheet2!$B$20:$J$37,6,0)</f>
        <v>3379.6207896898895</v>
      </c>
      <c r="W335" s="46">
        <f>VLOOKUP(ROUND(K335,0),Sheet2!$B$20:$J$37,7,0)</f>
        <v>3131.6372143145204</v>
      </c>
      <c r="X335" s="46">
        <f>VLOOKUP(ROUND(K335,0),Sheet2!$B$20:$J$37,8,0)</f>
        <v>2883.6536389391513</v>
      </c>
      <c r="Y335" s="46">
        <f>VLOOKUP(ROUND(K335,0),Sheet2!$B$20:$J$37,9,0)</f>
        <v>2660.4607075741292</v>
      </c>
      <c r="Z335" s="46">
        <f>VLOOKUP(ROUND(K335,0),Sheet2!$B$20:$M$37,10,0)</f>
        <v>2526.8887411766796</v>
      </c>
      <c r="AA335" s="46">
        <f>VLOOKUP(ROUND(K335,0),Sheet2!$B$20:$M$37,11,0)</f>
        <v>2440.1428114768319</v>
      </c>
      <c r="AB335" s="46">
        <f>VLOOKUP(ROUND(K335,0),Sheet2!$B$20:$M$37,12,0)</f>
        <v>2276.3298845239415</v>
      </c>
      <c r="AC335" s="46">
        <v>50</v>
      </c>
      <c r="AD335" s="53">
        <f t="shared" si="147"/>
        <v>0</v>
      </c>
      <c r="AE335">
        <v>1</v>
      </c>
      <c r="AF335" s="46">
        <v>0</v>
      </c>
      <c r="AG335">
        <v>0</v>
      </c>
      <c r="AH335" s="45">
        <v>0</v>
      </c>
      <c r="AL335">
        <v>0</v>
      </c>
      <c r="AM335" s="45">
        <v>0</v>
      </c>
      <c r="AO335">
        <v>0</v>
      </c>
      <c r="AQ335">
        <v>0</v>
      </c>
      <c r="AS335">
        <v>0</v>
      </c>
      <c r="AT335">
        <v>0</v>
      </c>
      <c r="AU335" t="s">
        <v>21</v>
      </c>
      <c r="AV335" t="s">
        <v>24</v>
      </c>
      <c r="AW335">
        <v>0</v>
      </c>
      <c r="AX335">
        <v>0</v>
      </c>
      <c r="AY335">
        <v>1</v>
      </c>
      <c r="AZ335" s="51">
        <f t="shared" si="148"/>
        <v>1</v>
      </c>
      <c r="BA335">
        <v>0</v>
      </c>
      <c r="BB335">
        <v>0</v>
      </c>
      <c r="BC335">
        <v>1</v>
      </c>
      <c r="BD335">
        <v>0</v>
      </c>
      <c r="BE335">
        <v>0</v>
      </c>
      <c r="BF335" s="51">
        <f t="shared" si="149"/>
        <v>0</v>
      </c>
      <c r="BG335">
        <v>0</v>
      </c>
      <c r="BH335">
        <v>1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/>
      <c r="CW335">
        <v>0</v>
      </c>
      <c r="CY335">
        <v>0</v>
      </c>
      <c r="CZ335">
        <v>0</v>
      </c>
      <c r="DA335">
        <v>0</v>
      </c>
      <c r="DC335">
        <v>0</v>
      </c>
      <c r="DD335" s="54">
        <f t="shared" si="150"/>
        <v>0</v>
      </c>
      <c r="DE335" t="s">
        <v>8</v>
      </c>
      <c r="DF335">
        <v>0</v>
      </c>
      <c r="DG335" s="46">
        <v>0</v>
      </c>
      <c r="DH335" t="s">
        <v>68</v>
      </c>
    </row>
    <row r="336" spans="1:112" hidden="1" x14ac:dyDescent="0.35">
      <c r="A336" t="s">
        <v>3</v>
      </c>
      <c r="B336" s="50">
        <v>909377284</v>
      </c>
      <c r="C336">
        <v>1991</v>
      </c>
      <c r="D336">
        <v>31</v>
      </c>
      <c r="E336">
        <v>2</v>
      </c>
      <c r="F336" t="s">
        <v>8</v>
      </c>
      <c r="G336" s="3" t="s">
        <v>11</v>
      </c>
      <c r="H336" s="1">
        <v>44429</v>
      </c>
      <c r="I336" s="1">
        <v>44460</v>
      </c>
      <c r="J336" s="1">
        <v>44500</v>
      </c>
      <c r="K336">
        <v>39</v>
      </c>
      <c r="L336" s="48">
        <f t="shared" si="143"/>
        <v>0</v>
      </c>
      <c r="M336" s="48">
        <f t="shared" si="144"/>
        <v>0</v>
      </c>
      <c r="N336" s="48">
        <f t="shared" si="145"/>
        <v>0</v>
      </c>
      <c r="O336">
        <v>33.285714285714285</v>
      </c>
      <c r="P336">
        <v>3300</v>
      </c>
      <c r="Q336" s="9">
        <f>VLOOKUP(ROUND(K336,0),Sheet2!$B$20:$J$37,8,0)</f>
        <v>2883.6536389391513</v>
      </c>
      <c r="R336" s="46">
        <f>VLOOKUP(ROUND(K336,0),Sheet2!$B$20:$J$37,2,0)</f>
        <v>3986.9445441050993</v>
      </c>
      <c r="S336" s="46">
        <f>VLOOKUP(ROUND(K336,0),Sheet2!$B$20:$J$37,3,0)</f>
        <v>3823.1316171522089</v>
      </c>
      <c r="T336" s="46">
        <f>VLOOKUP(ROUND(K336,0),Sheet2!$B$20:$J$37,4,0)</f>
        <v>3736.3856874523608</v>
      </c>
      <c r="U336" s="46">
        <f>VLOOKUP(ROUND(K336,0),Sheet2!$B$20:$J$37,5,0)</f>
        <v>3602.8137210549116</v>
      </c>
      <c r="V336" s="46">
        <f>VLOOKUP(ROUND(K336,0),Sheet2!$B$20:$J$37,6,0)</f>
        <v>3379.6207896898895</v>
      </c>
      <c r="W336" s="46">
        <f>VLOOKUP(ROUND(K336,0),Sheet2!$B$20:$J$37,7,0)</f>
        <v>3131.6372143145204</v>
      </c>
      <c r="X336" s="46">
        <f>VLOOKUP(ROUND(K336,0),Sheet2!$B$20:$J$37,8,0)</f>
        <v>2883.6536389391513</v>
      </c>
      <c r="Y336" s="46">
        <f>VLOOKUP(ROUND(K336,0),Sheet2!$B$20:$J$37,9,0)</f>
        <v>2660.4607075741292</v>
      </c>
      <c r="Z336" s="46">
        <f>VLOOKUP(ROUND(K336,0),Sheet2!$B$20:$M$37,10,0)</f>
        <v>2526.8887411766796</v>
      </c>
      <c r="AA336" s="46">
        <f>VLOOKUP(ROUND(K336,0),Sheet2!$B$20:$M$37,11,0)</f>
        <v>2440.1428114768319</v>
      </c>
      <c r="AB336" s="46">
        <f>VLOOKUP(ROUND(K336,0),Sheet2!$B$20:$M$37,12,0)</f>
        <v>2276.3298845239415</v>
      </c>
      <c r="AC336" s="46">
        <v>50</v>
      </c>
      <c r="AD336" s="53">
        <f t="shared" si="147"/>
        <v>0</v>
      </c>
      <c r="AE336">
        <v>1</v>
      </c>
      <c r="AF336" s="46">
        <v>0</v>
      </c>
      <c r="AG336">
        <v>0</v>
      </c>
      <c r="AH336" s="45">
        <v>0</v>
      </c>
      <c r="AL336">
        <v>1</v>
      </c>
      <c r="AM336" s="45">
        <v>0</v>
      </c>
      <c r="AN336">
        <v>20</v>
      </c>
      <c r="AO336">
        <v>0</v>
      </c>
      <c r="AS336">
        <v>0</v>
      </c>
      <c r="AT336">
        <v>1</v>
      </c>
      <c r="AU336" t="s">
        <v>20</v>
      </c>
      <c r="AV336" t="s">
        <v>25</v>
      </c>
      <c r="AW336">
        <v>0</v>
      </c>
      <c r="AX336">
        <v>1</v>
      </c>
      <c r="AY336">
        <v>1</v>
      </c>
      <c r="AZ336" s="51">
        <v>1</v>
      </c>
      <c r="BA336">
        <v>0</v>
      </c>
      <c r="BB336">
        <v>0</v>
      </c>
      <c r="BC336">
        <v>0</v>
      </c>
      <c r="BD336">
        <v>0</v>
      </c>
      <c r="BE336">
        <v>0</v>
      </c>
      <c r="BF336" s="51">
        <f t="shared" si="149"/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31</v>
      </c>
      <c r="BW336" t="s">
        <v>25</v>
      </c>
      <c r="BX336">
        <v>0</v>
      </c>
      <c r="BY336">
        <v>0</v>
      </c>
      <c r="BZ336" s="52">
        <f t="shared" ref="BZ336:BZ340" si="154">BX336+BY336</f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 s="52">
        <f t="shared" ref="CF336:CF340" si="155">CD336+CE336</f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Y336">
        <v>0</v>
      </c>
      <c r="CZ336">
        <v>0</v>
      </c>
      <c r="DA336">
        <v>0</v>
      </c>
      <c r="DC336">
        <v>0</v>
      </c>
      <c r="DD336" s="54">
        <f t="shared" si="150"/>
        <v>0</v>
      </c>
      <c r="DE336" t="s">
        <v>73</v>
      </c>
      <c r="DF336">
        <v>0</v>
      </c>
      <c r="DG336" s="46">
        <v>0</v>
      </c>
      <c r="DH336" t="s">
        <v>68</v>
      </c>
    </row>
    <row r="337" spans="1:112" hidden="1" x14ac:dyDescent="0.35">
      <c r="A337" t="s">
        <v>3</v>
      </c>
      <c r="B337">
        <v>394485866</v>
      </c>
      <c r="C337">
        <v>1990</v>
      </c>
      <c r="D337">
        <v>32</v>
      </c>
      <c r="E337" s="45">
        <v>2</v>
      </c>
      <c r="F337" t="s">
        <v>8</v>
      </c>
      <c r="G337" s="3" t="s">
        <v>11</v>
      </c>
      <c r="H337" s="1">
        <v>44425</v>
      </c>
      <c r="I337" s="1">
        <v>44481</v>
      </c>
      <c r="J337" s="1">
        <v>44499</v>
      </c>
      <c r="K337">
        <v>39</v>
      </c>
      <c r="L337" s="48">
        <f t="shared" si="143"/>
        <v>0</v>
      </c>
      <c r="M337" s="48">
        <f t="shared" si="144"/>
        <v>0</v>
      </c>
      <c r="N337" s="48">
        <f t="shared" si="145"/>
        <v>0</v>
      </c>
      <c r="O337">
        <v>36.428571428571431</v>
      </c>
      <c r="P337">
        <v>3300</v>
      </c>
      <c r="Q337" s="9">
        <f>VLOOKUP(ROUND(K337,0),Sheet2!$B$20:$J$37,8,0)</f>
        <v>2883.6536389391513</v>
      </c>
      <c r="R337" s="46">
        <f>VLOOKUP(ROUND(K337,0),Sheet2!$B$20:$J$37,2,0)</f>
        <v>3986.9445441050993</v>
      </c>
      <c r="S337" s="46">
        <f>VLOOKUP(ROUND(K337,0),Sheet2!$B$20:$J$37,3,0)</f>
        <v>3823.1316171522089</v>
      </c>
      <c r="T337" s="46">
        <f>VLOOKUP(ROUND(K337,0),Sheet2!$B$20:$J$37,4,0)</f>
        <v>3736.3856874523608</v>
      </c>
      <c r="U337" s="46">
        <f>VLOOKUP(ROUND(K337,0),Sheet2!$B$20:$J$37,5,0)</f>
        <v>3602.8137210549116</v>
      </c>
      <c r="V337" s="46">
        <f>VLOOKUP(ROUND(K337,0),Sheet2!$B$20:$J$37,6,0)</f>
        <v>3379.6207896898895</v>
      </c>
      <c r="W337" s="46">
        <f>VLOOKUP(ROUND(K337,0),Sheet2!$B$20:$J$37,7,0)</f>
        <v>3131.6372143145204</v>
      </c>
      <c r="X337" s="46">
        <f>VLOOKUP(ROUND(K337,0),Sheet2!$B$20:$J$37,8,0)</f>
        <v>2883.6536389391513</v>
      </c>
      <c r="Y337" s="46">
        <f>VLOOKUP(ROUND(K337,0),Sheet2!$B$20:$J$37,9,0)</f>
        <v>2660.4607075741292</v>
      </c>
      <c r="Z337" s="46">
        <f>VLOOKUP(ROUND(K337,0),Sheet2!$B$20:$M$37,10,0)</f>
        <v>2526.8887411766796</v>
      </c>
      <c r="AA337" s="46">
        <f>VLOOKUP(ROUND(K337,0),Sheet2!$B$20:$M$37,11,0)</f>
        <v>2440.1428114768319</v>
      </c>
      <c r="AB337" s="46">
        <f>VLOOKUP(ROUND(K337,0),Sheet2!$B$20:$M$37,12,0)</f>
        <v>2276.3298845239415</v>
      </c>
      <c r="AC337" s="46">
        <v>50</v>
      </c>
      <c r="AD337" s="53">
        <f t="shared" si="147"/>
        <v>0</v>
      </c>
      <c r="AE337">
        <v>1</v>
      </c>
      <c r="AF337" s="46">
        <v>0</v>
      </c>
      <c r="AG337">
        <v>0</v>
      </c>
      <c r="AH337" s="45">
        <v>0</v>
      </c>
      <c r="AL337">
        <v>0</v>
      </c>
      <c r="AM337" s="45">
        <v>0</v>
      </c>
      <c r="AO337">
        <v>0</v>
      </c>
      <c r="AS337">
        <v>0</v>
      </c>
      <c r="AT337">
        <v>0</v>
      </c>
      <c r="AU337" t="s">
        <v>20</v>
      </c>
      <c r="AV337" t="s">
        <v>24</v>
      </c>
      <c r="AW337">
        <v>0</v>
      </c>
      <c r="AX337">
        <v>0</v>
      </c>
      <c r="AY337">
        <v>0</v>
      </c>
      <c r="AZ337" s="51">
        <f t="shared" si="148"/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51">
        <f t="shared" si="149"/>
        <v>0</v>
      </c>
      <c r="BG337">
        <v>0</v>
      </c>
      <c r="BH337">
        <v>0</v>
      </c>
      <c r="BI337">
        <v>0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56</v>
      </c>
      <c r="BW337" t="s">
        <v>24</v>
      </c>
      <c r="BX337">
        <v>0</v>
      </c>
      <c r="BY337">
        <v>1</v>
      </c>
      <c r="BZ337" s="52">
        <f t="shared" si="154"/>
        <v>1</v>
      </c>
      <c r="CA337">
        <v>0</v>
      </c>
      <c r="CB337">
        <v>0</v>
      </c>
      <c r="CC337">
        <v>0</v>
      </c>
      <c r="CD337">
        <v>0</v>
      </c>
      <c r="CE337">
        <v>0</v>
      </c>
      <c r="CF337" s="52">
        <f t="shared" si="155"/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Y337">
        <v>0</v>
      </c>
      <c r="CZ337">
        <v>0</v>
      </c>
      <c r="DA337">
        <v>0</v>
      </c>
      <c r="DC337">
        <v>0</v>
      </c>
      <c r="DD337" s="54">
        <f t="shared" si="150"/>
        <v>0</v>
      </c>
      <c r="DE337" t="s">
        <v>73</v>
      </c>
      <c r="DF337">
        <v>0</v>
      </c>
      <c r="DG337" s="46">
        <v>0</v>
      </c>
      <c r="DH337" t="s">
        <v>68</v>
      </c>
    </row>
    <row r="338" spans="1:112" hidden="1" x14ac:dyDescent="0.35">
      <c r="A338" t="s">
        <v>3</v>
      </c>
      <c r="B338">
        <v>909250004</v>
      </c>
      <c r="C338">
        <v>1990</v>
      </c>
      <c r="D338">
        <v>32</v>
      </c>
      <c r="E338">
        <v>2</v>
      </c>
      <c r="F338" t="s">
        <v>8</v>
      </c>
      <c r="G338" s="3" t="s">
        <v>11</v>
      </c>
      <c r="H338" s="1">
        <v>44427</v>
      </c>
      <c r="I338" s="1">
        <v>44477</v>
      </c>
      <c r="J338" s="1">
        <v>44513</v>
      </c>
      <c r="K338">
        <v>39</v>
      </c>
      <c r="L338" s="48">
        <f t="shared" si="143"/>
        <v>0</v>
      </c>
      <c r="M338" s="48">
        <f t="shared" si="144"/>
        <v>0</v>
      </c>
      <c r="N338" s="48">
        <f t="shared" si="145"/>
        <v>0</v>
      </c>
      <c r="O338">
        <v>33.857142857142854</v>
      </c>
      <c r="P338">
        <v>3300</v>
      </c>
      <c r="Q338" s="9">
        <f>VLOOKUP(ROUND(K338,0),Sheet2!$B$20:$J$37,8,0)</f>
        <v>2883.6536389391513</v>
      </c>
      <c r="R338" s="46">
        <f>VLOOKUP(ROUND(K338,0),Sheet2!$B$20:$J$37,2,0)</f>
        <v>3986.9445441050993</v>
      </c>
      <c r="S338" s="46">
        <f>VLOOKUP(ROUND(K338,0),Sheet2!$B$20:$J$37,3,0)</f>
        <v>3823.1316171522089</v>
      </c>
      <c r="T338" s="46">
        <f>VLOOKUP(ROUND(K338,0),Sheet2!$B$20:$J$37,4,0)</f>
        <v>3736.3856874523608</v>
      </c>
      <c r="U338" s="46">
        <f>VLOOKUP(ROUND(K338,0),Sheet2!$B$20:$J$37,5,0)</f>
        <v>3602.8137210549116</v>
      </c>
      <c r="V338" s="46">
        <f>VLOOKUP(ROUND(K338,0),Sheet2!$B$20:$J$37,6,0)</f>
        <v>3379.6207896898895</v>
      </c>
      <c r="W338" s="46">
        <f>VLOOKUP(ROUND(K338,0),Sheet2!$B$20:$J$37,7,0)</f>
        <v>3131.6372143145204</v>
      </c>
      <c r="X338" s="46">
        <f>VLOOKUP(ROUND(K338,0),Sheet2!$B$20:$J$37,8,0)</f>
        <v>2883.6536389391513</v>
      </c>
      <c r="Y338" s="46">
        <f>VLOOKUP(ROUND(K338,0),Sheet2!$B$20:$J$37,9,0)</f>
        <v>2660.4607075741292</v>
      </c>
      <c r="Z338" s="46">
        <f>VLOOKUP(ROUND(K338,0),Sheet2!$B$20:$M$37,10,0)</f>
        <v>2526.8887411766796</v>
      </c>
      <c r="AA338" s="46">
        <f>VLOOKUP(ROUND(K338,0),Sheet2!$B$20:$M$37,11,0)</f>
        <v>2440.1428114768319</v>
      </c>
      <c r="AB338" s="46">
        <f>VLOOKUP(ROUND(K338,0),Sheet2!$B$20:$M$37,12,0)</f>
        <v>2276.3298845239415</v>
      </c>
      <c r="AC338" s="46">
        <v>50</v>
      </c>
      <c r="AD338" s="53">
        <f t="shared" si="147"/>
        <v>0</v>
      </c>
      <c r="AE338">
        <v>1</v>
      </c>
      <c r="AF338" s="46">
        <v>0</v>
      </c>
      <c r="AG338">
        <v>0</v>
      </c>
      <c r="AH338" s="45">
        <v>0</v>
      </c>
      <c r="AL338">
        <v>0</v>
      </c>
      <c r="AM338" s="45">
        <v>0</v>
      </c>
      <c r="AO338">
        <v>0</v>
      </c>
      <c r="AS338">
        <v>1</v>
      </c>
      <c r="AT338">
        <v>0</v>
      </c>
      <c r="AU338" t="s">
        <v>20</v>
      </c>
      <c r="AV338" t="s">
        <v>24</v>
      </c>
      <c r="AW338">
        <v>0</v>
      </c>
      <c r="AX338">
        <v>0</v>
      </c>
      <c r="AY338">
        <v>1</v>
      </c>
      <c r="AZ338" s="51">
        <f t="shared" si="148"/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 s="51">
        <f t="shared" si="149"/>
        <v>0</v>
      </c>
      <c r="BG338">
        <v>0</v>
      </c>
      <c r="BH338">
        <v>1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50</v>
      </c>
      <c r="BW338" t="s">
        <v>24</v>
      </c>
      <c r="BX338">
        <v>0</v>
      </c>
      <c r="BY338">
        <v>0</v>
      </c>
      <c r="BZ338" s="52">
        <f t="shared" si="154"/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 s="52">
        <f t="shared" si="155"/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Y338">
        <v>0</v>
      </c>
      <c r="CZ338">
        <v>0</v>
      </c>
      <c r="DA338">
        <v>0</v>
      </c>
      <c r="DC338">
        <v>1.1000000000000001</v>
      </c>
      <c r="DD338" s="54">
        <f t="shared" si="150"/>
        <v>1</v>
      </c>
      <c r="DE338" t="s">
        <v>8</v>
      </c>
      <c r="DF338">
        <v>0</v>
      </c>
      <c r="DG338" s="46">
        <v>0</v>
      </c>
      <c r="DH338" t="s">
        <v>68</v>
      </c>
    </row>
    <row r="339" spans="1:112" hidden="1" x14ac:dyDescent="0.35">
      <c r="A339" t="s">
        <v>3</v>
      </c>
      <c r="B339">
        <v>906720724</v>
      </c>
      <c r="C339">
        <v>1989</v>
      </c>
      <c r="D339">
        <v>33</v>
      </c>
      <c r="E339" s="45">
        <v>1</v>
      </c>
      <c r="F339" t="s">
        <v>8</v>
      </c>
      <c r="G339" s="3" t="s">
        <v>11</v>
      </c>
      <c r="H339" s="1">
        <v>44438</v>
      </c>
      <c r="I339" s="1">
        <v>44459</v>
      </c>
      <c r="J339" s="1">
        <v>44537</v>
      </c>
      <c r="K339">
        <v>39</v>
      </c>
      <c r="L339" s="48">
        <f t="shared" si="143"/>
        <v>0</v>
      </c>
      <c r="M339" s="48">
        <f t="shared" si="144"/>
        <v>0</v>
      </c>
      <c r="N339" s="48">
        <f t="shared" si="145"/>
        <v>0</v>
      </c>
      <c r="O339">
        <v>27.857142857142858</v>
      </c>
      <c r="P339">
        <v>3300</v>
      </c>
      <c r="Q339" s="9">
        <f>VLOOKUP(ROUND(K339,0),Sheet2!$B$20:$J$37,8,0)</f>
        <v>2883.6536389391513</v>
      </c>
      <c r="R339" s="46">
        <f>VLOOKUP(ROUND(K339,0),Sheet2!$B$20:$J$37,2,0)</f>
        <v>3986.9445441050993</v>
      </c>
      <c r="S339" s="46">
        <f>VLOOKUP(ROUND(K339,0),Sheet2!$B$20:$J$37,3,0)</f>
        <v>3823.1316171522089</v>
      </c>
      <c r="T339" s="46">
        <f>VLOOKUP(ROUND(K339,0),Sheet2!$B$20:$J$37,4,0)</f>
        <v>3736.3856874523608</v>
      </c>
      <c r="U339" s="46">
        <f>VLOOKUP(ROUND(K339,0),Sheet2!$B$20:$J$37,5,0)</f>
        <v>3602.8137210549116</v>
      </c>
      <c r="V339" s="46">
        <f>VLOOKUP(ROUND(K339,0),Sheet2!$B$20:$J$37,6,0)</f>
        <v>3379.6207896898895</v>
      </c>
      <c r="W339" s="46">
        <f>VLOOKUP(ROUND(K339,0),Sheet2!$B$20:$J$37,7,0)</f>
        <v>3131.6372143145204</v>
      </c>
      <c r="X339" s="46">
        <f>VLOOKUP(ROUND(K339,0),Sheet2!$B$20:$J$37,8,0)</f>
        <v>2883.6536389391513</v>
      </c>
      <c r="Y339" s="46">
        <f>VLOOKUP(ROUND(K339,0),Sheet2!$B$20:$J$37,9,0)</f>
        <v>2660.4607075741292</v>
      </c>
      <c r="Z339" s="46">
        <f>VLOOKUP(ROUND(K339,0),Sheet2!$B$20:$M$37,10,0)</f>
        <v>2526.8887411766796</v>
      </c>
      <c r="AA339" s="46">
        <f>VLOOKUP(ROUND(K339,0),Sheet2!$B$20:$M$37,11,0)</f>
        <v>2440.1428114768319</v>
      </c>
      <c r="AB339" s="46">
        <f>VLOOKUP(ROUND(K339,0),Sheet2!$B$20:$M$37,12,0)</f>
        <v>2276.3298845239415</v>
      </c>
      <c r="AC339" s="46">
        <v>50</v>
      </c>
      <c r="AD339" s="53">
        <f t="shared" si="147"/>
        <v>0</v>
      </c>
      <c r="AE339">
        <v>1</v>
      </c>
      <c r="AF339" s="46">
        <v>0</v>
      </c>
      <c r="AG339">
        <v>0</v>
      </c>
      <c r="AH339" s="45">
        <v>0</v>
      </c>
      <c r="AL339">
        <v>0</v>
      </c>
      <c r="AM339" s="45">
        <v>0</v>
      </c>
      <c r="AO339">
        <v>0</v>
      </c>
      <c r="AS339">
        <v>1</v>
      </c>
      <c r="AT339">
        <v>0</v>
      </c>
      <c r="AU339" t="s">
        <v>20</v>
      </c>
      <c r="AV339" t="s">
        <v>25</v>
      </c>
      <c r="AW339">
        <v>0</v>
      </c>
      <c r="AX339">
        <v>0</v>
      </c>
      <c r="AY339">
        <v>1</v>
      </c>
      <c r="AZ339" s="51">
        <f t="shared" si="148"/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 s="51">
        <f t="shared" si="149"/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21</v>
      </c>
      <c r="BW339" t="s">
        <v>25</v>
      </c>
      <c r="BX339">
        <v>0</v>
      </c>
      <c r="BY339">
        <v>1</v>
      </c>
      <c r="BZ339" s="52">
        <f t="shared" si="154"/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 s="52">
        <f t="shared" si="155"/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Y339">
        <v>0</v>
      </c>
      <c r="CZ339">
        <v>0</v>
      </c>
      <c r="DA339">
        <v>0</v>
      </c>
      <c r="DC339">
        <v>0</v>
      </c>
      <c r="DD339" s="54">
        <f t="shared" si="150"/>
        <v>0</v>
      </c>
      <c r="DE339" t="s">
        <v>73</v>
      </c>
      <c r="DF339">
        <v>0</v>
      </c>
      <c r="DG339" s="46">
        <v>0</v>
      </c>
      <c r="DH339" t="s">
        <v>68</v>
      </c>
    </row>
    <row r="340" spans="1:112" hidden="1" x14ac:dyDescent="0.35">
      <c r="A340" t="s">
        <v>3</v>
      </c>
      <c r="B340">
        <v>966655019</v>
      </c>
      <c r="C340">
        <v>1988</v>
      </c>
      <c r="D340">
        <v>34</v>
      </c>
      <c r="E340">
        <v>2</v>
      </c>
      <c r="F340" t="s">
        <v>8</v>
      </c>
      <c r="G340" s="3" t="s">
        <v>11</v>
      </c>
      <c r="H340" s="1">
        <v>44450</v>
      </c>
      <c r="I340" s="1">
        <v>44471</v>
      </c>
      <c r="J340" s="1">
        <v>44550</v>
      </c>
      <c r="K340">
        <v>39</v>
      </c>
      <c r="L340" s="48">
        <f t="shared" si="143"/>
        <v>0</v>
      </c>
      <c r="M340" s="48">
        <f t="shared" si="144"/>
        <v>0</v>
      </c>
      <c r="N340" s="48">
        <f t="shared" si="145"/>
        <v>0</v>
      </c>
      <c r="O340">
        <v>27.714285714285715</v>
      </c>
      <c r="P340">
        <v>3300</v>
      </c>
      <c r="Q340" s="9">
        <f>VLOOKUP(ROUND(K340,0),Sheet2!$B$20:$J$37,8,0)</f>
        <v>2883.6536389391513</v>
      </c>
      <c r="R340" s="46">
        <f>VLOOKUP(ROUND(K340,0),Sheet2!$B$20:$J$37,2,0)</f>
        <v>3986.9445441050993</v>
      </c>
      <c r="S340" s="46">
        <f>VLOOKUP(ROUND(K340,0),Sheet2!$B$20:$J$37,3,0)</f>
        <v>3823.1316171522089</v>
      </c>
      <c r="T340" s="46">
        <f>VLOOKUP(ROUND(K340,0),Sheet2!$B$20:$J$37,4,0)</f>
        <v>3736.3856874523608</v>
      </c>
      <c r="U340" s="46">
        <f>VLOOKUP(ROUND(K340,0),Sheet2!$B$20:$J$37,5,0)</f>
        <v>3602.8137210549116</v>
      </c>
      <c r="V340" s="46">
        <f>VLOOKUP(ROUND(K340,0),Sheet2!$B$20:$J$37,6,0)</f>
        <v>3379.6207896898895</v>
      </c>
      <c r="W340" s="46">
        <f>VLOOKUP(ROUND(K340,0),Sheet2!$B$20:$J$37,7,0)</f>
        <v>3131.6372143145204</v>
      </c>
      <c r="X340" s="46">
        <f>VLOOKUP(ROUND(K340,0),Sheet2!$B$20:$J$37,8,0)</f>
        <v>2883.6536389391513</v>
      </c>
      <c r="Y340" s="46">
        <f>VLOOKUP(ROUND(K340,0),Sheet2!$B$20:$J$37,9,0)</f>
        <v>2660.4607075741292</v>
      </c>
      <c r="Z340" s="46">
        <f>VLOOKUP(ROUND(K340,0),Sheet2!$B$20:$M$37,10,0)</f>
        <v>2526.8887411766796</v>
      </c>
      <c r="AA340" s="46">
        <f>VLOOKUP(ROUND(K340,0),Sheet2!$B$20:$M$37,11,0)</f>
        <v>2440.1428114768319</v>
      </c>
      <c r="AB340" s="46">
        <f>VLOOKUP(ROUND(K340,0),Sheet2!$B$20:$M$37,12,0)</f>
        <v>2276.3298845239415</v>
      </c>
      <c r="AC340" s="46">
        <v>50</v>
      </c>
      <c r="AD340" s="53">
        <f t="shared" si="147"/>
        <v>0</v>
      </c>
      <c r="AE340">
        <v>1</v>
      </c>
      <c r="AF340" s="46">
        <v>0</v>
      </c>
      <c r="AG340">
        <v>0</v>
      </c>
      <c r="AH340" s="45">
        <v>0</v>
      </c>
      <c r="AL340">
        <v>0</v>
      </c>
      <c r="AM340" s="45">
        <v>0</v>
      </c>
      <c r="AO340">
        <v>0</v>
      </c>
      <c r="AS340">
        <v>0</v>
      </c>
      <c r="AT340">
        <v>0</v>
      </c>
      <c r="AU340" t="s">
        <v>20</v>
      </c>
      <c r="AV340" t="s">
        <v>25</v>
      </c>
      <c r="AW340">
        <v>0</v>
      </c>
      <c r="AX340">
        <v>0</v>
      </c>
      <c r="AY340">
        <v>1</v>
      </c>
      <c r="AZ340" s="51">
        <f t="shared" si="148"/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 s="51">
        <f t="shared" si="149"/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21</v>
      </c>
      <c r="BW340" t="s">
        <v>25</v>
      </c>
      <c r="BX340">
        <v>0</v>
      </c>
      <c r="BY340">
        <v>1</v>
      </c>
      <c r="BZ340" s="52">
        <f t="shared" si="154"/>
        <v>1</v>
      </c>
      <c r="CA340">
        <v>0</v>
      </c>
      <c r="CB340">
        <v>0</v>
      </c>
      <c r="CC340">
        <v>0</v>
      </c>
      <c r="CD340">
        <v>0</v>
      </c>
      <c r="CE340">
        <v>0</v>
      </c>
      <c r="CF340" s="52">
        <f t="shared" si="155"/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Y340">
        <v>0</v>
      </c>
      <c r="CZ340">
        <v>0</v>
      </c>
      <c r="DA340">
        <v>0</v>
      </c>
      <c r="DC340">
        <v>0</v>
      </c>
      <c r="DD340" s="54">
        <f t="shared" si="150"/>
        <v>0</v>
      </c>
      <c r="DE340" t="s">
        <v>8</v>
      </c>
      <c r="DF340">
        <v>0</v>
      </c>
      <c r="DG340" s="46">
        <v>0</v>
      </c>
      <c r="DH340" t="s">
        <v>68</v>
      </c>
    </row>
    <row r="341" spans="1:112" hidden="1" x14ac:dyDescent="0.35">
      <c r="A341" t="s">
        <v>3</v>
      </c>
      <c r="B341" s="46">
        <v>907216915</v>
      </c>
      <c r="C341">
        <v>1987</v>
      </c>
      <c r="D341">
        <v>35</v>
      </c>
      <c r="E341">
        <v>3</v>
      </c>
      <c r="F341" t="s">
        <v>8</v>
      </c>
      <c r="G341" s="3" t="s">
        <v>11</v>
      </c>
      <c r="H341" s="1">
        <v>44427</v>
      </c>
      <c r="I341" s="1"/>
      <c r="J341" s="1">
        <v>44511</v>
      </c>
      <c r="K341">
        <v>39</v>
      </c>
      <c r="L341" s="48">
        <f t="shared" si="143"/>
        <v>0</v>
      </c>
      <c r="M341" s="48">
        <f t="shared" si="144"/>
        <v>0</v>
      </c>
      <c r="N341" s="48">
        <f t="shared" si="145"/>
        <v>0</v>
      </c>
      <c r="O341">
        <v>27</v>
      </c>
      <c r="P341">
        <v>3300</v>
      </c>
      <c r="Q341" s="9">
        <f>VLOOKUP(ROUND(K341,0),Sheet2!$B$20:$J$37,8,0)</f>
        <v>2883.6536389391513</v>
      </c>
      <c r="R341" s="46">
        <f>VLOOKUP(ROUND(K341,0),Sheet2!$B$20:$J$37,2,0)</f>
        <v>3986.9445441050993</v>
      </c>
      <c r="S341" s="46">
        <f>VLOOKUP(ROUND(K341,0),Sheet2!$B$20:$J$37,3,0)</f>
        <v>3823.1316171522089</v>
      </c>
      <c r="T341" s="46">
        <f>VLOOKUP(ROUND(K341,0),Sheet2!$B$20:$J$37,4,0)</f>
        <v>3736.3856874523608</v>
      </c>
      <c r="U341" s="46">
        <f>VLOOKUP(ROUND(K341,0),Sheet2!$B$20:$J$37,5,0)</f>
        <v>3602.8137210549116</v>
      </c>
      <c r="V341" s="46">
        <f>VLOOKUP(ROUND(K341,0),Sheet2!$B$20:$J$37,6,0)</f>
        <v>3379.6207896898895</v>
      </c>
      <c r="W341" s="46">
        <f>VLOOKUP(ROUND(K341,0),Sheet2!$B$20:$J$37,7,0)</f>
        <v>3131.6372143145204</v>
      </c>
      <c r="X341" s="46">
        <f>VLOOKUP(ROUND(K341,0),Sheet2!$B$20:$J$37,8,0)</f>
        <v>2883.6536389391513</v>
      </c>
      <c r="Y341" s="46">
        <f>VLOOKUP(ROUND(K341,0),Sheet2!$B$20:$J$37,9,0)</f>
        <v>2660.4607075741292</v>
      </c>
      <c r="Z341" s="46">
        <f>VLOOKUP(ROUND(K341,0),Sheet2!$B$20:$M$37,10,0)</f>
        <v>2526.8887411766796</v>
      </c>
      <c r="AA341" s="46">
        <f>VLOOKUP(ROUND(K341,0),Sheet2!$B$20:$M$37,11,0)</f>
        <v>2440.1428114768319</v>
      </c>
      <c r="AB341" s="46">
        <f>VLOOKUP(ROUND(K341,0),Sheet2!$B$20:$M$37,12,0)</f>
        <v>2276.3298845239415</v>
      </c>
      <c r="AC341" s="46">
        <v>50</v>
      </c>
      <c r="AD341" s="53">
        <f t="shared" si="147"/>
        <v>0</v>
      </c>
      <c r="AE341">
        <v>1</v>
      </c>
      <c r="AF341" s="46">
        <v>0</v>
      </c>
      <c r="AG341">
        <v>0</v>
      </c>
      <c r="AH341" s="45">
        <v>0</v>
      </c>
      <c r="AL341">
        <v>0</v>
      </c>
      <c r="AM341" s="45">
        <v>0</v>
      </c>
      <c r="AO341">
        <v>0</v>
      </c>
      <c r="AQ341">
        <v>0</v>
      </c>
      <c r="AS341">
        <v>0</v>
      </c>
      <c r="AT341">
        <v>0</v>
      </c>
      <c r="AU341" t="s">
        <v>21</v>
      </c>
      <c r="AV341" t="s">
        <v>24</v>
      </c>
      <c r="AW341">
        <v>0</v>
      </c>
      <c r="AX341">
        <v>0</v>
      </c>
      <c r="AY341">
        <v>1</v>
      </c>
      <c r="AZ341" s="51">
        <f t="shared" si="148"/>
        <v>1</v>
      </c>
      <c r="BA341">
        <v>0</v>
      </c>
      <c r="BB341">
        <v>0</v>
      </c>
      <c r="BC341">
        <v>1</v>
      </c>
      <c r="BD341">
        <v>0</v>
      </c>
      <c r="BE341">
        <v>0</v>
      </c>
      <c r="BF341" s="51">
        <f t="shared" si="149"/>
        <v>0</v>
      </c>
      <c r="BG341">
        <v>0</v>
      </c>
      <c r="BH341">
        <v>0</v>
      </c>
      <c r="BI341">
        <v>1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/>
      <c r="CW341">
        <v>0</v>
      </c>
      <c r="CY341">
        <v>0</v>
      </c>
      <c r="CZ341">
        <v>0</v>
      </c>
      <c r="DA341">
        <v>0</v>
      </c>
      <c r="DC341">
        <v>1</v>
      </c>
      <c r="DD341" s="54">
        <f t="shared" si="150"/>
        <v>1</v>
      </c>
      <c r="DE341" t="s">
        <v>8</v>
      </c>
      <c r="DF341">
        <v>0</v>
      </c>
      <c r="DG341" s="46">
        <v>0</v>
      </c>
      <c r="DH341" t="s">
        <v>68</v>
      </c>
    </row>
    <row r="342" spans="1:112" hidden="1" x14ac:dyDescent="0.35">
      <c r="A342" t="s">
        <v>3</v>
      </c>
      <c r="B342" s="46">
        <v>906687540</v>
      </c>
      <c r="C342">
        <v>1987</v>
      </c>
      <c r="D342">
        <v>35</v>
      </c>
      <c r="E342">
        <v>2</v>
      </c>
      <c r="F342" t="s">
        <v>8</v>
      </c>
      <c r="G342" s="3" t="s">
        <v>11</v>
      </c>
      <c r="H342" s="1">
        <v>44446</v>
      </c>
      <c r="I342" s="1">
        <v>44467</v>
      </c>
      <c r="J342" s="1">
        <v>44504</v>
      </c>
      <c r="K342">
        <v>39</v>
      </c>
      <c r="L342" s="48">
        <f t="shared" si="143"/>
        <v>0</v>
      </c>
      <c r="M342" s="48">
        <f t="shared" si="144"/>
        <v>0</v>
      </c>
      <c r="N342" s="48">
        <f t="shared" si="145"/>
        <v>0</v>
      </c>
      <c r="O342">
        <v>33.714285714285715</v>
      </c>
      <c r="P342">
        <v>3300</v>
      </c>
      <c r="Q342" s="9">
        <f>VLOOKUP(ROUND(K342,0),Sheet2!$B$20:$J$37,8,0)</f>
        <v>2883.6536389391513</v>
      </c>
      <c r="R342" s="46">
        <f>VLOOKUP(ROUND(K342,0),Sheet2!$B$20:$J$37,2,0)</f>
        <v>3986.9445441050993</v>
      </c>
      <c r="S342" s="46">
        <f>VLOOKUP(ROUND(K342,0),Sheet2!$B$20:$J$37,3,0)</f>
        <v>3823.1316171522089</v>
      </c>
      <c r="T342" s="46">
        <f>VLOOKUP(ROUND(K342,0),Sheet2!$B$20:$J$37,4,0)</f>
        <v>3736.3856874523608</v>
      </c>
      <c r="U342" s="46">
        <f>VLOOKUP(ROUND(K342,0),Sheet2!$B$20:$J$37,5,0)</f>
        <v>3602.8137210549116</v>
      </c>
      <c r="V342" s="46">
        <f>VLOOKUP(ROUND(K342,0),Sheet2!$B$20:$J$37,6,0)</f>
        <v>3379.6207896898895</v>
      </c>
      <c r="W342" s="46">
        <f>VLOOKUP(ROUND(K342,0),Sheet2!$B$20:$J$37,7,0)</f>
        <v>3131.6372143145204</v>
      </c>
      <c r="X342" s="46">
        <f>VLOOKUP(ROUND(K342,0),Sheet2!$B$20:$J$37,8,0)</f>
        <v>2883.6536389391513</v>
      </c>
      <c r="Y342" s="46">
        <f>VLOOKUP(ROUND(K342,0),Sheet2!$B$20:$J$37,9,0)</f>
        <v>2660.4607075741292</v>
      </c>
      <c r="Z342" s="46">
        <f>VLOOKUP(ROUND(K342,0),Sheet2!$B$20:$M$37,10,0)</f>
        <v>2526.8887411766796</v>
      </c>
      <c r="AA342" s="46">
        <f>VLOOKUP(ROUND(K342,0),Sheet2!$B$20:$M$37,11,0)</f>
        <v>2440.1428114768319</v>
      </c>
      <c r="AB342" s="46">
        <f>VLOOKUP(ROUND(K342,0),Sheet2!$B$20:$M$37,12,0)</f>
        <v>2276.3298845239415</v>
      </c>
      <c r="AC342" s="46">
        <v>50</v>
      </c>
      <c r="AD342" s="53">
        <f t="shared" si="147"/>
        <v>0</v>
      </c>
      <c r="AE342">
        <v>1</v>
      </c>
      <c r="AF342" s="46">
        <v>0</v>
      </c>
      <c r="AG342">
        <v>0</v>
      </c>
      <c r="AH342" s="45">
        <v>0</v>
      </c>
      <c r="AL342">
        <v>0</v>
      </c>
      <c r="AM342" s="45">
        <v>0</v>
      </c>
      <c r="AO342">
        <v>0</v>
      </c>
      <c r="AS342">
        <v>0</v>
      </c>
      <c r="AT342">
        <v>0</v>
      </c>
      <c r="AU342" t="s">
        <v>20</v>
      </c>
      <c r="AV342" t="s">
        <v>25</v>
      </c>
      <c r="AW342">
        <v>0</v>
      </c>
      <c r="AX342">
        <v>0</v>
      </c>
      <c r="AY342">
        <v>0</v>
      </c>
      <c r="AZ342" s="51">
        <f t="shared" si="148"/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51">
        <f t="shared" si="149"/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21</v>
      </c>
      <c r="BW342" t="s">
        <v>25</v>
      </c>
      <c r="BX342">
        <v>0</v>
      </c>
      <c r="BY342">
        <v>0</v>
      </c>
      <c r="BZ342" s="52">
        <f t="shared" ref="BZ342" si="156">BX342+BY342</f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 s="52">
        <f>CD342+CE342</f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Y342">
        <v>0</v>
      </c>
      <c r="CZ342">
        <v>0</v>
      </c>
      <c r="DA342">
        <v>0</v>
      </c>
      <c r="DC342">
        <v>1</v>
      </c>
      <c r="DD342" s="54">
        <f t="shared" si="150"/>
        <v>1</v>
      </c>
      <c r="DE342" t="s">
        <v>73</v>
      </c>
      <c r="DF342">
        <v>0</v>
      </c>
      <c r="DG342" s="46">
        <v>0</v>
      </c>
      <c r="DH342" t="s">
        <v>68</v>
      </c>
    </row>
    <row r="343" spans="1:112" hidden="1" x14ac:dyDescent="0.35">
      <c r="A343" t="s">
        <v>2</v>
      </c>
      <c r="B343">
        <v>14019101</v>
      </c>
      <c r="C343">
        <v>1988</v>
      </c>
      <c r="D343">
        <v>34</v>
      </c>
      <c r="E343">
        <v>0</v>
      </c>
      <c r="F343" t="s">
        <v>8</v>
      </c>
      <c r="G343" s="3" t="s">
        <v>11</v>
      </c>
      <c r="H343" s="1">
        <v>44422</v>
      </c>
      <c r="I343" s="1" t="s">
        <v>52</v>
      </c>
      <c r="J343" s="1">
        <v>44459</v>
      </c>
      <c r="K343">
        <v>34.428571428571431</v>
      </c>
      <c r="L343" s="48">
        <f t="shared" si="143"/>
        <v>0</v>
      </c>
      <c r="M343" s="48">
        <f t="shared" si="144"/>
        <v>0</v>
      </c>
      <c r="N343" s="48">
        <f t="shared" si="145"/>
        <v>1</v>
      </c>
      <c r="O343">
        <v>29.142857142857146</v>
      </c>
      <c r="P343">
        <v>3000</v>
      </c>
      <c r="Q343" s="9">
        <f>VLOOKUP(ROUND(K343,0),Sheet2!$B$20:$J$37,8,0)</f>
        <v>2031.66999959842</v>
      </c>
      <c r="R343" s="46">
        <f>VLOOKUP(ROUND(K343,0),Sheet2!$B$20:$J$37,2,0)</f>
        <v>2808.9904803202526</v>
      </c>
      <c r="S343" s="46">
        <f>VLOOKUP(ROUND(K343,0),Sheet2!$B$20:$J$37,3,0)</f>
        <v>2693.5765468497157</v>
      </c>
      <c r="T343" s="46">
        <f>VLOOKUP(ROUND(K343,0),Sheet2!$B$20:$J$37,4,0)</f>
        <v>2632.4599479008589</v>
      </c>
      <c r="U343" s="46">
        <f>VLOOKUP(ROUND(K343,0),Sheet2!$B$20:$J$37,5,0)</f>
        <v>2538.3521974926302</v>
      </c>
      <c r="V343" s="46">
        <f>VLOOKUP(ROUND(K343,0),Sheet2!$B$20:$J$37,6,0)</f>
        <v>2381.1022501849629</v>
      </c>
      <c r="W343" s="46">
        <f>VLOOKUP(ROUND(K343,0),Sheet2!$B$20:$J$37,7,0)</f>
        <v>2206.3861248916915</v>
      </c>
      <c r="X343" s="46">
        <f>VLOOKUP(ROUND(K343,0),Sheet2!$B$20:$J$37,8,0)</f>
        <v>2031.66999959842</v>
      </c>
      <c r="Y343" s="46">
        <f>VLOOKUP(ROUND(K343,0),Sheet2!$B$20:$J$37,9,0)</f>
        <v>1874.4200522907529</v>
      </c>
      <c r="Z343" s="46">
        <f>VLOOKUP(ROUND(K343,0),Sheet2!$B$20:$M$37,10,0)</f>
        <v>1780.312301882524</v>
      </c>
      <c r="AA343" s="46">
        <f>VLOOKUP(ROUND(K343,0),Sheet2!$B$20:$M$37,11,0)</f>
        <v>1719.1957029336675</v>
      </c>
      <c r="AB343" s="46">
        <f>VLOOKUP(ROUND(K343,0),Sheet2!$B$20:$M$37,12,0)</f>
        <v>1603.7817694631306</v>
      </c>
      <c r="AC343" s="46">
        <v>99</v>
      </c>
      <c r="AD343" s="53">
        <f t="shared" si="147"/>
        <v>0</v>
      </c>
      <c r="AE343">
        <v>1</v>
      </c>
      <c r="AF343" s="46">
        <v>0</v>
      </c>
      <c r="AG343">
        <v>0</v>
      </c>
      <c r="AH343" s="45">
        <v>0</v>
      </c>
      <c r="AL343">
        <v>1</v>
      </c>
      <c r="AM343" s="45">
        <v>0</v>
      </c>
      <c r="AN343">
        <v>18.285714285714285</v>
      </c>
      <c r="AO343">
        <v>0</v>
      </c>
      <c r="AQ343">
        <v>1</v>
      </c>
      <c r="AR343">
        <v>34.428571428571431</v>
      </c>
      <c r="AS343">
        <v>0</v>
      </c>
      <c r="AT343">
        <v>0</v>
      </c>
      <c r="AU343" t="s">
        <v>21</v>
      </c>
      <c r="AV343" t="s">
        <v>24</v>
      </c>
      <c r="AW343">
        <v>0</v>
      </c>
      <c r="AX343">
        <v>0</v>
      </c>
      <c r="AY343">
        <v>1</v>
      </c>
      <c r="AZ343" s="51">
        <f t="shared" si="148"/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 s="51">
        <f t="shared" si="149"/>
        <v>0</v>
      </c>
      <c r="BG343">
        <v>0</v>
      </c>
      <c r="BH343">
        <v>1</v>
      </c>
      <c r="BI343">
        <v>0</v>
      </c>
      <c r="BJ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/>
      <c r="CW343">
        <v>0</v>
      </c>
      <c r="CY343">
        <v>0</v>
      </c>
      <c r="CZ343">
        <v>0</v>
      </c>
      <c r="DA343">
        <v>1</v>
      </c>
      <c r="DB343">
        <v>15.428571428571429</v>
      </c>
      <c r="DC343">
        <v>0</v>
      </c>
      <c r="DD343" s="54">
        <f t="shared" si="150"/>
        <v>0</v>
      </c>
      <c r="DF343">
        <v>0</v>
      </c>
      <c r="DG343" s="46">
        <v>0</v>
      </c>
      <c r="DH343" t="s">
        <v>68</v>
      </c>
    </row>
    <row r="344" spans="1:112" hidden="1" x14ac:dyDescent="0.35">
      <c r="A344" t="s">
        <v>3</v>
      </c>
      <c r="B344">
        <v>916389689</v>
      </c>
      <c r="C344">
        <v>1987</v>
      </c>
      <c r="D344">
        <v>35</v>
      </c>
      <c r="E344">
        <v>1</v>
      </c>
      <c r="F344" t="s">
        <v>8</v>
      </c>
      <c r="G344" s="3" t="s">
        <v>11</v>
      </c>
      <c r="H344" s="1">
        <v>44457</v>
      </c>
      <c r="I344" s="1">
        <v>44480</v>
      </c>
      <c r="J344" s="1">
        <v>44558</v>
      </c>
      <c r="K344">
        <v>39</v>
      </c>
      <c r="L344" s="48">
        <f t="shared" si="143"/>
        <v>0</v>
      </c>
      <c r="M344" s="48">
        <f t="shared" si="144"/>
        <v>0</v>
      </c>
      <c r="N344" s="48">
        <f t="shared" si="145"/>
        <v>0</v>
      </c>
      <c r="O344">
        <v>27.857142857142858</v>
      </c>
      <c r="P344">
        <v>3300</v>
      </c>
      <c r="Q344" s="9">
        <f>VLOOKUP(ROUND(K344,0),Sheet2!$B$20:$J$37,8,0)</f>
        <v>2883.6536389391513</v>
      </c>
      <c r="R344" s="46">
        <f>VLOOKUP(ROUND(K344,0),Sheet2!$B$20:$J$37,2,0)</f>
        <v>3986.9445441050993</v>
      </c>
      <c r="S344" s="46">
        <f>VLOOKUP(ROUND(K344,0),Sheet2!$B$20:$J$37,3,0)</f>
        <v>3823.1316171522089</v>
      </c>
      <c r="T344" s="46">
        <f>VLOOKUP(ROUND(K344,0),Sheet2!$B$20:$J$37,4,0)</f>
        <v>3736.3856874523608</v>
      </c>
      <c r="U344" s="46">
        <f>VLOOKUP(ROUND(K344,0),Sheet2!$B$20:$J$37,5,0)</f>
        <v>3602.8137210549116</v>
      </c>
      <c r="V344" s="46">
        <f>VLOOKUP(ROUND(K344,0),Sheet2!$B$20:$J$37,6,0)</f>
        <v>3379.6207896898895</v>
      </c>
      <c r="W344" s="46">
        <f>VLOOKUP(ROUND(K344,0),Sheet2!$B$20:$J$37,7,0)</f>
        <v>3131.6372143145204</v>
      </c>
      <c r="X344" s="46">
        <f>VLOOKUP(ROUND(K344,0),Sheet2!$B$20:$J$37,8,0)</f>
        <v>2883.6536389391513</v>
      </c>
      <c r="Y344" s="46">
        <f>VLOOKUP(ROUND(K344,0),Sheet2!$B$20:$J$37,9,0)</f>
        <v>2660.4607075741292</v>
      </c>
      <c r="Z344" s="46">
        <f>VLOOKUP(ROUND(K344,0),Sheet2!$B$20:$M$37,10,0)</f>
        <v>2526.8887411766796</v>
      </c>
      <c r="AA344" s="46">
        <f>VLOOKUP(ROUND(K344,0),Sheet2!$B$20:$M$37,11,0)</f>
        <v>2440.1428114768319</v>
      </c>
      <c r="AB344" s="46">
        <f>VLOOKUP(ROUND(K344,0),Sheet2!$B$20:$M$37,12,0)</f>
        <v>2276.3298845239415</v>
      </c>
      <c r="AC344" s="46">
        <v>50</v>
      </c>
      <c r="AD344" s="53">
        <f t="shared" si="147"/>
        <v>0</v>
      </c>
      <c r="AE344">
        <v>1</v>
      </c>
      <c r="AF344" s="46">
        <v>0</v>
      </c>
      <c r="AG344">
        <v>0</v>
      </c>
      <c r="AH344" s="45">
        <v>0</v>
      </c>
      <c r="AL344">
        <v>0</v>
      </c>
      <c r="AM344" s="45">
        <v>0</v>
      </c>
      <c r="AO344">
        <v>0</v>
      </c>
      <c r="AS344">
        <v>0</v>
      </c>
      <c r="AT344">
        <v>0</v>
      </c>
      <c r="AU344" t="s">
        <v>20</v>
      </c>
      <c r="AV344" t="s">
        <v>25</v>
      </c>
      <c r="AW344">
        <v>0</v>
      </c>
      <c r="AX344">
        <v>0</v>
      </c>
      <c r="AY344">
        <v>0</v>
      </c>
      <c r="AZ344" s="51">
        <f t="shared" si="148"/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51">
        <f t="shared" si="149"/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23</v>
      </c>
      <c r="BW344" t="s">
        <v>25</v>
      </c>
      <c r="BX344">
        <v>0</v>
      </c>
      <c r="BY344">
        <v>0</v>
      </c>
      <c r="BZ344" s="52">
        <f t="shared" ref="BZ344:BZ345" si="157">BX344+BY344</f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 s="52">
        <f t="shared" ref="CF344:CF345" si="158">CD344+CE344</f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Y344">
        <v>0</v>
      </c>
      <c r="CZ344">
        <v>0</v>
      </c>
      <c r="DA344">
        <v>0</v>
      </c>
      <c r="DC344">
        <v>1</v>
      </c>
      <c r="DD344" s="54">
        <f t="shared" si="150"/>
        <v>1</v>
      </c>
      <c r="DE344" t="s">
        <v>73</v>
      </c>
      <c r="DF344">
        <v>0</v>
      </c>
      <c r="DG344" s="46">
        <v>0</v>
      </c>
      <c r="DH344" t="s">
        <v>68</v>
      </c>
    </row>
    <row r="345" spans="1:112" hidden="1" x14ac:dyDescent="0.35">
      <c r="A345" t="s">
        <v>3</v>
      </c>
      <c r="B345" s="46">
        <v>983095973</v>
      </c>
      <c r="C345">
        <v>1985</v>
      </c>
      <c r="D345">
        <v>37</v>
      </c>
      <c r="E345">
        <v>2</v>
      </c>
      <c r="F345" t="s">
        <v>8</v>
      </c>
      <c r="G345" s="3" t="s">
        <v>11</v>
      </c>
      <c r="H345" s="1">
        <v>44474</v>
      </c>
      <c r="I345" s="1">
        <v>44495</v>
      </c>
      <c r="J345" s="1">
        <v>44501</v>
      </c>
      <c r="K345">
        <v>39</v>
      </c>
      <c r="L345" s="48">
        <f t="shared" si="143"/>
        <v>0</v>
      </c>
      <c r="M345" s="48">
        <f t="shared" si="144"/>
        <v>0</v>
      </c>
      <c r="N345" s="48">
        <f t="shared" si="145"/>
        <v>0</v>
      </c>
      <c r="O345">
        <v>38.142857142857146</v>
      </c>
      <c r="P345">
        <v>3300</v>
      </c>
      <c r="Q345" s="9">
        <f>VLOOKUP(ROUND(K345,0),Sheet2!$B$20:$J$37,8,0)</f>
        <v>2883.6536389391513</v>
      </c>
      <c r="R345" s="46">
        <f>VLOOKUP(ROUND(K345,0),Sheet2!$B$20:$J$37,2,0)</f>
        <v>3986.9445441050993</v>
      </c>
      <c r="S345" s="46">
        <f>VLOOKUP(ROUND(K345,0),Sheet2!$B$20:$J$37,3,0)</f>
        <v>3823.1316171522089</v>
      </c>
      <c r="T345" s="46">
        <f>VLOOKUP(ROUND(K345,0),Sheet2!$B$20:$J$37,4,0)</f>
        <v>3736.3856874523608</v>
      </c>
      <c r="U345" s="46">
        <f>VLOOKUP(ROUND(K345,0),Sheet2!$B$20:$J$37,5,0)</f>
        <v>3602.8137210549116</v>
      </c>
      <c r="V345" s="46">
        <f>VLOOKUP(ROUND(K345,0),Sheet2!$B$20:$J$37,6,0)</f>
        <v>3379.6207896898895</v>
      </c>
      <c r="W345" s="46">
        <f>VLOOKUP(ROUND(K345,0),Sheet2!$B$20:$J$37,7,0)</f>
        <v>3131.6372143145204</v>
      </c>
      <c r="X345" s="46">
        <f>VLOOKUP(ROUND(K345,0),Sheet2!$B$20:$J$37,8,0)</f>
        <v>2883.6536389391513</v>
      </c>
      <c r="Y345" s="46">
        <f>VLOOKUP(ROUND(K345,0),Sheet2!$B$20:$J$37,9,0)</f>
        <v>2660.4607075741292</v>
      </c>
      <c r="Z345" s="46">
        <f>VLOOKUP(ROUND(K345,0),Sheet2!$B$20:$M$37,10,0)</f>
        <v>2526.8887411766796</v>
      </c>
      <c r="AA345" s="46">
        <f>VLOOKUP(ROUND(K345,0),Sheet2!$B$20:$M$37,11,0)</f>
        <v>2440.1428114768319</v>
      </c>
      <c r="AB345" s="46">
        <f>VLOOKUP(ROUND(K345,0),Sheet2!$B$20:$M$37,12,0)</f>
        <v>2276.3298845239415</v>
      </c>
      <c r="AC345" s="46">
        <v>50</v>
      </c>
      <c r="AD345" s="53">
        <f t="shared" si="147"/>
        <v>0</v>
      </c>
      <c r="AE345">
        <v>1</v>
      </c>
      <c r="AF345" s="46">
        <v>0</v>
      </c>
      <c r="AG345">
        <v>0</v>
      </c>
      <c r="AH345" s="45">
        <v>0</v>
      </c>
      <c r="AL345">
        <v>0</v>
      </c>
      <c r="AM345" s="45">
        <v>0</v>
      </c>
      <c r="AO345">
        <v>0</v>
      </c>
      <c r="AQ345">
        <v>0</v>
      </c>
      <c r="AS345">
        <v>0</v>
      </c>
      <c r="AT345">
        <v>0</v>
      </c>
      <c r="AU345" t="s">
        <v>20</v>
      </c>
      <c r="AV345" t="s">
        <v>25</v>
      </c>
      <c r="AW345">
        <v>0</v>
      </c>
      <c r="AX345">
        <v>0</v>
      </c>
      <c r="AY345">
        <v>1</v>
      </c>
      <c r="AZ345" s="51">
        <f t="shared" si="148"/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 s="51">
        <f t="shared" si="149"/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21</v>
      </c>
      <c r="BW345" t="s">
        <v>25</v>
      </c>
      <c r="BX345">
        <v>0</v>
      </c>
      <c r="BY345">
        <v>0</v>
      </c>
      <c r="BZ345" s="52">
        <f t="shared" si="157"/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 s="52">
        <f t="shared" si="158"/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Y345">
        <v>0</v>
      </c>
      <c r="CZ345">
        <v>0</v>
      </c>
      <c r="DA345">
        <v>0</v>
      </c>
      <c r="DC345">
        <v>0</v>
      </c>
      <c r="DD345" s="54">
        <f t="shared" si="150"/>
        <v>0</v>
      </c>
      <c r="DE345" t="s">
        <v>8</v>
      </c>
      <c r="DF345">
        <v>0</v>
      </c>
      <c r="DG345" s="46">
        <v>0</v>
      </c>
      <c r="DH345" t="s">
        <v>68</v>
      </c>
    </row>
    <row r="346" spans="1:112" hidden="1" x14ac:dyDescent="0.35">
      <c r="A346" t="s">
        <v>2</v>
      </c>
      <c r="B346">
        <v>15005158</v>
      </c>
      <c r="C346">
        <v>1981</v>
      </c>
      <c r="D346">
        <v>41</v>
      </c>
      <c r="E346">
        <v>0</v>
      </c>
      <c r="F346" t="s">
        <v>8</v>
      </c>
      <c r="G346" s="3" t="s">
        <v>11</v>
      </c>
      <c r="H346" s="1">
        <v>44429</v>
      </c>
      <c r="I346" s="1" t="s">
        <v>52</v>
      </c>
      <c r="J346" s="1">
        <v>44515</v>
      </c>
      <c r="K346">
        <v>39</v>
      </c>
      <c r="L346" s="48">
        <f t="shared" si="143"/>
        <v>0</v>
      </c>
      <c r="M346" s="48">
        <f t="shared" si="144"/>
        <v>0</v>
      </c>
      <c r="N346" s="48">
        <f t="shared" si="145"/>
        <v>0</v>
      </c>
      <c r="O346">
        <v>26.714285714285715</v>
      </c>
      <c r="P346">
        <v>3300</v>
      </c>
      <c r="Q346" s="9">
        <f>VLOOKUP(ROUND(K346,0),Sheet2!$B$20:$J$37,8,0)</f>
        <v>2883.6536389391513</v>
      </c>
      <c r="R346" s="46">
        <f>VLOOKUP(ROUND(K346,0),Sheet2!$B$20:$J$37,2,0)</f>
        <v>3986.9445441050993</v>
      </c>
      <c r="S346" s="46">
        <f>VLOOKUP(ROUND(K346,0),Sheet2!$B$20:$J$37,3,0)</f>
        <v>3823.1316171522089</v>
      </c>
      <c r="T346" s="46">
        <f>VLOOKUP(ROUND(K346,0),Sheet2!$B$20:$J$37,4,0)</f>
        <v>3736.3856874523608</v>
      </c>
      <c r="U346" s="46">
        <f>VLOOKUP(ROUND(K346,0),Sheet2!$B$20:$J$37,5,0)</f>
        <v>3602.8137210549116</v>
      </c>
      <c r="V346" s="46">
        <f>VLOOKUP(ROUND(K346,0),Sheet2!$B$20:$J$37,6,0)</f>
        <v>3379.6207896898895</v>
      </c>
      <c r="W346" s="46">
        <f>VLOOKUP(ROUND(K346,0),Sheet2!$B$20:$J$37,7,0)</f>
        <v>3131.6372143145204</v>
      </c>
      <c r="X346" s="46">
        <f>VLOOKUP(ROUND(K346,0),Sheet2!$B$20:$J$37,8,0)</f>
        <v>2883.6536389391513</v>
      </c>
      <c r="Y346" s="46">
        <f>VLOOKUP(ROUND(K346,0),Sheet2!$B$20:$J$37,9,0)</f>
        <v>2660.4607075741292</v>
      </c>
      <c r="Z346" s="46">
        <f>VLOOKUP(ROUND(K346,0),Sheet2!$B$20:$M$37,10,0)</f>
        <v>2526.8887411766796</v>
      </c>
      <c r="AA346" s="46">
        <f>VLOOKUP(ROUND(K346,0),Sheet2!$B$20:$M$37,11,0)</f>
        <v>2440.1428114768319</v>
      </c>
      <c r="AB346" s="46">
        <f>VLOOKUP(ROUND(K346,0),Sheet2!$B$20:$M$37,12,0)</f>
        <v>2276.3298845239415</v>
      </c>
      <c r="AC346" s="46">
        <v>50</v>
      </c>
      <c r="AD346" s="53">
        <f t="shared" si="147"/>
        <v>0</v>
      </c>
      <c r="AE346">
        <v>1</v>
      </c>
      <c r="AF346" s="46">
        <v>0</v>
      </c>
      <c r="AG346">
        <v>0</v>
      </c>
      <c r="AH346" s="45">
        <v>0</v>
      </c>
      <c r="AL346">
        <v>0</v>
      </c>
      <c r="AM346" s="45">
        <v>0</v>
      </c>
      <c r="AO346">
        <v>0</v>
      </c>
      <c r="AQ346">
        <v>0</v>
      </c>
      <c r="AS346">
        <v>0</v>
      </c>
      <c r="AT346">
        <v>0</v>
      </c>
      <c r="AU346" t="s">
        <v>21</v>
      </c>
      <c r="AV346" t="s">
        <v>25</v>
      </c>
      <c r="AW346">
        <v>0</v>
      </c>
      <c r="AX346">
        <v>0</v>
      </c>
      <c r="AY346">
        <v>1</v>
      </c>
      <c r="AZ346" s="51">
        <f t="shared" si="148"/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 s="51">
        <f t="shared" si="149"/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/>
      <c r="CW346">
        <v>1</v>
      </c>
      <c r="CY346">
        <v>0</v>
      </c>
      <c r="CZ346">
        <v>0</v>
      </c>
      <c r="DA346">
        <v>0</v>
      </c>
      <c r="DC346">
        <v>0</v>
      </c>
      <c r="DD346" s="54">
        <f t="shared" si="150"/>
        <v>0</v>
      </c>
      <c r="DE346" t="s">
        <v>73</v>
      </c>
      <c r="DF346">
        <v>0</v>
      </c>
      <c r="DG346" s="46">
        <v>0</v>
      </c>
      <c r="DH346" t="s">
        <v>68</v>
      </c>
    </row>
    <row r="347" spans="1:112" hidden="1" x14ac:dyDescent="0.35">
      <c r="A347" t="s">
        <v>2</v>
      </c>
      <c r="B347" s="46">
        <v>15024771</v>
      </c>
      <c r="C347">
        <v>1988</v>
      </c>
      <c r="D347">
        <v>34</v>
      </c>
      <c r="E347">
        <v>0</v>
      </c>
      <c r="F347" t="s">
        <v>8</v>
      </c>
      <c r="G347" s="4" t="s">
        <v>11</v>
      </c>
      <c r="H347" s="1">
        <v>44422</v>
      </c>
      <c r="I347" s="1"/>
      <c r="J347" s="1">
        <v>44531</v>
      </c>
      <c r="K347">
        <v>38.714285714285715</v>
      </c>
      <c r="L347" s="48">
        <f t="shared" si="143"/>
        <v>0</v>
      </c>
      <c r="M347" s="48">
        <f t="shared" si="144"/>
        <v>0</v>
      </c>
      <c r="N347" s="48">
        <f t="shared" si="145"/>
        <v>0</v>
      </c>
      <c r="O347">
        <v>23.142857142857146</v>
      </c>
      <c r="P347">
        <v>3300</v>
      </c>
      <c r="Q347" s="9">
        <f>VLOOKUP(ROUND(K347,0),Sheet2!$B$20:$J$37,8,0)</f>
        <v>2883.6536389391513</v>
      </c>
      <c r="R347" s="46">
        <f>VLOOKUP(ROUND(K347,0),Sheet2!$B$20:$J$37,2,0)</f>
        <v>3986.9445441050993</v>
      </c>
      <c r="S347" s="46">
        <f>VLOOKUP(ROUND(K347,0),Sheet2!$B$20:$J$37,3,0)</f>
        <v>3823.1316171522089</v>
      </c>
      <c r="T347" s="46">
        <f>VLOOKUP(ROUND(K347,0),Sheet2!$B$20:$J$37,4,0)</f>
        <v>3736.3856874523608</v>
      </c>
      <c r="U347" s="46">
        <f>VLOOKUP(ROUND(K347,0),Sheet2!$B$20:$J$37,5,0)</f>
        <v>3602.8137210549116</v>
      </c>
      <c r="V347" s="46">
        <f>VLOOKUP(ROUND(K347,0),Sheet2!$B$20:$J$37,6,0)</f>
        <v>3379.6207896898895</v>
      </c>
      <c r="W347" s="46">
        <f>VLOOKUP(ROUND(K347,0),Sheet2!$B$20:$J$37,7,0)</f>
        <v>3131.6372143145204</v>
      </c>
      <c r="X347" s="46">
        <f>VLOOKUP(ROUND(K347,0),Sheet2!$B$20:$J$37,8,0)</f>
        <v>2883.6536389391513</v>
      </c>
      <c r="Y347" s="46">
        <f>VLOOKUP(ROUND(K347,0),Sheet2!$B$20:$J$37,9,0)</f>
        <v>2660.4607075741292</v>
      </c>
      <c r="Z347" s="46">
        <f>VLOOKUP(ROUND(K347,0),Sheet2!$B$20:$M$37,10,0)</f>
        <v>2526.8887411766796</v>
      </c>
      <c r="AA347" s="46">
        <f>VLOOKUP(ROUND(K347,0),Sheet2!$B$20:$M$37,11,0)</f>
        <v>2440.1428114768319</v>
      </c>
      <c r="AB347" s="46">
        <f>VLOOKUP(ROUND(K347,0),Sheet2!$B$20:$M$37,12,0)</f>
        <v>2276.3298845239415</v>
      </c>
      <c r="AC347" s="46">
        <v>50</v>
      </c>
      <c r="AD347" s="53">
        <f t="shared" si="147"/>
        <v>0</v>
      </c>
      <c r="AE347">
        <v>1</v>
      </c>
      <c r="AF347" s="46">
        <v>0</v>
      </c>
      <c r="AG347">
        <v>0</v>
      </c>
      <c r="AH347" s="45">
        <v>0</v>
      </c>
      <c r="AL347">
        <v>1</v>
      </c>
      <c r="AM347" s="45">
        <v>0</v>
      </c>
      <c r="AO347">
        <v>0</v>
      </c>
      <c r="AQ347">
        <v>0</v>
      </c>
      <c r="AS347">
        <v>0</v>
      </c>
      <c r="AT347">
        <v>0</v>
      </c>
      <c r="AU347" t="s">
        <v>21</v>
      </c>
      <c r="AV347" t="s">
        <v>24</v>
      </c>
      <c r="AW347">
        <v>0</v>
      </c>
      <c r="AX347">
        <v>1</v>
      </c>
      <c r="AY347">
        <v>1</v>
      </c>
      <c r="AZ347" s="51">
        <v>1</v>
      </c>
      <c r="BA347">
        <v>0</v>
      </c>
      <c r="BB347">
        <v>1</v>
      </c>
      <c r="BC347">
        <v>1</v>
      </c>
      <c r="BD347">
        <v>0</v>
      </c>
      <c r="BE347">
        <v>0</v>
      </c>
      <c r="BF347" s="51">
        <f t="shared" si="149"/>
        <v>0</v>
      </c>
      <c r="BG347">
        <v>0</v>
      </c>
      <c r="BH347">
        <v>1</v>
      </c>
      <c r="BI347">
        <v>0</v>
      </c>
      <c r="BJ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/>
      <c r="CW347">
        <v>0</v>
      </c>
      <c r="CY347">
        <v>0</v>
      </c>
      <c r="CZ347">
        <v>1</v>
      </c>
      <c r="DA347">
        <v>0</v>
      </c>
      <c r="DC347">
        <v>0</v>
      </c>
      <c r="DD347" s="54">
        <f t="shared" si="150"/>
        <v>0</v>
      </c>
      <c r="DF347">
        <v>0</v>
      </c>
      <c r="DG347" s="46">
        <v>0</v>
      </c>
      <c r="DH347" t="s">
        <v>68</v>
      </c>
    </row>
    <row r="348" spans="1:112" hidden="1" x14ac:dyDescent="0.35">
      <c r="A348" t="s">
        <v>3</v>
      </c>
      <c r="B348">
        <v>933243465</v>
      </c>
      <c r="C348">
        <v>2001</v>
      </c>
      <c r="D348">
        <v>21</v>
      </c>
      <c r="E348" s="45">
        <v>1</v>
      </c>
      <c r="F348" t="s">
        <v>8</v>
      </c>
      <c r="G348" s="3" t="s">
        <v>11</v>
      </c>
      <c r="H348" s="1">
        <v>44466</v>
      </c>
      <c r="I348" s="1">
        <v>44489</v>
      </c>
      <c r="J348" s="1">
        <v>44501</v>
      </c>
      <c r="K348">
        <v>39.142857142857146</v>
      </c>
      <c r="L348" s="48">
        <f t="shared" si="143"/>
        <v>0</v>
      </c>
      <c r="M348" s="48">
        <f t="shared" si="144"/>
        <v>0</v>
      </c>
      <c r="N348" s="48">
        <f t="shared" si="145"/>
        <v>0</v>
      </c>
      <c r="O348">
        <v>37.428571428571431</v>
      </c>
      <c r="P348">
        <v>3300</v>
      </c>
      <c r="Q348" s="9">
        <f>VLOOKUP(ROUND(K348,0),Sheet2!$B$20:$J$37,8,0)</f>
        <v>2883.6536389391513</v>
      </c>
      <c r="R348" s="46">
        <f>VLOOKUP(ROUND(K348,0),Sheet2!$B$20:$J$37,2,0)</f>
        <v>3986.9445441050993</v>
      </c>
      <c r="S348" s="46">
        <f>VLOOKUP(ROUND(K348,0),Sheet2!$B$20:$J$37,3,0)</f>
        <v>3823.1316171522089</v>
      </c>
      <c r="T348" s="46">
        <f>VLOOKUP(ROUND(K348,0),Sheet2!$B$20:$J$37,4,0)</f>
        <v>3736.3856874523608</v>
      </c>
      <c r="U348" s="46">
        <f>VLOOKUP(ROUND(K348,0),Sheet2!$B$20:$J$37,5,0)</f>
        <v>3602.8137210549116</v>
      </c>
      <c r="V348" s="46">
        <f>VLOOKUP(ROUND(K348,0),Sheet2!$B$20:$J$37,6,0)</f>
        <v>3379.6207896898895</v>
      </c>
      <c r="W348" s="46">
        <f>VLOOKUP(ROUND(K348,0),Sheet2!$B$20:$J$37,7,0)</f>
        <v>3131.6372143145204</v>
      </c>
      <c r="X348" s="46">
        <f>VLOOKUP(ROUND(K348,0),Sheet2!$B$20:$J$37,8,0)</f>
        <v>2883.6536389391513</v>
      </c>
      <c r="Y348" s="46">
        <f>VLOOKUP(ROUND(K348,0),Sheet2!$B$20:$J$37,9,0)</f>
        <v>2660.4607075741292</v>
      </c>
      <c r="Z348" s="46">
        <f>VLOOKUP(ROUND(K348,0),Sheet2!$B$20:$M$37,10,0)</f>
        <v>2526.8887411766796</v>
      </c>
      <c r="AA348" s="46">
        <f>VLOOKUP(ROUND(K348,0),Sheet2!$B$20:$M$37,11,0)</f>
        <v>2440.1428114768319</v>
      </c>
      <c r="AB348" s="46">
        <f>VLOOKUP(ROUND(K348,0),Sheet2!$B$20:$M$37,12,0)</f>
        <v>2276.3298845239415</v>
      </c>
      <c r="AC348" s="46">
        <v>50</v>
      </c>
      <c r="AD348" s="53">
        <f t="shared" si="147"/>
        <v>0</v>
      </c>
      <c r="AE348">
        <v>1</v>
      </c>
      <c r="AF348" s="46">
        <v>0</v>
      </c>
      <c r="AG348">
        <v>0</v>
      </c>
      <c r="AH348" s="45">
        <v>0</v>
      </c>
      <c r="AL348">
        <v>0</v>
      </c>
      <c r="AM348" s="45">
        <v>0</v>
      </c>
      <c r="AO348">
        <v>0</v>
      </c>
      <c r="AQ348">
        <v>0</v>
      </c>
      <c r="AS348">
        <v>0</v>
      </c>
      <c r="AT348">
        <v>0</v>
      </c>
      <c r="AU348" t="s">
        <v>20</v>
      </c>
      <c r="AV348" t="s">
        <v>25</v>
      </c>
      <c r="AW348">
        <v>0</v>
      </c>
      <c r="AX348">
        <v>0</v>
      </c>
      <c r="AY348">
        <v>1</v>
      </c>
      <c r="AZ348" s="51">
        <f t="shared" si="148"/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 s="51">
        <f t="shared" si="149"/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23</v>
      </c>
      <c r="BW348" t="s">
        <v>25</v>
      </c>
      <c r="BX348">
        <v>0</v>
      </c>
      <c r="BY348">
        <v>0</v>
      </c>
      <c r="BZ348" s="52">
        <f t="shared" ref="BZ348" si="159">BX348+BY348</f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 s="52">
        <f>CD348+CE348</f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Y348">
        <v>0</v>
      </c>
      <c r="CZ348">
        <v>0</v>
      </c>
      <c r="DA348">
        <v>0</v>
      </c>
      <c r="DC348">
        <v>1.1000000000000001</v>
      </c>
      <c r="DD348" s="54">
        <f t="shared" si="150"/>
        <v>1</v>
      </c>
      <c r="DE348" t="s">
        <v>8</v>
      </c>
      <c r="DF348">
        <v>0</v>
      </c>
      <c r="DG348" s="46">
        <v>0</v>
      </c>
      <c r="DH348" t="s">
        <v>68</v>
      </c>
    </row>
    <row r="349" spans="1:112" hidden="1" x14ac:dyDescent="0.35">
      <c r="A349" t="s">
        <v>2</v>
      </c>
      <c r="B349">
        <v>21044770</v>
      </c>
      <c r="C349">
        <v>1997</v>
      </c>
      <c r="D349">
        <v>25</v>
      </c>
      <c r="E349">
        <v>0</v>
      </c>
      <c r="F349" t="s">
        <v>8</v>
      </c>
      <c r="G349" s="3" t="s">
        <v>11</v>
      </c>
      <c r="H349" s="1">
        <v>44422</v>
      </c>
      <c r="I349" s="1" t="s">
        <v>52</v>
      </c>
      <c r="J349" s="1">
        <v>44448</v>
      </c>
      <c r="K349">
        <v>39.142857142857146</v>
      </c>
      <c r="L349" s="48">
        <f t="shared" ref="L349:L380" si="160">IF(K349&lt;28,1,0)</f>
        <v>0</v>
      </c>
      <c r="M349" s="48">
        <f t="shared" si="144"/>
        <v>0</v>
      </c>
      <c r="N349" s="48">
        <f t="shared" si="145"/>
        <v>0</v>
      </c>
      <c r="O349">
        <v>35.428571428571431</v>
      </c>
      <c r="P349">
        <v>3300</v>
      </c>
      <c r="Q349" s="9">
        <f>VLOOKUP(ROUND(K349,0),Sheet2!$B$20:$J$37,8,0)</f>
        <v>2883.6536389391513</v>
      </c>
      <c r="R349" s="46">
        <f>VLOOKUP(ROUND(K349,0),Sheet2!$B$20:$J$37,2,0)</f>
        <v>3986.9445441050993</v>
      </c>
      <c r="S349" s="46">
        <f>VLOOKUP(ROUND(K349,0),Sheet2!$B$20:$J$37,3,0)</f>
        <v>3823.1316171522089</v>
      </c>
      <c r="T349" s="46">
        <f>VLOOKUP(ROUND(K349,0),Sheet2!$B$20:$J$37,4,0)</f>
        <v>3736.3856874523608</v>
      </c>
      <c r="U349" s="46">
        <f>VLOOKUP(ROUND(K349,0),Sheet2!$B$20:$J$37,5,0)</f>
        <v>3602.8137210549116</v>
      </c>
      <c r="V349" s="46">
        <f>VLOOKUP(ROUND(K349,0),Sheet2!$B$20:$J$37,6,0)</f>
        <v>3379.6207896898895</v>
      </c>
      <c r="W349" s="46">
        <f>VLOOKUP(ROUND(K349,0),Sheet2!$B$20:$J$37,7,0)</f>
        <v>3131.6372143145204</v>
      </c>
      <c r="X349" s="46">
        <f>VLOOKUP(ROUND(K349,0),Sheet2!$B$20:$J$37,8,0)</f>
        <v>2883.6536389391513</v>
      </c>
      <c r="Y349" s="46">
        <f>VLOOKUP(ROUND(K349,0),Sheet2!$B$20:$J$37,9,0)</f>
        <v>2660.4607075741292</v>
      </c>
      <c r="Z349" s="46">
        <f>VLOOKUP(ROUND(K349,0),Sheet2!$B$20:$M$37,10,0)</f>
        <v>2526.8887411766796</v>
      </c>
      <c r="AA349" s="46">
        <f>VLOOKUP(ROUND(K349,0),Sheet2!$B$20:$M$37,11,0)</f>
        <v>2440.1428114768319</v>
      </c>
      <c r="AB349" s="46">
        <f>VLOOKUP(ROUND(K349,0),Sheet2!$B$20:$M$37,12,0)</f>
        <v>2276.3298845239415</v>
      </c>
      <c r="AC349" s="46">
        <v>50</v>
      </c>
      <c r="AD349" s="53">
        <f t="shared" si="147"/>
        <v>0</v>
      </c>
      <c r="AE349">
        <v>1</v>
      </c>
      <c r="AF349" s="46">
        <v>0</v>
      </c>
      <c r="AG349">
        <v>0</v>
      </c>
      <c r="AH349" s="45">
        <v>0</v>
      </c>
      <c r="AL349">
        <v>0</v>
      </c>
      <c r="AM349" s="45">
        <v>0</v>
      </c>
      <c r="AO349">
        <v>0</v>
      </c>
      <c r="AQ349">
        <v>0</v>
      </c>
      <c r="AS349">
        <v>0</v>
      </c>
      <c r="AT349">
        <v>0</v>
      </c>
      <c r="AU349" t="s">
        <v>21</v>
      </c>
      <c r="AV349" t="s">
        <v>24</v>
      </c>
      <c r="AW349">
        <v>0</v>
      </c>
      <c r="AX349">
        <v>0</v>
      </c>
      <c r="AY349">
        <v>1</v>
      </c>
      <c r="AZ349" s="51">
        <f t="shared" si="148"/>
        <v>1</v>
      </c>
      <c r="BA349">
        <v>0</v>
      </c>
      <c r="BB349">
        <v>0</v>
      </c>
      <c r="BC349">
        <v>1</v>
      </c>
      <c r="BD349">
        <v>0</v>
      </c>
      <c r="BE349">
        <v>0</v>
      </c>
      <c r="BF349" s="51">
        <f t="shared" si="149"/>
        <v>0</v>
      </c>
      <c r="BG349">
        <v>0</v>
      </c>
      <c r="BH349">
        <v>1</v>
      </c>
      <c r="BI349">
        <v>1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/>
      <c r="CW349">
        <v>0</v>
      </c>
      <c r="CY349">
        <v>0</v>
      </c>
      <c r="CZ349">
        <v>0</v>
      </c>
      <c r="DA349">
        <v>0</v>
      </c>
      <c r="DC349">
        <v>0</v>
      </c>
      <c r="DD349" s="54">
        <f t="shared" si="150"/>
        <v>0</v>
      </c>
      <c r="DF349">
        <v>0</v>
      </c>
      <c r="DG349" s="46">
        <v>0</v>
      </c>
      <c r="DH349" t="s">
        <v>68</v>
      </c>
    </row>
    <row r="350" spans="1:112" hidden="1" x14ac:dyDescent="0.35">
      <c r="A350" t="s">
        <v>3</v>
      </c>
      <c r="B350">
        <v>772277939</v>
      </c>
      <c r="C350">
        <v>1994</v>
      </c>
      <c r="D350">
        <v>28</v>
      </c>
      <c r="E350" s="45">
        <v>1</v>
      </c>
      <c r="F350" t="s">
        <v>8</v>
      </c>
      <c r="G350" s="3" t="s">
        <v>11</v>
      </c>
      <c r="H350" s="1">
        <v>44446</v>
      </c>
      <c r="I350" s="1">
        <v>44466</v>
      </c>
      <c r="J350" s="1">
        <v>44491</v>
      </c>
      <c r="K350">
        <v>39</v>
      </c>
      <c r="L350" s="48">
        <f t="shared" si="160"/>
        <v>0</v>
      </c>
      <c r="M350" s="48">
        <f t="shared" si="144"/>
        <v>0</v>
      </c>
      <c r="N350" s="48">
        <f t="shared" si="145"/>
        <v>0</v>
      </c>
      <c r="O350">
        <v>35.428571428571431</v>
      </c>
      <c r="P350">
        <v>4000</v>
      </c>
      <c r="Q350" s="9">
        <f>VLOOKUP(ROUND(K350,0),Sheet2!$B$20:$J$37,8,0)</f>
        <v>2883.6536389391513</v>
      </c>
      <c r="R350" s="46">
        <f>VLOOKUP(ROUND(K350,0),Sheet2!$B$20:$J$37,2,0)</f>
        <v>3986.9445441050993</v>
      </c>
      <c r="S350" s="46">
        <f>VLOOKUP(ROUND(K350,0),Sheet2!$B$20:$J$37,3,0)</f>
        <v>3823.1316171522089</v>
      </c>
      <c r="T350" s="46">
        <f>VLOOKUP(ROUND(K350,0),Sheet2!$B$20:$J$37,4,0)</f>
        <v>3736.3856874523608</v>
      </c>
      <c r="U350" s="46">
        <f>VLOOKUP(ROUND(K350,0),Sheet2!$B$20:$J$37,5,0)</f>
        <v>3602.8137210549116</v>
      </c>
      <c r="V350" s="46">
        <f>VLOOKUP(ROUND(K350,0),Sheet2!$B$20:$J$37,6,0)</f>
        <v>3379.6207896898895</v>
      </c>
      <c r="W350" s="46">
        <f>VLOOKUP(ROUND(K350,0),Sheet2!$B$20:$J$37,7,0)</f>
        <v>3131.6372143145204</v>
      </c>
      <c r="X350" s="46">
        <f>VLOOKUP(ROUND(K350,0),Sheet2!$B$20:$J$37,8,0)</f>
        <v>2883.6536389391513</v>
      </c>
      <c r="Y350" s="46">
        <f>VLOOKUP(ROUND(K350,0),Sheet2!$B$20:$J$37,9,0)</f>
        <v>2660.4607075741292</v>
      </c>
      <c r="Z350" s="46">
        <f>VLOOKUP(ROUND(K350,0),Sheet2!$B$20:$M$37,10,0)</f>
        <v>2526.8887411766796</v>
      </c>
      <c r="AA350" s="46">
        <f>VLOOKUP(ROUND(K350,0),Sheet2!$B$20:$M$37,11,0)</f>
        <v>2440.1428114768319</v>
      </c>
      <c r="AB350" s="46">
        <f>VLOOKUP(ROUND(K350,0),Sheet2!$B$20:$M$37,12,0)</f>
        <v>2276.3298845239415</v>
      </c>
      <c r="AC350" s="46">
        <v>99</v>
      </c>
      <c r="AD350" s="53">
        <f t="shared" si="147"/>
        <v>0</v>
      </c>
      <c r="AE350">
        <v>1</v>
      </c>
      <c r="AF350" s="46">
        <v>0</v>
      </c>
      <c r="AG350">
        <v>0</v>
      </c>
      <c r="AH350" s="45">
        <v>1</v>
      </c>
      <c r="AI350" s="42">
        <v>140</v>
      </c>
      <c r="AJ350" s="42">
        <v>100</v>
      </c>
      <c r="AK350">
        <v>22</v>
      </c>
      <c r="AL350">
        <v>0</v>
      </c>
      <c r="AM350" s="45">
        <v>0</v>
      </c>
      <c r="AO350">
        <v>0</v>
      </c>
      <c r="AS350">
        <v>0</v>
      </c>
      <c r="AT350">
        <v>1</v>
      </c>
      <c r="AU350" t="s">
        <v>20</v>
      </c>
      <c r="AV350" t="s">
        <v>25</v>
      </c>
      <c r="AW350">
        <v>0</v>
      </c>
      <c r="AX350">
        <v>1</v>
      </c>
      <c r="AY350">
        <v>1</v>
      </c>
      <c r="AZ350" s="51">
        <v>1</v>
      </c>
      <c r="BA350">
        <v>1</v>
      </c>
      <c r="BB350">
        <v>1</v>
      </c>
      <c r="BC350">
        <v>1</v>
      </c>
      <c r="BD350">
        <v>0</v>
      </c>
      <c r="BE350">
        <v>0</v>
      </c>
      <c r="BF350" s="51">
        <f t="shared" si="149"/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20</v>
      </c>
      <c r="BW350" t="s">
        <v>25</v>
      </c>
      <c r="BX350">
        <v>1</v>
      </c>
      <c r="BY350">
        <v>1</v>
      </c>
      <c r="BZ350" s="52">
        <v>1</v>
      </c>
      <c r="CA350">
        <v>1</v>
      </c>
      <c r="CB350">
        <v>1</v>
      </c>
      <c r="CC350">
        <v>1</v>
      </c>
      <c r="CD350">
        <v>0</v>
      </c>
      <c r="CE350">
        <v>0</v>
      </c>
      <c r="CF350" s="52">
        <f t="shared" ref="CF350:CF353" si="161">CD350+CE350</f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Y350">
        <v>0</v>
      </c>
      <c r="CZ350">
        <v>0</v>
      </c>
      <c r="DA350">
        <v>0</v>
      </c>
      <c r="DC350">
        <v>0</v>
      </c>
      <c r="DD350" s="54">
        <f t="shared" si="150"/>
        <v>0</v>
      </c>
      <c r="DE350" t="s">
        <v>73</v>
      </c>
      <c r="DF350">
        <v>0</v>
      </c>
      <c r="DG350" s="46">
        <v>1</v>
      </c>
      <c r="DH350" t="s">
        <v>70</v>
      </c>
    </row>
    <row r="351" spans="1:112" hidden="1" x14ac:dyDescent="0.35">
      <c r="A351" t="s">
        <v>2</v>
      </c>
      <c r="B351">
        <v>21044506</v>
      </c>
      <c r="C351">
        <v>1996</v>
      </c>
      <c r="D351">
        <v>26</v>
      </c>
      <c r="E351">
        <v>0</v>
      </c>
      <c r="F351" t="s">
        <v>8</v>
      </c>
      <c r="G351" s="3" t="s">
        <v>11</v>
      </c>
      <c r="H351" s="1">
        <v>44422</v>
      </c>
      <c r="I351" s="1">
        <v>44478</v>
      </c>
      <c r="J351" s="1">
        <v>44498</v>
      </c>
      <c r="K351" s="46">
        <v>39.142857142857146</v>
      </c>
      <c r="L351" s="48">
        <f t="shared" si="160"/>
        <v>0</v>
      </c>
      <c r="M351" s="48">
        <f t="shared" si="144"/>
        <v>0</v>
      </c>
      <c r="N351" s="48">
        <f t="shared" si="145"/>
        <v>0</v>
      </c>
      <c r="O351">
        <v>36.285714285714292</v>
      </c>
      <c r="P351">
        <v>3300</v>
      </c>
      <c r="Q351" s="9">
        <f>VLOOKUP(ROUND(K351,0),Sheet2!$B$20:$J$37,8,0)</f>
        <v>2883.6536389391513</v>
      </c>
      <c r="R351" s="46">
        <f>VLOOKUP(ROUND(K351,0),Sheet2!$B$20:$J$37,2,0)</f>
        <v>3986.9445441050993</v>
      </c>
      <c r="S351" s="46">
        <f>VLOOKUP(ROUND(K351,0),Sheet2!$B$20:$J$37,3,0)</f>
        <v>3823.1316171522089</v>
      </c>
      <c r="T351" s="46">
        <f>VLOOKUP(ROUND(K351,0),Sheet2!$B$20:$J$37,4,0)</f>
        <v>3736.3856874523608</v>
      </c>
      <c r="U351" s="46">
        <f>VLOOKUP(ROUND(K351,0),Sheet2!$B$20:$J$37,5,0)</f>
        <v>3602.8137210549116</v>
      </c>
      <c r="V351" s="46">
        <f>VLOOKUP(ROUND(K351,0),Sheet2!$B$20:$J$37,6,0)</f>
        <v>3379.6207896898895</v>
      </c>
      <c r="W351" s="46">
        <f>VLOOKUP(ROUND(K351,0),Sheet2!$B$20:$J$37,7,0)</f>
        <v>3131.6372143145204</v>
      </c>
      <c r="X351" s="46">
        <f>VLOOKUP(ROUND(K351,0),Sheet2!$B$20:$J$37,8,0)</f>
        <v>2883.6536389391513</v>
      </c>
      <c r="Y351" s="46">
        <f>VLOOKUP(ROUND(K351,0),Sheet2!$B$20:$J$37,9,0)</f>
        <v>2660.4607075741292</v>
      </c>
      <c r="Z351" s="46">
        <f>VLOOKUP(ROUND(K351,0),Sheet2!$B$20:$M$37,10,0)</f>
        <v>2526.8887411766796</v>
      </c>
      <c r="AA351" s="46">
        <f>VLOOKUP(ROUND(K351,0),Sheet2!$B$20:$M$37,11,0)</f>
        <v>2440.1428114768319</v>
      </c>
      <c r="AB351" s="46">
        <f>VLOOKUP(ROUND(K351,0),Sheet2!$B$20:$M$37,12,0)</f>
        <v>2276.3298845239415</v>
      </c>
      <c r="AC351" s="46">
        <v>50</v>
      </c>
      <c r="AD351" s="53">
        <f t="shared" si="147"/>
        <v>0</v>
      </c>
      <c r="AE351">
        <v>1</v>
      </c>
      <c r="AF351" s="46">
        <v>0</v>
      </c>
      <c r="AG351">
        <v>0</v>
      </c>
      <c r="AH351" s="45">
        <v>0</v>
      </c>
      <c r="AL351">
        <v>0</v>
      </c>
      <c r="AM351" s="45">
        <v>0</v>
      </c>
      <c r="AO351">
        <v>0</v>
      </c>
      <c r="AQ351">
        <v>0</v>
      </c>
      <c r="AS351">
        <v>0</v>
      </c>
      <c r="AT351">
        <v>0</v>
      </c>
      <c r="AU351" t="s">
        <v>20</v>
      </c>
      <c r="AV351" t="s">
        <v>24</v>
      </c>
      <c r="AW351">
        <v>0</v>
      </c>
      <c r="AX351">
        <v>0</v>
      </c>
      <c r="AY351">
        <v>1</v>
      </c>
      <c r="AZ351" s="51">
        <f t="shared" si="148"/>
        <v>1</v>
      </c>
      <c r="BA351">
        <v>0</v>
      </c>
      <c r="BB351">
        <v>0</v>
      </c>
      <c r="BC351">
        <v>1</v>
      </c>
      <c r="BD351">
        <v>0</v>
      </c>
      <c r="BE351">
        <v>0</v>
      </c>
      <c r="BF351" s="51">
        <f t="shared" si="149"/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0</v>
      </c>
      <c r="BM351">
        <v>0</v>
      </c>
      <c r="BN351">
        <v>1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56</v>
      </c>
      <c r="BW351" t="s">
        <v>24</v>
      </c>
      <c r="BX351">
        <v>0</v>
      </c>
      <c r="BY351">
        <v>1</v>
      </c>
      <c r="BZ351" s="52">
        <f t="shared" ref="BZ351:BZ353" si="162">BX351+BY351</f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 s="52">
        <f t="shared" si="161"/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Y351">
        <v>0</v>
      </c>
      <c r="CZ351">
        <v>0</v>
      </c>
      <c r="DA351">
        <v>0</v>
      </c>
      <c r="DC351">
        <v>0</v>
      </c>
      <c r="DD351" s="54">
        <f t="shared" si="150"/>
        <v>0</v>
      </c>
      <c r="DF351">
        <v>0</v>
      </c>
      <c r="DG351" s="46">
        <v>0</v>
      </c>
      <c r="DH351" t="s">
        <v>68</v>
      </c>
    </row>
    <row r="352" spans="1:112" hidden="1" x14ac:dyDescent="0.35">
      <c r="A352" t="s">
        <v>2</v>
      </c>
      <c r="B352">
        <v>21046267</v>
      </c>
      <c r="C352">
        <v>1991</v>
      </c>
      <c r="D352">
        <v>31</v>
      </c>
      <c r="E352">
        <v>0</v>
      </c>
      <c r="F352" t="s">
        <v>8</v>
      </c>
      <c r="G352" s="3" t="s">
        <v>11</v>
      </c>
      <c r="H352" s="1">
        <v>44436</v>
      </c>
      <c r="I352" s="1">
        <v>44481</v>
      </c>
      <c r="J352" s="1">
        <v>44454</v>
      </c>
      <c r="K352" s="46">
        <v>39.142857142857146</v>
      </c>
      <c r="L352" s="48">
        <f t="shared" si="160"/>
        <v>0</v>
      </c>
      <c r="M352" s="48">
        <f t="shared" si="144"/>
        <v>0</v>
      </c>
      <c r="N352" s="48">
        <f t="shared" si="145"/>
        <v>0</v>
      </c>
      <c r="O352">
        <v>36.571428571428577</v>
      </c>
      <c r="P352">
        <v>3300</v>
      </c>
      <c r="Q352" s="9">
        <f>VLOOKUP(ROUND(K352,0),Sheet2!$B$20:$J$37,8,0)</f>
        <v>2883.6536389391513</v>
      </c>
      <c r="R352" s="46">
        <f>VLOOKUP(ROUND(K352,0),Sheet2!$B$20:$J$37,2,0)</f>
        <v>3986.9445441050993</v>
      </c>
      <c r="S352" s="46">
        <f>VLOOKUP(ROUND(K352,0),Sheet2!$B$20:$J$37,3,0)</f>
        <v>3823.1316171522089</v>
      </c>
      <c r="T352" s="46">
        <f>VLOOKUP(ROUND(K352,0),Sheet2!$B$20:$J$37,4,0)</f>
        <v>3736.3856874523608</v>
      </c>
      <c r="U352" s="46">
        <f>VLOOKUP(ROUND(K352,0),Sheet2!$B$20:$J$37,5,0)</f>
        <v>3602.8137210549116</v>
      </c>
      <c r="V352" s="46">
        <f>VLOOKUP(ROUND(K352,0),Sheet2!$B$20:$J$37,6,0)</f>
        <v>3379.6207896898895</v>
      </c>
      <c r="W352" s="46">
        <f>VLOOKUP(ROUND(K352,0),Sheet2!$B$20:$J$37,7,0)</f>
        <v>3131.6372143145204</v>
      </c>
      <c r="X352" s="46">
        <f>VLOOKUP(ROUND(K352,0),Sheet2!$B$20:$J$37,8,0)</f>
        <v>2883.6536389391513</v>
      </c>
      <c r="Y352" s="46">
        <f>VLOOKUP(ROUND(K352,0),Sheet2!$B$20:$J$37,9,0)</f>
        <v>2660.4607075741292</v>
      </c>
      <c r="Z352" s="46">
        <f>VLOOKUP(ROUND(K352,0),Sheet2!$B$20:$M$37,10,0)</f>
        <v>2526.8887411766796</v>
      </c>
      <c r="AA352" s="46">
        <f>VLOOKUP(ROUND(K352,0),Sheet2!$B$20:$M$37,11,0)</f>
        <v>2440.1428114768319</v>
      </c>
      <c r="AB352" s="46">
        <f>VLOOKUP(ROUND(K352,0),Sheet2!$B$20:$M$37,12,0)</f>
        <v>2276.3298845239415</v>
      </c>
      <c r="AC352" s="46">
        <v>50</v>
      </c>
      <c r="AD352" s="53">
        <f t="shared" si="147"/>
        <v>0</v>
      </c>
      <c r="AE352">
        <v>1</v>
      </c>
      <c r="AF352" s="46">
        <v>0</v>
      </c>
      <c r="AG352">
        <v>0</v>
      </c>
      <c r="AH352" s="45">
        <v>0</v>
      </c>
      <c r="AL352">
        <v>0</v>
      </c>
      <c r="AM352" s="45">
        <v>0</v>
      </c>
      <c r="AO352">
        <v>0</v>
      </c>
      <c r="AQ352">
        <v>0</v>
      </c>
      <c r="AS352">
        <v>0</v>
      </c>
      <c r="AT352">
        <v>0</v>
      </c>
      <c r="AU352" t="s">
        <v>20</v>
      </c>
      <c r="AV352" t="s">
        <v>24</v>
      </c>
      <c r="AW352">
        <v>0</v>
      </c>
      <c r="AX352">
        <v>0</v>
      </c>
      <c r="AY352">
        <v>1</v>
      </c>
      <c r="AZ352" s="51">
        <f t="shared" si="148"/>
        <v>1</v>
      </c>
      <c r="BA352">
        <v>0</v>
      </c>
      <c r="BB352">
        <v>0</v>
      </c>
      <c r="BC352">
        <v>1</v>
      </c>
      <c r="BD352">
        <v>0</v>
      </c>
      <c r="BE352">
        <v>0</v>
      </c>
      <c r="BF352" s="51">
        <f t="shared" si="149"/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45</v>
      </c>
      <c r="BW352" t="s">
        <v>24</v>
      </c>
      <c r="BX352">
        <v>0</v>
      </c>
      <c r="BY352">
        <v>0</v>
      </c>
      <c r="BZ352" s="52">
        <f t="shared" si="162"/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 s="52">
        <f t="shared" si="161"/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Y352">
        <v>0</v>
      </c>
      <c r="CZ352">
        <v>0</v>
      </c>
      <c r="DA352">
        <v>0</v>
      </c>
      <c r="DC352">
        <v>0</v>
      </c>
      <c r="DD352" s="54">
        <f t="shared" si="150"/>
        <v>0</v>
      </c>
      <c r="DF352">
        <v>0</v>
      </c>
      <c r="DG352" s="46">
        <v>0</v>
      </c>
      <c r="DH352" t="s">
        <v>68</v>
      </c>
    </row>
    <row r="353" spans="1:112" hidden="1" x14ac:dyDescent="0.35">
      <c r="A353" t="s">
        <v>3</v>
      </c>
      <c r="B353">
        <v>936043141</v>
      </c>
      <c r="C353">
        <v>1990</v>
      </c>
      <c r="D353">
        <v>32</v>
      </c>
      <c r="E353">
        <v>2</v>
      </c>
      <c r="F353" t="s">
        <v>8</v>
      </c>
      <c r="G353" s="3" t="s">
        <v>11</v>
      </c>
      <c r="H353" s="1">
        <v>44433</v>
      </c>
      <c r="I353" s="1">
        <v>44485</v>
      </c>
      <c r="J353" s="1">
        <v>44442</v>
      </c>
      <c r="K353" s="46">
        <v>39.142857142857146</v>
      </c>
      <c r="L353" s="48">
        <f t="shared" si="160"/>
        <v>0</v>
      </c>
      <c r="M353" s="48">
        <f t="shared" si="144"/>
        <v>0</v>
      </c>
      <c r="N353" s="48">
        <f t="shared" si="145"/>
        <v>0</v>
      </c>
      <c r="O353">
        <v>37.857142857142861</v>
      </c>
      <c r="P353">
        <v>3300</v>
      </c>
      <c r="Q353" s="9">
        <f>VLOOKUP(ROUND(K353,0),Sheet2!$B$20:$J$37,8,0)</f>
        <v>2883.6536389391513</v>
      </c>
      <c r="R353" s="46">
        <f>VLOOKUP(ROUND(K353,0),Sheet2!$B$20:$J$37,2,0)</f>
        <v>3986.9445441050993</v>
      </c>
      <c r="S353" s="46">
        <f>VLOOKUP(ROUND(K353,0),Sheet2!$B$20:$J$37,3,0)</f>
        <v>3823.1316171522089</v>
      </c>
      <c r="T353" s="46">
        <f>VLOOKUP(ROUND(K353,0),Sheet2!$B$20:$J$37,4,0)</f>
        <v>3736.3856874523608</v>
      </c>
      <c r="U353" s="46">
        <f>VLOOKUP(ROUND(K353,0),Sheet2!$B$20:$J$37,5,0)</f>
        <v>3602.8137210549116</v>
      </c>
      <c r="V353" s="46">
        <f>VLOOKUP(ROUND(K353,0),Sheet2!$B$20:$J$37,6,0)</f>
        <v>3379.6207896898895</v>
      </c>
      <c r="W353" s="46">
        <f>VLOOKUP(ROUND(K353,0),Sheet2!$B$20:$J$37,7,0)</f>
        <v>3131.6372143145204</v>
      </c>
      <c r="X353" s="46">
        <f>VLOOKUP(ROUND(K353,0),Sheet2!$B$20:$J$37,8,0)</f>
        <v>2883.6536389391513</v>
      </c>
      <c r="Y353" s="46">
        <f>VLOOKUP(ROUND(K353,0),Sheet2!$B$20:$J$37,9,0)</f>
        <v>2660.4607075741292</v>
      </c>
      <c r="Z353" s="46">
        <f>VLOOKUP(ROUND(K353,0),Sheet2!$B$20:$M$37,10,0)</f>
        <v>2526.8887411766796</v>
      </c>
      <c r="AA353" s="46">
        <f>VLOOKUP(ROUND(K353,0),Sheet2!$B$20:$M$37,11,0)</f>
        <v>2440.1428114768319</v>
      </c>
      <c r="AB353" s="46">
        <f>VLOOKUP(ROUND(K353,0),Sheet2!$B$20:$M$37,12,0)</f>
        <v>2276.3298845239415</v>
      </c>
      <c r="AC353" s="46">
        <v>50</v>
      </c>
      <c r="AD353" s="53">
        <f t="shared" si="147"/>
        <v>0</v>
      </c>
      <c r="AE353">
        <v>1</v>
      </c>
      <c r="AF353" s="46">
        <v>0</v>
      </c>
      <c r="AG353">
        <v>0</v>
      </c>
      <c r="AH353" s="45">
        <v>0</v>
      </c>
      <c r="AL353">
        <v>0</v>
      </c>
      <c r="AM353" s="45">
        <v>0</v>
      </c>
      <c r="AO353">
        <v>0</v>
      </c>
      <c r="AQ353">
        <v>0</v>
      </c>
      <c r="AS353">
        <v>0</v>
      </c>
      <c r="AT353">
        <v>0</v>
      </c>
      <c r="AU353" t="s">
        <v>20</v>
      </c>
      <c r="AV353" t="s">
        <v>24</v>
      </c>
      <c r="AW353">
        <v>0</v>
      </c>
      <c r="AX353">
        <v>0</v>
      </c>
      <c r="AY353">
        <v>1</v>
      </c>
      <c r="AZ353" s="51">
        <f t="shared" si="148"/>
        <v>1</v>
      </c>
      <c r="BA353">
        <v>0</v>
      </c>
      <c r="BB353">
        <v>0</v>
      </c>
      <c r="BC353">
        <v>1</v>
      </c>
      <c r="BD353">
        <v>0</v>
      </c>
      <c r="BE353">
        <v>0</v>
      </c>
      <c r="BF353" s="51">
        <f t="shared" si="149"/>
        <v>0</v>
      </c>
      <c r="BG353">
        <v>0</v>
      </c>
      <c r="BH353">
        <v>1</v>
      </c>
      <c r="BI353">
        <v>1</v>
      </c>
      <c r="BJ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52</v>
      </c>
      <c r="BW353" t="s">
        <v>24</v>
      </c>
      <c r="BX353">
        <v>0</v>
      </c>
      <c r="BY353">
        <v>0</v>
      </c>
      <c r="BZ353" s="52">
        <f t="shared" si="162"/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 s="52">
        <f t="shared" si="161"/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Y353">
        <v>0</v>
      </c>
      <c r="CZ353">
        <v>0</v>
      </c>
      <c r="DA353">
        <v>0</v>
      </c>
      <c r="DC353">
        <v>0</v>
      </c>
      <c r="DD353" s="54">
        <f t="shared" si="150"/>
        <v>0</v>
      </c>
      <c r="DE353" t="s">
        <v>8</v>
      </c>
      <c r="DF353">
        <v>0</v>
      </c>
      <c r="DG353" s="46">
        <v>0</v>
      </c>
      <c r="DH353" t="s">
        <v>68</v>
      </c>
    </row>
    <row r="354" spans="1:112" hidden="1" x14ac:dyDescent="0.35">
      <c r="A354" t="s">
        <v>2</v>
      </c>
      <c r="B354">
        <v>21043403</v>
      </c>
      <c r="C354">
        <v>1998</v>
      </c>
      <c r="D354">
        <v>24</v>
      </c>
      <c r="E354" s="45">
        <v>0</v>
      </c>
      <c r="F354" t="s">
        <v>8</v>
      </c>
      <c r="G354" s="3" t="s">
        <v>11</v>
      </c>
      <c r="H354" s="1">
        <v>44430</v>
      </c>
      <c r="I354" s="1" t="s">
        <v>52</v>
      </c>
      <c r="J354" s="1">
        <v>44456</v>
      </c>
      <c r="K354" s="46">
        <v>39.285714285714285</v>
      </c>
      <c r="L354" s="48">
        <f t="shared" si="160"/>
        <v>0</v>
      </c>
      <c r="M354" s="48">
        <f t="shared" si="144"/>
        <v>0</v>
      </c>
      <c r="N354" s="48">
        <f t="shared" si="145"/>
        <v>0</v>
      </c>
      <c r="O354">
        <v>35.571428571428569</v>
      </c>
      <c r="P354">
        <v>3300</v>
      </c>
      <c r="Q354" s="9">
        <f>VLOOKUP(ROUND(K354,0),Sheet2!$B$20:$J$37,8,0)</f>
        <v>2883.6536389391513</v>
      </c>
      <c r="R354" s="46">
        <f>VLOOKUP(ROUND(K354,0),Sheet2!$B$20:$J$37,2,0)</f>
        <v>3986.9445441050993</v>
      </c>
      <c r="S354" s="46">
        <f>VLOOKUP(ROUND(K354,0),Sheet2!$B$20:$J$37,3,0)</f>
        <v>3823.1316171522089</v>
      </c>
      <c r="T354" s="46">
        <f>VLOOKUP(ROUND(K354,0),Sheet2!$B$20:$J$37,4,0)</f>
        <v>3736.3856874523608</v>
      </c>
      <c r="U354" s="46">
        <f>VLOOKUP(ROUND(K354,0),Sheet2!$B$20:$J$37,5,0)</f>
        <v>3602.8137210549116</v>
      </c>
      <c r="V354" s="46">
        <f>VLOOKUP(ROUND(K354,0),Sheet2!$B$20:$J$37,6,0)</f>
        <v>3379.6207896898895</v>
      </c>
      <c r="W354" s="46">
        <f>VLOOKUP(ROUND(K354,0),Sheet2!$B$20:$J$37,7,0)</f>
        <v>3131.6372143145204</v>
      </c>
      <c r="X354" s="46">
        <f>VLOOKUP(ROUND(K354,0),Sheet2!$B$20:$J$37,8,0)</f>
        <v>2883.6536389391513</v>
      </c>
      <c r="Y354" s="46">
        <f>VLOOKUP(ROUND(K354,0),Sheet2!$B$20:$J$37,9,0)</f>
        <v>2660.4607075741292</v>
      </c>
      <c r="Z354" s="46">
        <f>VLOOKUP(ROUND(K354,0),Sheet2!$B$20:$M$37,10,0)</f>
        <v>2526.8887411766796</v>
      </c>
      <c r="AA354" s="46">
        <f>VLOOKUP(ROUND(K354,0),Sheet2!$B$20:$M$37,11,0)</f>
        <v>2440.1428114768319</v>
      </c>
      <c r="AB354" s="46">
        <f>VLOOKUP(ROUND(K354,0),Sheet2!$B$20:$M$37,12,0)</f>
        <v>2276.3298845239415</v>
      </c>
      <c r="AC354" s="46">
        <v>50</v>
      </c>
      <c r="AD354" s="53">
        <f t="shared" si="147"/>
        <v>0</v>
      </c>
      <c r="AE354">
        <v>1</v>
      </c>
      <c r="AF354" s="46">
        <v>0</v>
      </c>
      <c r="AG354">
        <v>0</v>
      </c>
      <c r="AH354" s="45">
        <v>0</v>
      </c>
      <c r="AL354">
        <v>0</v>
      </c>
      <c r="AM354" s="45">
        <v>0</v>
      </c>
      <c r="AO354">
        <v>0</v>
      </c>
      <c r="AQ354">
        <v>0</v>
      </c>
      <c r="AS354">
        <v>0</v>
      </c>
      <c r="AT354">
        <v>0</v>
      </c>
      <c r="AU354" t="s">
        <v>21</v>
      </c>
      <c r="AV354" t="s">
        <v>25</v>
      </c>
      <c r="AW354">
        <v>0</v>
      </c>
      <c r="AX354">
        <v>0</v>
      </c>
      <c r="AY354">
        <v>1</v>
      </c>
      <c r="AZ354" s="51">
        <f t="shared" si="148"/>
        <v>1</v>
      </c>
      <c r="BA354">
        <v>0</v>
      </c>
      <c r="BB354">
        <v>0</v>
      </c>
      <c r="BC354">
        <v>0</v>
      </c>
      <c r="BD354">
        <v>0</v>
      </c>
      <c r="BE354">
        <v>0</v>
      </c>
      <c r="BF354" s="51">
        <f t="shared" si="149"/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/>
      <c r="CW354">
        <v>0</v>
      </c>
      <c r="CY354">
        <v>0</v>
      </c>
      <c r="CZ354">
        <v>0</v>
      </c>
      <c r="DA354">
        <v>0</v>
      </c>
      <c r="DC354">
        <v>0</v>
      </c>
      <c r="DD354" s="54">
        <f t="shared" si="150"/>
        <v>0</v>
      </c>
      <c r="DE354" t="s">
        <v>8</v>
      </c>
      <c r="DF354">
        <v>0</v>
      </c>
      <c r="DG354" s="46">
        <v>0</v>
      </c>
      <c r="DH354" t="s">
        <v>68</v>
      </c>
    </row>
    <row r="355" spans="1:112" hidden="1" x14ac:dyDescent="0.35">
      <c r="A355" t="s">
        <v>2</v>
      </c>
      <c r="B355">
        <v>20072652</v>
      </c>
      <c r="C355">
        <v>1992</v>
      </c>
      <c r="D355">
        <v>30</v>
      </c>
      <c r="E355">
        <v>0</v>
      </c>
      <c r="F355" t="s">
        <v>8</v>
      </c>
      <c r="G355" s="3" t="s">
        <v>11</v>
      </c>
      <c r="H355" s="1">
        <v>44426</v>
      </c>
      <c r="I355" s="1" t="s">
        <v>52</v>
      </c>
      <c r="J355" s="1">
        <v>44423</v>
      </c>
      <c r="K355" s="46">
        <v>39.285714285714285</v>
      </c>
      <c r="L355" s="48">
        <f t="shared" si="160"/>
        <v>0</v>
      </c>
      <c r="M355" s="48">
        <f t="shared" si="144"/>
        <v>0</v>
      </c>
      <c r="N355" s="48">
        <f t="shared" si="145"/>
        <v>0</v>
      </c>
      <c r="O355">
        <v>39.714285714285715</v>
      </c>
      <c r="P355">
        <v>3300</v>
      </c>
      <c r="Q355" s="9">
        <f>VLOOKUP(ROUND(K355,0),Sheet2!$B$20:$J$37,8,0)</f>
        <v>2883.6536389391513</v>
      </c>
      <c r="R355" s="46">
        <f>VLOOKUP(ROUND(K355,0),Sheet2!$B$20:$J$37,2,0)</f>
        <v>3986.9445441050993</v>
      </c>
      <c r="S355" s="46">
        <f>VLOOKUP(ROUND(K355,0),Sheet2!$B$20:$J$37,3,0)</f>
        <v>3823.1316171522089</v>
      </c>
      <c r="T355" s="46">
        <f>VLOOKUP(ROUND(K355,0),Sheet2!$B$20:$J$37,4,0)</f>
        <v>3736.3856874523608</v>
      </c>
      <c r="U355" s="46">
        <f>VLOOKUP(ROUND(K355,0),Sheet2!$B$20:$J$37,5,0)</f>
        <v>3602.8137210549116</v>
      </c>
      <c r="V355" s="46">
        <f>VLOOKUP(ROUND(K355,0),Sheet2!$B$20:$J$37,6,0)</f>
        <v>3379.6207896898895</v>
      </c>
      <c r="W355" s="46">
        <f>VLOOKUP(ROUND(K355,0),Sheet2!$B$20:$J$37,7,0)</f>
        <v>3131.6372143145204</v>
      </c>
      <c r="X355" s="46">
        <f>VLOOKUP(ROUND(K355,0),Sheet2!$B$20:$J$37,8,0)</f>
        <v>2883.6536389391513</v>
      </c>
      <c r="Y355" s="46">
        <f>VLOOKUP(ROUND(K355,0),Sheet2!$B$20:$J$37,9,0)</f>
        <v>2660.4607075741292</v>
      </c>
      <c r="Z355" s="46">
        <f>VLOOKUP(ROUND(K355,0),Sheet2!$B$20:$M$37,10,0)</f>
        <v>2526.8887411766796</v>
      </c>
      <c r="AA355" s="46">
        <f>VLOOKUP(ROUND(K355,0),Sheet2!$B$20:$M$37,11,0)</f>
        <v>2440.1428114768319</v>
      </c>
      <c r="AB355" s="46">
        <f>VLOOKUP(ROUND(K355,0),Sheet2!$B$20:$M$37,12,0)</f>
        <v>2276.3298845239415</v>
      </c>
      <c r="AC355" s="46">
        <v>50</v>
      </c>
      <c r="AD355" s="53">
        <f t="shared" si="147"/>
        <v>0</v>
      </c>
      <c r="AE355">
        <v>1</v>
      </c>
      <c r="AF355" s="46">
        <v>0</v>
      </c>
      <c r="AG355">
        <v>0</v>
      </c>
      <c r="AH355" s="45">
        <v>0</v>
      </c>
      <c r="AL355">
        <v>0</v>
      </c>
      <c r="AM355" s="45">
        <v>0</v>
      </c>
      <c r="AO355">
        <v>0</v>
      </c>
      <c r="AQ355">
        <v>0</v>
      </c>
      <c r="AS355">
        <v>0</v>
      </c>
      <c r="AT355">
        <v>0</v>
      </c>
      <c r="AU355" t="s">
        <v>21</v>
      </c>
      <c r="AV355" t="s">
        <v>24</v>
      </c>
      <c r="AW355">
        <v>0</v>
      </c>
      <c r="AX355">
        <v>0</v>
      </c>
      <c r="AY355">
        <v>0</v>
      </c>
      <c r="AZ355" s="51">
        <f t="shared" si="148"/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51">
        <f t="shared" si="149"/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/>
      <c r="CW355">
        <v>0</v>
      </c>
      <c r="CY355">
        <v>0</v>
      </c>
      <c r="CZ355">
        <v>0</v>
      </c>
      <c r="DA355">
        <v>0</v>
      </c>
      <c r="DC355">
        <v>0</v>
      </c>
      <c r="DD355" s="54">
        <f t="shared" si="150"/>
        <v>0</v>
      </c>
      <c r="DE355" t="s">
        <v>73</v>
      </c>
      <c r="DF355">
        <v>0</v>
      </c>
      <c r="DG355" s="46">
        <v>0</v>
      </c>
      <c r="DH355" t="s">
        <v>68</v>
      </c>
    </row>
    <row r="356" spans="1:112" hidden="1" x14ac:dyDescent="0.35">
      <c r="A356" t="s">
        <v>2</v>
      </c>
      <c r="B356">
        <v>20503076</v>
      </c>
      <c r="C356">
        <v>1988</v>
      </c>
      <c r="D356">
        <v>34</v>
      </c>
      <c r="E356">
        <v>0</v>
      </c>
      <c r="F356" t="s">
        <v>8</v>
      </c>
      <c r="G356" s="3" t="s">
        <v>11</v>
      </c>
      <c r="H356" s="1">
        <v>44438</v>
      </c>
      <c r="I356" s="1">
        <v>44459</v>
      </c>
      <c r="J356" s="1">
        <v>44453</v>
      </c>
      <c r="K356" s="46">
        <v>39.285714285714285</v>
      </c>
      <c r="L356" s="48">
        <f t="shared" si="160"/>
        <v>0</v>
      </c>
      <c r="M356" s="48">
        <f t="shared" si="144"/>
        <v>0</v>
      </c>
      <c r="N356" s="48">
        <f t="shared" si="145"/>
        <v>0</v>
      </c>
      <c r="O356">
        <v>37.142857142857139</v>
      </c>
      <c r="P356">
        <v>3300</v>
      </c>
      <c r="Q356" s="9">
        <f>VLOOKUP(ROUND(K356,0),Sheet2!$B$20:$J$37,8,0)</f>
        <v>2883.6536389391513</v>
      </c>
      <c r="R356" s="46">
        <f>VLOOKUP(ROUND(K356,0),Sheet2!$B$20:$J$37,2,0)</f>
        <v>3986.9445441050993</v>
      </c>
      <c r="S356" s="46">
        <f>VLOOKUP(ROUND(K356,0),Sheet2!$B$20:$J$37,3,0)</f>
        <v>3823.1316171522089</v>
      </c>
      <c r="T356" s="46">
        <f>VLOOKUP(ROUND(K356,0),Sheet2!$B$20:$J$37,4,0)</f>
        <v>3736.3856874523608</v>
      </c>
      <c r="U356" s="46">
        <f>VLOOKUP(ROUND(K356,0),Sheet2!$B$20:$J$37,5,0)</f>
        <v>3602.8137210549116</v>
      </c>
      <c r="V356" s="46">
        <f>VLOOKUP(ROUND(K356,0),Sheet2!$B$20:$J$37,6,0)</f>
        <v>3379.6207896898895</v>
      </c>
      <c r="W356" s="46">
        <f>VLOOKUP(ROUND(K356,0),Sheet2!$B$20:$J$37,7,0)</f>
        <v>3131.6372143145204</v>
      </c>
      <c r="X356" s="46">
        <f>VLOOKUP(ROUND(K356,0),Sheet2!$B$20:$J$37,8,0)</f>
        <v>2883.6536389391513</v>
      </c>
      <c r="Y356" s="46">
        <f>VLOOKUP(ROUND(K356,0),Sheet2!$B$20:$J$37,9,0)</f>
        <v>2660.4607075741292</v>
      </c>
      <c r="Z356" s="46">
        <f>VLOOKUP(ROUND(K356,0),Sheet2!$B$20:$M$37,10,0)</f>
        <v>2526.8887411766796</v>
      </c>
      <c r="AA356" s="46">
        <f>VLOOKUP(ROUND(K356,0),Sheet2!$B$20:$M$37,11,0)</f>
        <v>2440.1428114768319</v>
      </c>
      <c r="AB356" s="46">
        <f>VLOOKUP(ROUND(K356,0),Sheet2!$B$20:$M$37,12,0)</f>
        <v>2276.3298845239415</v>
      </c>
      <c r="AC356" s="46">
        <v>50</v>
      </c>
      <c r="AD356" s="53">
        <f t="shared" si="147"/>
        <v>0</v>
      </c>
      <c r="AE356">
        <v>1</v>
      </c>
      <c r="AF356" s="46">
        <v>0</v>
      </c>
      <c r="AG356">
        <v>0</v>
      </c>
      <c r="AH356" s="45">
        <v>0</v>
      </c>
      <c r="AL356">
        <v>0</v>
      </c>
      <c r="AM356" s="45">
        <v>0</v>
      </c>
      <c r="AO356">
        <v>0</v>
      </c>
      <c r="AQ356">
        <v>0</v>
      </c>
      <c r="AS356">
        <v>0</v>
      </c>
      <c r="AT356">
        <v>0</v>
      </c>
      <c r="AU356" t="s">
        <v>20</v>
      </c>
      <c r="AV356" t="s">
        <v>25</v>
      </c>
      <c r="AW356">
        <v>0</v>
      </c>
      <c r="AX356">
        <v>0</v>
      </c>
      <c r="AY356">
        <v>1</v>
      </c>
      <c r="AZ356" s="51">
        <f t="shared" si="148"/>
        <v>1</v>
      </c>
      <c r="BA356">
        <v>0</v>
      </c>
      <c r="BB356">
        <v>0</v>
      </c>
      <c r="BC356">
        <v>0</v>
      </c>
      <c r="BD356">
        <v>0</v>
      </c>
      <c r="BE356">
        <v>1</v>
      </c>
      <c r="BF356" s="51">
        <f t="shared" si="149"/>
        <v>1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21</v>
      </c>
      <c r="BW356" t="s">
        <v>25</v>
      </c>
      <c r="BX356">
        <v>0</v>
      </c>
      <c r="BY356">
        <v>1</v>
      </c>
      <c r="BZ356" s="52">
        <f t="shared" ref="BZ356:BZ359" si="163">BX356+BY356</f>
        <v>1</v>
      </c>
      <c r="CA356">
        <v>0</v>
      </c>
      <c r="CB356">
        <v>0</v>
      </c>
      <c r="CC356">
        <v>1</v>
      </c>
      <c r="CD356">
        <v>0</v>
      </c>
      <c r="CE356">
        <v>0</v>
      </c>
      <c r="CF356" s="52">
        <f t="shared" ref="CF356:CF359" si="164">CD356+CE356</f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Y356">
        <v>0</v>
      </c>
      <c r="CZ356">
        <v>0</v>
      </c>
      <c r="DA356">
        <v>0</v>
      </c>
      <c r="DC356">
        <v>0</v>
      </c>
      <c r="DD356" s="54">
        <f t="shared" si="150"/>
        <v>0</v>
      </c>
      <c r="DF356">
        <v>0</v>
      </c>
      <c r="DG356" s="46">
        <v>0</v>
      </c>
      <c r="DH356" t="s">
        <v>68</v>
      </c>
    </row>
    <row r="357" spans="1:112" hidden="1" x14ac:dyDescent="0.35">
      <c r="A357" t="s">
        <v>3</v>
      </c>
      <c r="B357">
        <v>976048801</v>
      </c>
      <c r="C357">
        <v>1994</v>
      </c>
      <c r="D357">
        <v>28</v>
      </c>
      <c r="E357">
        <v>2</v>
      </c>
      <c r="F357" t="s">
        <v>8</v>
      </c>
      <c r="G357" s="3" t="s">
        <v>11</v>
      </c>
      <c r="H357" s="1">
        <v>44449</v>
      </c>
      <c r="I357" s="1">
        <v>44470</v>
      </c>
      <c r="J357" s="1">
        <v>44546</v>
      </c>
      <c r="K357" s="46">
        <v>39.428571428571431</v>
      </c>
      <c r="L357" s="48">
        <f t="shared" si="160"/>
        <v>0</v>
      </c>
      <c r="M357" s="48">
        <f t="shared" si="144"/>
        <v>0</v>
      </c>
      <c r="N357" s="48">
        <f t="shared" si="145"/>
        <v>0</v>
      </c>
      <c r="O357">
        <v>28.571428571428573</v>
      </c>
      <c r="P357">
        <v>3300</v>
      </c>
      <c r="Q357" s="9">
        <f>VLOOKUP(ROUND(K357,0),Sheet2!$B$20:$J$37,8,0)</f>
        <v>2883.6536389391513</v>
      </c>
      <c r="R357" s="46">
        <f>VLOOKUP(ROUND(K357,0),Sheet2!$B$20:$J$37,2,0)</f>
        <v>3986.9445441050993</v>
      </c>
      <c r="S357" s="46">
        <f>VLOOKUP(ROUND(K357,0),Sheet2!$B$20:$J$37,3,0)</f>
        <v>3823.1316171522089</v>
      </c>
      <c r="T357" s="46">
        <f>VLOOKUP(ROUND(K357,0),Sheet2!$B$20:$J$37,4,0)</f>
        <v>3736.3856874523608</v>
      </c>
      <c r="U357" s="46">
        <f>VLOOKUP(ROUND(K357,0),Sheet2!$B$20:$J$37,5,0)</f>
        <v>3602.8137210549116</v>
      </c>
      <c r="V357" s="46">
        <f>VLOOKUP(ROUND(K357,0),Sheet2!$B$20:$J$37,6,0)</f>
        <v>3379.6207896898895</v>
      </c>
      <c r="W357" s="46">
        <f>VLOOKUP(ROUND(K357,0),Sheet2!$B$20:$J$37,7,0)</f>
        <v>3131.6372143145204</v>
      </c>
      <c r="X357" s="46">
        <f>VLOOKUP(ROUND(K357,0),Sheet2!$B$20:$J$37,8,0)</f>
        <v>2883.6536389391513</v>
      </c>
      <c r="Y357" s="46">
        <f>VLOOKUP(ROUND(K357,0),Sheet2!$B$20:$J$37,9,0)</f>
        <v>2660.4607075741292</v>
      </c>
      <c r="Z357" s="46">
        <f>VLOOKUP(ROUND(K357,0),Sheet2!$B$20:$M$37,10,0)</f>
        <v>2526.8887411766796</v>
      </c>
      <c r="AA357" s="46">
        <f>VLOOKUP(ROUND(K357,0),Sheet2!$B$20:$M$37,11,0)</f>
        <v>2440.1428114768319</v>
      </c>
      <c r="AB357" s="46">
        <f>VLOOKUP(ROUND(K357,0),Sheet2!$B$20:$M$37,12,0)</f>
        <v>2276.3298845239415</v>
      </c>
      <c r="AC357" s="46">
        <v>50</v>
      </c>
      <c r="AD357" s="53">
        <f t="shared" si="147"/>
        <v>0</v>
      </c>
      <c r="AE357">
        <v>1</v>
      </c>
      <c r="AF357" s="46">
        <v>0</v>
      </c>
      <c r="AG357">
        <v>0</v>
      </c>
      <c r="AH357" s="45">
        <v>0</v>
      </c>
      <c r="AL357">
        <v>0</v>
      </c>
      <c r="AM357" s="45">
        <v>0</v>
      </c>
      <c r="AN357" t="s">
        <v>15</v>
      </c>
      <c r="AO357">
        <v>0</v>
      </c>
      <c r="AS357">
        <v>0</v>
      </c>
      <c r="AT357">
        <v>0</v>
      </c>
      <c r="AU357" t="s">
        <v>20</v>
      </c>
      <c r="AV357" t="s">
        <v>25</v>
      </c>
      <c r="AW357">
        <v>0</v>
      </c>
      <c r="AX357">
        <v>0</v>
      </c>
      <c r="AY357">
        <v>1</v>
      </c>
      <c r="AZ357" s="51">
        <f t="shared" si="148"/>
        <v>1</v>
      </c>
      <c r="BA357">
        <v>0</v>
      </c>
      <c r="BB357">
        <v>0</v>
      </c>
      <c r="BC357">
        <v>0</v>
      </c>
      <c r="BD357">
        <v>0</v>
      </c>
      <c r="BE357">
        <v>0</v>
      </c>
      <c r="BF357" s="51">
        <f t="shared" si="149"/>
        <v>0</v>
      </c>
      <c r="BG357">
        <v>0</v>
      </c>
      <c r="BH357">
        <v>0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21</v>
      </c>
      <c r="BW357" t="s">
        <v>25</v>
      </c>
      <c r="BX357">
        <v>0</v>
      </c>
      <c r="BY357">
        <v>1</v>
      </c>
      <c r="BZ357" s="52">
        <f t="shared" si="163"/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 s="52">
        <f t="shared" si="164"/>
        <v>0</v>
      </c>
      <c r="CG357">
        <v>0</v>
      </c>
      <c r="CH357">
        <v>0</v>
      </c>
      <c r="CI357">
        <v>1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Y357">
        <v>0</v>
      </c>
      <c r="CZ357">
        <v>0</v>
      </c>
      <c r="DA357">
        <v>0</v>
      </c>
      <c r="DC357">
        <v>0</v>
      </c>
      <c r="DD357" s="54">
        <f t="shared" si="150"/>
        <v>0</v>
      </c>
      <c r="DE357" t="s">
        <v>73</v>
      </c>
      <c r="DF357">
        <v>0</v>
      </c>
      <c r="DG357" s="46">
        <v>0</v>
      </c>
      <c r="DH357" t="s">
        <v>68</v>
      </c>
    </row>
    <row r="358" spans="1:112" hidden="1" x14ac:dyDescent="0.35">
      <c r="A358" t="s">
        <v>3</v>
      </c>
      <c r="B358" s="2">
        <v>932739292</v>
      </c>
      <c r="C358">
        <v>1989</v>
      </c>
      <c r="D358">
        <v>33</v>
      </c>
      <c r="E358">
        <v>2</v>
      </c>
      <c r="F358" t="s">
        <v>8</v>
      </c>
      <c r="G358" s="3" t="s">
        <v>11</v>
      </c>
      <c r="H358" s="1">
        <v>44429</v>
      </c>
      <c r="I358" s="1">
        <v>44450</v>
      </c>
      <c r="J358" s="1">
        <v>44453</v>
      </c>
      <c r="K358">
        <v>39.428571428571431</v>
      </c>
      <c r="L358" s="48">
        <f t="shared" si="160"/>
        <v>0</v>
      </c>
      <c r="M358" s="48">
        <f t="shared" si="144"/>
        <v>0</v>
      </c>
      <c r="N358" s="48">
        <f t="shared" si="145"/>
        <v>0</v>
      </c>
      <c r="O358">
        <v>39</v>
      </c>
      <c r="P358">
        <v>3300</v>
      </c>
      <c r="Q358" s="9">
        <f>VLOOKUP(ROUND(K358,0),Sheet2!$B$20:$J$37,8,0)</f>
        <v>2883.6536389391513</v>
      </c>
      <c r="R358" s="46">
        <f>VLOOKUP(ROUND(K358,0),Sheet2!$B$20:$J$37,2,0)</f>
        <v>3986.9445441050993</v>
      </c>
      <c r="S358" s="46">
        <f>VLOOKUP(ROUND(K358,0),Sheet2!$B$20:$J$37,3,0)</f>
        <v>3823.1316171522089</v>
      </c>
      <c r="T358" s="46">
        <f>VLOOKUP(ROUND(K358,0),Sheet2!$B$20:$J$37,4,0)</f>
        <v>3736.3856874523608</v>
      </c>
      <c r="U358" s="46">
        <f>VLOOKUP(ROUND(K358,0),Sheet2!$B$20:$J$37,5,0)</f>
        <v>3602.8137210549116</v>
      </c>
      <c r="V358" s="46">
        <f>VLOOKUP(ROUND(K358,0),Sheet2!$B$20:$J$37,6,0)</f>
        <v>3379.6207896898895</v>
      </c>
      <c r="W358" s="46">
        <f>VLOOKUP(ROUND(K358,0),Sheet2!$B$20:$J$37,7,0)</f>
        <v>3131.6372143145204</v>
      </c>
      <c r="X358" s="46">
        <f>VLOOKUP(ROUND(K358,0),Sheet2!$B$20:$J$37,8,0)</f>
        <v>2883.6536389391513</v>
      </c>
      <c r="Y358" s="46">
        <f>VLOOKUP(ROUND(K358,0),Sheet2!$B$20:$J$37,9,0)</f>
        <v>2660.4607075741292</v>
      </c>
      <c r="Z358" s="46">
        <f>VLOOKUP(ROUND(K358,0),Sheet2!$B$20:$M$37,10,0)</f>
        <v>2526.8887411766796</v>
      </c>
      <c r="AA358" s="46">
        <f>VLOOKUP(ROUND(K358,0),Sheet2!$B$20:$M$37,11,0)</f>
        <v>2440.1428114768319</v>
      </c>
      <c r="AB358" s="46">
        <f>VLOOKUP(ROUND(K358,0),Sheet2!$B$20:$M$37,12,0)</f>
        <v>2276.3298845239415</v>
      </c>
      <c r="AC358" s="46">
        <v>50</v>
      </c>
      <c r="AD358" s="53">
        <f t="shared" si="147"/>
        <v>0</v>
      </c>
      <c r="AE358">
        <v>1</v>
      </c>
      <c r="AF358" s="46">
        <v>0</v>
      </c>
      <c r="AG358">
        <v>0</v>
      </c>
      <c r="AH358" s="45">
        <v>0</v>
      </c>
      <c r="AL358">
        <v>0</v>
      </c>
      <c r="AM358" s="45">
        <v>0</v>
      </c>
      <c r="AO358">
        <v>0</v>
      </c>
      <c r="AQ358">
        <v>0</v>
      </c>
      <c r="AS358">
        <v>0</v>
      </c>
      <c r="AT358">
        <v>0</v>
      </c>
      <c r="AU358" t="s">
        <v>20</v>
      </c>
      <c r="AV358" t="s">
        <v>25</v>
      </c>
      <c r="AW358">
        <v>0</v>
      </c>
      <c r="AX358">
        <v>0</v>
      </c>
      <c r="AY358">
        <v>0</v>
      </c>
      <c r="AZ358" s="51">
        <f t="shared" si="148"/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51">
        <f t="shared" si="149"/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21</v>
      </c>
      <c r="BW358" t="s">
        <v>25</v>
      </c>
      <c r="BX358">
        <v>0</v>
      </c>
      <c r="BY358">
        <v>0</v>
      </c>
      <c r="BZ358" s="52">
        <f t="shared" si="163"/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 s="52">
        <f t="shared" si="164"/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Y358">
        <v>0</v>
      </c>
      <c r="CZ358">
        <v>0</v>
      </c>
      <c r="DA358">
        <v>0</v>
      </c>
      <c r="DC358">
        <v>1.1000000000000001</v>
      </c>
      <c r="DD358" s="54">
        <f t="shared" si="150"/>
        <v>1</v>
      </c>
      <c r="DE358" t="s">
        <v>73</v>
      </c>
      <c r="DF358">
        <v>0</v>
      </c>
      <c r="DG358" s="46">
        <v>0</v>
      </c>
      <c r="DH358" t="s">
        <v>68</v>
      </c>
    </row>
    <row r="359" spans="1:112" hidden="1" x14ac:dyDescent="0.35">
      <c r="A359" t="s">
        <v>3</v>
      </c>
      <c r="B359" s="46">
        <v>358825972</v>
      </c>
      <c r="C359">
        <v>1999</v>
      </c>
      <c r="D359">
        <v>23</v>
      </c>
      <c r="E359" s="45">
        <v>1</v>
      </c>
      <c r="F359" t="s">
        <v>8</v>
      </c>
      <c r="G359" s="3" t="s">
        <v>11</v>
      </c>
      <c r="H359" s="1">
        <v>44427</v>
      </c>
      <c r="I359" s="1">
        <v>44481</v>
      </c>
      <c r="J359" s="1">
        <v>44541</v>
      </c>
      <c r="K359">
        <v>40</v>
      </c>
      <c r="L359" s="48">
        <f t="shared" si="160"/>
        <v>0</v>
      </c>
      <c r="M359" s="48">
        <f t="shared" si="144"/>
        <v>0</v>
      </c>
      <c r="N359" s="48">
        <f t="shared" si="145"/>
        <v>0</v>
      </c>
      <c r="O359">
        <v>31.428571428571431</v>
      </c>
      <c r="P359">
        <v>3450</v>
      </c>
      <c r="Q359" s="9">
        <f>VLOOKUP(ROUND(K359,0),Sheet2!$B$20:$J$37,8,0)</f>
        <v>3027.866102317616</v>
      </c>
      <c r="R359" s="46">
        <f>VLOOKUP(ROUND(K359,0),Sheet2!$B$20:$J$37,2,0)</f>
        <v>4186.3329471694315</v>
      </c>
      <c r="S359" s="46">
        <f>VLOOKUP(ROUND(K359,0),Sheet2!$B$20:$J$37,3,0)</f>
        <v>4014.327682062572</v>
      </c>
      <c r="T359" s="46">
        <f>VLOOKUP(ROUND(K359,0),Sheet2!$B$20:$J$37,4,0)</f>
        <v>3923.2435599941455</v>
      </c>
      <c r="U359" s="46">
        <f>VLOOKUP(ROUND(K359,0),Sheet2!$B$20:$J$37,5,0)</f>
        <v>3782.9916157892471</v>
      </c>
      <c r="V359" s="46">
        <f>VLOOKUP(ROUND(K359,0),Sheet2!$B$20:$J$37,6,0)</f>
        <v>3548.6367327923881</v>
      </c>
      <c r="W359" s="46">
        <f>VLOOKUP(ROUND(K359,0),Sheet2!$B$20:$J$37,7,0)</f>
        <v>3288.2514175550023</v>
      </c>
      <c r="X359" s="46">
        <f>VLOOKUP(ROUND(K359,0),Sheet2!$B$20:$J$37,8,0)</f>
        <v>3027.866102317616</v>
      </c>
      <c r="Y359" s="46">
        <f>VLOOKUP(ROUND(K359,0),Sheet2!$B$20:$J$37,9,0)</f>
        <v>2793.5112193207569</v>
      </c>
      <c r="Z359" s="46">
        <f>VLOOKUP(ROUND(K359,0),Sheet2!$B$20:$M$37,10,0)</f>
        <v>2653.2592751158591</v>
      </c>
      <c r="AA359" s="46">
        <f>VLOOKUP(ROUND(K359,0),Sheet2!$B$20:$M$37,11,0)</f>
        <v>2562.1751530474321</v>
      </c>
      <c r="AB359" s="46">
        <f>VLOOKUP(ROUND(K359,0),Sheet2!$B$20:$M$37,12,0)</f>
        <v>2390.1698879405726</v>
      </c>
      <c r="AC359" s="46">
        <v>50</v>
      </c>
      <c r="AD359" s="53">
        <f t="shared" si="147"/>
        <v>0</v>
      </c>
      <c r="AE359">
        <v>1</v>
      </c>
      <c r="AF359" s="46">
        <v>0</v>
      </c>
      <c r="AG359">
        <v>0</v>
      </c>
      <c r="AH359" s="45">
        <v>0</v>
      </c>
      <c r="AL359">
        <v>0</v>
      </c>
      <c r="AM359" s="45">
        <v>0</v>
      </c>
      <c r="AN359" t="s">
        <v>15</v>
      </c>
      <c r="AO359">
        <v>0</v>
      </c>
      <c r="AS359">
        <v>0</v>
      </c>
      <c r="AT359">
        <v>0</v>
      </c>
      <c r="AU359" t="s">
        <v>20</v>
      </c>
      <c r="AV359" t="s">
        <v>24</v>
      </c>
      <c r="AW359">
        <v>0</v>
      </c>
      <c r="AX359">
        <v>0</v>
      </c>
      <c r="AY359">
        <v>0</v>
      </c>
      <c r="AZ359" s="51">
        <f t="shared" si="148"/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51">
        <f t="shared" si="149"/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54</v>
      </c>
      <c r="BW359" t="s">
        <v>24</v>
      </c>
      <c r="BX359">
        <v>0</v>
      </c>
      <c r="BY359">
        <v>0</v>
      </c>
      <c r="BZ359" s="52">
        <f t="shared" si="163"/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 s="52">
        <f t="shared" si="164"/>
        <v>0</v>
      </c>
      <c r="CG359">
        <v>0</v>
      </c>
      <c r="CH359">
        <v>0</v>
      </c>
      <c r="CI359">
        <v>1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Y359">
        <v>0</v>
      </c>
      <c r="CZ359">
        <v>0</v>
      </c>
      <c r="DA359">
        <v>0</v>
      </c>
      <c r="DC359">
        <v>0</v>
      </c>
      <c r="DD359" s="54">
        <f t="shared" si="150"/>
        <v>0</v>
      </c>
      <c r="DE359" t="s">
        <v>8</v>
      </c>
      <c r="DF359">
        <v>0</v>
      </c>
      <c r="DG359" s="46">
        <v>0</v>
      </c>
      <c r="DH359" t="s">
        <v>68</v>
      </c>
    </row>
    <row r="360" spans="1:112" hidden="1" x14ac:dyDescent="0.35">
      <c r="A360" t="s">
        <v>3</v>
      </c>
      <c r="B360" s="50">
        <v>973031755</v>
      </c>
      <c r="C360">
        <v>1989</v>
      </c>
      <c r="D360">
        <v>33</v>
      </c>
      <c r="E360">
        <v>3</v>
      </c>
      <c r="F360" t="s">
        <v>8</v>
      </c>
      <c r="G360" s="3" t="s">
        <v>11</v>
      </c>
      <c r="H360" s="1">
        <v>44457</v>
      </c>
      <c r="I360" s="1"/>
      <c r="J360" s="1">
        <v>44520</v>
      </c>
      <c r="K360">
        <v>40</v>
      </c>
      <c r="L360" s="48">
        <f t="shared" si="160"/>
        <v>0</v>
      </c>
      <c r="M360" s="48">
        <f t="shared" si="144"/>
        <v>0</v>
      </c>
      <c r="N360" s="48">
        <f t="shared" si="145"/>
        <v>0</v>
      </c>
      <c r="O360">
        <v>31</v>
      </c>
      <c r="P360">
        <v>3450</v>
      </c>
      <c r="Q360" s="9">
        <f>VLOOKUP(ROUND(K360,0),Sheet2!$B$20:$J$37,8,0)</f>
        <v>3027.866102317616</v>
      </c>
      <c r="R360" s="46">
        <f>VLOOKUP(ROUND(K360,0),Sheet2!$B$20:$J$37,2,0)</f>
        <v>4186.3329471694315</v>
      </c>
      <c r="S360" s="46">
        <f>VLOOKUP(ROUND(K360,0),Sheet2!$B$20:$J$37,3,0)</f>
        <v>4014.327682062572</v>
      </c>
      <c r="T360" s="46">
        <f>VLOOKUP(ROUND(K360,0),Sheet2!$B$20:$J$37,4,0)</f>
        <v>3923.2435599941455</v>
      </c>
      <c r="U360" s="46">
        <f>VLOOKUP(ROUND(K360,0),Sheet2!$B$20:$J$37,5,0)</f>
        <v>3782.9916157892471</v>
      </c>
      <c r="V360" s="46">
        <f>VLOOKUP(ROUND(K360,0),Sheet2!$B$20:$J$37,6,0)</f>
        <v>3548.6367327923881</v>
      </c>
      <c r="W360" s="46">
        <f>VLOOKUP(ROUND(K360,0),Sheet2!$B$20:$J$37,7,0)</f>
        <v>3288.2514175550023</v>
      </c>
      <c r="X360" s="46">
        <f>VLOOKUP(ROUND(K360,0),Sheet2!$B$20:$J$37,8,0)</f>
        <v>3027.866102317616</v>
      </c>
      <c r="Y360" s="46">
        <f>VLOOKUP(ROUND(K360,0),Sheet2!$B$20:$J$37,9,0)</f>
        <v>2793.5112193207569</v>
      </c>
      <c r="Z360" s="46">
        <f>VLOOKUP(ROUND(K360,0),Sheet2!$B$20:$M$37,10,0)</f>
        <v>2653.2592751158591</v>
      </c>
      <c r="AA360" s="46">
        <f>VLOOKUP(ROUND(K360,0),Sheet2!$B$20:$M$37,11,0)</f>
        <v>2562.1751530474321</v>
      </c>
      <c r="AB360" s="46">
        <f>VLOOKUP(ROUND(K360,0),Sheet2!$B$20:$M$37,12,0)</f>
        <v>2390.1698879405726</v>
      </c>
      <c r="AC360" s="46">
        <v>50</v>
      </c>
      <c r="AD360" s="53">
        <f t="shared" si="147"/>
        <v>0</v>
      </c>
      <c r="AE360">
        <v>1</v>
      </c>
      <c r="AF360" s="46">
        <v>0</v>
      </c>
      <c r="AG360">
        <v>0</v>
      </c>
      <c r="AH360" s="45">
        <v>0</v>
      </c>
      <c r="AL360">
        <v>0</v>
      </c>
      <c r="AM360" s="45">
        <v>0</v>
      </c>
      <c r="AO360">
        <v>0</v>
      </c>
      <c r="AQ360">
        <v>0</v>
      </c>
      <c r="AS360">
        <v>0</v>
      </c>
      <c r="AT360">
        <v>0</v>
      </c>
      <c r="AU360" t="s">
        <v>21</v>
      </c>
      <c r="AV360" t="s">
        <v>25</v>
      </c>
      <c r="AW360">
        <v>0</v>
      </c>
      <c r="AX360">
        <v>1</v>
      </c>
      <c r="AY360">
        <v>1</v>
      </c>
      <c r="AZ360" s="51">
        <v>1</v>
      </c>
      <c r="BA360">
        <v>0</v>
      </c>
      <c r="BB360">
        <v>0</v>
      </c>
      <c r="BC360">
        <v>1</v>
      </c>
      <c r="BD360">
        <v>0</v>
      </c>
      <c r="BE360">
        <v>0</v>
      </c>
      <c r="BF360" s="51">
        <f t="shared" si="149"/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/>
      <c r="CW360">
        <v>0</v>
      </c>
      <c r="CY360">
        <v>0</v>
      </c>
      <c r="CZ360">
        <v>0</v>
      </c>
      <c r="DA360">
        <v>0</v>
      </c>
      <c r="DC360">
        <v>0</v>
      </c>
      <c r="DD360" s="54">
        <f t="shared" si="150"/>
        <v>0</v>
      </c>
      <c r="DE360" t="s">
        <v>8</v>
      </c>
      <c r="DF360">
        <v>0</v>
      </c>
      <c r="DG360" s="46">
        <v>0</v>
      </c>
      <c r="DH360" t="s">
        <v>68</v>
      </c>
    </row>
    <row r="361" spans="1:112" hidden="1" x14ac:dyDescent="0.35">
      <c r="A361" t="s">
        <v>3</v>
      </c>
      <c r="B361" s="46">
        <v>971716069</v>
      </c>
      <c r="C361">
        <v>1999</v>
      </c>
      <c r="D361">
        <v>23</v>
      </c>
      <c r="E361" s="45">
        <v>1</v>
      </c>
      <c r="F361" t="s">
        <v>8</v>
      </c>
      <c r="G361" s="3" t="s">
        <v>11</v>
      </c>
      <c r="H361" s="1">
        <v>44428</v>
      </c>
      <c r="I361" s="1">
        <v>44484</v>
      </c>
      <c r="J361" s="1">
        <v>44518</v>
      </c>
      <c r="K361">
        <v>37.571428571428569</v>
      </c>
      <c r="L361" s="48">
        <f t="shared" si="160"/>
        <v>0</v>
      </c>
      <c r="M361" s="48">
        <f t="shared" si="144"/>
        <v>0</v>
      </c>
      <c r="N361" s="48">
        <f t="shared" si="145"/>
        <v>0</v>
      </c>
      <c r="O361">
        <v>32.714285714285715</v>
      </c>
      <c r="P361">
        <v>3100</v>
      </c>
      <c r="Q361" s="9">
        <f>VLOOKUP(ROUND(K361,0),Sheet2!$B$20:$J$37,8,0)</f>
        <v>2726.9345824864808</v>
      </c>
      <c r="R361" s="46">
        <f>VLOOKUP(ROUND(K361,0),Sheet2!$B$20:$J$37,2,0)</f>
        <v>3770.264503671694</v>
      </c>
      <c r="S361" s="46">
        <f>VLOOKUP(ROUND(K361,0),Sheet2!$B$20:$J$37,3,0)</f>
        <v>3615.3543821737098</v>
      </c>
      <c r="T361" s="46">
        <f>VLOOKUP(ROUND(K361,0),Sheet2!$B$20:$J$37,4,0)</f>
        <v>3533.3228675721571</v>
      </c>
      <c r="U361" s="46">
        <f>VLOOKUP(ROUND(K361,0),Sheet2!$B$20:$J$37,5,0)</f>
        <v>3407.0101892735506</v>
      </c>
      <c r="V361" s="46">
        <f>VLOOKUP(ROUND(K361,0),Sheet2!$B$20:$J$37,6,0)</f>
        <v>3195.9472117761161</v>
      </c>
      <c r="W361" s="46">
        <f>VLOOKUP(ROUND(K361,0),Sheet2!$B$20:$J$37,7,0)</f>
        <v>2961.4408971312987</v>
      </c>
      <c r="X361" s="46">
        <f>VLOOKUP(ROUND(K361,0),Sheet2!$B$20:$J$37,8,0)</f>
        <v>2726.9345824864808</v>
      </c>
      <c r="Y361" s="46">
        <f>VLOOKUP(ROUND(K361,0),Sheet2!$B$20:$J$37,9,0)</f>
        <v>2515.8716049890463</v>
      </c>
      <c r="Z361" s="46">
        <f>VLOOKUP(ROUND(K361,0),Sheet2!$B$20:$M$37,10,0)</f>
        <v>2389.5589266904399</v>
      </c>
      <c r="AA361" s="46">
        <f>VLOOKUP(ROUND(K361,0),Sheet2!$B$20:$M$37,11,0)</f>
        <v>2307.5274120888876</v>
      </c>
      <c r="AB361" s="46">
        <f>VLOOKUP(ROUND(K361,0),Sheet2!$B$20:$M$37,12,0)</f>
        <v>2152.6172905909029</v>
      </c>
      <c r="AC361" s="46">
        <v>50</v>
      </c>
      <c r="AD361" s="53">
        <f t="shared" si="147"/>
        <v>0</v>
      </c>
      <c r="AE361">
        <v>1</v>
      </c>
      <c r="AF361" s="46">
        <v>0</v>
      </c>
      <c r="AG361">
        <v>0</v>
      </c>
      <c r="AH361" s="45">
        <v>0</v>
      </c>
      <c r="AL361">
        <v>0</v>
      </c>
      <c r="AM361" s="45">
        <v>0</v>
      </c>
      <c r="AO361">
        <v>0</v>
      </c>
      <c r="AT361">
        <v>0</v>
      </c>
      <c r="AU361" t="s">
        <v>20</v>
      </c>
      <c r="AV361" t="s">
        <v>24</v>
      </c>
      <c r="AW361">
        <v>0</v>
      </c>
      <c r="AX361">
        <v>0</v>
      </c>
      <c r="AY361">
        <v>1</v>
      </c>
      <c r="AZ361" s="51">
        <f t="shared" si="148"/>
        <v>1</v>
      </c>
      <c r="BA361">
        <v>0</v>
      </c>
      <c r="BB361">
        <v>0</v>
      </c>
      <c r="BC361">
        <v>1</v>
      </c>
      <c r="BD361">
        <v>0</v>
      </c>
      <c r="BE361">
        <v>0</v>
      </c>
      <c r="BF361" s="51">
        <f t="shared" si="149"/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56</v>
      </c>
      <c r="BW361" t="s">
        <v>24</v>
      </c>
      <c r="BX361">
        <v>0</v>
      </c>
      <c r="BY361">
        <v>1</v>
      </c>
      <c r="BZ361" s="52">
        <f t="shared" ref="BZ361:BZ363" si="165">BX361+BY361</f>
        <v>1</v>
      </c>
      <c r="CA361">
        <v>0</v>
      </c>
      <c r="CB361">
        <v>0</v>
      </c>
      <c r="CC361">
        <v>1</v>
      </c>
      <c r="CD361">
        <v>0</v>
      </c>
      <c r="CE361">
        <v>0</v>
      </c>
      <c r="CF361" s="52">
        <f t="shared" ref="CF361:CF363" si="166">CD361+CE361</f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Y361">
        <v>0</v>
      </c>
      <c r="CZ361">
        <v>0</v>
      </c>
      <c r="DA361">
        <v>0</v>
      </c>
      <c r="DC361">
        <v>0</v>
      </c>
      <c r="DD361" s="54">
        <f t="shared" si="150"/>
        <v>0</v>
      </c>
      <c r="DE361" t="s">
        <v>73</v>
      </c>
      <c r="DF361">
        <v>0</v>
      </c>
      <c r="DG361" s="46">
        <v>0</v>
      </c>
      <c r="DH361" t="s">
        <v>68</v>
      </c>
    </row>
    <row r="362" spans="1:112" hidden="1" x14ac:dyDescent="0.35">
      <c r="A362" t="s">
        <v>3</v>
      </c>
      <c r="B362">
        <v>903759703</v>
      </c>
      <c r="C362">
        <v>1987</v>
      </c>
      <c r="D362">
        <v>35</v>
      </c>
      <c r="E362">
        <v>1</v>
      </c>
      <c r="F362" t="s">
        <v>9</v>
      </c>
      <c r="G362" s="3" t="s">
        <v>11</v>
      </c>
      <c r="H362" s="1">
        <v>44425</v>
      </c>
      <c r="I362" s="1">
        <v>44481</v>
      </c>
      <c r="J362" s="1">
        <v>44544</v>
      </c>
      <c r="K362" s="46">
        <v>38</v>
      </c>
      <c r="L362" s="48">
        <f t="shared" si="160"/>
        <v>0</v>
      </c>
      <c r="M362" s="48">
        <f t="shared" si="144"/>
        <v>0</v>
      </c>
      <c r="N362" s="48">
        <f t="shared" si="145"/>
        <v>0</v>
      </c>
      <c r="O362">
        <v>29</v>
      </c>
      <c r="P362">
        <v>3100</v>
      </c>
      <c r="Q362" s="9">
        <f>VLOOKUP(ROUND(K362,0),Sheet2!$B$20:$J$37,8,0)</f>
        <v>2726.9345824864808</v>
      </c>
      <c r="R362" s="46">
        <f>VLOOKUP(ROUND(K362,0),Sheet2!$B$20:$J$37,2,0)</f>
        <v>3770.264503671694</v>
      </c>
      <c r="S362" s="46">
        <f>VLOOKUP(ROUND(K362,0),Sheet2!$B$20:$J$37,3,0)</f>
        <v>3615.3543821737098</v>
      </c>
      <c r="T362" s="46">
        <f>VLOOKUP(ROUND(K362,0),Sheet2!$B$20:$J$37,4,0)</f>
        <v>3533.3228675721571</v>
      </c>
      <c r="U362" s="46">
        <f>VLOOKUP(ROUND(K362,0),Sheet2!$B$20:$J$37,5,0)</f>
        <v>3407.0101892735506</v>
      </c>
      <c r="V362" s="46">
        <f>VLOOKUP(ROUND(K362,0),Sheet2!$B$20:$J$37,6,0)</f>
        <v>3195.9472117761161</v>
      </c>
      <c r="W362" s="46">
        <f>VLOOKUP(ROUND(K362,0),Sheet2!$B$20:$J$37,7,0)</f>
        <v>2961.4408971312987</v>
      </c>
      <c r="X362" s="46">
        <f>VLOOKUP(ROUND(K362,0),Sheet2!$B$20:$J$37,8,0)</f>
        <v>2726.9345824864808</v>
      </c>
      <c r="Y362" s="46">
        <f>VLOOKUP(ROUND(K362,0),Sheet2!$B$20:$J$37,9,0)</f>
        <v>2515.8716049890463</v>
      </c>
      <c r="Z362" s="46">
        <f>VLOOKUP(ROUND(K362,0),Sheet2!$B$20:$M$37,10,0)</f>
        <v>2389.5589266904399</v>
      </c>
      <c r="AA362" s="46">
        <f>VLOOKUP(ROUND(K362,0),Sheet2!$B$20:$M$37,11,0)</f>
        <v>2307.5274120888876</v>
      </c>
      <c r="AB362" s="46">
        <f>VLOOKUP(ROUND(K362,0),Sheet2!$B$20:$M$37,12,0)</f>
        <v>2152.6172905909029</v>
      </c>
      <c r="AC362" s="46">
        <v>50</v>
      </c>
      <c r="AD362" s="53">
        <f t="shared" si="147"/>
        <v>0</v>
      </c>
      <c r="AE362">
        <v>1</v>
      </c>
      <c r="AF362" s="46">
        <v>0</v>
      </c>
      <c r="AG362">
        <v>0</v>
      </c>
      <c r="AH362" s="45">
        <v>0</v>
      </c>
      <c r="AL362">
        <v>1</v>
      </c>
      <c r="AM362" s="45">
        <v>0</v>
      </c>
      <c r="AN362">
        <v>26</v>
      </c>
      <c r="AO362">
        <v>0</v>
      </c>
      <c r="AS362">
        <v>0</v>
      </c>
      <c r="AT362">
        <v>0</v>
      </c>
      <c r="AU362" t="s">
        <v>20</v>
      </c>
      <c r="AV362" t="s">
        <v>24</v>
      </c>
      <c r="AW362">
        <v>0</v>
      </c>
      <c r="AX362">
        <v>0</v>
      </c>
      <c r="AY362">
        <v>1</v>
      </c>
      <c r="AZ362" s="51">
        <f t="shared" si="148"/>
        <v>1</v>
      </c>
      <c r="BA362">
        <v>0</v>
      </c>
      <c r="BB362">
        <v>0</v>
      </c>
      <c r="BC362">
        <v>1</v>
      </c>
      <c r="BD362">
        <v>0</v>
      </c>
      <c r="BE362">
        <v>0</v>
      </c>
      <c r="BF362" s="51">
        <f t="shared" si="149"/>
        <v>0</v>
      </c>
      <c r="BG362">
        <v>0</v>
      </c>
      <c r="BH362">
        <v>0</v>
      </c>
      <c r="BI362">
        <v>1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56</v>
      </c>
      <c r="BW362" t="s">
        <v>24</v>
      </c>
      <c r="BX362">
        <v>0</v>
      </c>
      <c r="BY362">
        <v>1</v>
      </c>
      <c r="BZ362" s="52">
        <f t="shared" si="165"/>
        <v>1</v>
      </c>
      <c r="CA362">
        <v>0</v>
      </c>
      <c r="CB362">
        <v>1</v>
      </c>
      <c r="CC362">
        <v>0</v>
      </c>
      <c r="CD362">
        <v>0</v>
      </c>
      <c r="CE362">
        <v>0</v>
      </c>
      <c r="CF362" s="52">
        <f t="shared" si="166"/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Y362">
        <v>0</v>
      </c>
      <c r="CZ362">
        <v>0</v>
      </c>
      <c r="DA362">
        <v>0</v>
      </c>
      <c r="DC362">
        <v>0</v>
      </c>
      <c r="DD362" s="54">
        <f t="shared" si="150"/>
        <v>0</v>
      </c>
      <c r="DE362" t="s">
        <v>73</v>
      </c>
      <c r="DF362">
        <v>0</v>
      </c>
      <c r="DG362" s="46">
        <v>0</v>
      </c>
      <c r="DH362" t="s">
        <v>68</v>
      </c>
    </row>
    <row r="363" spans="1:112" hidden="1" x14ac:dyDescent="0.35">
      <c r="A363" t="s">
        <v>3</v>
      </c>
      <c r="B363" s="46">
        <v>906397155</v>
      </c>
      <c r="C363">
        <v>2001</v>
      </c>
      <c r="D363">
        <v>21</v>
      </c>
      <c r="E363">
        <v>1</v>
      </c>
      <c r="F363" t="s">
        <v>8</v>
      </c>
      <c r="G363" s="3" t="s">
        <v>11</v>
      </c>
      <c r="H363" s="1">
        <v>44428</v>
      </c>
      <c r="I363" s="1">
        <v>44482</v>
      </c>
      <c r="J363" s="1">
        <v>44542</v>
      </c>
      <c r="K363" s="46">
        <v>37.714285714285715</v>
      </c>
      <c r="L363" s="48">
        <f t="shared" si="160"/>
        <v>0</v>
      </c>
      <c r="M363" s="48">
        <f t="shared" si="144"/>
        <v>0</v>
      </c>
      <c r="N363" s="48">
        <f t="shared" si="145"/>
        <v>0</v>
      </c>
      <c r="O363">
        <v>29.142857142857146</v>
      </c>
      <c r="P363">
        <v>3100</v>
      </c>
      <c r="Q363" s="9">
        <f>VLOOKUP(ROUND(K363,0),Sheet2!$B$20:$J$37,8,0)</f>
        <v>2726.9345824864808</v>
      </c>
      <c r="R363" s="46">
        <f>VLOOKUP(ROUND(K363,0),Sheet2!$B$20:$J$37,2,0)</f>
        <v>3770.264503671694</v>
      </c>
      <c r="S363" s="46">
        <f>VLOOKUP(ROUND(K363,0),Sheet2!$B$20:$J$37,3,0)</f>
        <v>3615.3543821737098</v>
      </c>
      <c r="T363" s="46">
        <f>VLOOKUP(ROUND(K363,0),Sheet2!$B$20:$J$37,4,0)</f>
        <v>3533.3228675721571</v>
      </c>
      <c r="U363" s="46">
        <f>VLOOKUP(ROUND(K363,0),Sheet2!$B$20:$J$37,5,0)</f>
        <v>3407.0101892735506</v>
      </c>
      <c r="V363" s="46">
        <f>VLOOKUP(ROUND(K363,0),Sheet2!$B$20:$J$37,6,0)</f>
        <v>3195.9472117761161</v>
      </c>
      <c r="W363" s="46">
        <f>VLOOKUP(ROUND(K363,0),Sheet2!$B$20:$J$37,7,0)</f>
        <v>2961.4408971312987</v>
      </c>
      <c r="X363" s="46">
        <f>VLOOKUP(ROUND(K363,0),Sheet2!$B$20:$J$37,8,0)</f>
        <v>2726.9345824864808</v>
      </c>
      <c r="Y363" s="46">
        <f>VLOOKUP(ROUND(K363,0),Sheet2!$B$20:$J$37,9,0)</f>
        <v>2515.8716049890463</v>
      </c>
      <c r="Z363" s="46">
        <f>VLOOKUP(ROUND(K363,0),Sheet2!$B$20:$M$37,10,0)</f>
        <v>2389.5589266904399</v>
      </c>
      <c r="AA363" s="46">
        <f>VLOOKUP(ROUND(K363,0),Sheet2!$B$20:$M$37,11,0)</f>
        <v>2307.5274120888876</v>
      </c>
      <c r="AB363" s="46">
        <f>VLOOKUP(ROUND(K363,0),Sheet2!$B$20:$M$37,12,0)</f>
        <v>2152.6172905909029</v>
      </c>
      <c r="AC363" s="46">
        <v>50</v>
      </c>
      <c r="AD363" s="53">
        <f t="shared" si="147"/>
        <v>0</v>
      </c>
      <c r="AE363">
        <v>1</v>
      </c>
      <c r="AF363" s="46">
        <v>0</v>
      </c>
      <c r="AG363">
        <v>0</v>
      </c>
      <c r="AH363" s="45">
        <v>0</v>
      </c>
      <c r="AL363">
        <v>0</v>
      </c>
      <c r="AM363" s="45">
        <v>0</v>
      </c>
      <c r="AO363">
        <v>0</v>
      </c>
      <c r="AS363">
        <v>1</v>
      </c>
      <c r="AT363">
        <v>0</v>
      </c>
      <c r="AU363" t="s">
        <v>20</v>
      </c>
      <c r="AV363" t="s">
        <v>24</v>
      </c>
      <c r="AW363">
        <v>0</v>
      </c>
      <c r="AX363">
        <v>0</v>
      </c>
      <c r="AY363">
        <v>1</v>
      </c>
      <c r="AZ363" s="51">
        <f t="shared" si="148"/>
        <v>1</v>
      </c>
      <c r="BA363">
        <v>0</v>
      </c>
      <c r="BB363">
        <v>0</v>
      </c>
      <c r="BC363">
        <v>1</v>
      </c>
      <c r="BD363">
        <v>0</v>
      </c>
      <c r="BE363">
        <v>0</v>
      </c>
      <c r="BF363" s="51">
        <f t="shared" si="149"/>
        <v>0</v>
      </c>
      <c r="BG363">
        <v>0</v>
      </c>
      <c r="BH363">
        <v>0</v>
      </c>
      <c r="BI363">
        <v>1</v>
      </c>
      <c r="BJ363">
        <v>1</v>
      </c>
      <c r="BK363">
        <v>1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54</v>
      </c>
      <c r="BW363" t="s">
        <v>24</v>
      </c>
      <c r="BX363">
        <v>0</v>
      </c>
      <c r="BY363">
        <v>0</v>
      </c>
      <c r="BZ363" s="52">
        <f t="shared" si="165"/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 s="52">
        <f t="shared" si="166"/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Y363">
        <v>0</v>
      </c>
      <c r="CZ363">
        <v>0</v>
      </c>
      <c r="DA363">
        <v>0</v>
      </c>
      <c r="DC363">
        <v>0</v>
      </c>
      <c r="DD363" s="54">
        <f t="shared" si="150"/>
        <v>0</v>
      </c>
      <c r="DE363" t="s">
        <v>73</v>
      </c>
      <c r="DF363">
        <v>0</v>
      </c>
      <c r="DG363" s="46">
        <v>0</v>
      </c>
      <c r="DH363" t="s">
        <v>68</v>
      </c>
    </row>
    <row r="364" spans="1:112" hidden="1" x14ac:dyDescent="0.35">
      <c r="A364" t="s">
        <v>2</v>
      </c>
      <c r="B364" s="46">
        <v>21044666</v>
      </c>
      <c r="C364">
        <v>1992</v>
      </c>
      <c r="D364">
        <v>30</v>
      </c>
      <c r="E364">
        <v>0</v>
      </c>
      <c r="F364" t="s">
        <v>8</v>
      </c>
      <c r="G364" s="3" t="s">
        <v>11</v>
      </c>
      <c r="H364" s="1">
        <v>44422</v>
      </c>
      <c r="I364" s="1" t="s">
        <v>52</v>
      </c>
      <c r="J364" s="1">
        <v>44497</v>
      </c>
      <c r="K364">
        <v>37.714285714285715</v>
      </c>
      <c r="L364" s="48">
        <f t="shared" si="160"/>
        <v>0</v>
      </c>
      <c r="M364" s="48">
        <f t="shared" si="144"/>
        <v>0</v>
      </c>
      <c r="N364" s="48">
        <f t="shared" si="145"/>
        <v>0</v>
      </c>
      <c r="O364">
        <v>27</v>
      </c>
      <c r="P364">
        <v>3100</v>
      </c>
      <c r="Q364" s="9">
        <f>VLOOKUP(ROUND(K364,0),Sheet2!$B$20:$J$37,8,0)</f>
        <v>2726.9345824864808</v>
      </c>
      <c r="R364" s="46">
        <f>VLOOKUP(ROUND(K364,0),Sheet2!$B$20:$J$37,2,0)</f>
        <v>3770.264503671694</v>
      </c>
      <c r="S364" s="46">
        <f>VLOOKUP(ROUND(K364,0),Sheet2!$B$20:$J$37,3,0)</f>
        <v>3615.3543821737098</v>
      </c>
      <c r="T364" s="46">
        <f>VLOOKUP(ROUND(K364,0),Sheet2!$B$20:$J$37,4,0)</f>
        <v>3533.3228675721571</v>
      </c>
      <c r="U364" s="46">
        <f>VLOOKUP(ROUND(K364,0),Sheet2!$B$20:$J$37,5,0)</f>
        <v>3407.0101892735506</v>
      </c>
      <c r="V364" s="46">
        <f>VLOOKUP(ROUND(K364,0),Sheet2!$B$20:$J$37,6,0)</f>
        <v>3195.9472117761161</v>
      </c>
      <c r="W364" s="46">
        <f>VLOOKUP(ROUND(K364,0),Sheet2!$B$20:$J$37,7,0)</f>
        <v>2961.4408971312987</v>
      </c>
      <c r="X364" s="46">
        <f>VLOOKUP(ROUND(K364,0),Sheet2!$B$20:$J$37,8,0)</f>
        <v>2726.9345824864808</v>
      </c>
      <c r="Y364" s="46">
        <f>VLOOKUP(ROUND(K364,0),Sheet2!$B$20:$J$37,9,0)</f>
        <v>2515.8716049890463</v>
      </c>
      <c r="Z364" s="46">
        <f>VLOOKUP(ROUND(K364,0),Sheet2!$B$20:$M$37,10,0)</f>
        <v>2389.5589266904399</v>
      </c>
      <c r="AA364" s="46">
        <f>VLOOKUP(ROUND(K364,0),Sheet2!$B$20:$M$37,11,0)</f>
        <v>2307.5274120888876</v>
      </c>
      <c r="AB364" s="46">
        <f>VLOOKUP(ROUND(K364,0),Sheet2!$B$20:$M$37,12,0)</f>
        <v>2152.6172905909029</v>
      </c>
      <c r="AC364" s="46">
        <v>50</v>
      </c>
      <c r="AD364" s="53">
        <f t="shared" si="147"/>
        <v>0</v>
      </c>
      <c r="AE364">
        <v>1</v>
      </c>
      <c r="AF364" s="46">
        <v>0</v>
      </c>
      <c r="AG364">
        <v>0</v>
      </c>
      <c r="AH364" s="45">
        <v>0</v>
      </c>
      <c r="AL364">
        <v>0</v>
      </c>
      <c r="AM364" s="45">
        <v>0</v>
      </c>
      <c r="AO364">
        <v>0</v>
      </c>
      <c r="AQ364">
        <v>0</v>
      </c>
      <c r="AS364">
        <v>0</v>
      </c>
      <c r="AT364">
        <v>0</v>
      </c>
      <c r="AU364" t="s">
        <v>21</v>
      </c>
      <c r="AV364" t="s">
        <v>24</v>
      </c>
      <c r="AW364">
        <v>0</v>
      </c>
      <c r="AX364">
        <v>1</v>
      </c>
      <c r="AY364">
        <v>1</v>
      </c>
      <c r="AZ364" s="51">
        <v>1</v>
      </c>
      <c r="BA364">
        <v>0</v>
      </c>
      <c r="BB364">
        <v>0</v>
      </c>
      <c r="BC364">
        <v>1</v>
      </c>
      <c r="BD364">
        <v>0</v>
      </c>
      <c r="BE364">
        <v>0</v>
      </c>
      <c r="BF364" s="51">
        <f t="shared" si="149"/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/>
      <c r="CW364">
        <v>0</v>
      </c>
      <c r="CY364">
        <v>0</v>
      </c>
      <c r="CZ364">
        <v>0</v>
      </c>
      <c r="DA364">
        <v>0</v>
      </c>
      <c r="DC364">
        <v>0</v>
      </c>
      <c r="DD364" s="54">
        <f t="shared" si="150"/>
        <v>0</v>
      </c>
      <c r="DE364" t="s">
        <v>8</v>
      </c>
      <c r="DF364">
        <v>0</v>
      </c>
      <c r="DG364" s="46">
        <v>0</v>
      </c>
      <c r="DH364" t="s">
        <v>68</v>
      </c>
    </row>
    <row r="365" spans="1:112" hidden="1" x14ac:dyDescent="0.35">
      <c r="A365" t="s">
        <v>2</v>
      </c>
      <c r="B365" s="46">
        <v>19001064</v>
      </c>
      <c r="C365">
        <v>1992</v>
      </c>
      <c r="D365">
        <v>30</v>
      </c>
      <c r="E365">
        <v>0</v>
      </c>
      <c r="F365" t="s">
        <v>9</v>
      </c>
      <c r="G365" s="4" t="s">
        <v>11</v>
      </c>
      <c r="H365" s="1">
        <v>44456</v>
      </c>
      <c r="I365" s="1">
        <v>44477</v>
      </c>
      <c r="J365" s="1">
        <v>44542</v>
      </c>
      <c r="K365">
        <v>37.857142857142854</v>
      </c>
      <c r="L365" s="48">
        <f t="shared" si="160"/>
        <v>0</v>
      </c>
      <c r="M365" s="48">
        <f t="shared" si="144"/>
        <v>0</v>
      </c>
      <c r="N365" s="48">
        <f t="shared" si="145"/>
        <v>0</v>
      </c>
      <c r="O365">
        <v>28.571428571428569</v>
      </c>
      <c r="P365">
        <v>3100</v>
      </c>
      <c r="Q365" s="9">
        <f>VLOOKUP(ROUND(K365,0),Sheet2!$B$20:$J$37,8,0)</f>
        <v>2726.9345824864808</v>
      </c>
      <c r="R365" s="46">
        <f>VLOOKUP(ROUND(K365,0),Sheet2!$B$20:$J$37,2,0)</f>
        <v>3770.264503671694</v>
      </c>
      <c r="S365" s="46">
        <f>VLOOKUP(ROUND(K365,0),Sheet2!$B$20:$J$37,3,0)</f>
        <v>3615.3543821737098</v>
      </c>
      <c r="T365" s="46">
        <f>VLOOKUP(ROUND(K365,0),Sheet2!$B$20:$J$37,4,0)</f>
        <v>3533.3228675721571</v>
      </c>
      <c r="U365" s="46">
        <f>VLOOKUP(ROUND(K365,0),Sheet2!$B$20:$J$37,5,0)</f>
        <v>3407.0101892735506</v>
      </c>
      <c r="V365" s="46">
        <f>VLOOKUP(ROUND(K365,0),Sheet2!$B$20:$J$37,6,0)</f>
        <v>3195.9472117761161</v>
      </c>
      <c r="W365" s="46">
        <f>VLOOKUP(ROUND(K365,0),Sheet2!$B$20:$J$37,7,0)</f>
        <v>2961.4408971312987</v>
      </c>
      <c r="X365" s="46">
        <f>VLOOKUP(ROUND(K365,0),Sheet2!$B$20:$J$37,8,0)</f>
        <v>2726.9345824864808</v>
      </c>
      <c r="Y365" s="46">
        <f>VLOOKUP(ROUND(K365,0),Sheet2!$B$20:$J$37,9,0)</f>
        <v>2515.8716049890463</v>
      </c>
      <c r="Z365" s="46">
        <f>VLOOKUP(ROUND(K365,0),Sheet2!$B$20:$M$37,10,0)</f>
        <v>2389.5589266904399</v>
      </c>
      <c r="AA365" s="46">
        <f>VLOOKUP(ROUND(K365,0),Sheet2!$B$20:$M$37,11,0)</f>
        <v>2307.5274120888876</v>
      </c>
      <c r="AB365" s="46">
        <f>VLOOKUP(ROUND(K365,0),Sheet2!$B$20:$M$37,12,0)</f>
        <v>2152.6172905909029</v>
      </c>
      <c r="AC365" s="46">
        <v>50</v>
      </c>
      <c r="AD365" s="53">
        <f t="shared" si="147"/>
        <v>0</v>
      </c>
      <c r="AE365">
        <v>1</v>
      </c>
      <c r="AF365" s="46">
        <v>0</v>
      </c>
      <c r="AG365">
        <v>0</v>
      </c>
      <c r="AH365" s="45">
        <v>0</v>
      </c>
      <c r="AL365">
        <v>0</v>
      </c>
      <c r="AM365" s="45">
        <v>0</v>
      </c>
      <c r="AO365">
        <v>0</v>
      </c>
      <c r="AQ365">
        <v>0</v>
      </c>
      <c r="AS365">
        <v>0</v>
      </c>
      <c r="AT365">
        <v>0</v>
      </c>
      <c r="AU365" t="s">
        <v>20</v>
      </c>
      <c r="AV365" t="s">
        <v>25</v>
      </c>
      <c r="AW365">
        <v>1</v>
      </c>
      <c r="AX365">
        <v>0</v>
      </c>
      <c r="AY365">
        <v>0</v>
      </c>
      <c r="AZ365" s="51">
        <f t="shared" si="148"/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 s="51">
        <f t="shared" si="149"/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21</v>
      </c>
      <c r="BW365" t="s">
        <v>25</v>
      </c>
      <c r="BX365">
        <v>0</v>
      </c>
      <c r="BY365">
        <v>0</v>
      </c>
      <c r="BZ365" s="52">
        <f t="shared" ref="BZ365" si="167">BX365+BY365</f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 s="52">
        <f>CD365+CE365</f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Y365">
        <v>0</v>
      </c>
      <c r="CZ365">
        <v>0</v>
      </c>
      <c r="DA365">
        <v>0</v>
      </c>
      <c r="DC365">
        <v>0</v>
      </c>
      <c r="DD365" s="54">
        <f t="shared" si="150"/>
        <v>0</v>
      </c>
      <c r="DF365">
        <v>0</v>
      </c>
      <c r="DG365" s="46">
        <v>0</v>
      </c>
      <c r="DH365" t="s">
        <v>68</v>
      </c>
    </row>
    <row r="366" spans="1:112" hidden="1" x14ac:dyDescent="0.35">
      <c r="A366" t="s">
        <v>2</v>
      </c>
      <c r="B366" s="46">
        <v>21053061</v>
      </c>
      <c r="C366">
        <v>1983</v>
      </c>
      <c r="D366">
        <v>39</v>
      </c>
      <c r="E366">
        <v>0</v>
      </c>
      <c r="F366" t="s">
        <v>8</v>
      </c>
      <c r="G366" s="3" t="s">
        <v>11</v>
      </c>
      <c r="H366" s="1">
        <v>44454</v>
      </c>
      <c r="I366" s="1" t="s">
        <v>52</v>
      </c>
      <c r="J366" s="1">
        <v>44488</v>
      </c>
      <c r="K366">
        <v>37.857142857142854</v>
      </c>
      <c r="L366" s="48">
        <f t="shared" si="160"/>
        <v>0</v>
      </c>
      <c r="M366" s="48">
        <f t="shared" si="144"/>
        <v>0</v>
      </c>
      <c r="N366" s="48">
        <f t="shared" si="145"/>
        <v>0</v>
      </c>
      <c r="O366">
        <v>33</v>
      </c>
      <c r="P366">
        <v>3100</v>
      </c>
      <c r="Q366" s="9">
        <f>VLOOKUP(ROUND(K366,0),Sheet2!$B$20:$J$37,8,0)</f>
        <v>2726.9345824864808</v>
      </c>
      <c r="R366" s="46">
        <f>VLOOKUP(ROUND(K366,0),Sheet2!$B$20:$J$37,2,0)</f>
        <v>3770.264503671694</v>
      </c>
      <c r="S366" s="46">
        <f>VLOOKUP(ROUND(K366,0),Sheet2!$B$20:$J$37,3,0)</f>
        <v>3615.3543821737098</v>
      </c>
      <c r="T366" s="46">
        <f>VLOOKUP(ROUND(K366,0),Sheet2!$B$20:$J$37,4,0)</f>
        <v>3533.3228675721571</v>
      </c>
      <c r="U366" s="46">
        <f>VLOOKUP(ROUND(K366,0),Sheet2!$B$20:$J$37,5,0)</f>
        <v>3407.0101892735506</v>
      </c>
      <c r="V366" s="46">
        <f>VLOOKUP(ROUND(K366,0),Sheet2!$B$20:$J$37,6,0)</f>
        <v>3195.9472117761161</v>
      </c>
      <c r="W366" s="46">
        <f>VLOOKUP(ROUND(K366,0),Sheet2!$B$20:$J$37,7,0)</f>
        <v>2961.4408971312987</v>
      </c>
      <c r="X366" s="46">
        <f>VLOOKUP(ROUND(K366,0),Sheet2!$B$20:$J$37,8,0)</f>
        <v>2726.9345824864808</v>
      </c>
      <c r="Y366" s="46">
        <f>VLOOKUP(ROUND(K366,0),Sheet2!$B$20:$J$37,9,0)</f>
        <v>2515.8716049890463</v>
      </c>
      <c r="Z366" s="46">
        <f>VLOOKUP(ROUND(K366,0),Sheet2!$B$20:$M$37,10,0)</f>
        <v>2389.5589266904399</v>
      </c>
      <c r="AA366" s="46">
        <f>VLOOKUP(ROUND(K366,0),Sheet2!$B$20:$M$37,11,0)</f>
        <v>2307.5274120888876</v>
      </c>
      <c r="AB366" s="46">
        <f>VLOOKUP(ROUND(K366,0),Sheet2!$B$20:$M$37,12,0)</f>
        <v>2152.6172905909029</v>
      </c>
      <c r="AC366" s="46">
        <v>50</v>
      </c>
      <c r="AD366" s="53">
        <f t="shared" si="147"/>
        <v>0</v>
      </c>
      <c r="AE366">
        <v>1</v>
      </c>
      <c r="AF366" s="46">
        <v>0</v>
      </c>
      <c r="AG366">
        <v>0</v>
      </c>
      <c r="AH366" s="45">
        <v>0</v>
      </c>
      <c r="AL366">
        <v>0</v>
      </c>
      <c r="AM366" s="45">
        <v>0</v>
      </c>
      <c r="AO366">
        <v>0</v>
      </c>
      <c r="AQ366">
        <v>0</v>
      </c>
      <c r="AS366">
        <v>0</v>
      </c>
      <c r="AT366">
        <v>0</v>
      </c>
      <c r="AU366" t="s">
        <v>21</v>
      </c>
      <c r="AV366" t="s">
        <v>25</v>
      </c>
      <c r="AW366">
        <v>0</v>
      </c>
      <c r="AX366">
        <v>0</v>
      </c>
      <c r="AY366">
        <v>1</v>
      </c>
      <c r="AZ366" s="51">
        <f t="shared" si="148"/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 s="51">
        <f t="shared" si="149"/>
        <v>0</v>
      </c>
      <c r="BG366">
        <v>0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/>
      <c r="CW366">
        <v>0</v>
      </c>
      <c r="CY366">
        <v>0</v>
      </c>
      <c r="CZ366">
        <v>0</v>
      </c>
      <c r="DA366">
        <v>0</v>
      </c>
      <c r="DC366">
        <v>0</v>
      </c>
      <c r="DD366" s="54">
        <f t="shared" si="150"/>
        <v>0</v>
      </c>
      <c r="DF366">
        <v>0</v>
      </c>
      <c r="DG366" s="46">
        <v>0</v>
      </c>
      <c r="DH366" t="s">
        <v>68</v>
      </c>
    </row>
    <row r="367" spans="1:112" hidden="1" x14ac:dyDescent="0.35">
      <c r="A367" t="s">
        <v>3</v>
      </c>
      <c r="B367" s="46">
        <v>375256358</v>
      </c>
      <c r="C367">
        <v>1996</v>
      </c>
      <c r="D367">
        <v>26</v>
      </c>
      <c r="E367">
        <v>1</v>
      </c>
      <c r="F367" t="s">
        <v>8</v>
      </c>
      <c r="G367" s="3" t="s">
        <v>11</v>
      </c>
      <c r="H367" s="1">
        <v>44425</v>
      </c>
      <c r="I367" s="1">
        <v>44486</v>
      </c>
      <c r="J367" s="1">
        <v>44505</v>
      </c>
      <c r="K367">
        <v>38</v>
      </c>
      <c r="L367" s="48">
        <f t="shared" si="160"/>
        <v>0</v>
      </c>
      <c r="M367" s="48">
        <f t="shared" si="144"/>
        <v>0</v>
      </c>
      <c r="N367" s="48">
        <f t="shared" si="145"/>
        <v>0</v>
      </c>
      <c r="O367">
        <v>35.285714285714285</v>
      </c>
      <c r="P367">
        <v>3100</v>
      </c>
      <c r="Q367" s="9">
        <f>VLOOKUP(ROUND(K367,0),Sheet2!$B$20:$J$37,8,0)</f>
        <v>2726.9345824864808</v>
      </c>
      <c r="R367" s="46">
        <f>VLOOKUP(ROUND(K367,0),Sheet2!$B$20:$J$37,2,0)</f>
        <v>3770.264503671694</v>
      </c>
      <c r="S367" s="46">
        <f>VLOOKUP(ROUND(K367,0),Sheet2!$B$20:$J$37,3,0)</f>
        <v>3615.3543821737098</v>
      </c>
      <c r="T367" s="46">
        <f>VLOOKUP(ROUND(K367,0),Sheet2!$B$20:$J$37,4,0)</f>
        <v>3533.3228675721571</v>
      </c>
      <c r="U367" s="46">
        <f>VLOOKUP(ROUND(K367,0),Sheet2!$B$20:$J$37,5,0)</f>
        <v>3407.0101892735506</v>
      </c>
      <c r="V367" s="46">
        <f>VLOOKUP(ROUND(K367,0),Sheet2!$B$20:$J$37,6,0)</f>
        <v>3195.9472117761161</v>
      </c>
      <c r="W367" s="46">
        <f>VLOOKUP(ROUND(K367,0),Sheet2!$B$20:$J$37,7,0)</f>
        <v>2961.4408971312987</v>
      </c>
      <c r="X367" s="46">
        <f>VLOOKUP(ROUND(K367,0),Sheet2!$B$20:$J$37,8,0)</f>
        <v>2726.9345824864808</v>
      </c>
      <c r="Y367" s="46">
        <f>VLOOKUP(ROUND(K367,0),Sheet2!$B$20:$J$37,9,0)</f>
        <v>2515.8716049890463</v>
      </c>
      <c r="Z367" s="46">
        <f>VLOOKUP(ROUND(K367,0),Sheet2!$B$20:$M$37,10,0)</f>
        <v>2389.5589266904399</v>
      </c>
      <c r="AA367" s="46">
        <f>VLOOKUP(ROUND(K367,0),Sheet2!$B$20:$M$37,11,0)</f>
        <v>2307.5274120888876</v>
      </c>
      <c r="AB367" s="46">
        <f>VLOOKUP(ROUND(K367,0),Sheet2!$B$20:$M$37,12,0)</f>
        <v>2152.6172905909029</v>
      </c>
      <c r="AC367" s="46">
        <v>50</v>
      </c>
      <c r="AD367" s="53">
        <f t="shared" si="147"/>
        <v>0</v>
      </c>
      <c r="AE367">
        <v>1</v>
      </c>
      <c r="AF367" s="46">
        <v>0</v>
      </c>
      <c r="AG367">
        <v>0</v>
      </c>
      <c r="AH367" s="45">
        <v>0</v>
      </c>
      <c r="AL367">
        <v>0</v>
      </c>
      <c r="AM367" s="45">
        <v>0</v>
      </c>
      <c r="AO367">
        <v>0</v>
      </c>
      <c r="AQ367">
        <v>0</v>
      </c>
      <c r="AS367">
        <v>0</v>
      </c>
      <c r="AT367">
        <v>0</v>
      </c>
      <c r="AU367" t="s">
        <v>20</v>
      </c>
      <c r="AV367" t="s">
        <v>24</v>
      </c>
      <c r="AW367">
        <v>0</v>
      </c>
      <c r="AX367">
        <v>0</v>
      </c>
      <c r="AY367">
        <v>1</v>
      </c>
      <c r="AZ367" s="51">
        <f t="shared" si="148"/>
        <v>1</v>
      </c>
      <c r="BA367">
        <v>0</v>
      </c>
      <c r="BB367">
        <v>0</v>
      </c>
      <c r="BC367">
        <v>1</v>
      </c>
      <c r="BD367">
        <v>0</v>
      </c>
      <c r="BE367">
        <v>0</v>
      </c>
      <c r="BF367" s="51">
        <f t="shared" si="149"/>
        <v>0</v>
      </c>
      <c r="BG367">
        <v>0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61</v>
      </c>
      <c r="BW367" t="s">
        <v>24</v>
      </c>
      <c r="BX367">
        <v>0</v>
      </c>
      <c r="BY367">
        <v>0</v>
      </c>
      <c r="BZ367" s="52">
        <f t="shared" ref="BZ367:BZ371" si="168">BX367+BY367</f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 s="52">
        <f t="shared" ref="CF367:CF371" si="169">CD367+CE367</f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Y367">
        <v>0</v>
      </c>
      <c r="CZ367">
        <v>0</v>
      </c>
      <c r="DA367">
        <v>0</v>
      </c>
      <c r="DC367">
        <v>0</v>
      </c>
      <c r="DD367" s="54">
        <f t="shared" si="150"/>
        <v>0</v>
      </c>
      <c r="DE367" t="s">
        <v>73</v>
      </c>
      <c r="DF367">
        <v>0</v>
      </c>
      <c r="DG367" s="46">
        <v>0</v>
      </c>
      <c r="DH367" t="s">
        <v>68</v>
      </c>
    </row>
    <row r="368" spans="1:112" hidden="1" x14ac:dyDescent="0.35">
      <c r="A368" t="s">
        <v>3</v>
      </c>
      <c r="B368" s="2">
        <v>965563402</v>
      </c>
      <c r="C368">
        <v>1992</v>
      </c>
      <c r="D368">
        <v>30</v>
      </c>
      <c r="E368">
        <v>2</v>
      </c>
      <c r="F368" t="s">
        <v>8</v>
      </c>
      <c r="G368" s="3" t="s">
        <v>11</v>
      </c>
      <c r="H368" s="1">
        <v>44446</v>
      </c>
      <c r="I368" s="1">
        <v>44467</v>
      </c>
      <c r="J368" s="1">
        <v>44496</v>
      </c>
      <c r="K368">
        <v>38</v>
      </c>
      <c r="L368" s="48">
        <f t="shared" si="160"/>
        <v>0</v>
      </c>
      <c r="M368" s="48">
        <f t="shared" si="144"/>
        <v>0</v>
      </c>
      <c r="N368" s="48">
        <f t="shared" si="145"/>
        <v>0</v>
      </c>
      <c r="O368">
        <v>33.857142857142854</v>
      </c>
      <c r="P368">
        <v>3100</v>
      </c>
      <c r="Q368" s="9">
        <f>VLOOKUP(ROUND(K368,0),Sheet2!$B$20:$J$37,8,0)</f>
        <v>2726.9345824864808</v>
      </c>
      <c r="R368" s="46">
        <f>VLOOKUP(ROUND(K368,0),Sheet2!$B$20:$J$37,2,0)</f>
        <v>3770.264503671694</v>
      </c>
      <c r="S368" s="46">
        <f>VLOOKUP(ROUND(K368,0),Sheet2!$B$20:$J$37,3,0)</f>
        <v>3615.3543821737098</v>
      </c>
      <c r="T368" s="46">
        <f>VLOOKUP(ROUND(K368,0),Sheet2!$B$20:$J$37,4,0)</f>
        <v>3533.3228675721571</v>
      </c>
      <c r="U368" s="46">
        <f>VLOOKUP(ROUND(K368,0),Sheet2!$B$20:$J$37,5,0)</f>
        <v>3407.0101892735506</v>
      </c>
      <c r="V368" s="46">
        <f>VLOOKUP(ROUND(K368,0),Sheet2!$B$20:$J$37,6,0)</f>
        <v>3195.9472117761161</v>
      </c>
      <c r="W368" s="46">
        <f>VLOOKUP(ROUND(K368,0),Sheet2!$B$20:$J$37,7,0)</f>
        <v>2961.4408971312987</v>
      </c>
      <c r="X368" s="46">
        <f>VLOOKUP(ROUND(K368,0),Sheet2!$B$20:$J$37,8,0)</f>
        <v>2726.9345824864808</v>
      </c>
      <c r="Y368" s="46">
        <f>VLOOKUP(ROUND(K368,0),Sheet2!$B$20:$J$37,9,0)</f>
        <v>2515.8716049890463</v>
      </c>
      <c r="Z368" s="46">
        <f>VLOOKUP(ROUND(K368,0),Sheet2!$B$20:$M$37,10,0)</f>
        <v>2389.5589266904399</v>
      </c>
      <c r="AA368" s="46">
        <f>VLOOKUP(ROUND(K368,0),Sheet2!$B$20:$M$37,11,0)</f>
        <v>2307.5274120888876</v>
      </c>
      <c r="AB368" s="46">
        <f>VLOOKUP(ROUND(K368,0),Sheet2!$B$20:$M$37,12,0)</f>
        <v>2152.6172905909029</v>
      </c>
      <c r="AC368" s="46">
        <v>50</v>
      </c>
      <c r="AD368" s="53">
        <f t="shared" si="147"/>
        <v>0</v>
      </c>
      <c r="AE368">
        <v>1</v>
      </c>
      <c r="AF368" s="46">
        <v>0</v>
      </c>
      <c r="AG368">
        <v>0</v>
      </c>
      <c r="AH368" s="45">
        <v>0</v>
      </c>
      <c r="AL368">
        <v>0</v>
      </c>
      <c r="AM368" s="45">
        <v>0</v>
      </c>
      <c r="AO368">
        <v>0</v>
      </c>
      <c r="AQ368">
        <v>0</v>
      </c>
      <c r="AS368">
        <v>0</v>
      </c>
      <c r="AT368">
        <v>0</v>
      </c>
      <c r="AU368" t="s">
        <v>20</v>
      </c>
      <c r="AV368" t="s">
        <v>25</v>
      </c>
      <c r="AW368">
        <v>0</v>
      </c>
      <c r="AX368">
        <v>1</v>
      </c>
      <c r="AY368">
        <v>0</v>
      </c>
      <c r="AZ368" s="51">
        <f t="shared" si="148"/>
        <v>1</v>
      </c>
      <c r="BA368">
        <v>0</v>
      </c>
      <c r="BB368">
        <v>0</v>
      </c>
      <c r="BC368">
        <v>1</v>
      </c>
      <c r="BD368">
        <v>0</v>
      </c>
      <c r="BE368">
        <v>0</v>
      </c>
      <c r="BF368" s="51">
        <f t="shared" si="149"/>
        <v>0</v>
      </c>
      <c r="BG368">
        <v>0</v>
      </c>
      <c r="BH368">
        <v>1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21</v>
      </c>
      <c r="BW368" t="s">
        <v>25</v>
      </c>
      <c r="BX368">
        <v>0</v>
      </c>
      <c r="BY368">
        <v>1</v>
      </c>
      <c r="BZ368" s="52">
        <f t="shared" si="168"/>
        <v>1</v>
      </c>
      <c r="CA368">
        <v>0</v>
      </c>
      <c r="CB368">
        <v>0</v>
      </c>
      <c r="CC368">
        <v>1</v>
      </c>
      <c r="CD368">
        <v>0</v>
      </c>
      <c r="CE368">
        <v>0</v>
      </c>
      <c r="CF368" s="52">
        <f t="shared" si="169"/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Y368">
        <v>0</v>
      </c>
      <c r="CZ368">
        <v>0</v>
      </c>
      <c r="DA368">
        <v>0</v>
      </c>
      <c r="DC368">
        <v>0</v>
      </c>
      <c r="DD368" s="54">
        <f t="shared" si="150"/>
        <v>0</v>
      </c>
      <c r="DE368" t="s">
        <v>73</v>
      </c>
      <c r="DF368">
        <v>0</v>
      </c>
      <c r="DG368" s="46">
        <v>0</v>
      </c>
      <c r="DH368" t="s">
        <v>68</v>
      </c>
    </row>
    <row r="369" spans="1:112" hidden="1" x14ac:dyDescent="0.35">
      <c r="A369" t="s">
        <v>2</v>
      </c>
      <c r="B369" s="46">
        <v>21037393</v>
      </c>
      <c r="C369">
        <v>1991</v>
      </c>
      <c r="D369">
        <v>31</v>
      </c>
      <c r="E369">
        <v>0</v>
      </c>
      <c r="F369" t="s">
        <v>8</v>
      </c>
      <c r="G369" s="3" t="s">
        <v>11</v>
      </c>
      <c r="H369" s="1">
        <v>44429</v>
      </c>
      <c r="I369" s="1">
        <v>44453</v>
      </c>
      <c r="J369" s="1">
        <v>44507</v>
      </c>
      <c r="K369">
        <v>38</v>
      </c>
      <c r="L369" s="48">
        <f t="shared" si="160"/>
        <v>0</v>
      </c>
      <c r="M369" s="48">
        <f t="shared" si="144"/>
        <v>0</v>
      </c>
      <c r="N369" s="48">
        <f t="shared" si="145"/>
        <v>0</v>
      </c>
      <c r="O369">
        <v>30.285714285714285</v>
      </c>
      <c r="P369">
        <v>3100</v>
      </c>
      <c r="Q369" s="9">
        <f>VLOOKUP(ROUND(K369,0),Sheet2!$B$20:$J$37,8,0)</f>
        <v>2726.9345824864808</v>
      </c>
      <c r="R369" s="46">
        <f>VLOOKUP(ROUND(K369,0),Sheet2!$B$20:$J$37,2,0)</f>
        <v>3770.264503671694</v>
      </c>
      <c r="S369" s="46">
        <f>VLOOKUP(ROUND(K369,0),Sheet2!$B$20:$J$37,3,0)</f>
        <v>3615.3543821737098</v>
      </c>
      <c r="T369" s="46">
        <f>VLOOKUP(ROUND(K369,0),Sheet2!$B$20:$J$37,4,0)</f>
        <v>3533.3228675721571</v>
      </c>
      <c r="U369" s="46">
        <f>VLOOKUP(ROUND(K369,0),Sheet2!$B$20:$J$37,5,0)</f>
        <v>3407.0101892735506</v>
      </c>
      <c r="V369" s="46">
        <f>VLOOKUP(ROUND(K369,0),Sheet2!$B$20:$J$37,6,0)</f>
        <v>3195.9472117761161</v>
      </c>
      <c r="W369" s="46">
        <f>VLOOKUP(ROUND(K369,0),Sheet2!$B$20:$J$37,7,0)</f>
        <v>2961.4408971312987</v>
      </c>
      <c r="X369" s="46">
        <f>VLOOKUP(ROUND(K369,0),Sheet2!$B$20:$J$37,8,0)</f>
        <v>2726.9345824864808</v>
      </c>
      <c r="Y369" s="46">
        <f>VLOOKUP(ROUND(K369,0),Sheet2!$B$20:$J$37,9,0)</f>
        <v>2515.8716049890463</v>
      </c>
      <c r="Z369" s="46">
        <f>VLOOKUP(ROUND(K369,0),Sheet2!$B$20:$M$37,10,0)</f>
        <v>2389.5589266904399</v>
      </c>
      <c r="AA369" s="46">
        <f>VLOOKUP(ROUND(K369,0),Sheet2!$B$20:$M$37,11,0)</f>
        <v>2307.5274120888876</v>
      </c>
      <c r="AB369" s="46">
        <f>VLOOKUP(ROUND(K369,0),Sheet2!$B$20:$M$37,12,0)</f>
        <v>2152.6172905909029</v>
      </c>
      <c r="AC369" s="46">
        <v>50</v>
      </c>
      <c r="AD369" s="53">
        <f t="shared" si="147"/>
        <v>0</v>
      </c>
      <c r="AE369">
        <v>1</v>
      </c>
      <c r="AF369" s="46">
        <v>0</v>
      </c>
      <c r="AG369">
        <v>0</v>
      </c>
      <c r="AH369" s="45">
        <v>0</v>
      </c>
      <c r="AL369">
        <v>0</v>
      </c>
      <c r="AM369" s="45">
        <v>0</v>
      </c>
      <c r="AO369">
        <v>0</v>
      </c>
      <c r="AQ369">
        <v>0</v>
      </c>
      <c r="AS369">
        <v>0</v>
      </c>
      <c r="AT369">
        <v>0</v>
      </c>
      <c r="AU369" t="s">
        <v>20</v>
      </c>
      <c r="AV369" t="s">
        <v>25</v>
      </c>
      <c r="AW369">
        <v>0</v>
      </c>
      <c r="AX369">
        <v>0</v>
      </c>
      <c r="AY369">
        <v>1</v>
      </c>
      <c r="AZ369" s="51">
        <f t="shared" si="148"/>
        <v>1</v>
      </c>
      <c r="BA369">
        <v>1</v>
      </c>
      <c r="BB369">
        <v>0</v>
      </c>
      <c r="BC369">
        <v>0</v>
      </c>
      <c r="BD369">
        <v>0</v>
      </c>
      <c r="BE369">
        <v>0</v>
      </c>
      <c r="BF369" s="51">
        <f t="shared" si="149"/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24</v>
      </c>
      <c r="BW369" t="s">
        <v>25</v>
      </c>
      <c r="BX369">
        <v>0</v>
      </c>
      <c r="BY369">
        <v>1</v>
      </c>
      <c r="BZ369" s="52">
        <f t="shared" si="168"/>
        <v>1</v>
      </c>
      <c r="CA369">
        <v>0</v>
      </c>
      <c r="CB369">
        <v>0</v>
      </c>
      <c r="CC369">
        <v>0</v>
      </c>
      <c r="CD369">
        <v>0</v>
      </c>
      <c r="CE369">
        <v>0</v>
      </c>
      <c r="CF369" s="52">
        <f t="shared" si="169"/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Y369">
        <v>0</v>
      </c>
      <c r="CZ369">
        <v>0</v>
      </c>
      <c r="DA369">
        <v>0</v>
      </c>
      <c r="DC369">
        <v>0</v>
      </c>
      <c r="DD369" s="54">
        <f t="shared" si="150"/>
        <v>0</v>
      </c>
      <c r="DE369" t="s">
        <v>8</v>
      </c>
      <c r="DF369">
        <v>0</v>
      </c>
      <c r="DG369" s="46">
        <v>0</v>
      </c>
      <c r="DH369" t="s">
        <v>68</v>
      </c>
    </row>
    <row r="370" spans="1:112" hidden="1" x14ac:dyDescent="0.35">
      <c r="A370" t="s">
        <v>3</v>
      </c>
      <c r="B370" s="41">
        <v>908708488</v>
      </c>
      <c r="C370">
        <v>1991</v>
      </c>
      <c r="D370">
        <v>31</v>
      </c>
      <c r="E370">
        <v>2</v>
      </c>
      <c r="F370" t="s">
        <v>8</v>
      </c>
      <c r="G370" s="3" t="s">
        <v>11</v>
      </c>
      <c r="H370" s="1">
        <v>44427</v>
      </c>
      <c r="I370" s="1">
        <v>44474</v>
      </c>
      <c r="J370" s="1">
        <v>44486</v>
      </c>
      <c r="K370">
        <v>38</v>
      </c>
      <c r="L370" s="48">
        <f t="shared" si="160"/>
        <v>0</v>
      </c>
      <c r="M370" s="48">
        <f t="shared" si="144"/>
        <v>0</v>
      </c>
      <c r="N370" s="48">
        <f t="shared" si="145"/>
        <v>0</v>
      </c>
      <c r="O370">
        <v>36.285714285714285</v>
      </c>
      <c r="P370">
        <v>3100</v>
      </c>
      <c r="Q370" s="9">
        <f>VLOOKUP(ROUND(K370,0),Sheet2!$B$20:$J$37,8,0)</f>
        <v>2726.9345824864808</v>
      </c>
      <c r="R370" s="46">
        <f>VLOOKUP(ROUND(K370,0),Sheet2!$B$20:$J$37,2,0)</f>
        <v>3770.264503671694</v>
      </c>
      <c r="S370" s="46">
        <f>VLOOKUP(ROUND(K370,0),Sheet2!$B$20:$J$37,3,0)</f>
        <v>3615.3543821737098</v>
      </c>
      <c r="T370" s="46">
        <f>VLOOKUP(ROUND(K370,0),Sheet2!$B$20:$J$37,4,0)</f>
        <v>3533.3228675721571</v>
      </c>
      <c r="U370" s="46">
        <f>VLOOKUP(ROUND(K370,0),Sheet2!$B$20:$J$37,5,0)</f>
        <v>3407.0101892735506</v>
      </c>
      <c r="V370" s="46">
        <f>VLOOKUP(ROUND(K370,0),Sheet2!$B$20:$J$37,6,0)</f>
        <v>3195.9472117761161</v>
      </c>
      <c r="W370" s="46">
        <f>VLOOKUP(ROUND(K370,0),Sheet2!$B$20:$J$37,7,0)</f>
        <v>2961.4408971312987</v>
      </c>
      <c r="X370" s="46">
        <f>VLOOKUP(ROUND(K370,0),Sheet2!$B$20:$J$37,8,0)</f>
        <v>2726.9345824864808</v>
      </c>
      <c r="Y370" s="46">
        <f>VLOOKUP(ROUND(K370,0),Sheet2!$B$20:$J$37,9,0)</f>
        <v>2515.8716049890463</v>
      </c>
      <c r="Z370" s="46">
        <f>VLOOKUP(ROUND(K370,0),Sheet2!$B$20:$M$37,10,0)</f>
        <v>2389.5589266904399</v>
      </c>
      <c r="AA370" s="46">
        <f>VLOOKUP(ROUND(K370,0),Sheet2!$B$20:$M$37,11,0)</f>
        <v>2307.5274120888876</v>
      </c>
      <c r="AB370" s="46">
        <f>VLOOKUP(ROUND(K370,0),Sheet2!$B$20:$M$37,12,0)</f>
        <v>2152.6172905909029</v>
      </c>
      <c r="AC370" s="46">
        <v>50</v>
      </c>
      <c r="AD370" s="53">
        <f t="shared" si="147"/>
        <v>0</v>
      </c>
      <c r="AE370">
        <v>1</v>
      </c>
      <c r="AF370" s="46">
        <v>0</v>
      </c>
      <c r="AG370">
        <v>0</v>
      </c>
      <c r="AH370" s="45">
        <v>0</v>
      </c>
      <c r="AL370">
        <v>0</v>
      </c>
      <c r="AM370" s="45">
        <v>0</v>
      </c>
      <c r="AO370">
        <v>0</v>
      </c>
      <c r="AS370">
        <v>0</v>
      </c>
      <c r="AT370">
        <v>0</v>
      </c>
      <c r="AU370" t="s">
        <v>20</v>
      </c>
      <c r="AV370" t="s">
        <v>24</v>
      </c>
      <c r="AW370">
        <v>0</v>
      </c>
      <c r="AX370">
        <v>0</v>
      </c>
      <c r="AY370">
        <v>1</v>
      </c>
      <c r="AZ370" s="51">
        <f t="shared" si="148"/>
        <v>1</v>
      </c>
      <c r="BA370">
        <v>0</v>
      </c>
      <c r="BB370">
        <v>0</v>
      </c>
      <c r="BC370">
        <v>1</v>
      </c>
      <c r="BD370">
        <v>1</v>
      </c>
      <c r="BE370">
        <v>0</v>
      </c>
      <c r="BF370" s="51">
        <f t="shared" si="149"/>
        <v>1</v>
      </c>
      <c r="BG370">
        <v>0</v>
      </c>
      <c r="BH370">
        <v>1</v>
      </c>
      <c r="BI370">
        <v>1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47</v>
      </c>
      <c r="BW370" t="s">
        <v>24</v>
      </c>
      <c r="BX370">
        <v>0</v>
      </c>
      <c r="BY370">
        <v>0</v>
      </c>
      <c r="BZ370" s="52">
        <f t="shared" si="168"/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 s="52">
        <f t="shared" si="169"/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Y370">
        <v>0</v>
      </c>
      <c r="CZ370">
        <v>0</v>
      </c>
      <c r="DA370">
        <v>0</v>
      </c>
      <c r="DC370">
        <v>0</v>
      </c>
      <c r="DD370" s="54">
        <f t="shared" si="150"/>
        <v>0</v>
      </c>
      <c r="DE370" t="s">
        <v>73</v>
      </c>
      <c r="DF370">
        <v>0</v>
      </c>
      <c r="DG370" s="46">
        <v>0</v>
      </c>
      <c r="DH370" t="s">
        <v>68</v>
      </c>
    </row>
    <row r="371" spans="1:112" hidden="1" x14ac:dyDescent="0.35">
      <c r="A371" t="s">
        <v>3</v>
      </c>
      <c r="B371" s="46">
        <v>911166739</v>
      </c>
      <c r="C371">
        <v>1989</v>
      </c>
      <c r="D371">
        <v>33</v>
      </c>
      <c r="E371" s="45">
        <v>1</v>
      </c>
      <c r="F371" t="s">
        <v>8</v>
      </c>
      <c r="G371" s="3" t="s">
        <v>11</v>
      </c>
      <c r="H371" s="1">
        <v>44453</v>
      </c>
      <c r="I371" s="1">
        <v>44474</v>
      </c>
      <c r="J371" s="1">
        <v>44487</v>
      </c>
      <c r="K371">
        <v>38</v>
      </c>
      <c r="L371" s="48">
        <f t="shared" si="160"/>
        <v>0</v>
      </c>
      <c r="M371" s="48">
        <f t="shared" si="144"/>
        <v>0</v>
      </c>
      <c r="N371" s="48">
        <f t="shared" si="145"/>
        <v>0</v>
      </c>
      <c r="O371">
        <v>36.142857142857146</v>
      </c>
      <c r="P371">
        <v>3100</v>
      </c>
      <c r="Q371" s="9">
        <f>VLOOKUP(ROUND(K371,0),Sheet2!$B$20:$J$37,8,0)</f>
        <v>2726.9345824864808</v>
      </c>
      <c r="R371" s="46">
        <f>VLOOKUP(ROUND(K371,0),Sheet2!$B$20:$J$37,2,0)</f>
        <v>3770.264503671694</v>
      </c>
      <c r="S371" s="46">
        <f>VLOOKUP(ROUND(K371,0),Sheet2!$B$20:$J$37,3,0)</f>
        <v>3615.3543821737098</v>
      </c>
      <c r="T371" s="46">
        <f>VLOOKUP(ROUND(K371,0),Sheet2!$B$20:$J$37,4,0)</f>
        <v>3533.3228675721571</v>
      </c>
      <c r="U371" s="46">
        <f>VLOOKUP(ROUND(K371,0),Sheet2!$B$20:$J$37,5,0)</f>
        <v>3407.0101892735506</v>
      </c>
      <c r="V371" s="46">
        <f>VLOOKUP(ROUND(K371,0),Sheet2!$B$20:$J$37,6,0)</f>
        <v>3195.9472117761161</v>
      </c>
      <c r="W371" s="46">
        <f>VLOOKUP(ROUND(K371,0),Sheet2!$B$20:$J$37,7,0)</f>
        <v>2961.4408971312987</v>
      </c>
      <c r="X371" s="46">
        <f>VLOOKUP(ROUND(K371,0),Sheet2!$B$20:$J$37,8,0)</f>
        <v>2726.9345824864808</v>
      </c>
      <c r="Y371" s="46">
        <f>VLOOKUP(ROUND(K371,0),Sheet2!$B$20:$J$37,9,0)</f>
        <v>2515.8716049890463</v>
      </c>
      <c r="Z371" s="46">
        <f>VLOOKUP(ROUND(K371,0),Sheet2!$B$20:$M$37,10,0)</f>
        <v>2389.5589266904399</v>
      </c>
      <c r="AA371" s="46">
        <f>VLOOKUP(ROUND(K371,0),Sheet2!$B$20:$M$37,11,0)</f>
        <v>2307.5274120888876</v>
      </c>
      <c r="AB371" s="46">
        <f>VLOOKUP(ROUND(K371,0),Sheet2!$B$20:$M$37,12,0)</f>
        <v>2152.6172905909029</v>
      </c>
      <c r="AC371" s="46">
        <v>50</v>
      </c>
      <c r="AD371" s="53">
        <f t="shared" si="147"/>
        <v>0</v>
      </c>
      <c r="AE371">
        <v>1</v>
      </c>
      <c r="AF371" s="46">
        <v>0</v>
      </c>
      <c r="AG371">
        <v>0</v>
      </c>
      <c r="AH371" s="45">
        <v>0</v>
      </c>
      <c r="AL371">
        <v>0</v>
      </c>
      <c r="AM371" s="45">
        <v>0</v>
      </c>
      <c r="AO371">
        <v>0</v>
      </c>
      <c r="AQ371">
        <v>0</v>
      </c>
      <c r="AS371">
        <v>0</v>
      </c>
      <c r="AT371">
        <v>0</v>
      </c>
      <c r="AU371" t="s">
        <v>20</v>
      </c>
      <c r="AV371" t="s">
        <v>25</v>
      </c>
      <c r="AW371">
        <v>0</v>
      </c>
      <c r="AX371">
        <v>0</v>
      </c>
      <c r="AY371">
        <v>1</v>
      </c>
      <c r="AZ371" s="51">
        <f t="shared" si="148"/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 s="51">
        <f t="shared" si="149"/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21</v>
      </c>
      <c r="BW371" t="s">
        <v>25</v>
      </c>
      <c r="BX371">
        <v>0</v>
      </c>
      <c r="BY371">
        <v>1</v>
      </c>
      <c r="BZ371" s="52">
        <f t="shared" si="168"/>
        <v>1</v>
      </c>
      <c r="CA371">
        <v>0</v>
      </c>
      <c r="CB371">
        <v>0</v>
      </c>
      <c r="CC371">
        <v>1</v>
      </c>
      <c r="CD371">
        <v>0</v>
      </c>
      <c r="CE371">
        <v>0</v>
      </c>
      <c r="CF371" s="52">
        <f t="shared" si="169"/>
        <v>0</v>
      </c>
      <c r="CG371">
        <v>0</v>
      </c>
      <c r="CH371">
        <v>0</v>
      </c>
      <c r="CI371">
        <v>0</v>
      </c>
      <c r="CJ371">
        <v>0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Y371">
        <v>0</v>
      </c>
      <c r="CZ371">
        <v>0</v>
      </c>
      <c r="DA371">
        <v>0</v>
      </c>
      <c r="DC371">
        <v>0</v>
      </c>
      <c r="DD371" s="54">
        <f t="shared" si="150"/>
        <v>0</v>
      </c>
      <c r="DE371" t="s">
        <v>73</v>
      </c>
      <c r="DF371">
        <v>0</v>
      </c>
      <c r="DG371" s="46">
        <v>0</v>
      </c>
      <c r="DH371" t="s">
        <v>68</v>
      </c>
    </row>
    <row r="372" spans="1:112" hidden="1" x14ac:dyDescent="0.35">
      <c r="A372" t="s">
        <v>2</v>
      </c>
      <c r="B372" s="50">
        <v>21018191</v>
      </c>
      <c r="C372">
        <v>1989</v>
      </c>
      <c r="D372">
        <v>33</v>
      </c>
      <c r="E372">
        <v>0</v>
      </c>
      <c r="F372" t="s">
        <v>8</v>
      </c>
      <c r="G372" s="3" t="s">
        <v>11</v>
      </c>
      <c r="H372" s="1">
        <v>44427</v>
      </c>
      <c r="I372" s="1" t="s">
        <v>52</v>
      </c>
      <c r="J372" s="1">
        <v>44476</v>
      </c>
      <c r="K372">
        <v>38.142857142857146</v>
      </c>
      <c r="L372" s="48">
        <f t="shared" si="160"/>
        <v>0</v>
      </c>
      <c r="M372" s="48">
        <f t="shared" si="144"/>
        <v>0</v>
      </c>
      <c r="N372" s="48">
        <f t="shared" si="145"/>
        <v>0</v>
      </c>
      <c r="O372">
        <v>31.142857142857146</v>
      </c>
      <c r="P372">
        <v>3100</v>
      </c>
      <c r="Q372" s="9">
        <f>VLOOKUP(ROUND(K372,0),Sheet2!$B$20:$J$37,8,0)</f>
        <v>2726.9345824864808</v>
      </c>
      <c r="R372" s="46">
        <f>VLOOKUP(ROUND(K372,0),Sheet2!$B$20:$J$37,2,0)</f>
        <v>3770.264503671694</v>
      </c>
      <c r="S372" s="46">
        <f>VLOOKUP(ROUND(K372,0),Sheet2!$B$20:$J$37,3,0)</f>
        <v>3615.3543821737098</v>
      </c>
      <c r="T372" s="46">
        <f>VLOOKUP(ROUND(K372,0),Sheet2!$B$20:$J$37,4,0)</f>
        <v>3533.3228675721571</v>
      </c>
      <c r="U372" s="46">
        <f>VLOOKUP(ROUND(K372,0),Sheet2!$B$20:$J$37,5,0)</f>
        <v>3407.0101892735506</v>
      </c>
      <c r="V372" s="46">
        <f>VLOOKUP(ROUND(K372,0),Sheet2!$B$20:$J$37,6,0)</f>
        <v>3195.9472117761161</v>
      </c>
      <c r="W372" s="46">
        <f>VLOOKUP(ROUND(K372,0),Sheet2!$B$20:$J$37,7,0)</f>
        <v>2961.4408971312987</v>
      </c>
      <c r="X372" s="46">
        <f>VLOOKUP(ROUND(K372,0),Sheet2!$B$20:$J$37,8,0)</f>
        <v>2726.9345824864808</v>
      </c>
      <c r="Y372" s="46">
        <f>VLOOKUP(ROUND(K372,0),Sheet2!$B$20:$J$37,9,0)</f>
        <v>2515.8716049890463</v>
      </c>
      <c r="Z372" s="46">
        <f>VLOOKUP(ROUND(K372,0),Sheet2!$B$20:$M$37,10,0)</f>
        <v>2389.5589266904399</v>
      </c>
      <c r="AA372" s="46">
        <f>VLOOKUP(ROUND(K372,0),Sheet2!$B$20:$M$37,11,0)</f>
        <v>2307.5274120888876</v>
      </c>
      <c r="AB372" s="46">
        <f>VLOOKUP(ROUND(K372,0),Sheet2!$B$20:$M$37,12,0)</f>
        <v>2152.6172905909029</v>
      </c>
      <c r="AC372" s="46">
        <v>50</v>
      </c>
      <c r="AD372" s="53">
        <f t="shared" si="147"/>
        <v>0</v>
      </c>
      <c r="AE372">
        <v>1</v>
      </c>
      <c r="AF372" s="46">
        <v>0</v>
      </c>
      <c r="AG372">
        <v>0</v>
      </c>
      <c r="AH372" s="45">
        <v>0</v>
      </c>
      <c r="AL372">
        <v>0</v>
      </c>
      <c r="AM372" s="45">
        <v>0</v>
      </c>
      <c r="AO372">
        <v>0</v>
      </c>
      <c r="AQ372">
        <v>0</v>
      </c>
      <c r="AS372">
        <v>0</v>
      </c>
      <c r="AT372">
        <v>0</v>
      </c>
      <c r="AU372" t="s">
        <v>21</v>
      </c>
      <c r="AV372" t="s">
        <v>24</v>
      </c>
      <c r="AW372">
        <v>0</v>
      </c>
      <c r="AX372">
        <v>0</v>
      </c>
      <c r="AY372">
        <v>1</v>
      </c>
      <c r="AZ372" s="51">
        <f t="shared" si="148"/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 s="51">
        <f t="shared" si="149"/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/>
      <c r="CW372">
        <v>0</v>
      </c>
      <c r="CY372">
        <v>0</v>
      </c>
      <c r="CZ372">
        <v>0</v>
      </c>
      <c r="DA372">
        <v>0</v>
      </c>
      <c r="DC372">
        <v>0</v>
      </c>
      <c r="DD372" s="54">
        <f t="shared" si="150"/>
        <v>0</v>
      </c>
      <c r="DF372">
        <v>0</v>
      </c>
      <c r="DG372" s="46">
        <v>0</v>
      </c>
      <c r="DH372" t="s">
        <v>68</v>
      </c>
    </row>
    <row r="373" spans="1:112" hidden="1" x14ac:dyDescent="0.35">
      <c r="A373" t="s">
        <v>2</v>
      </c>
      <c r="B373" s="46">
        <v>21401144</v>
      </c>
      <c r="C373">
        <v>1987</v>
      </c>
      <c r="D373">
        <v>35</v>
      </c>
      <c r="E373">
        <v>0</v>
      </c>
      <c r="F373" t="s">
        <v>8</v>
      </c>
      <c r="G373" s="3" t="s">
        <v>11</v>
      </c>
      <c r="H373" s="1">
        <v>44439</v>
      </c>
      <c r="I373" s="1">
        <v>44460</v>
      </c>
      <c r="J373" s="1">
        <v>44499</v>
      </c>
      <c r="K373">
        <v>38.142857142857146</v>
      </c>
      <c r="L373" s="48">
        <f t="shared" si="160"/>
        <v>0</v>
      </c>
      <c r="M373" s="48">
        <f t="shared" si="144"/>
        <v>0</v>
      </c>
      <c r="N373" s="48">
        <f t="shared" si="145"/>
        <v>0</v>
      </c>
      <c r="O373">
        <v>32.571428571428577</v>
      </c>
      <c r="P373">
        <v>3100</v>
      </c>
      <c r="Q373" s="9">
        <f>VLOOKUP(ROUND(K373,0),Sheet2!$B$20:$J$37,8,0)</f>
        <v>2726.9345824864808</v>
      </c>
      <c r="R373" s="46">
        <f>VLOOKUP(ROUND(K373,0),Sheet2!$B$20:$J$37,2,0)</f>
        <v>3770.264503671694</v>
      </c>
      <c r="S373" s="46">
        <f>VLOOKUP(ROUND(K373,0),Sheet2!$B$20:$J$37,3,0)</f>
        <v>3615.3543821737098</v>
      </c>
      <c r="T373" s="46">
        <f>VLOOKUP(ROUND(K373,0),Sheet2!$B$20:$J$37,4,0)</f>
        <v>3533.3228675721571</v>
      </c>
      <c r="U373" s="46">
        <f>VLOOKUP(ROUND(K373,0),Sheet2!$B$20:$J$37,5,0)</f>
        <v>3407.0101892735506</v>
      </c>
      <c r="V373" s="46">
        <f>VLOOKUP(ROUND(K373,0),Sheet2!$B$20:$J$37,6,0)</f>
        <v>3195.9472117761161</v>
      </c>
      <c r="W373" s="46">
        <f>VLOOKUP(ROUND(K373,0),Sheet2!$B$20:$J$37,7,0)</f>
        <v>2961.4408971312987</v>
      </c>
      <c r="X373" s="46">
        <f>VLOOKUP(ROUND(K373,0),Sheet2!$B$20:$J$37,8,0)</f>
        <v>2726.9345824864808</v>
      </c>
      <c r="Y373" s="46">
        <f>VLOOKUP(ROUND(K373,0),Sheet2!$B$20:$J$37,9,0)</f>
        <v>2515.8716049890463</v>
      </c>
      <c r="Z373" s="46">
        <f>VLOOKUP(ROUND(K373,0),Sheet2!$B$20:$M$37,10,0)</f>
        <v>2389.5589266904399</v>
      </c>
      <c r="AA373" s="46">
        <f>VLOOKUP(ROUND(K373,0),Sheet2!$B$20:$M$37,11,0)</f>
        <v>2307.5274120888876</v>
      </c>
      <c r="AB373" s="46">
        <f>VLOOKUP(ROUND(K373,0),Sheet2!$B$20:$M$37,12,0)</f>
        <v>2152.6172905909029</v>
      </c>
      <c r="AC373" s="46">
        <v>50</v>
      </c>
      <c r="AD373" s="53">
        <f t="shared" si="147"/>
        <v>0</v>
      </c>
      <c r="AE373">
        <v>1</v>
      </c>
      <c r="AF373" s="46">
        <v>0</v>
      </c>
      <c r="AG373">
        <v>0</v>
      </c>
      <c r="AH373" s="45">
        <v>0</v>
      </c>
      <c r="AL373">
        <v>0</v>
      </c>
      <c r="AM373" s="45">
        <v>0</v>
      </c>
      <c r="AO373">
        <v>0</v>
      </c>
      <c r="AQ373">
        <v>0</v>
      </c>
      <c r="AS373">
        <v>0</v>
      </c>
      <c r="AT373">
        <v>0</v>
      </c>
      <c r="AU373" t="s">
        <v>20</v>
      </c>
      <c r="AV373" t="s">
        <v>25</v>
      </c>
      <c r="AW373">
        <v>0</v>
      </c>
      <c r="AX373">
        <v>0</v>
      </c>
      <c r="AY373">
        <v>1</v>
      </c>
      <c r="AZ373" s="51">
        <f t="shared" si="148"/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 s="51">
        <f t="shared" si="149"/>
        <v>0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21</v>
      </c>
      <c r="BW373" t="s">
        <v>25</v>
      </c>
      <c r="BX373">
        <v>0</v>
      </c>
      <c r="BY373">
        <v>0</v>
      </c>
      <c r="BZ373" s="52">
        <f t="shared" ref="BZ373" si="170">BX373+BY373</f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 s="52">
        <f>CD373+CE373</f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Y373">
        <v>0</v>
      </c>
      <c r="CZ373">
        <v>0</v>
      </c>
      <c r="DA373">
        <v>0</v>
      </c>
      <c r="DC373">
        <v>0</v>
      </c>
      <c r="DD373" s="54">
        <f t="shared" si="150"/>
        <v>0</v>
      </c>
      <c r="DF373">
        <v>0</v>
      </c>
      <c r="DG373" s="46">
        <v>0</v>
      </c>
      <c r="DH373" t="s">
        <v>68</v>
      </c>
    </row>
    <row r="374" spans="1:112" hidden="1" x14ac:dyDescent="0.35">
      <c r="A374" t="s">
        <v>2</v>
      </c>
      <c r="B374" s="46">
        <v>21013726</v>
      </c>
      <c r="C374">
        <v>1994</v>
      </c>
      <c r="D374">
        <v>28</v>
      </c>
      <c r="E374">
        <v>0</v>
      </c>
      <c r="F374" t="s">
        <v>8</v>
      </c>
      <c r="G374" s="3" t="s">
        <v>11</v>
      </c>
      <c r="H374" s="1">
        <v>44425</v>
      </c>
      <c r="I374" s="1" t="s">
        <v>52</v>
      </c>
      <c r="J374" s="1">
        <v>44497</v>
      </c>
      <c r="K374">
        <v>38.285714285714285</v>
      </c>
      <c r="L374" s="48">
        <f t="shared" si="160"/>
        <v>0</v>
      </c>
      <c r="M374" s="48">
        <f t="shared" si="144"/>
        <v>0</v>
      </c>
      <c r="N374" s="48">
        <f t="shared" si="145"/>
        <v>0</v>
      </c>
      <c r="O374">
        <v>28</v>
      </c>
      <c r="P374">
        <v>3100</v>
      </c>
      <c r="Q374" s="9">
        <f>VLOOKUP(ROUND(K374,0),Sheet2!$B$20:$J$37,8,0)</f>
        <v>2726.9345824864808</v>
      </c>
      <c r="R374" s="46">
        <f>VLOOKUP(ROUND(K374,0),Sheet2!$B$20:$J$37,2,0)</f>
        <v>3770.264503671694</v>
      </c>
      <c r="S374" s="46">
        <f>VLOOKUP(ROUND(K374,0),Sheet2!$B$20:$J$37,3,0)</f>
        <v>3615.3543821737098</v>
      </c>
      <c r="T374" s="46">
        <f>VLOOKUP(ROUND(K374,0),Sheet2!$B$20:$J$37,4,0)</f>
        <v>3533.3228675721571</v>
      </c>
      <c r="U374" s="46">
        <f>VLOOKUP(ROUND(K374,0),Sheet2!$B$20:$J$37,5,0)</f>
        <v>3407.0101892735506</v>
      </c>
      <c r="V374" s="46">
        <f>VLOOKUP(ROUND(K374,0),Sheet2!$B$20:$J$37,6,0)</f>
        <v>3195.9472117761161</v>
      </c>
      <c r="W374" s="46">
        <f>VLOOKUP(ROUND(K374,0),Sheet2!$B$20:$J$37,7,0)</f>
        <v>2961.4408971312987</v>
      </c>
      <c r="X374" s="46">
        <f>VLOOKUP(ROUND(K374,0),Sheet2!$B$20:$J$37,8,0)</f>
        <v>2726.9345824864808</v>
      </c>
      <c r="Y374" s="46">
        <f>VLOOKUP(ROUND(K374,0),Sheet2!$B$20:$J$37,9,0)</f>
        <v>2515.8716049890463</v>
      </c>
      <c r="Z374" s="46">
        <f>VLOOKUP(ROUND(K374,0),Sheet2!$B$20:$M$37,10,0)</f>
        <v>2389.5589266904399</v>
      </c>
      <c r="AA374" s="46">
        <f>VLOOKUP(ROUND(K374,0),Sheet2!$B$20:$M$37,11,0)</f>
        <v>2307.5274120888876</v>
      </c>
      <c r="AB374" s="46">
        <f>VLOOKUP(ROUND(K374,0),Sheet2!$B$20:$M$37,12,0)</f>
        <v>2152.6172905909029</v>
      </c>
      <c r="AC374" s="46">
        <v>50</v>
      </c>
      <c r="AD374" s="53">
        <f t="shared" si="147"/>
        <v>0</v>
      </c>
      <c r="AE374">
        <v>1</v>
      </c>
      <c r="AF374" s="46">
        <v>0</v>
      </c>
      <c r="AG374">
        <v>0</v>
      </c>
      <c r="AH374" s="45">
        <v>0</v>
      </c>
      <c r="AL374">
        <v>0</v>
      </c>
      <c r="AM374" s="45">
        <v>0</v>
      </c>
      <c r="AO374">
        <v>0</v>
      </c>
      <c r="AQ374">
        <v>0</v>
      </c>
      <c r="AS374">
        <v>0</v>
      </c>
      <c r="AT374">
        <v>0</v>
      </c>
      <c r="AU374" t="s">
        <v>21</v>
      </c>
      <c r="AV374" t="s">
        <v>24</v>
      </c>
      <c r="AW374">
        <v>0</v>
      </c>
      <c r="AX374">
        <v>0</v>
      </c>
      <c r="AY374">
        <v>1</v>
      </c>
      <c r="AZ374" s="51">
        <f t="shared" si="148"/>
        <v>1</v>
      </c>
      <c r="BA374">
        <v>0</v>
      </c>
      <c r="BB374">
        <v>0</v>
      </c>
      <c r="BC374">
        <v>1</v>
      </c>
      <c r="BD374">
        <v>0</v>
      </c>
      <c r="BE374">
        <v>0</v>
      </c>
      <c r="BF374" s="51">
        <f t="shared" si="149"/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0</v>
      </c>
      <c r="BM374">
        <v>1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/>
      <c r="CW374">
        <v>0</v>
      </c>
      <c r="CY374">
        <v>0</v>
      </c>
      <c r="CZ374">
        <v>0</v>
      </c>
      <c r="DA374">
        <v>0</v>
      </c>
      <c r="DC374">
        <v>0</v>
      </c>
      <c r="DD374" s="54">
        <f t="shared" si="150"/>
        <v>0</v>
      </c>
      <c r="DE374" t="s">
        <v>73</v>
      </c>
      <c r="DF374">
        <v>0</v>
      </c>
      <c r="DG374" s="46">
        <v>0</v>
      </c>
      <c r="DH374" t="s">
        <v>68</v>
      </c>
    </row>
    <row r="375" spans="1:112" hidden="1" x14ac:dyDescent="0.35">
      <c r="A375" t="s">
        <v>3</v>
      </c>
      <c r="B375" s="46">
        <v>933482054</v>
      </c>
      <c r="C375">
        <v>1993</v>
      </c>
      <c r="D375">
        <v>29</v>
      </c>
      <c r="E375">
        <v>1</v>
      </c>
      <c r="F375" t="s">
        <v>8</v>
      </c>
      <c r="G375" s="3" t="s">
        <v>11</v>
      </c>
      <c r="H375" s="1">
        <v>44428</v>
      </c>
      <c r="I375" s="1">
        <v>44479</v>
      </c>
      <c r="J375" s="1">
        <v>44485</v>
      </c>
      <c r="K375">
        <v>38.285714285714285</v>
      </c>
      <c r="L375" s="48">
        <f t="shared" si="160"/>
        <v>0</v>
      </c>
      <c r="M375" s="48">
        <f t="shared" si="144"/>
        <v>0</v>
      </c>
      <c r="N375" s="48">
        <f t="shared" si="145"/>
        <v>0</v>
      </c>
      <c r="O375">
        <v>28.714285714285715</v>
      </c>
      <c r="P375">
        <v>3100</v>
      </c>
      <c r="Q375" s="9">
        <f>VLOOKUP(ROUND(K375,0),Sheet2!$B$20:$J$37,8,0)</f>
        <v>2726.9345824864808</v>
      </c>
      <c r="R375" s="46">
        <f>VLOOKUP(ROUND(K375,0),Sheet2!$B$20:$J$37,2,0)</f>
        <v>3770.264503671694</v>
      </c>
      <c r="S375" s="46">
        <f>VLOOKUP(ROUND(K375,0),Sheet2!$B$20:$J$37,3,0)</f>
        <v>3615.3543821737098</v>
      </c>
      <c r="T375" s="46">
        <f>VLOOKUP(ROUND(K375,0),Sheet2!$B$20:$J$37,4,0)</f>
        <v>3533.3228675721571</v>
      </c>
      <c r="U375" s="46">
        <f>VLOOKUP(ROUND(K375,0),Sheet2!$B$20:$J$37,5,0)</f>
        <v>3407.0101892735506</v>
      </c>
      <c r="V375" s="46">
        <f>VLOOKUP(ROUND(K375,0),Sheet2!$B$20:$J$37,6,0)</f>
        <v>3195.9472117761161</v>
      </c>
      <c r="W375" s="46">
        <f>VLOOKUP(ROUND(K375,0),Sheet2!$B$20:$J$37,7,0)</f>
        <v>2961.4408971312987</v>
      </c>
      <c r="X375" s="46">
        <f>VLOOKUP(ROUND(K375,0),Sheet2!$B$20:$J$37,8,0)</f>
        <v>2726.9345824864808</v>
      </c>
      <c r="Y375" s="46">
        <f>VLOOKUP(ROUND(K375,0),Sheet2!$B$20:$J$37,9,0)</f>
        <v>2515.8716049890463</v>
      </c>
      <c r="Z375" s="46">
        <f>VLOOKUP(ROUND(K375,0),Sheet2!$B$20:$M$37,10,0)</f>
        <v>2389.5589266904399</v>
      </c>
      <c r="AA375" s="46">
        <f>VLOOKUP(ROUND(K375,0),Sheet2!$B$20:$M$37,11,0)</f>
        <v>2307.5274120888876</v>
      </c>
      <c r="AB375" s="46">
        <f>VLOOKUP(ROUND(K375,0),Sheet2!$B$20:$M$37,12,0)</f>
        <v>2152.6172905909029</v>
      </c>
      <c r="AC375" s="46">
        <v>50</v>
      </c>
      <c r="AD375" s="53">
        <f t="shared" si="147"/>
        <v>0</v>
      </c>
      <c r="AE375">
        <v>1</v>
      </c>
      <c r="AF375" s="46">
        <v>0</v>
      </c>
      <c r="AG375">
        <v>0</v>
      </c>
      <c r="AH375" s="45">
        <v>0</v>
      </c>
      <c r="AL375">
        <v>0</v>
      </c>
      <c r="AM375" s="45">
        <v>0</v>
      </c>
      <c r="AO375">
        <v>0</v>
      </c>
      <c r="AS375">
        <v>0</v>
      </c>
      <c r="AT375">
        <v>0</v>
      </c>
      <c r="AU375" t="s">
        <v>20</v>
      </c>
      <c r="AV375" t="s">
        <v>24</v>
      </c>
      <c r="AW375">
        <v>0</v>
      </c>
      <c r="AX375">
        <v>0</v>
      </c>
      <c r="AY375">
        <v>1</v>
      </c>
      <c r="AZ375" s="51">
        <f t="shared" si="148"/>
        <v>1</v>
      </c>
      <c r="BA375">
        <v>0</v>
      </c>
      <c r="BB375">
        <v>0</v>
      </c>
      <c r="BC375">
        <v>1</v>
      </c>
      <c r="BD375">
        <v>0</v>
      </c>
      <c r="BE375">
        <v>0</v>
      </c>
      <c r="BF375" s="51">
        <f t="shared" si="149"/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f>I375-H375</f>
        <v>51</v>
      </c>
      <c r="BW375" t="s">
        <v>24</v>
      </c>
      <c r="BX375">
        <v>0</v>
      </c>
      <c r="BY375">
        <v>0</v>
      </c>
      <c r="BZ375" s="52">
        <f t="shared" ref="BZ375:BZ380" si="171">BX375+BY375</f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 s="52">
        <f t="shared" ref="CF375:CF380" si="172">CD375+CE375</f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Y375">
        <v>0</v>
      </c>
      <c r="CZ375">
        <v>0</v>
      </c>
      <c r="DA375">
        <v>0</v>
      </c>
      <c r="DC375">
        <v>0</v>
      </c>
      <c r="DD375" s="54">
        <f t="shared" si="150"/>
        <v>0</v>
      </c>
      <c r="DE375" t="s">
        <v>73</v>
      </c>
      <c r="DF375">
        <v>0</v>
      </c>
      <c r="DG375" s="46">
        <v>0</v>
      </c>
      <c r="DH375" t="s">
        <v>68</v>
      </c>
    </row>
    <row r="376" spans="1:112" hidden="1" x14ac:dyDescent="0.35">
      <c r="A376" t="s">
        <v>3</v>
      </c>
      <c r="B376" s="46">
        <v>936607747</v>
      </c>
      <c r="C376">
        <v>1992</v>
      </c>
      <c r="D376">
        <v>30</v>
      </c>
      <c r="E376">
        <v>1</v>
      </c>
      <c r="F376" t="s">
        <v>8</v>
      </c>
      <c r="G376" s="3" t="s">
        <v>11</v>
      </c>
      <c r="H376" s="1">
        <v>44450</v>
      </c>
      <c r="I376" s="1">
        <v>44471</v>
      </c>
      <c r="J376" s="1">
        <v>44539</v>
      </c>
      <c r="K376">
        <v>38.285714285714285</v>
      </c>
      <c r="L376" s="48">
        <f t="shared" si="160"/>
        <v>0</v>
      </c>
      <c r="M376" s="48">
        <f t="shared" si="144"/>
        <v>0</v>
      </c>
      <c r="N376" s="48">
        <f t="shared" si="145"/>
        <v>0</v>
      </c>
      <c r="O376">
        <v>28.571428571428569</v>
      </c>
      <c r="P376">
        <v>3100</v>
      </c>
      <c r="Q376" s="9">
        <f>VLOOKUP(ROUND(K376,0),Sheet2!$B$20:$J$37,8,0)</f>
        <v>2726.9345824864808</v>
      </c>
      <c r="R376" s="46">
        <f>VLOOKUP(ROUND(K376,0),Sheet2!$B$20:$J$37,2,0)</f>
        <v>3770.264503671694</v>
      </c>
      <c r="S376" s="46">
        <f>VLOOKUP(ROUND(K376,0),Sheet2!$B$20:$J$37,3,0)</f>
        <v>3615.3543821737098</v>
      </c>
      <c r="T376" s="46">
        <f>VLOOKUP(ROUND(K376,0),Sheet2!$B$20:$J$37,4,0)</f>
        <v>3533.3228675721571</v>
      </c>
      <c r="U376" s="46">
        <f>VLOOKUP(ROUND(K376,0),Sheet2!$B$20:$J$37,5,0)</f>
        <v>3407.0101892735506</v>
      </c>
      <c r="V376" s="46">
        <f>VLOOKUP(ROUND(K376,0),Sheet2!$B$20:$J$37,6,0)</f>
        <v>3195.9472117761161</v>
      </c>
      <c r="W376" s="46">
        <f>VLOOKUP(ROUND(K376,0),Sheet2!$B$20:$J$37,7,0)</f>
        <v>2961.4408971312987</v>
      </c>
      <c r="X376" s="46">
        <f>VLOOKUP(ROUND(K376,0),Sheet2!$B$20:$J$37,8,0)</f>
        <v>2726.9345824864808</v>
      </c>
      <c r="Y376" s="46">
        <f>VLOOKUP(ROUND(K376,0),Sheet2!$B$20:$J$37,9,0)</f>
        <v>2515.8716049890463</v>
      </c>
      <c r="Z376" s="46">
        <f>VLOOKUP(ROUND(K376,0),Sheet2!$B$20:$M$37,10,0)</f>
        <v>2389.5589266904399</v>
      </c>
      <c r="AA376" s="46">
        <f>VLOOKUP(ROUND(K376,0),Sheet2!$B$20:$M$37,11,0)</f>
        <v>2307.5274120888876</v>
      </c>
      <c r="AB376" s="46">
        <f>VLOOKUP(ROUND(K376,0),Sheet2!$B$20:$M$37,12,0)</f>
        <v>2152.6172905909029</v>
      </c>
      <c r="AC376" s="46">
        <v>50</v>
      </c>
      <c r="AD376" s="53">
        <f t="shared" si="147"/>
        <v>0</v>
      </c>
      <c r="AE376">
        <v>1</v>
      </c>
      <c r="AF376" s="46">
        <v>0</v>
      </c>
      <c r="AG376">
        <v>0</v>
      </c>
      <c r="AH376" s="45">
        <v>0</v>
      </c>
      <c r="AL376">
        <v>0</v>
      </c>
      <c r="AM376" s="45">
        <v>0</v>
      </c>
      <c r="AO376">
        <v>0</v>
      </c>
      <c r="AS376">
        <v>0</v>
      </c>
      <c r="AT376">
        <v>0</v>
      </c>
      <c r="AU376" t="s">
        <v>20</v>
      </c>
      <c r="AV376" t="s">
        <v>25</v>
      </c>
      <c r="AW376">
        <v>0</v>
      </c>
      <c r="AX376">
        <v>0</v>
      </c>
      <c r="AY376">
        <v>1</v>
      </c>
      <c r="AZ376" s="51">
        <f t="shared" si="148"/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 s="51">
        <f t="shared" si="149"/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21</v>
      </c>
      <c r="BW376" t="s">
        <v>25</v>
      </c>
      <c r="BX376">
        <v>0</v>
      </c>
      <c r="BY376">
        <v>1</v>
      </c>
      <c r="BZ376" s="52">
        <f t="shared" si="171"/>
        <v>1</v>
      </c>
      <c r="CA376">
        <v>0</v>
      </c>
      <c r="CB376">
        <v>0</v>
      </c>
      <c r="CC376">
        <v>0</v>
      </c>
      <c r="CD376">
        <v>0</v>
      </c>
      <c r="CE376">
        <v>0</v>
      </c>
      <c r="CF376" s="52">
        <f t="shared" si="172"/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Y376">
        <v>0</v>
      </c>
      <c r="CZ376">
        <v>0</v>
      </c>
      <c r="DA376">
        <v>0</v>
      </c>
      <c r="DC376">
        <v>1.1000000000000001</v>
      </c>
      <c r="DD376" s="54">
        <f t="shared" si="150"/>
        <v>1</v>
      </c>
      <c r="DE376" t="s">
        <v>8</v>
      </c>
      <c r="DF376">
        <v>0</v>
      </c>
      <c r="DG376" s="46">
        <v>0</v>
      </c>
      <c r="DH376" t="s">
        <v>68</v>
      </c>
    </row>
    <row r="377" spans="1:112" hidden="1" x14ac:dyDescent="0.35">
      <c r="A377" t="s">
        <v>3</v>
      </c>
      <c r="B377" s="46">
        <v>915535076</v>
      </c>
      <c r="C377">
        <v>1982</v>
      </c>
      <c r="D377">
        <v>40</v>
      </c>
      <c r="E377">
        <v>2</v>
      </c>
      <c r="F377" t="s">
        <v>8</v>
      </c>
      <c r="G377" s="3" t="s">
        <v>11</v>
      </c>
      <c r="H377" s="1">
        <v>44456</v>
      </c>
      <c r="I377" s="1">
        <v>44477</v>
      </c>
      <c r="J377" s="1">
        <v>44480</v>
      </c>
      <c r="K377">
        <v>38.285714285714285</v>
      </c>
      <c r="L377" s="48">
        <f t="shared" si="160"/>
        <v>0</v>
      </c>
      <c r="M377" s="48">
        <f t="shared" si="144"/>
        <v>0</v>
      </c>
      <c r="N377" s="48">
        <f t="shared" si="145"/>
        <v>0</v>
      </c>
      <c r="O377">
        <v>37.857142857142854</v>
      </c>
      <c r="P377">
        <v>3100</v>
      </c>
      <c r="Q377" s="9">
        <f>VLOOKUP(ROUND(K377,0),Sheet2!$B$20:$J$37,8,0)</f>
        <v>2726.9345824864808</v>
      </c>
      <c r="R377" s="46">
        <f>VLOOKUP(ROUND(K377,0),Sheet2!$B$20:$J$37,2,0)</f>
        <v>3770.264503671694</v>
      </c>
      <c r="S377" s="46">
        <f>VLOOKUP(ROUND(K377,0),Sheet2!$B$20:$J$37,3,0)</f>
        <v>3615.3543821737098</v>
      </c>
      <c r="T377" s="46">
        <f>VLOOKUP(ROUND(K377,0),Sheet2!$B$20:$J$37,4,0)</f>
        <v>3533.3228675721571</v>
      </c>
      <c r="U377" s="46">
        <f>VLOOKUP(ROUND(K377,0),Sheet2!$B$20:$J$37,5,0)</f>
        <v>3407.0101892735506</v>
      </c>
      <c r="V377" s="46">
        <f>VLOOKUP(ROUND(K377,0),Sheet2!$B$20:$J$37,6,0)</f>
        <v>3195.9472117761161</v>
      </c>
      <c r="W377" s="46">
        <f>VLOOKUP(ROUND(K377,0),Sheet2!$B$20:$J$37,7,0)</f>
        <v>2961.4408971312987</v>
      </c>
      <c r="X377" s="46">
        <f>VLOOKUP(ROUND(K377,0),Sheet2!$B$20:$J$37,8,0)</f>
        <v>2726.9345824864808</v>
      </c>
      <c r="Y377" s="46">
        <f>VLOOKUP(ROUND(K377,0),Sheet2!$B$20:$J$37,9,0)</f>
        <v>2515.8716049890463</v>
      </c>
      <c r="Z377" s="46">
        <f>VLOOKUP(ROUND(K377,0),Sheet2!$B$20:$M$37,10,0)</f>
        <v>2389.5589266904399</v>
      </c>
      <c r="AA377" s="46">
        <f>VLOOKUP(ROUND(K377,0),Sheet2!$B$20:$M$37,11,0)</f>
        <v>2307.5274120888876</v>
      </c>
      <c r="AB377" s="46">
        <f>VLOOKUP(ROUND(K377,0),Sheet2!$B$20:$M$37,12,0)</f>
        <v>2152.6172905909029</v>
      </c>
      <c r="AC377" s="46">
        <v>50</v>
      </c>
      <c r="AD377" s="53">
        <f t="shared" si="147"/>
        <v>0</v>
      </c>
      <c r="AE377">
        <v>1</v>
      </c>
      <c r="AF377" s="46">
        <v>0</v>
      </c>
      <c r="AG377">
        <v>0</v>
      </c>
      <c r="AH377" s="45">
        <v>0</v>
      </c>
      <c r="AL377">
        <v>0</v>
      </c>
      <c r="AM377" s="45">
        <v>0</v>
      </c>
      <c r="AO377">
        <v>0</v>
      </c>
      <c r="AQ377">
        <v>0</v>
      </c>
      <c r="AS377">
        <v>0</v>
      </c>
      <c r="AT377">
        <v>0</v>
      </c>
      <c r="AU377" t="s">
        <v>20</v>
      </c>
      <c r="AV377" t="s">
        <v>25</v>
      </c>
      <c r="AW377">
        <v>0</v>
      </c>
      <c r="AX377">
        <v>0</v>
      </c>
      <c r="AY377">
        <v>0</v>
      </c>
      <c r="AZ377" s="51">
        <f t="shared" si="148"/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51">
        <f t="shared" si="149"/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21</v>
      </c>
      <c r="BW377" t="s">
        <v>25</v>
      </c>
      <c r="BX377">
        <v>0</v>
      </c>
      <c r="BY377">
        <v>0</v>
      </c>
      <c r="BZ377" s="52">
        <f t="shared" si="171"/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 s="52">
        <f t="shared" si="172"/>
        <v>0</v>
      </c>
      <c r="CG377">
        <v>0</v>
      </c>
      <c r="CH377">
        <v>0</v>
      </c>
      <c r="CI377">
        <v>0</v>
      </c>
      <c r="CJ377">
        <v>0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Y377">
        <v>0</v>
      </c>
      <c r="CZ377">
        <v>0</v>
      </c>
      <c r="DA377">
        <v>0</v>
      </c>
      <c r="DC377">
        <v>0</v>
      </c>
      <c r="DD377" s="54">
        <f t="shared" si="150"/>
        <v>0</v>
      </c>
      <c r="DE377" t="s">
        <v>73</v>
      </c>
      <c r="DF377">
        <v>0</v>
      </c>
      <c r="DG377" s="46">
        <v>0</v>
      </c>
      <c r="DH377" t="s">
        <v>68</v>
      </c>
    </row>
    <row r="378" spans="1:112" hidden="1" x14ac:dyDescent="0.35">
      <c r="A378" t="s">
        <v>2</v>
      </c>
      <c r="B378">
        <v>21045458</v>
      </c>
      <c r="C378">
        <v>1997</v>
      </c>
      <c r="D378">
        <v>25</v>
      </c>
      <c r="E378">
        <v>0</v>
      </c>
      <c r="F378" t="s">
        <v>8</v>
      </c>
      <c r="G378" s="3" t="s">
        <v>11</v>
      </c>
      <c r="H378" s="1">
        <v>44425</v>
      </c>
      <c r="I378" s="1">
        <v>44481</v>
      </c>
      <c r="J378" s="1">
        <v>44509</v>
      </c>
      <c r="K378">
        <v>38.299999999999997</v>
      </c>
      <c r="L378" s="48">
        <f t="shared" si="160"/>
        <v>0</v>
      </c>
      <c r="M378" s="48">
        <f t="shared" si="144"/>
        <v>0</v>
      </c>
      <c r="N378" s="48">
        <f t="shared" si="145"/>
        <v>0</v>
      </c>
      <c r="O378">
        <v>34.299999999999997</v>
      </c>
      <c r="P378">
        <v>3100</v>
      </c>
      <c r="Q378" s="9">
        <f>VLOOKUP(ROUND(K378,0),Sheet2!$B$20:$J$37,8,0)</f>
        <v>2726.9345824864808</v>
      </c>
      <c r="R378" s="46">
        <f>VLOOKUP(ROUND(K378,0),Sheet2!$B$20:$J$37,2,0)</f>
        <v>3770.264503671694</v>
      </c>
      <c r="S378" s="46">
        <f>VLOOKUP(ROUND(K378,0),Sheet2!$B$20:$J$37,3,0)</f>
        <v>3615.3543821737098</v>
      </c>
      <c r="T378" s="46">
        <f>VLOOKUP(ROUND(K378,0),Sheet2!$B$20:$J$37,4,0)</f>
        <v>3533.3228675721571</v>
      </c>
      <c r="U378" s="46">
        <f>VLOOKUP(ROUND(K378,0),Sheet2!$B$20:$J$37,5,0)</f>
        <v>3407.0101892735506</v>
      </c>
      <c r="V378" s="46">
        <f>VLOOKUP(ROUND(K378,0),Sheet2!$B$20:$J$37,6,0)</f>
        <v>3195.9472117761161</v>
      </c>
      <c r="W378" s="46">
        <f>VLOOKUP(ROUND(K378,0),Sheet2!$B$20:$J$37,7,0)</f>
        <v>2961.4408971312987</v>
      </c>
      <c r="X378" s="46">
        <f>VLOOKUP(ROUND(K378,0),Sheet2!$B$20:$J$37,8,0)</f>
        <v>2726.9345824864808</v>
      </c>
      <c r="Y378" s="46">
        <f>VLOOKUP(ROUND(K378,0),Sheet2!$B$20:$J$37,9,0)</f>
        <v>2515.8716049890463</v>
      </c>
      <c r="Z378" s="46">
        <f>VLOOKUP(ROUND(K378,0),Sheet2!$B$20:$M$37,10,0)</f>
        <v>2389.5589266904399</v>
      </c>
      <c r="AA378" s="46">
        <f>VLOOKUP(ROUND(K378,0),Sheet2!$B$20:$M$37,11,0)</f>
        <v>2307.5274120888876</v>
      </c>
      <c r="AB378" s="46">
        <f>VLOOKUP(ROUND(K378,0),Sheet2!$B$20:$M$37,12,0)</f>
        <v>2152.6172905909029</v>
      </c>
      <c r="AC378" s="46">
        <v>50</v>
      </c>
      <c r="AD378" s="53">
        <f t="shared" si="147"/>
        <v>0</v>
      </c>
      <c r="AE378">
        <v>1</v>
      </c>
      <c r="AF378" s="46">
        <v>0</v>
      </c>
      <c r="AG378">
        <v>0</v>
      </c>
      <c r="AH378" s="45">
        <v>0</v>
      </c>
      <c r="AL378">
        <v>0</v>
      </c>
      <c r="AM378" s="45">
        <v>0</v>
      </c>
      <c r="AO378">
        <v>0</v>
      </c>
      <c r="AQ378">
        <v>0</v>
      </c>
      <c r="AS378">
        <v>0</v>
      </c>
      <c r="AT378">
        <v>0</v>
      </c>
      <c r="AU378" t="s">
        <v>20</v>
      </c>
      <c r="AV378" t="s">
        <v>24</v>
      </c>
      <c r="AW378">
        <v>0</v>
      </c>
      <c r="AX378">
        <v>0</v>
      </c>
      <c r="AY378">
        <v>1</v>
      </c>
      <c r="AZ378" s="51">
        <f t="shared" si="148"/>
        <v>1</v>
      </c>
      <c r="BA378">
        <v>0</v>
      </c>
      <c r="BB378">
        <v>0</v>
      </c>
      <c r="BC378">
        <v>0</v>
      </c>
      <c r="BD378">
        <v>0</v>
      </c>
      <c r="BE378">
        <v>0</v>
      </c>
      <c r="BF378" s="51">
        <f t="shared" si="149"/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56</v>
      </c>
      <c r="BW378" t="s">
        <v>24</v>
      </c>
      <c r="BX378">
        <v>0</v>
      </c>
      <c r="BY378">
        <v>0</v>
      </c>
      <c r="BZ378" s="52">
        <f t="shared" si="171"/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 s="52">
        <f t="shared" si="172"/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</v>
      </c>
      <c r="CY378">
        <v>0</v>
      </c>
      <c r="CZ378">
        <v>0</v>
      </c>
      <c r="DA378">
        <v>0</v>
      </c>
      <c r="DC378">
        <v>0</v>
      </c>
      <c r="DD378" s="54">
        <f t="shared" si="150"/>
        <v>0</v>
      </c>
      <c r="DE378" t="s">
        <v>8</v>
      </c>
      <c r="DF378">
        <v>0</v>
      </c>
      <c r="DG378" s="46">
        <v>0</v>
      </c>
      <c r="DH378" t="s">
        <v>68</v>
      </c>
    </row>
    <row r="379" spans="1:112" hidden="1" x14ac:dyDescent="0.35">
      <c r="A379" t="s">
        <v>2</v>
      </c>
      <c r="B379" s="46">
        <v>17023936</v>
      </c>
      <c r="C379">
        <v>1994</v>
      </c>
      <c r="D379">
        <v>28</v>
      </c>
      <c r="E379">
        <v>0</v>
      </c>
      <c r="F379" t="s">
        <v>8</v>
      </c>
      <c r="G379" s="3" t="s">
        <v>11</v>
      </c>
      <c r="H379" s="1">
        <v>44447</v>
      </c>
      <c r="I379" s="1">
        <v>44468</v>
      </c>
      <c r="J379" s="1">
        <v>44456</v>
      </c>
      <c r="K379">
        <v>38.428571428571431</v>
      </c>
      <c r="L379" s="48">
        <f t="shared" si="160"/>
        <v>0</v>
      </c>
      <c r="M379" s="48">
        <f t="shared" si="144"/>
        <v>0</v>
      </c>
      <c r="N379" s="48">
        <f t="shared" si="145"/>
        <v>0</v>
      </c>
      <c r="O379">
        <v>37.142857142857146</v>
      </c>
      <c r="P379">
        <v>3100</v>
      </c>
      <c r="Q379" s="9">
        <f>VLOOKUP(ROUND(K379,0),Sheet2!$B$20:$J$37,8,0)</f>
        <v>2726.9345824864808</v>
      </c>
      <c r="R379" s="46">
        <f>VLOOKUP(ROUND(K379,0),Sheet2!$B$20:$J$37,2,0)</f>
        <v>3770.264503671694</v>
      </c>
      <c r="S379" s="46">
        <f>VLOOKUP(ROUND(K379,0),Sheet2!$B$20:$J$37,3,0)</f>
        <v>3615.3543821737098</v>
      </c>
      <c r="T379" s="46">
        <f>VLOOKUP(ROUND(K379,0),Sheet2!$B$20:$J$37,4,0)</f>
        <v>3533.3228675721571</v>
      </c>
      <c r="U379" s="46">
        <f>VLOOKUP(ROUND(K379,0),Sheet2!$B$20:$J$37,5,0)</f>
        <v>3407.0101892735506</v>
      </c>
      <c r="V379" s="46">
        <f>VLOOKUP(ROUND(K379,0),Sheet2!$B$20:$J$37,6,0)</f>
        <v>3195.9472117761161</v>
      </c>
      <c r="W379" s="46">
        <f>VLOOKUP(ROUND(K379,0),Sheet2!$B$20:$J$37,7,0)</f>
        <v>2961.4408971312987</v>
      </c>
      <c r="X379" s="46">
        <f>VLOOKUP(ROUND(K379,0),Sheet2!$B$20:$J$37,8,0)</f>
        <v>2726.9345824864808</v>
      </c>
      <c r="Y379" s="46">
        <f>VLOOKUP(ROUND(K379,0),Sheet2!$B$20:$J$37,9,0)</f>
        <v>2515.8716049890463</v>
      </c>
      <c r="Z379" s="46">
        <f>VLOOKUP(ROUND(K379,0),Sheet2!$B$20:$M$37,10,0)</f>
        <v>2389.5589266904399</v>
      </c>
      <c r="AA379" s="46">
        <f>VLOOKUP(ROUND(K379,0),Sheet2!$B$20:$M$37,11,0)</f>
        <v>2307.5274120888876</v>
      </c>
      <c r="AB379" s="46">
        <f>VLOOKUP(ROUND(K379,0),Sheet2!$B$20:$M$37,12,0)</f>
        <v>2152.6172905909029</v>
      </c>
      <c r="AC379" s="46">
        <v>50</v>
      </c>
      <c r="AD379" s="53">
        <f t="shared" si="147"/>
        <v>0</v>
      </c>
      <c r="AE379">
        <v>1</v>
      </c>
      <c r="AF379" s="46">
        <v>0</v>
      </c>
      <c r="AG379">
        <v>0</v>
      </c>
      <c r="AH379" s="45">
        <v>0</v>
      </c>
      <c r="AL379">
        <v>0</v>
      </c>
      <c r="AM379" s="45">
        <v>0</v>
      </c>
      <c r="AO379">
        <v>0</v>
      </c>
      <c r="AQ379">
        <v>0</v>
      </c>
      <c r="AS379">
        <v>0</v>
      </c>
      <c r="AT379">
        <v>0</v>
      </c>
      <c r="AU379" t="s">
        <v>20</v>
      </c>
      <c r="AV379" t="s">
        <v>25</v>
      </c>
      <c r="AW379">
        <v>0</v>
      </c>
      <c r="AX379">
        <v>0</v>
      </c>
      <c r="AY379">
        <v>1</v>
      </c>
      <c r="AZ379" s="51">
        <f t="shared" si="148"/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 s="51">
        <f t="shared" si="149"/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21</v>
      </c>
      <c r="BW379" t="s">
        <v>25</v>
      </c>
      <c r="BX379">
        <v>0</v>
      </c>
      <c r="BY379">
        <v>1</v>
      </c>
      <c r="BZ379" s="52">
        <f t="shared" si="171"/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 s="52">
        <f t="shared" si="172"/>
        <v>0</v>
      </c>
      <c r="CG379">
        <v>0</v>
      </c>
      <c r="CH379">
        <v>0</v>
      </c>
      <c r="CI379">
        <v>0</v>
      </c>
      <c r="CJ379">
        <v>0</v>
      </c>
      <c r="CK379">
        <v>1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Y379">
        <v>0</v>
      </c>
      <c r="CZ379">
        <v>0</v>
      </c>
      <c r="DA379">
        <v>0</v>
      </c>
      <c r="DC379">
        <v>0</v>
      </c>
      <c r="DD379" s="54">
        <f t="shared" si="150"/>
        <v>0</v>
      </c>
      <c r="DE379" t="s">
        <v>73</v>
      </c>
      <c r="DF379">
        <v>0</v>
      </c>
      <c r="DG379" s="46">
        <v>0</v>
      </c>
      <c r="DH379" t="s">
        <v>68</v>
      </c>
    </row>
    <row r="380" spans="1:112" hidden="1" x14ac:dyDescent="0.35">
      <c r="A380" t="s">
        <v>3</v>
      </c>
      <c r="B380">
        <v>799976343</v>
      </c>
      <c r="C380">
        <v>1993</v>
      </c>
      <c r="D380">
        <v>29</v>
      </c>
      <c r="E380">
        <v>1</v>
      </c>
      <c r="F380" t="s">
        <v>8</v>
      </c>
      <c r="G380" s="3" t="s">
        <v>11</v>
      </c>
      <c r="H380" s="1">
        <v>44449</v>
      </c>
      <c r="I380" s="1">
        <v>44470</v>
      </c>
      <c r="J380" s="1">
        <v>44512</v>
      </c>
      <c r="K380">
        <v>38.428571428571431</v>
      </c>
      <c r="L380" s="48">
        <f t="shared" si="160"/>
        <v>0</v>
      </c>
      <c r="M380" s="48">
        <f t="shared" si="144"/>
        <v>0</v>
      </c>
      <c r="N380" s="48">
        <f t="shared" si="145"/>
        <v>0</v>
      </c>
      <c r="O380">
        <v>32.428571428571431</v>
      </c>
      <c r="P380">
        <v>3100</v>
      </c>
      <c r="Q380" s="9">
        <f>VLOOKUP(ROUND(K380,0),Sheet2!$B$20:$J$37,8,0)</f>
        <v>2726.9345824864808</v>
      </c>
      <c r="R380" s="46">
        <f>VLOOKUP(ROUND(K380,0),Sheet2!$B$20:$J$37,2,0)</f>
        <v>3770.264503671694</v>
      </c>
      <c r="S380" s="46">
        <f>VLOOKUP(ROUND(K380,0),Sheet2!$B$20:$J$37,3,0)</f>
        <v>3615.3543821737098</v>
      </c>
      <c r="T380" s="46">
        <f>VLOOKUP(ROUND(K380,0),Sheet2!$B$20:$J$37,4,0)</f>
        <v>3533.3228675721571</v>
      </c>
      <c r="U380" s="46">
        <f>VLOOKUP(ROUND(K380,0),Sheet2!$B$20:$J$37,5,0)</f>
        <v>3407.0101892735506</v>
      </c>
      <c r="V380" s="46">
        <f>VLOOKUP(ROUND(K380,0),Sheet2!$B$20:$J$37,6,0)</f>
        <v>3195.9472117761161</v>
      </c>
      <c r="W380" s="46">
        <f>VLOOKUP(ROUND(K380,0),Sheet2!$B$20:$J$37,7,0)</f>
        <v>2961.4408971312987</v>
      </c>
      <c r="X380" s="46">
        <f>VLOOKUP(ROUND(K380,0),Sheet2!$B$20:$J$37,8,0)</f>
        <v>2726.9345824864808</v>
      </c>
      <c r="Y380" s="46">
        <f>VLOOKUP(ROUND(K380,0),Sheet2!$B$20:$J$37,9,0)</f>
        <v>2515.8716049890463</v>
      </c>
      <c r="Z380" s="46">
        <f>VLOOKUP(ROUND(K380,0),Sheet2!$B$20:$M$37,10,0)</f>
        <v>2389.5589266904399</v>
      </c>
      <c r="AA380" s="46">
        <f>VLOOKUP(ROUND(K380,0),Sheet2!$B$20:$M$37,11,0)</f>
        <v>2307.5274120888876</v>
      </c>
      <c r="AB380" s="46">
        <f>VLOOKUP(ROUND(K380,0),Sheet2!$B$20:$M$37,12,0)</f>
        <v>2152.6172905909029</v>
      </c>
      <c r="AC380" s="46">
        <v>50</v>
      </c>
      <c r="AD380" s="53">
        <f t="shared" si="147"/>
        <v>0</v>
      </c>
      <c r="AE380">
        <v>1</v>
      </c>
      <c r="AF380" s="46">
        <v>0</v>
      </c>
      <c r="AG380">
        <v>0</v>
      </c>
      <c r="AH380" s="45">
        <v>0</v>
      </c>
      <c r="AL380">
        <v>0</v>
      </c>
      <c r="AM380" s="45">
        <v>0</v>
      </c>
      <c r="AO380">
        <v>0</v>
      </c>
      <c r="AQ380">
        <v>0</v>
      </c>
      <c r="AS380">
        <v>0</v>
      </c>
      <c r="AT380">
        <v>0</v>
      </c>
      <c r="AU380" t="s">
        <v>20</v>
      </c>
      <c r="AV380" t="s">
        <v>25</v>
      </c>
      <c r="AW380">
        <v>0</v>
      </c>
      <c r="AX380">
        <v>0</v>
      </c>
      <c r="AY380">
        <v>0</v>
      </c>
      <c r="AZ380" s="51">
        <f t="shared" si="148"/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51">
        <f t="shared" si="149"/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21</v>
      </c>
      <c r="BW380" t="s">
        <v>25</v>
      </c>
      <c r="BX380">
        <v>0</v>
      </c>
      <c r="BY380">
        <v>0</v>
      </c>
      <c r="BZ380" s="52">
        <f t="shared" si="171"/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 s="52">
        <f t="shared" si="172"/>
        <v>0</v>
      </c>
      <c r="CG380">
        <v>0</v>
      </c>
      <c r="CH380">
        <v>0</v>
      </c>
      <c r="CI380">
        <v>0</v>
      </c>
      <c r="CJ380">
        <v>0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Y380">
        <v>0</v>
      </c>
      <c r="CZ380">
        <v>0</v>
      </c>
      <c r="DA380">
        <v>0</v>
      </c>
      <c r="DC380">
        <v>0</v>
      </c>
      <c r="DD380" s="54">
        <f t="shared" si="150"/>
        <v>0</v>
      </c>
      <c r="DE380" t="s">
        <v>73</v>
      </c>
      <c r="DF380">
        <v>0</v>
      </c>
      <c r="DG380" s="46">
        <v>0</v>
      </c>
      <c r="DH380" t="s">
        <v>68</v>
      </c>
    </row>
    <row r="381" spans="1:112" hidden="1" x14ac:dyDescent="0.35">
      <c r="A381" t="s">
        <v>2</v>
      </c>
      <c r="B381" s="46">
        <v>21026299</v>
      </c>
      <c r="C381">
        <v>1992</v>
      </c>
      <c r="D381">
        <v>30</v>
      </c>
      <c r="E381">
        <v>0</v>
      </c>
      <c r="F381" t="s">
        <v>8</v>
      </c>
      <c r="G381" s="4" t="s">
        <v>11</v>
      </c>
      <c r="H381" s="1">
        <v>44426</v>
      </c>
      <c r="I381" s="1"/>
      <c r="J381" s="1">
        <v>44545</v>
      </c>
      <c r="K381">
        <v>38.428571428571431</v>
      </c>
      <c r="L381" s="48">
        <f t="shared" ref="L381:L385" si="173">IF(K381&lt;28,1,0)</f>
        <v>0</v>
      </c>
      <c r="M381" s="48">
        <f t="shared" si="144"/>
        <v>0</v>
      </c>
      <c r="N381" s="48">
        <f t="shared" si="145"/>
        <v>0</v>
      </c>
      <c r="O381">
        <v>21.428571428571431</v>
      </c>
      <c r="P381">
        <v>3100</v>
      </c>
      <c r="Q381" s="9">
        <f>VLOOKUP(ROUND(K381,0),Sheet2!$B$20:$J$37,8,0)</f>
        <v>2726.9345824864808</v>
      </c>
      <c r="R381" s="46">
        <f>VLOOKUP(ROUND(K381,0),Sheet2!$B$20:$J$37,2,0)</f>
        <v>3770.264503671694</v>
      </c>
      <c r="S381" s="46">
        <f>VLOOKUP(ROUND(K381,0),Sheet2!$B$20:$J$37,3,0)</f>
        <v>3615.3543821737098</v>
      </c>
      <c r="T381" s="46">
        <f>VLOOKUP(ROUND(K381,0),Sheet2!$B$20:$J$37,4,0)</f>
        <v>3533.3228675721571</v>
      </c>
      <c r="U381" s="46">
        <f>VLOOKUP(ROUND(K381,0),Sheet2!$B$20:$J$37,5,0)</f>
        <v>3407.0101892735506</v>
      </c>
      <c r="V381" s="46">
        <f>VLOOKUP(ROUND(K381,0),Sheet2!$B$20:$J$37,6,0)</f>
        <v>3195.9472117761161</v>
      </c>
      <c r="W381" s="46">
        <f>VLOOKUP(ROUND(K381,0),Sheet2!$B$20:$J$37,7,0)</f>
        <v>2961.4408971312987</v>
      </c>
      <c r="X381" s="46">
        <f>VLOOKUP(ROUND(K381,0),Sheet2!$B$20:$J$37,8,0)</f>
        <v>2726.9345824864808</v>
      </c>
      <c r="Y381" s="46">
        <f>VLOOKUP(ROUND(K381,0),Sheet2!$B$20:$J$37,9,0)</f>
        <v>2515.8716049890463</v>
      </c>
      <c r="Z381" s="46">
        <f>VLOOKUP(ROUND(K381,0),Sheet2!$B$20:$M$37,10,0)</f>
        <v>2389.5589266904399</v>
      </c>
      <c r="AA381" s="46">
        <f>VLOOKUP(ROUND(K381,0),Sheet2!$B$20:$M$37,11,0)</f>
        <v>2307.5274120888876</v>
      </c>
      <c r="AB381" s="46">
        <f>VLOOKUP(ROUND(K381,0),Sheet2!$B$20:$M$37,12,0)</f>
        <v>2152.6172905909029</v>
      </c>
      <c r="AC381" s="46">
        <v>50</v>
      </c>
      <c r="AD381" s="53">
        <f t="shared" si="147"/>
        <v>0</v>
      </c>
      <c r="AE381">
        <v>1</v>
      </c>
      <c r="AF381" s="46">
        <v>0</v>
      </c>
      <c r="AG381">
        <v>0</v>
      </c>
      <c r="AH381" s="45">
        <v>0</v>
      </c>
      <c r="AL381">
        <v>0</v>
      </c>
      <c r="AM381" s="45">
        <v>0</v>
      </c>
      <c r="AO381">
        <v>0</v>
      </c>
      <c r="AQ381">
        <v>0</v>
      </c>
      <c r="AS381">
        <v>0</v>
      </c>
      <c r="AT381">
        <v>0</v>
      </c>
      <c r="AU381" t="s">
        <v>21</v>
      </c>
      <c r="AV381" t="s">
        <v>24</v>
      </c>
      <c r="AW381">
        <v>0</v>
      </c>
      <c r="AX381">
        <v>0</v>
      </c>
      <c r="AY381">
        <v>1</v>
      </c>
      <c r="AZ381" s="51">
        <f t="shared" si="148"/>
        <v>1</v>
      </c>
      <c r="BA381">
        <v>0</v>
      </c>
      <c r="BB381">
        <v>1</v>
      </c>
      <c r="BC381">
        <v>1</v>
      </c>
      <c r="BD381">
        <v>0</v>
      </c>
      <c r="BE381">
        <v>0</v>
      </c>
      <c r="BF381" s="51">
        <f t="shared" si="149"/>
        <v>0</v>
      </c>
      <c r="BG381">
        <v>0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0</v>
      </c>
      <c r="BO381">
        <v>1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/>
      <c r="CW381">
        <v>0</v>
      </c>
      <c r="CY381">
        <v>0</v>
      </c>
      <c r="CZ381">
        <v>0</v>
      </c>
      <c r="DA381">
        <v>0</v>
      </c>
      <c r="DC381">
        <v>0</v>
      </c>
      <c r="DD381" s="54">
        <f t="shared" si="150"/>
        <v>0</v>
      </c>
      <c r="DF381">
        <v>0</v>
      </c>
      <c r="DG381" s="46">
        <v>0</v>
      </c>
      <c r="DH381" t="s">
        <v>68</v>
      </c>
    </row>
    <row r="382" spans="1:112" hidden="1" x14ac:dyDescent="0.35">
      <c r="A382" t="s">
        <v>3</v>
      </c>
      <c r="B382">
        <v>913767728</v>
      </c>
      <c r="C382">
        <v>1981</v>
      </c>
      <c r="D382">
        <v>41</v>
      </c>
      <c r="E382">
        <v>2</v>
      </c>
      <c r="F382" t="s">
        <v>8</v>
      </c>
      <c r="G382" s="3" t="s">
        <v>11</v>
      </c>
      <c r="H382" s="1">
        <v>44433</v>
      </c>
      <c r="I382" s="1">
        <v>44486</v>
      </c>
      <c r="J382" s="1">
        <v>44452</v>
      </c>
      <c r="K382">
        <v>34</v>
      </c>
      <c r="L382" s="48">
        <f t="shared" si="173"/>
        <v>0</v>
      </c>
      <c r="M382" s="48">
        <f t="shared" si="144"/>
        <v>0</v>
      </c>
      <c r="N382" s="48">
        <f t="shared" si="145"/>
        <v>1</v>
      </c>
      <c r="O382">
        <v>31.285714285714285</v>
      </c>
      <c r="P382">
        <v>2100</v>
      </c>
      <c r="Q382" s="9">
        <f>VLOOKUP(ROUND(K382,0),Sheet2!$B$20:$J$37,8,0)</f>
        <v>2031.66999959842</v>
      </c>
      <c r="R382" s="46">
        <f>VLOOKUP(ROUND(K382,0),Sheet2!$B$20:$J$37,2,0)</f>
        <v>2808.9904803202526</v>
      </c>
      <c r="S382" s="46">
        <f>VLOOKUP(ROUND(K382,0),Sheet2!$B$20:$J$37,3,0)</f>
        <v>2693.5765468497157</v>
      </c>
      <c r="T382" s="46">
        <f>VLOOKUP(ROUND(K382,0),Sheet2!$B$20:$J$37,4,0)</f>
        <v>2632.4599479008589</v>
      </c>
      <c r="U382" s="46">
        <f>VLOOKUP(ROUND(K382,0),Sheet2!$B$20:$J$37,5,0)</f>
        <v>2538.3521974926302</v>
      </c>
      <c r="V382" s="46">
        <f>VLOOKUP(ROUND(K382,0),Sheet2!$B$20:$J$37,6,0)</f>
        <v>2381.1022501849629</v>
      </c>
      <c r="W382" s="46">
        <f>VLOOKUP(ROUND(K382,0),Sheet2!$B$20:$J$37,7,0)</f>
        <v>2206.3861248916915</v>
      </c>
      <c r="X382" s="46">
        <f>VLOOKUP(ROUND(K382,0),Sheet2!$B$20:$J$37,8,0)</f>
        <v>2031.66999959842</v>
      </c>
      <c r="Y382" s="46">
        <f>VLOOKUP(ROUND(K382,0),Sheet2!$B$20:$J$37,9,0)</f>
        <v>1874.4200522907529</v>
      </c>
      <c r="Z382" s="46">
        <f>VLOOKUP(ROUND(K382,0),Sheet2!$B$20:$M$37,10,0)</f>
        <v>1780.312301882524</v>
      </c>
      <c r="AA382" s="46">
        <f>VLOOKUP(ROUND(K382,0),Sheet2!$B$20:$M$37,11,0)</f>
        <v>1719.1957029336675</v>
      </c>
      <c r="AB382" s="46">
        <f>VLOOKUP(ROUND(K382,0),Sheet2!$B$20:$M$37,12,0)</f>
        <v>1603.7817694631306</v>
      </c>
      <c r="AC382" s="46">
        <v>25</v>
      </c>
      <c r="AD382" s="53">
        <f t="shared" si="147"/>
        <v>0</v>
      </c>
      <c r="AE382">
        <v>1</v>
      </c>
      <c r="AF382" s="46">
        <v>0</v>
      </c>
      <c r="AG382">
        <v>0</v>
      </c>
      <c r="AH382" s="45">
        <v>0</v>
      </c>
      <c r="AL382">
        <v>1</v>
      </c>
      <c r="AM382" s="45">
        <v>0</v>
      </c>
      <c r="AN382">
        <v>24</v>
      </c>
      <c r="AO382">
        <v>0</v>
      </c>
      <c r="AQ382">
        <v>1</v>
      </c>
      <c r="AR382">
        <v>34</v>
      </c>
      <c r="AS382">
        <v>0</v>
      </c>
      <c r="AT382">
        <v>0</v>
      </c>
      <c r="AU382" t="s">
        <v>20</v>
      </c>
      <c r="AV382" t="s">
        <v>24</v>
      </c>
      <c r="AW382">
        <v>0</v>
      </c>
      <c r="AX382">
        <v>0</v>
      </c>
      <c r="AY382">
        <v>1</v>
      </c>
      <c r="AZ382" s="51">
        <f t="shared" si="148"/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 s="51">
        <f t="shared" si="149"/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53</v>
      </c>
      <c r="BW382" t="s">
        <v>24</v>
      </c>
      <c r="BX382">
        <v>0</v>
      </c>
      <c r="BY382">
        <v>0</v>
      </c>
      <c r="BZ382" s="52">
        <f t="shared" ref="BZ382:BZ383" si="174">BX382+BY382</f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 s="52">
        <f t="shared" ref="CF382:CF383" si="175">CD382+CE382</f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Y382">
        <v>0</v>
      </c>
      <c r="CZ382">
        <v>0</v>
      </c>
      <c r="DA382">
        <v>0</v>
      </c>
      <c r="DC382">
        <v>0</v>
      </c>
      <c r="DD382" s="54">
        <f t="shared" si="150"/>
        <v>0</v>
      </c>
      <c r="DE382" t="s">
        <v>73</v>
      </c>
    </row>
    <row r="383" spans="1:112" hidden="1" x14ac:dyDescent="0.35">
      <c r="A383" t="s">
        <v>3</v>
      </c>
      <c r="B383">
        <v>352593333</v>
      </c>
      <c r="C383">
        <v>1989</v>
      </c>
      <c r="D383">
        <v>33</v>
      </c>
      <c r="E383">
        <v>2</v>
      </c>
      <c r="F383" t="s">
        <v>8</v>
      </c>
      <c r="G383" s="3" t="s">
        <v>11</v>
      </c>
      <c r="H383" s="1">
        <v>44463</v>
      </c>
      <c r="I383" s="1">
        <v>44484</v>
      </c>
      <c r="J383" s="1">
        <v>44548</v>
      </c>
      <c r="K383">
        <v>38.428571428571431</v>
      </c>
      <c r="L383" s="48">
        <f t="shared" si="173"/>
        <v>0</v>
      </c>
      <c r="M383" s="48">
        <f t="shared" si="144"/>
        <v>0</v>
      </c>
      <c r="N383" s="48">
        <f t="shared" si="145"/>
        <v>0</v>
      </c>
      <c r="O383">
        <v>29.285714285714288</v>
      </c>
      <c r="P383">
        <v>3100</v>
      </c>
      <c r="Q383" s="9">
        <f>VLOOKUP(ROUND(K383,0),Sheet2!$B$20:$J$37,8,0)</f>
        <v>2726.9345824864808</v>
      </c>
      <c r="R383" s="46">
        <f>VLOOKUP(ROUND(K383,0),Sheet2!$B$20:$J$37,2,0)</f>
        <v>3770.264503671694</v>
      </c>
      <c r="S383" s="46">
        <f>VLOOKUP(ROUND(K383,0),Sheet2!$B$20:$J$37,3,0)</f>
        <v>3615.3543821737098</v>
      </c>
      <c r="T383" s="46">
        <f>VLOOKUP(ROUND(K383,0),Sheet2!$B$20:$J$37,4,0)</f>
        <v>3533.3228675721571</v>
      </c>
      <c r="U383" s="46">
        <f>VLOOKUP(ROUND(K383,0),Sheet2!$B$20:$J$37,5,0)</f>
        <v>3407.0101892735506</v>
      </c>
      <c r="V383" s="46">
        <f>VLOOKUP(ROUND(K383,0),Sheet2!$B$20:$J$37,6,0)</f>
        <v>3195.9472117761161</v>
      </c>
      <c r="W383" s="46">
        <f>VLOOKUP(ROUND(K383,0),Sheet2!$B$20:$J$37,7,0)</f>
        <v>2961.4408971312987</v>
      </c>
      <c r="X383" s="46">
        <f>VLOOKUP(ROUND(K383,0),Sheet2!$B$20:$J$37,8,0)</f>
        <v>2726.9345824864808</v>
      </c>
      <c r="Y383" s="46">
        <f>VLOOKUP(ROUND(K383,0),Sheet2!$B$20:$J$37,9,0)</f>
        <v>2515.8716049890463</v>
      </c>
      <c r="Z383" s="46">
        <f>VLOOKUP(ROUND(K383,0),Sheet2!$B$20:$M$37,10,0)</f>
        <v>2389.5589266904399</v>
      </c>
      <c r="AA383" s="46">
        <f>VLOOKUP(ROUND(K383,0),Sheet2!$B$20:$M$37,11,0)</f>
        <v>2307.5274120888876</v>
      </c>
      <c r="AB383" s="46">
        <f>VLOOKUP(ROUND(K383,0),Sheet2!$B$20:$M$37,12,0)</f>
        <v>2152.6172905909029</v>
      </c>
      <c r="AC383" s="46">
        <v>50</v>
      </c>
      <c r="AD383" s="53">
        <f t="shared" si="147"/>
        <v>0</v>
      </c>
      <c r="AE383">
        <v>1</v>
      </c>
      <c r="AF383" s="46">
        <v>0</v>
      </c>
      <c r="AG383">
        <v>0</v>
      </c>
      <c r="AH383" s="45">
        <v>0</v>
      </c>
      <c r="AL383">
        <v>0</v>
      </c>
      <c r="AM383" s="45">
        <v>0</v>
      </c>
      <c r="AN383" t="s">
        <v>15</v>
      </c>
      <c r="AO383">
        <v>0</v>
      </c>
      <c r="AS383">
        <v>0</v>
      </c>
      <c r="AT383">
        <v>0</v>
      </c>
      <c r="AU383" t="s">
        <v>20</v>
      </c>
      <c r="AV383" t="s">
        <v>25</v>
      </c>
      <c r="AW383">
        <v>0</v>
      </c>
      <c r="AX383">
        <v>0</v>
      </c>
      <c r="AY383">
        <v>1</v>
      </c>
      <c r="AZ383" s="51">
        <f t="shared" si="148"/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 s="51">
        <f t="shared" si="149"/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21</v>
      </c>
      <c r="BW383" t="s">
        <v>25</v>
      </c>
      <c r="BX383">
        <v>0</v>
      </c>
      <c r="BY383">
        <v>0</v>
      </c>
      <c r="BZ383" s="52">
        <f t="shared" si="174"/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 s="52">
        <f t="shared" si="175"/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Y383">
        <v>0</v>
      </c>
      <c r="CZ383">
        <v>0</v>
      </c>
      <c r="DA383">
        <v>0</v>
      </c>
      <c r="DC383">
        <v>0</v>
      </c>
      <c r="DD383" s="54">
        <f t="shared" si="150"/>
        <v>0</v>
      </c>
      <c r="DE383" t="s">
        <v>8</v>
      </c>
      <c r="DF383">
        <v>0</v>
      </c>
      <c r="DG383" s="46">
        <v>0</v>
      </c>
      <c r="DH383" t="s">
        <v>68</v>
      </c>
    </row>
    <row r="384" spans="1:112" hidden="1" x14ac:dyDescent="0.35">
      <c r="A384" t="s">
        <v>2</v>
      </c>
      <c r="B384">
        <v>19030405</v>
      </c>
      <c r="C384">
        <v>1988</v>
      </c>
      <c r="D384">
        <v>34</v>
      </c>
      <c r="E384">
        <v>0</v>
      </c>
      <c r="F384" t="s">
        <v>8</v>
      </c>
      <c r="G384" s="4" t="s">
        <v>11</v>
      </c>
      <c r="H384" s="1">
        <v>44422</v>
      </c>
      <c r="I384" s="1"/>
      <c r="J384" s="1">
        <v>44535</v>
      </c>
      <c r="K384">
        <v>38.428571428571431</v>
      </c>
      <c r="L384" s="48">
        <f t="shared" si="173"/>
        <v>0</v>
      </c>
      <c r="M384" s="48">
        <f t="shared" si="144"/>
        <v>0</v>
      </c>
      <c r="N384" s="48">
        <f t="shared" si="145"/>
        <v>0</v>
      </c>
      <c r="O384">
        <v>22.285714285714288</v>
      </c>
      <c r="P384">
        <v>3100</v>
      </c>
      <c r="Q384" s="9">
        <f>VLOOKUP(ROUND(K384,0),Sheet2!$B$20:$J$37,8,0)</f>
        <v>2726.9345824864808</v>
      </c>
      <c r="R384" s="46">
        <f>VLOOKUP(ROUND(K384,0),Sheet2!$B$20:$J$37,2,0)</f>
        <v>3770.264503671694</v>
      </c>
      <c r="S384" s="46">
        <f>VLOOKUP(ROUND(K384,0),Sheet2!$B$20:$J$37,3,0)</f>
        <v>3615.3543821737098</v>
      </c>
      <c r="T384" s="46">
        <f>VLOOKUP(ROUND(K384,0),Sheet2!$B$20:$J$37,4,0)</f>
        <v>3533.3228675721571</v>
      </c>
      <c r="U384" s="46">
        <f>VLOOKUP(ROUND(K384,0),Sheet2!$B$20:$J$37,5,0)</f>
        <v>3407.0101892735506</v>
      </c>
      <c r="V384" s="46">
        <f>VLOOKUP(ROUND(K384,0),Sheet2!$B$20:$J$37,6,0)</f>
        <v>3195.9472117761161</v>
      </c>
      <c r="W384" s="46">
        <f>VLOOKUP(ROUND(K384,0),Sheet2!$B$20:$J$37,7,0)</f>
        <v>2961.4408971312987</v>
      </c>
      <c r="X384" s="46">
        <f>VLOOKUP(ROUND(K384,0),Sheet2!$B$20:$J$37,8,0)</f>
        <v>2726.9345824864808</v>
      </c>
      <c r="Y384" s="46">
        <f>VLOOKUP(ROUND(K384,0),Sheet2!$B$20:$J$37,9,0)</f>
        <v>2515.8716049890463</v>
      </c>
      <c r="Z384" s="46">
        <f>VLOOKUP(ROUND(K384,0),Sheet2!$B$20:$M$37,10,0)</f>
        <v>2389.5589266904399</v>
      </c>
      <c r="AA384" s="46">
        <f>VLOOKUP(ROUND(K384,0),Sheet2!$B$20:$M$37,11,0)</f>
        <v>2307.5274120888876</v>
      </c>
      <c r="AB384" s="46">
        <f>VLOOKUP(ROUND(K384,0),Sheet2!$B$20:$M$37,12,0)</f>
        <v>2152.6172905909029</v>
      </c>
      <c r="AC384" s="46">
        <v>50</v>
      </c>
      <c r="AD384" s="53">
        <f t="shared" si="147"/>
        <v>0</v>
      </c>
      <c r="AE384">
        <v>1</v>
      </c>
      <c r="AF384" s="46">
        <v>0</v>
      </c>
      <c r="AG384">
        <v>0</v>
      </c>
      <c r="AH384" s="45">
        <v>0</v>
      </c>
      <c r="AL384">
        <v>0</v>
      </c>
      <c r="AM384" s="45">
        <v>0</v>
      </c>
      <c r="AO384">
        <v>0</v>
      </c>
      <c r="AQ384">
        <v>0</v>
      </c>
      <c r="AS384">
        <v>0</v>
      </c>
      <c r="AT384">
        <v>0</v>
      </c>
      <c r="AU384" t="s">
        <v>21</v>
      </c>
      <c r="AV384" t="s">
        <v>24</v>
      </c>
      <c r="AW384">
        <v>0</v>
      </c>
      <c r="AX384">
        <v>0</v>
      </c>
      <c r="AY384">
        <v>1</v>
      </c>
      <c r="AZ384" s="51">
        <f t="shared" si="148"/>
        <v>1</v>
      </c>
      <c r="BA384">
        <v>0</v>
      </c>
      <c r="BB384">
        <v>1</v>
      </c>
      <c r="BC384">
        <v>0</v>
      </c>
      <c r="BD384">
        <v>0</v>
      </c>
      <c r="BE384">
        <v>0</v>
      </c>
      <c r="BF384" s="51">
        <f t="shared" si="149"/>
        <v>0</v>
      </c>
      <c r="BG384">
        <v>0</v>
      </c>
      <c r="BH384">
        <v>0</v>
      </c>
      <c r="BI384">
        <v>1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/>
      <c r="CW384">
        <v>0</v>
      </c>
      <c r="CY384">
        <v>0</v>
      </c>
      <c r="CZ384">
        <v>0</v>
      </c>
      <c r="DA384">
        <v>0</v>
      </c>
      <c r="DC384">
        <v>0</v>
      </c>
      <c r="DD384" s="54">
        <f t="shared" si="150"/>
        <v>0</v>
      </c>
      <c r="DF384">
        <v>0</v>
      </c>
      <c r="DG384" s="46">
        <v>0</v>
      </c>
      <c r="DH384" t="s">
        <v>68</v>
      </c>
    </row>
    <row r="385" spans="1:112" hidden="1" x14ac:dyDescent="0.35">
      <c r="A385" t="s">
        <v>2</v>
      </c>
      <c r="B385">
        <v>17008120</v>
      </c>
      <c r="C385">
        <v>1989</v>
      </c>
      <c r="D385">
        <v>33</v>
      </c>
      <c r="E385">
        <v>0</v>
      </c>
      <c r="F385" t="s">
        <v>8</v>
      </c>
      <c r="G385" s="4" t="s">
        <v>11</v>
      </c>
      <c r="H385" s="1">
        <v>44426</v>
      </c>
      <c r="I385" s="1">
        <v>44481</v>
      </c>
      <c r="J385" s="1">
        <v>44544</v>
      </c>
      <c r="K385">
        <v>38.285714285714285</v>
      </c>
      <c r="L385" s="48">
        <f t="shared" si="173"/>
        <v>0</v>
      </c>
      <c r="M385" s="48">
        <f t="shared" si="144"/>
        <v>0</v>
      </c>
      <c r="N385" s="48">
        <f t="shared" si="145"/>
        <v>0</v>
      </c>
      <c r="O385">
        <v>29.285714285714285</v>
      </c>
      <c r="P385">
        <v>3100</v>
      </c>
      <c r="Q385" s="9">
        <f>VLOOKUP(ROUND(K385,0),Sheet2!$B$20:$J$37,8,0)</f>
        <v>2726.9345824864808</v>
      </c>
      <c r="R385" s="46">
        <f>VLOOKUP(ROUND(K385,0),Sheet2!$B$20:$J$37,2,0)</f>
        <v>3770.264503671694</v>
      </c>
      <c r="S385" s="46">
        <f>VLOOKUP(ROUND(K385,0),Sheet2!$B$20:$J$37,3,0)</f>
        <v>3615.3543821737098</v>
      </c>
      <c r="T385" s="46">
        <f>VLOOKUP(ROUND(K385,0),Sheet2!$B$20:$J$37,4,0)</f>
        <v>3533.3228675721571</v>
      </c>
      <c r="U385" s="46">
        <f>VLOOKUP(ROUND(K385,0),Sheet2!$B$20:$J$37,5,0)</f>
        <v>3407.0101892735506</v>
      </c>
      <c r="V385" s="46">
        <f>VLOOKUP(ROUND(K385,0),Sheet2!$B$20:$J$37,6,0)</f>
        <v>3195.9472117761161</v>
      </c>
      <c r="W385" s="46">
        <f>VLOOKUP(ROUND(K385,0),Sheet2!$B$20:$J$37,7,0)</f>
        <v>2961.4408971312987</v>
      </c>
      <c r="X385" s="46">
        <f>VLOOKUP(ROUND(K385,0),Sheet2!$B$20:$J$37,8,0)</f>
        <v>2726.9345824864808</v>
      </c>
      <c r="Y385" s="46">
        <f>VLOOKUP(ROUND(K385,0),Sheet2!$B$20:$J$37,9,0)</f>
        <v>2515.8716049890463</v>
      </c>
      <c r="Z385" s="46">
        <f>VLOOKUP(ROUND(K385,0),Sheet2!$B$20:$M$37,10,0)</f>
        <v>2389.5589266904399</v>
      </c>
      <c r="AA385" s="46">
        <f>VLOOKUP(ROUND(K385,0),Sheet2!$B$20:$M$37,11,0)</f>
        <v>2307.5274120888876</v>
      </c>
      <c r="AB385" s="46">
        <f>VLOOKUP(ROUND(K385,0),Sheet2!$B$20:$M$37,12,0)</f>
        <v>2152.6172905909029</v>
      </c>
      <c r="AC385" s="46">
        <v>50</v>
      </c>
      <c r="AD385" s="53">
        <f t="shared" si="147"/>
        <v>0</v>
      </c>
      <c r="AE385">
        <v>1</v>
      </c>
      <c r="AF385" s="46">
        <v>0</v>
      </c>
      <c r="AG385">
        <v>0</v>
      </c>
      <c r="AH385" s="45">
        <v>0</v>
      </c>
      <c r="AL385">
        <v>1</v>
      </c>
      <c r="AM385" s="45">
        <v>0</v>
      </c>
      <c r="AO385">
        <v>0</v>
      </c>
      <c r="AQ385">
        <v>0</v>
      </c>
      <c r="AS385">
        <v>0</v>
      </c>
      <c r="AT385">
        <v>0</v>
      </c>
      <c r="AU385" t="s">
        <v>20</v>
      </c>
      <c r="AV385" t="s">
        <v>24</v>
      </c>
      <c r="AW385">
        <v>0</v>
      </c>
      <c r="AX385">
        <v>1</v>
      </c>
      <c r="AY385">
        <v>1</v>
      </c>
      <c r="AZ385" s="51">
        <v>1</v>
      </c>
      <c r="BA385">
        <v>0</v>
      </c>
      <c r="BB385">
        <v>1</v>
      </c>
      <c r="BC385">
        <v>1</v>
      </c>
      <c r="BD385">
        <v>0</v>
      </c>
      <c r="BE385">
        <v>0</v>
      </c>
      <c r="BF385" s="51">
        <f t="shared" si="149"/>
        <v>0</v>
      </c>
      <c r="BG385">
        <v>0</v>
      </c>
      <c r="BH385">
        <v>0</v>
      </c>
      <c r="BI385">
        <v>1</v>
      </c>
      <c r="BJ385">
        <v>1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55</v>
      </c>
      <c r="BW385" t="s">
        <v>24</v>
      </c>
      <c r="BX385">
        <v>1</v>
      </c>
      <c r="BY385">
        <v>1</v>
      </c>
      <c r="BZ385" s="52">
        <v>1</v>
      </c>
      <c r="CA385">
        <v>1</v>
      </c>
      <c r="CB385">
        <v>1</v>
      </c>
      <c r="CC385">
        <v>1</v>
      </c>
      <c r="CD385">
        <v>0</v>
      </c>
      <c r="CE385">
        <v>0</v>
      </c>
      <c r="CF385" s="52">
        <f t="shared" ref="CF385:CF389" si="176">CD385+CE385</f>
        <v>0</v>
      </c>
      <c r="CG385">
        <v>0</v>
      </c>
      <c r="CH385">
        <v>1</v>
      </c>
      <c r="CI385">
        <v>1</v>
      </c>
      <c r="CJ385">
        <v>1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Y385">
        <v>0</v>
      </c>
      <c r="CZ385">
        <v>0</v>
      </c>
      <c r="DA385">
        <v>0</v>
      </c>
      <c r="DC385">
        <v>0</v>
      </c>
      <c r="DD385" s="54">
        <f t="shared" si="150"/>
        <v>0</v>
      </c>
      <c r="DF385">
        <v>0</v>
      </c>
      <c r="DG385" s="46">
        <v>0</v>
      </c>
      <c r="DH385" t="s">
        <v>68</v>
      </c>
    </row>
    <row r="386" spans="1:112" hidden="1" x14ac:dyDescent="0.35">
      <c r="A386" t="s">
        <v>2</v>
      </c>
      <c r="B386">
        <v>21023226</v>
      </c>
      <c r="C386">
        <v>1991</v>
      </c>
      <c r="D386">
        <v>31</v>
      </c>
      <c r="E386">
        <v>0</v>
      </c>
      <c r="F386" t="s">
        <v>8</v>
      </c>
      <c r="G386" s="3" t="s">
        <v>11</v>
      </c>
      <c r="H386" s="1">
        <v>44427</v>
      </c>
      <c r="I386" s="1">
        <v>44477</v>
      </c>
      <c r="J386" s="1">
        <v>44426</v>
      </c>
      <c r="K386" s="47">
        <v>38</v>
      </c>
      <c r="L386" s="48">
        <v>0</v>
      </c>
      <c r="M386" s="48">
        <f t="shared" ref="M386:M449" si="177">IF(AND(K386&gt;=28, K386&lt;34),1,0)</f>
        <v>0</v>
      </c>
      <c r="N386" s="48">
        <f t="shared" ref="N386:N449" si="178">IF(AND(K386&gt;=34, K386&lt;37),1,0)</f>
        <v>0</v>
      </c>
      <c r="P386">
        <v>3100</v>
      </c>
      <c r="Q386" s="9">
        <f>VLOOKUP(ROUND(K386,0),Sheet2!$B$20:$J$37,8,0)</f>
        <v>2726.9345824864808</v>
      </c>
      <c r="R386" s="46">
        <f>VLOOKUP(ROUND(K386,0),Sheet2!$B$20:$J$37,2,0)</f>
        <v>3770.264503671694</v>
      </c>
      <c r="S386" s="46">
        <f>VLOOKUP(ROUND(K386,0),Sheet2!$B$20:$J$37,3,0)</f>
        <v>3615.3543821737098</v>
      </c>
      <c r="T386" s="46">
        <f>VLOOKUP(ROUND(K386,0),Sheet2!$B$20:$J$37,4,0)</f>
        <v>3533.3228675721571</v>
      </c>
      <c r="U386" s="46">
        <f>VLOOKUP(ROUND(K386,0),Sheet2!$B$20:$J$37,5,0)</f>
        <v>3407.0101892735506</v>
      </c>
      <c r="V386" s="46">
        <f>VLOOKUP(ROUND(K386,0),Sheet2!$B$20:$J$37,6,0)</f>
        <v>3195.9472117761161</v>
      </c>
      <c r="W386" s="46">
        <f>VLOOKUP(ROUND(K386,0),Sheet2!$B$20:$J$37,7,0)</f>
        <v>2961.4408971312987</v>
      </c>
      <c r="X386" s="46">
        <f>VLOOKUP(ROUND(K386,0),Sheet2!$B$20:$J$37,8,0)</f>
        <v>2726.9345824864808</v>
      </c>
      <c r="Y386" s="46">
        <f>VLOOKUP(ROUND(K386,0),Sheet2!$B$20:$J$37,9,0)</f>
        <v>2515.8716049890463</v>
      </c>
      <c r="Z386" s="46">
        <f>VLOOKUP(ROUND(K386,0),Sheet2!$B$20:$M$37,10,0)</f>
        <v>2389.5589266904399</v>
      </c>
      <c r="AA386" s="46">
        <f>VLOOKUP(ROUND(K386,0),Sheet2!$B$20:$M$37,11,0)</f>
        <v>2307.5274120888876</v>
      </c>
      <c r="AB386" s="46">
        <f>VLOOKUP(ROUND(K386,0),Sheet2!$B$20:$M$37,12,0)</f>
        <v>2152.6172905909029</v>
      </c>
      <c r="AC386" s="46">
        <v>50</v>
      </c>
      <c r="AD386" s="53">
        <f t="shared" si="147"/>
        <v>0</v>
      </c>
      <c r="AE386">
        <v>1</v>
      </c>
      <c r="AF386" s="46">
        <v>0</v>
      </c>
      <c r="AG386">
        <v>0</v>
      </c>
      <c r="AH386" s="45">
        <v>0</v>
      </c>
      <c r="AL386">
        <v>0</v>
      </c>
      <c r="AM386" s="45">
        <v>0</v>
      </c>
      <c r="AO386">
        <v>0</v>
      </c>
      <c r="AQ386">
        <v>0</v>
      </c>
      <c r="AS386">
        <v>0</v>
      </c>
      <c r="AT386">
        <v>0</v>
      </c>
      <c r="AU386" t="s">
        <v>20</v>
      </c>
      <c r="AV386" t="s">
        <v>24</v>
      </c>
      <c r="AW386">
        <v>0</v>
      </c>
      <c r="AX386">
        <v>0</v>
      </c>
      <c r="AY386">
        <v>1</v>
      </c>
      <c r="AZ386" s="51">
        <f t="shared" si="148"/>
        <v>1</v>
      </c>
      <c r="BA386">
        <v>0</v>
      </c>
      <c r="BB386">
        <v>0</v>
      </c>
      <c r="BC386">
        <v>1</v>
      </c>
      <c r="BD386">
        <v>0</v>
      </c>
      <c r="BE386">
        <v>0</v>
      </c>
      <c r="BF386" s="51">
        <f t="shared" si="149"/>
        <v>0</v>
      </c>
      <c r="BG386">
        <v>0</v>
      </c>
      <c r="BH386">
        <v>0</v>
      </c>
      <c r="BI386">
        <v>0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50</v>
      </c>
      <c r="BW386" t="s">
        <v>24</v>
      </c>
      <c r="BX386">
        <v>0</v>
      </c>
      <c r="BY386">
        <v>0</v>
      </c>
      <c r="BZ386" s="52">
        <f t="shared" ref="BZ386:BZ389" si="179">BX386+BY386</f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 s="52">
        <f t="shared" si="176"/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Y386">
        <v>0</v>
      </c>
      <c r="CZ386">
        <v>0</v>
      </c>
      <c r="DA386">
        <v>0</v>
      </c>
      <c r="DC386">
        <v>0</v>
      </c>
      <c r="DD386" s="54">
        <f t="shared" si="150"/>
        <v>0</v>
      </c>
      <c r="DE386" t="s">
        <v>8</v>
      </c>
      <c r="DF386">
        <v>0</v>
      </c>
      <c r="DG386" s="46">
        <v>0</v>
      </c>
      <c r="DH386" t="s">
        <v>68</v>
      </c>
    </row>
    <row r="387" spans="1:112" hidden="1" x14ac:dyDescent="0.35">
      <c r="A387" t="s">
        <v>2</v>
      </c>
      <c r="B387">
        <v>15710190</v>
      </c>
      <c r="C387">
        <v>1987</v>
      </c>
      <c r="D387">
        <v>35</v>
      </c>
      <c r="E387" s="45">
        <v>0</v>
      </c>
      <c r="F387" t="s">
        <v>8</v>
      </c>
      <c r="G387" s="3" t="s">
        <v>11</v>
      </c>
      <c r="H387" s="1">
        <v>44439</v>
      </c>
      <c r="I387" s="1">
        <v>44460</v>
      </c>
      <c r="J387" s="1">
        <v>44482</v>
      </c>
      <c r="K387" s="47">
        <v>38</v>
      </c>
      <c r="L387" s="48">
        <v>0</v>
      </c>
      <c r="M387" s="48">
        <f t="shared" si="177"/>
        <v>0</v>
      </c>
      <c r="N387" s="48">
        <f t="shared" si="178"/>
        <v>0</v>
      </c>
      <c r="P387">
        <v>3100</v>
      </c>
      <c r="Q387" s="9">
        <f>VLOOKUP(ROUND(K387,0),Sheet2!$B$20:$J$37,8,0)</f>
        <v>2726.9345824864808</v>
      </c>
      <c r="R387" s="46">
        <f>VLOOKUP(ROUND(K387,0),Sheet2!$B$20:$J$37,2,0)</f>
        <v>3770.264503671694</v>
      </c>
      <c r="S387" s="46">
        <f>VLOOKUP(ROUND(K387,0),Sheet2!$B$20:$J$37,3,0)</f>
        <v>3615.3543821737098</v>
      </c>
      <c r="T387" s="46">
        <f>VLOOKUP(ROUND(K387,0),Sheet2!$B$20:$J$37,4,0)</f>
        <v>3533.3228675721571</v>
      </c>
      <c r="U387" s="46">
        <f>VLOOKUP(ROUND(K387,0),Sheet2!$B$20:$J$37,5,0)</f>
        <v>3407.0101892735506</v>
      </c>
      <c r="V387" s="46">
        <f>VLOOKUP(ROUND(K387,0),Sheet2!$B$20:$J$37,6,0)</f>
        <v>3195.9472117761161</v>
      </c>
      <c r="W387" s="46">
        <f>VLOOKUP(ROUND(K387,0),Sheet2!$B$20:$J$37,7,0)</f>
        <v>2961.4408971312987</v>
      </c>
      <c r="X387" s="46">
        <f>VLOOKUP(ROUND(K387,0),Sheet2!$B$20:$J$37,8,0)</f>
        <v>2726.9345824864808</v>
      </c>
      <c r="Y387" s="46">
        <f>VLOOKUP(ROUND(K387,0),Sheet2!$B$20:$J$37,9,0)</f>
        <v>2515.8716049890463</v>
      </c>
      <c r="Z387" s="46">
        <f>VLOOKUP(ROUND(K387,0),Sheet2!$B$20:$M$37,10,0)</f>
        <v>2389.5589266904399</v>
      </c>
      <c r="AA387" s="46">
        <f>VLOOKUP(ROUND(K387,0),Sheet2!$B$20:$M$37,11,0)</f>
        <v>2307.5274120888876</v>
      </c>
      <c r="AB387" s="46">
        <f>VLOOKUP(ROUND(K387,0),Sheet2!$B$20:$M$37,12,0)</f>
        <v>2152.6172905909029</v>
      </c>
      <c r="AC387" s="46">
        <v>50</v>
      </c>
      <c r="AD387" s="53">
        <f t="shared" ref="AD387:AD450" si="180">IF(P387&lt;Y387,1,0)</f>
        <v>0</v>
      </c>
      <c r="AE387">
        <v>1</v>
      </c>
      <c r="AF387" s="46">
        <v>0</v>
      </c>
      <c r="AG387">
        <v>0</v>
      </c>
      <c r="AH387" s="45">
        <v>0</v>
      </c>
      <c r="AL387">
        <v>0</v>
      </c>
      <c r="AM387" s="45">
        <v>0</v>
      </c>
      <c r="AO387">
        <v>0</v>
      </c>
      <c r="AQ387">
        <v>0</v>
      </c>
      <c r="AS387">
        <v>0</v>
      </c>
      <c r="AT387">
        <v>0</v>
      </c>
      <c r="AU387" t="s">
        <v>20</v>
      </c>
      <c r="AV387" t="s">
        <v>25</v>
      </c>
      <c r="AW387">
        <v>0</v>
      </c>
      <c r="AX387">
        <v>1</v>
      </c>
      <c r="AY387">
        <v>1</v>
      </c>
      <c r="AZ387" s="51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 s="51">
        <f t="shared" ref="BF387:BF450" si="181">BD387+BE387</f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21</v>
      </c>
      <c r="BW387" t="s">
        <v>25</v>
      </c>
      <c r="BX387">
        <v>1</v>
      </c>
      <c r="BY387">
        <v>1</v>
      </c>
      <c r="BZ387" s="52">
        <v>1</v>
      </c>
      <c r="CA387">
        <v>0</v>
      </c>
      <c r="CB387">
        <v>0</v>
      </c>
      <c r="CC387">
        <v>0</v>
      </c>
      <c r="CD387">
        <v>0</v>
      </c>
      <c r="CE387">
        <v>0</v>
      </c>
      <c r="CF387" s="52">
        <f t="shared" si="176"/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Y387">
        <v>0</v>
      </c>
      <c r="CZ387">
        <v>0</v>
      </c>
      <c r="DA387">
        <v>0</v>
      </c>
      <c r="DC387">
        <v>0</v>
      </c>
      <c r="DD387" s="54">
        <f t="shared" ref="DD387:DD450" si="182">IF(DC387&gt;0,1,0)</f>
        <v>0</v>
      </c>
      <c r="DE387" t="s">
        <v>8</v>
      </c>
      <c r="DF387">
        <v>0</v>
      </c>
      <c r="DG387" s="46">
        <v>0</v>
      </c>
      <c r="DH387" t="s">
        <v>68</v>
      </c>
    </row>
    <row r="388" spans="1:112" hidden="1" x14ac:dyDescent="0.35">
      <c r="A388" t="s">
        <v>3</v>
      </c>
      <c r="B388">
        <v>965433559</v>
      </c>
      <c r="C388">
        <v>1993</v>
      </c>
      <c r="D388">
        <v>29</v>
      </c>
      <c r="E388" s="45">
        <v>1</v>
      </c>
      <c r="F388" t="s">
        <v>8</v>
      </c>
      <c r="G388" s="3" t="s">
        <v>11</v>
      </c>
      <c r="H388" s="1">
        <v>44436</v>
      </c>
      <c r="I388" s="1">
        <v>44560</v>
      </c>
      <c r="J388" s="1">
        <v>44495</v>
      </c>
      <c r="K388" s="50">
        <v>36.714285714285715</v>
      </c>
      <c r="L388" s="48">
        <f t="shared" ref="L388:L419" si="183">IF(K388&lt;28,1,0)</f>
        <v>0</v>
      </c>
      <c r="M388" s="48">
        <f t="shared" si="177"/>
        <v>0</v>
      </c>
      <c r="N388" s="48">
        <f t="shared" si="178"/>
        <v>1</v>
      </c>
      <c r="O388">
        <v>28.285714285714285</v>
      </c>
      <c r="P388">
        <v>2900</v>
      </c>
      <c r="Q388" s="9">
        <f>VLOOKUP(ROUND(K388,0),Sheet2!$B$20:$J$37,8,0)</f>
        <v>2560.5398489484351</v>
      </c>
      <c r="R388" s="46">
        <f>VLOOKUP(ROUND(K388,0),Sheet2!$B$20:$J$37,2,0)</f>
        <v>3540.206855246417</v>
      </c>
      <c r="S388" s="46">
        <f>VLOOKUP(ROUND(K388,0),Sheet2!$B$20:$J$37,3,0)</f>
        <v>3394.7491894672271</v>
      </c>
      <c r="T388" s="46">
        <f>VLOOKUP(ROUND(K388,0),Sheet2!$B$20:$J$37,4,0)</f>
        <v>3317.7231532154346</v>
      </c>
      <c r="U388" s="46">
        <f>VLOOKUP(ROUND(K388,0),Sheet2!$B$20:$J$37,5,0)</f>
        <v>3199.1179441692843</v>
      </c>
      <c r="V388" s="46">
        <f>VLOOKUP(ROUND(K388,0),Sheet2!$B$20:$J$37,6,0)</f>
        <v>3000.9338117039183</v>
      </c>
      <c r="W388" s="46">
        <f>VLOOKUP(ROUND(K388,0),Sheet2!$B$20:$J$37,7,0)</f>
        <v>2780.7368303261765</v>
      </c>
      <c r="X388" s="46">
        <f>VLOOKUP(ROUND(K388,0),Sheet2!$B$20:$J$37,8,0)</f>
        <v>2560.5398489484351</v>
      </c>
      <c r="Y388" s="46">
        <f>VLOOKUP(ROUND(K388,0),Sheet2!$B$20:$J$37,9,0)</f>
        <v>2362.355716483069</v>
      </c>
      <c r="Z388" s="46">
        <f>VLOOKUP(ROUND(K388,0),Sheet2!$B$20:$M$37,10,0)</f>
        <v>2243.7505074369187</v>
      </c>
      <c r="AA388" s="46">
        <f>VLOOKUP(ROUND(K388,0),Sheet2!$B$20:$M$37,11,0)</f>
        <v>2166.7244711851258</v>
      </c>
      <c r="AB388" s="46">
        <f>VLOOKUP(ROUND(K388,0),Sheet2!$B$20:$M$37,12,0)</f>
        <v>2021.2668054059363</v>
      </c>
      <c r="AC388" s="46">
        <v>50</v>
      </c>
      <c r="AD388" s="53">
        <f t="shared" si="180"/>
        <v>0</v>
      </c>
      <c r="AE388">
        <v>1</v>
      </c>
      <c r="AF388" s="46">
        <v>0</v>
      </c>
      <c r="AG388">
        <v>0</v>
      </c>
      <c r="AH388" s="45">
        <v>0</v>
      </c>
      <c r="AL388">
        <v>0</v>
      </c>
      <c r="AM388" s="45">
        <v>0</v>
      </c>
      <c r="AO388">
        <v>0</v>
      </c>
      <c r="AQ388">
        <v>1</v>
      </c>
      <c r="AS388">
        <v>0</v>
      </c>
      <c r="AT388">
        <v>0</v>
      </c>
      <c r="AU388" t="s">
        <v>20</v>
      </c>
      <c r="AV388" t="s">
        <v>24</v>
      </c>
      <c r="AW388">
        <v>0</v>
      </c>
      <c r="AX388">
        <v>1</v>
      </c>
      <c r="AY388">
        <v>1</v>
      </c>
      <c r="AZ388" s="51">
        <v>1</v>
      </c>
      <c r="BA388">
        <v>0</v>
      </c>
      <c r="BB388">
        <v>0</v>
      </c>
      <c r="BC388">
        <v>1</v>
      </c>
      <c r="BD388">
        <v>0</v>
      </c>
      <c r="BE388">
        <v>0</v>
      </c>
      <c r="BF388" s="51">
        <f t="shared" si="181"/>
        <v>0</v>
      </c>
      <c r="BG388">
        <v>0</v>
      </c>
      <c r="BH388">
        <v>0</v>
      </c>
      <c r="BI388">
        <v>1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124</v>
      </c>
      <c r="BW388" t="s">
        <v>24</v>
      </c>
      <c r="BX388">
        <v>0</v>
      </c>
      <c r="BY388">
        <v>0</v>
      </c>
      <c r="BZ388" s="52">
        <f t="shared" si="179"/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 s="52">
        <f t="shared" si="176"/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Y388">
        <v>0</v>
      </c>
      <c r="CZ388">
        <v>0</v>
      </c>
      <c r="DA388">
        <v>0</v>
      </c>
      <c r="DC388">
        <v>0</v>
      </c>
      <c r="DD388" s="54">
        <f t="shared" si="182"/>
        <v>0</v>
      </c>
      <c r="DE388" t="s">
        <v>8</v>
      </c>
      <c r="DF388">
        <v>0</v>
      </c>
      <c r="DG388" s="46">
        <v>0</v>
      </c>
      <c r="DH388" t="s">
        <v>68</v>
      </c>
    </row>
    <row r="389" spans="1:112" hidden="1" x14ac:dyDescent="0.35">
      <c r="A389" t="s">
        <v>2</v>
      </c>
      <c r="B389">
        <v>21008060</v>
      </c>
      <c r="C389">
        <v>1982</v>
      </c>
      <c r="D389">
        <v>40</v>
      </c>
      <c r="E389">
        <v>0</v>
      </c>
      <c r="F389" t="s">
        <v>9</v>
      </c>
      <c r="G389" s="3" t="s">
        <v>11</v>
      </c>
      <c r="H389" s="1">
        <v>44426</v>
      </c>
      <c r="I389" s="1">
        <v>44481</v>
      </c>
      <c r="J389" s="1">
        <v>44464</v>
      </c>
      <c r="K389" s="50">
        <v>36.857142857142854</v>
      </c>
      <c r="L389" s="48">
        <f t="shared" si="183"/>
        <v>0</v>
      </c>
      <c r="M389" s="48">
        <f t="shared" si="177"/>
        <v>0</v>
      </c>
      <c r="N389" s="48">
        <f t="shared" si="178"/>
        <v>1</v>
      </c>
      <c r="O389">
        <v>31.428571428571423</v>
      </c>
      <c r="P389">
        <v>2900</v>
      </c>
      <c r="Q389" s="9">
        <f>VLOOKUP(ROUND(K389,0),Sheet2!$B$20:$J$37,8,0)</f>
        <v>2560.5398489484351</v>
      </c>
      <c r="R389" s="46">
        <f>VLOOKUP(ROUND(K389,0),Sheet2!$B$20:$J$37,2,0)</f>
        <v>3540.206855246417</v>
      </c>
      <c r="S389" s="46">
        <f>VLOOKUP(ROUND(K389,0),Sheet2!$B$20:$J$37,3,0)</f>
        <v>3394.7491894672271</v>
      </c>
      <c r="T389" s="46">
        <f>VLOOKUP(ROUND(K389,0),Sheet2!$B$20:$J$37,4,0)</f>
        <v>3317.7231532154346</v>
      </c>
      <c r="U389" s="46">
        <f>VLOOKUP(ROUND(K389,0),Sheet2!$B$20:$J$37,5,0)</f>
        <v>3199.1179441692843</v>
      </c>
      <c r="V389" s="46">
        <f>VLOOKUP(ROUND(K389,0),Sheet2!$B$20:$J$37,6,0)</f>
        <v>3000.9338117039183</v>
      </c>
      <c r="W389" s="46">
        <f>VLOOKUP(ROUND(K389,0),Sheet2!$B$20:$J$37,7,0)</f>
        <v>2780.7368303261765</v>
      </c>
      <c r="X389" s="46">
        <f>VLOOKUP(ROUND(K389,0),Sheet2!$B$20:$J$37,8,0)</f>
        <v>2560.5398489484351</v>
      </c>
      <c r="Y389" s="46">
        <f>VLOOKUP(ROUND(K389,0),Sheet2!$B$20:$J$37,9,0)</f>
        <v>2362.355716483069</v>
      </c>
      <c r="Z389" s="46">
        <f>VLOOKUP(ROUND(K389,0),Sheet2!$B$20:$M$37,10,0)</f>
        <v>2243.7505074369187</v>
      </c>
      <c r="AA389" s="46">
        <f>VLOOKUP(ROUND(K389,0),Sheet2!$B$20:$M$37,11,0)</f>
        <v>2166.7244711851258</v>
      </c>
      <c r="AB389" s="46">
        <f>VLOOKUP(ROUND(K389,0),Sheet2!$B$20:$M$37,12,0)</f>
        <v>2021.2668054059363</v>
      </c>
      <c r="AC389" s="46">
        <v>50</v>
      </c>
      <c r="AD389" s="53">
        <f t="shared" si="180"/>
        <v>0</v>
      </c>
      <c r="AE389">
        <v>1</v>
      </c>
      <c r="AF389" s="46">
        <v>0</v>
      </c>
      <c r="AG389">
        <v>0</v>
      </c>
      <c r="AH389" s="45">
        <v>0</v>
      </c>
      <c r="AL389">
        <v>0</v>
      </c>
      <c r="AM389" s="45">
        <v>0</v>
      </c>
      <c r="AO389">
        <v>0</v>
      </c>
      <c r="AQ389">
        <v>1</v>
      </c>
      <c r="AS389">
        <v>0</v>
      </c>
      <c r="AT389">
        <v>0</v>
      </c>
      <c r="AU389" t="s">
        <v>20</v>
      </c>
      <c r="AV389" t="s">
        <v>24</v>
      </c>
      <c r="AW389">
        <v>0</v>
      </c>
      <c r="AX389">
        <v>0</v>
      </c>
      <c r="AY389">
        <v>0</v>
      </c>
      <c r="AZ389" s="51">
        <f t="shared" ref="AZ389:AZ450" si="184">AX389+AY389</f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51">
        <f t="shared" si="181"/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55</v>
      </c>
      <c r="BW389" t="s">
        <v>24</v>
      </c>
      <c r="BX389">
        <v>0</v>
      </c>
      <c r="BY389">
        <v>0</v>
      </c>
      <c r="BZ389" s="52">
        <f t="shared" si="179"/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 s="52">
        <f t="shared" si="176"/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Y389">
        <v>0</v>
      </c>
      <c r="CZ389">
        <v>0</v>
      </c>
      <c r="DA389">
        <v>0</v>
      </c>
      <c r="DC389">
        <v>0</v>
      </c>
      <c r="DD389" s="54">
        <f t="shared" si="182"/>
        <v>0</v>
      </c>
      <c r="DF389">
        <v>0</v>
      </c>
      <c r="DG389" s="46">
        <v>0</v>
      </c>
      <c r="DH389" t="s">
        <v>68</v>
      </c>
    </row>
    <row r="390" spans="1:112" hidden="1" x14ac:dyDescent="0.35">
      <c r="A390" t="s">
        <v>2</v>
      </c>
      <c r="B390" s="46">
        <v>18009203</v>
      </c>
      <c r="C390">
        <v>1990</v>
      </c>
      <c r="D390">
        <v>32</v>
      </c>
      <c r="E390">
        <v>0</v>
      </c>
      <c r="F390" t="s">
        <v>8</v>
      </c>
      <c r="G390" s="3" t="s">
        <v>11</v>
      </c>
      <c r="H390" s="1">
        <v>44426</v>
      </c>
      <c r="I390" s="1" t="s">
        <v>52</v>
      </c>
      <c r="J390" s="1">
        <v>44471</v>
      </c>
      <c r="K390">
        <v>37.142857142857146</v>
      </c>
      <c r="L390" s="48">
        <f t="shared" si="183"/>
        <v>0</v>
      </c>
      <c r="M390" s="48">
        <f t="shared" si="177"/>
        <v>0</v>
      </c>
      <c r="N390" s="48">
        <f t="shared" si="178"/>
        <v>0</v>
      </c>
      <c r="O390">
        <v>30.714285714285715</v>
      </c>
      <c r="P390">
        <v>2900</v>
      </c>
      <c r="Q390" s="9">
        <f>VLOOKUP(ROUND(K390,0),Sheet2!$B$20:$J$37,8,0)</f>
        <v>2560.5398489484351</v>
      </c>
      <c r="R390" s="46">
        <f>VLOOKUP(ROUND(K390,0),Sheet2!$B$20:$J$37,2,0)</f>
        <v>3540.206855246417</v>
      </c>
      <c r="S390" s="46">
        <f>VLOOKUP(ROUND(K390,0),Sheet2!$B$20:$J$37,3,0)</f>
        <v>3394.7491894672271</v>
      </c>
      <c r="T390" s="46">
        <f>VLOOKUP(ROUND(K390,0),Sheet2!$B$20:$J$37,4,0)</f>
        <v>3317.7231532154346</v>
      </c>
      <c r="U390" s="46">
        <f>VLOOKUP(ROUND(K390,0),Sheet2!$B$20:$J$37,5,0)</f>
        <v>3199.1179441692843</v>
      </c>
      <c r="V390" s="46">
        <f>VLOOKUP(ROUND(K390,0),Sheet2!$B$20:$J$37,6,0)</f>
        <v>3000.9338117039183</v>
      </c>
      <c r="W390" s="46">
        <f>VLOOKUP(ROUND(K390,0),Sheet2!$B$20:$J$37,7,0)</f>
        <v>2780.7368303261765</v>
      </c>
      <c r="X390" s="46">
        <f>VLOOKUP(ROUND(K390,0),Sheet2!$B$20:$J$37,8,0)</f>
        <v>2560.5398489484351</v>
      </c>
      <c r="Y390" s="46">
        <f>VLOOKUP(ROUND(K390,0),Sheet2!$B$20:$J$37,9,0)</f>
        <v>2362.355716483069</v>
      </c>
      <c r="Z390" s="46">
        <f>VLOOKUP(ROUND(K390,0),Sheet2!$B$20:$M$37,10,0)</f>
        <v>2243.7505074369187</v>
      </c>
      <c r="AA390" s="46">
        <f>VLOOKUP(ROUND(K390,0),Sheet2!$B$20:$M$37,11,0)</f>
        <v>2166.7244711851258</v>
      </c>
      <c r="AB390" s="46">
        <f>VLOOKUP(ROUND(K390,0),Sheet2!$B$20:$M$37,12,0)</f>
        <v>2021.2668054059363</v>
      </c>
      <c r="AC390" s="46">
        <v>50</v>
      </c>
      <c r="AD390" s="53">
        <f t="shared" si="180"/>
        <v>0</v>
      </c>
      <c r="AE390">
        <v>1</v>
      </c>
      <c r="AF390" s="46">
        <v>0</v>
      </c>
      <c r="AG390">
        <v>0</v>
      </c>
      <c r="AH390" s="45">
        <v>0</v>
      </c>
      <c r="AL390">
        <v>0</v>
      </c>
      <c r="AM390" s="45">
        <v>0</v>
      </c>
      <c r="AO390">
        <v>0</v>
      </c>
      <c r="AQ390">
        <v>0</v>
      </c>
      <c r="AS390">
        <v>0</v>
      </c>
      <c r="AT390">
        <v>0</v>
      </c>
      <c r="AU390" t="s">
        <v>21</v>
      </c>
      <c r="AV390" t="s">
        <v>24</v>
      </c>
      <c r="AW390">
        <v>0</v>
      </c>
      <c r="AX390">
        <v>0</v>
      </c>
      <c r="AY390">
        <v>1</v>
      </c>
      <c r="AZ390" s="51">
        <f t="shared" si="184"/>
        <v>1</v>
      </c>
      <c r="BA390">
        <v>0</v>
      </c>
      <c r="BB390">
        <v>0</v>
      </c>
      <c r="BC390">
        <v>0</v>
      </c>
      <c r="BD390">
        <v>0</v>
      </c>
      <c r="BE390">
        <v>0</v>
      </c>
      <c r="BF390" s="51">
        <f t="shared" si="181"/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/>
      <c r="CW390">
        <v>0</v>
      </c>
      <c r="CY390">
        <v>0</v>
      </c>
      <c r="CZ390">
        <v>0</v>
      </c>
      <c r="DA390">
        <v>0</v>
      </c>
      <c r="DC390">
        <v>0</v>
      </c>
      <c r="DD390" s="54">
        <f t="shared" si="182"/>
        <v>0</v>
      </c>
      <c r="DE390" t="s">
        <v>8</v>
      </c>
      <c r="DF390">
        <v>0</v>
      </c>
      <c r="DG390" s="46">
        <v>0</v>
      </c>
      <c r="DH390" t="s">
        <v>68</v>
      </c>
    </row>
    <row r="391" spans="1:112" hidden="1" x14ac:dyDescent="0.35">
      <c r="A391" t="s">
        <v>2</v>
      </c>
      <c r="B391">
        <v>20048689</v>
      </c>
      <c r="C391">
        <v>1983</v>
      </c>
      <c r="D391">
        <v>39</v>
      </c>
      <c r="E391">
        <v>0</v>
      </c>
      <c r="F391" t="s">
        <v>8</v>
      </c>
      <c r="G391" s="3" t="s">
        <v>11</v>
      </c>
      <c r="H391" s="1">
        <v>44424</v>
      </c>
      <c r="I391" s="1">
        <v>44476</v>
      </c>
      <c r="J391" s="1">
        <v>44476</v>
      </c>
      <c r="K391">
        <v>37.142857142857146</v>
      </c>
      <c r="L391" s="48">
        <f t="shared" si="183"/>
        <v>0</v>
      </c>
      <c r="M391" s="48">
        <f t="shared" si="177"/>
        <v>0</v>
      </c>
      <c r="N391" s="48">
        <f t="shared" si="178"/>
        <v>0</v>
      </c>
      <c r="O391">
        <v>29.714285714285715</v>
      </c>
      <c r="P391">
        <v>2900</v>
      </c>
      <c r="Q391" s="9">
        <f>VLOOKUP(ROUND(K391,0),Sheet2!$B$20:$J$37,8,0)</f>
        <v>2560.5398489484351</v>
      </c>
      <c r="R391" s="46">
        <f>VLOOKUP(ROUND(K391,0),Sheet2!$B$20:$J$37,2,0)</f>
        <v>3540.206855246417</v>
      </c>
      <c r="S391" s="46">
        <f>VLOOKUP(ROUND(K391,0),Sheet2!$B$20:$J$37,3,0)</f>
        <v>3394.7491894672271</v>
      </c>
      <c r="T391" s="46">
        <f>VLOOKUP(ROUND(K391,0),Sheet2!$B$20:$J$37,4,0)</f>
        <v>3317.7231532154346</v>
      </c>
      <c r="U391" s="46">
        <f>VLOOKUP(ROUND(K391,0),Sheet2!$B$20:$J$37,5,0)</f>
        <v>3199.1179441692843</v>
      </c>
      <c r="V391" s="46">
        <f>VLOOKUP(ROUND(K391,0),Sheet2!$B$20:$J$37,6,0)</f>
        <v>3000.9338117039183</v>
      </c>
      <c r="W391" s="46">
        <f>VLOOKUP(ROUND(K391,0),Sheet2!$B$20:$J$37,7,0)</f>
        <v>2780.7368303261765</v>
      </c>
      <c r="X391" s="46">
        <f>VLOOKUP(ROUND(K391,0),Sheet2!$B$20:$J$37,8,0)</f>
        <v>2560.5398489484351</v>
      </c>
      <c r="Y391" s="46">
        <f>VLOOKUP(ROUND(K391,0),Sheet2!$B$20:$J$37,9,0)</f>
        <v>2362.355716483069</v>
      </c>
      <c r="Z391" s="46">
        <f>VLOOKUP(ROUND(K391,0),Sheet2!$B$20:$M$37,10,0)</f>
        <v>2243.7505074369187</v>
      </c>
      <c r="AA391" s="46">
        <f>VLOOKUP(ROUND(K391,0),Sheet2!$B$20:$M$37,11,0)</f>
        <v>2166.7244711851258</v>
      </c>
      <c r="AB391" s="46">
        <f>VLOOKUP(ROUND(K391,0),Sheet2!$B$20:$M$37,12,0)</f>
        <v>2021.2668054059363</v>
      </c>
      <c r="AC391" s="46">
        <v>50</v>
      </c>
      <c r="AD391" s="53">
        <f t="shared" si="180"/>
        <v>0</v>
      </c>
      <c r="AE391">
        <v>1</v>
      </c>
      <c r="AF391" s="46">
        <v>0</v>
      </c>
      <c r="AG391">
        <v>0</v>
      </c>
      <c r="AH391" s="45">
        <v>0</v>
      </c>
      <c r="AL391">
        <v>0</v>
      </c>
      <c r="AM391" s="45">
        <v>0</v>
      </c>
      <c r="AO391">
        <v>0</v>
      </c>
      <c r="AQ391">
        <v>0</v>
      </c>
      <c r="AS391">
        <v>0</v>
      </c>
      <c r="AT391">
        <v>0</v>
      </c>
      <c r="AU391" t="s">
        <v>20</v>
      </c>
      <c r="AV391" t="s">
        <v>24</v>
      </c>
      <c r="AW391">
        <v>0</v>
      </c>
      <c r="AX391">
        <v>0</v>
      </c>
      <c r="AY391">
        <v>0</v>
      </c>
      <c r="AZ391" s="51">
        <f t="shared" si="184"/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51">
        <f t="shared" si="181"/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52</v>
      </c>
      <c r="BW391" t="s">
        <v>24</v>
      </c>
      <c r="BX391">
        <v>0</v>
      </c>
      <c r="BY391">
        <v>0</v>
      </c>
      <c r="BZ391" s="52">
        <f t="shared" ref="BZ391" si="185">BX391+BY391</f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 s="52">
        <f>CD391+CE391</f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Y391">
        <v>0</v>
      </c>
      <c r="CZ391">
        <v>0</v>
      </c>
      <c r="DA391">
        <v>0</v>
      </c>
      <c r="DC391">
        <v>0</v>
      </c>
      <c r="DD391" s="54">
        <f t="shared" si="182"/>
        <v>0</v>
      </c>
      <c r="DF391">
        <v>0</v>
      </c>
      <c r="DG391" s="46">
        <v>0</v>
      </c>
      <c r="DH391" t="s">
        <v>68</v>
      </c>
    </row>
    <row r="392" spans="1:112" hidden="1" x14ac:dyDescent="0.35">
      <c r="A392" t="s">
        <v>2</v>
      </c>
      <c r="B392">
        <v>19012426</v>
      </c>
      <c r="C392">
        <v>1985</v>
      </c>
      <c r="D392">
        <v>37</v>
      </c>
      <c r="E392">
        <v>0</v>
      </c>
      <c r="F392" t="s">
        <v>8</v>
      </c>
      <c r="G392" s="4" t="s">
        <v>11</v>
      </c>
      <c r="H392" s="1">
        <v>44439</v>
      </c>
      <c r="I392" s="1"/>
      <c r="J392" s="1">
        <v>44541</v>
      </c>
      <c r="K392">
        <v>37.285714285714285</v>
      </c>
      <c r="L392" s="48">
        <f t="shared" si="183"/>
        <v>0</v>
      </c>
      <c r="M392" s="48">
        <f t="shared" si="177"/>
        <v>0</v>
      </c>
      <c r="N392" s="48">
        <f t="shared" si="178"/>
        <v>0</v>
      </c>
      <c r="O392">
        <v>22.714285714285715</v>
      </c>
      <c r="P392">
        <v>2900</v>
      </c>
      <c r="Q392" s="9">
        <f>VLOOKUP(ROUND(K392,0),Sheet2!$B$20:$J$37,8,0)</f>
        <v>2560.5398489484351</v>
      </c>
      <c r="R392" s="46">
        <f>VLOOKUP(ROUND(K392,0),Sheet2!$B$20:$J$37,2,0)</f>
        <v>3540.206855246417</v>
      </c>
      <c r="S392" s="46">
        <f>VLOOKUP(ROUND(K392,0),Sheet2!$B$20:$J$37,3,0)</f>
        <v>3394.7491894672271</v>
      </c>
      <c r="T392" s="46">
        <f>VLOOKUP(ROUND(K392,0),Sheet2!$B$20:$J$37,4,0)</f>
        <v>3317.7231532154346</v>
      </c>
      <c r="U392" s="46">
        <f>VLOOKUP(ROUND(K392,0),Sheet2!$B$20:$J$37,5,0)</f>
        <v>3199.1179441692843</v>
      </c>
      <c r="V392" s="46">
        <f>VLOOKUP(ROUND(K392,0),Sheet2!$B$20:$J$37,6,0)</f>
        <v>3000.9338117039183</v>
      </c>
      <c r="W392" s="46">
        <f>VLOOKUP(ROUND(K392,0),Sheet2!$B$20:$J$37,7,0)</f>
        <v>2780.7368303261765</v>
      </c>
      <c r="X392" s="46">
        <f>VLOOKUP(ROUND(K392,0),Sheet2!$B$20:$J$37,8,0)</f>
        <v>2560.5398489484351</v>
      </c>
      <c r="Y392" s="46">
        <f>VLOOKUP(ROUND(K392,0),Sheet2!$B$20:$J$37,9,0)</f>
        <v>2362.355716483069</v>
      </c>
      <c r="Z392" s="46">
        <f>VLOOKUP(ROUND(K392,0),Sheet2!$B$20:$M$37,10,0)</f>
        <v>2243.7505074369187</v>
      </c>
      <c r="AA392" s="46">
        <f>VLOOKUP(ROUND(K392,0),Sheet2!$B$20:$M$37,11,0)</f>
        <v>2166.7244711851258</v>
      </c>
      <c r="AB392" s="46">
        <f>VLOOKUP(ROUND(K392,0),Sheet2!$B$20:$M$37,12,0)</f>
        <v>2021.2668054059363</v>
      </c>
      <c r="AC392" s="46">
        <v>50</v>
      </c>
      <c r="AD392" s="53">
        <f t="shared" si="180"/>
        <v>0</v>
      </c>
      <c r="AE392">
        <v>1</v>
      </c>
      <c r="AF392" s="46">
        <v>0</v>
      </c>
      <c r="AG392">
        <v>0</v>
      </c>
      <c r="AH392" s="45">
        <v>0</v>
      </c>
      <c r="AL392">
        <v>1</v>
      </c>
      <c r="AM392" s="45">
        <v>0</v>
      </c>
      <c r="AO392">
        <v>0</v>
      </c>
      <c r="AQ392">
        <v>0</v>
      </c>
      <c r="AS392">
        <v>0</v>
      </c>
      <c r="AT392">
        <v>0</v>
      </c>
      <c r="AU392" t="s">
        <v>21</v>
      </c>
      <c r="AV392" t="s">
        <v>25</v>
      </c>
      <c r="AW392">
        <v>0</v>
      </c>
      <c r="AX392">
        <v>0</v>
      </c>
      <c r="AY392">
        <v>1</v>
      </c>
      <c r="AZ392" s="51">
        <f t="shared" si="184"/>
        <v>1</v>
      </c>
      <c r="BA392">
        <v>0</v>
      </c>
      <c r="BB392">
        <v>1</v>
      </c>
      <c r="BC392">
        <v>0</v>
      </c>
      <c r="BD392">
        <v>0</v>
      </c>
      <c r="BE392">
        <v>0</v>
      </c>
      <c r="BF392" s="51">
        <f t="shared" si="181"/>
        <v>0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/>
      <c r="CW392">
        <v>0</v>
      </c>
      <c r="CY392">
        <v>0</v>
      </c>
      <c r="CZ392">
        <v>0</v>
      </c>
      <c r="DA392">
        <v>0</v>
      </c>
      <c r="DC392">
        <v>0</v>
      </c>
      <c r="DD392" s="54">
        <f t="shared" si="182"/>
        <v>0</v>
      </c>
      <c r="DF392">
        <v>0</v>
      </c>
      <c r="DG392" s="46">
        <v>0</v>
      </c>
      <c r="DH392" t="s">
        <v>68</v>
      </c>
    </row>
    <row r="393" spans="1:112" hidden="1" x14ac:dyDescent="0.35">
      <c r="A393" t="s">
        <v>2</v>
      </c>
      <c r="B393">
        <v>18722041</v>
      </c>
      <c r="C393">
        <v>1989</v>
      </c>
      <c r="D393">
        <v>33</v>
      </c>
      <c r="E393">
        <v>0</v>
      </c>
      <c r="F393" t="s">
        <v>9</v>
      </c>
      <c r="G393" s="4" t="s">
        <v>11</v>
      </c>
      <c r="H393" s="1">
        <v>44429</v>
      </c>
      <c r="I393" s="1"/>
      <c r="J393" s="1">
        <v>44515</v>
      </c>
      <c r="K393">
        <v>37.285714285714285</v>
      </c>
      <c r="L393" s="48">
        <f t="shared" si="183"/>
        <v>0</v>
      </c>
      <c r="M393" s="48">
        <f t="shared" si="177"/>
        <v>0</v>
      </c>
      <c r="N393" s="48">
        <f t="shared" si="178"/>
        <v>0</v>
      </c>
      <c r="O393">
        <v>25</v>
      </c>
      <c r="P393">
        <v>2900</v>
      </c>
      <c r="Q393" s="9">
        <f>VLOOKUP(ROUND(K393,0),Sheet2!$B$20:$J$37,8,0)</f>
        <v>2560.5398489484351</v>
      </c>
      <c r="R393" s="46">
        <f>VLOOKUP(ROUND(K393,0),Sheet2!$B$20:$J$37,2,0)</f>
        <v>3540.206855246417</v>
      </c>
      <c r="S393" s="46">
        <f>VLOOKUP(ROUND(K393,0),Sheet2!$B$20:$J$37,3,0)</f>
        <v>3394.7491894672271</v>
      </c>
      <c r="T393" s="46">
        <f>VLOOKUP(ROUND(K393,0),Sheet2!$B$20:$J$37,4,0)</f>
        <v>3317.7231532154346</v>
      </c>
      <c r="U393" s="46">
        <f>VLOOKUP(ROUND(K393,0),Sheet2!$B$20:$J$37,5,0)</f>
        <v>3199.1179441692843</v>
      </c>
      <c r="V393" s="46">
        <f>VLOOKUP(ROUND(K393,0),Sheet2!$B$20:$J$37,6,0)</f>
        <v>3000.9338117039183</v>
      </c>
      <c r="W393" s="46">
        <f>VLOOKUP(ROUND(K393,0),Sheet2!$B$20:$J$37,7,0)</f>
        <v>2780.7368303261765</v>
      </c>
      <c r="X393" s="46">
        <f>VLOOKUP(ROUND(K393,0),Sheet2!$B$20:$J$37,8,0)</f>
        <v>2560.5398489484351</v>
      </c>
      <c r="Y393" s="46">
        <f>VLOOKUP(ROUND(K393,0),Sheet2!$B$20:$J$37,9,0)</f>
        <v>2362.355716483069</v>
      </c>
      <c r="Z393" s="46">
        <f>VLOOKUP(ROUND(K393,0),Sheet2!$B$20:$M$37,10,0)</f>
        <v>2243.7505074369187</v>
      </c>
      <c r="AA393" s="46">
        <f>VLOOKUP(ROUND(K393,0),Sheet2!$B$20:$M$37,11,0)</f>
        <v>2166.7244711851258</v>
      </c>
      <c r="AB393" s="46">
        <f>VLOOKUP(ROUND(K393,0),Sheet2!$B$20:$M$37,12,0)</f>
        <v>2021.2668054059363</v>
      </c>
      <c r="AC393" s="46">
        <v>50</v>
      </c>
      <c r="AD393" s="53">
        <f t="shared" si="180"/>
        <v>0</v>
      </c>
      <c r="AE393">
        <v>1</v>
      </c>
      <c r="AF393" s="46">
        <v>0</v>
      </c>
      <c r="AG393">
        <v>0</v>
      </c>
      <c r="AH393" s="45">
        <v>0</v>
      </c>
      <c r="AL393">
        <v>1</v>
      </c>
      <c r="AM393" s="45">
        <v>0</v>
      </c>
      <c r="AO393">
        <v>0</v>
      </c>
      <c r="AQ393">
        <v>0</v>
      </c>
      <c r="AS393">
        <v>0</v>
      </c>
      <c r="AT393">
        <v>0</v>
      </c>
      <c r="AU393" t="s">
        <v>21</v>
      </c>
      <c r="AV393" t="s">
        <v>25</v>
      </c>
      <c r="AW393">
        <v>0</v>
      </c>
      <c r="AX393">
        <v>0</v>
      </c>
      <c r="AY393">
        <v>1</v>
      </c>
      <c r="AZ393" s="51">
        <f t="shared" si="184"/>
        <v>1</v>
      </c>
      <c r="BA393">
        <v>0</v>
      </c>
      <c r="BB393">
        <v>1</v>
      </c>
      <c r="BC393">
        <v>0</v>
      </c>
      <c r="BD393">
        <v>0</v>
      </c>
      <c r="BE393">
        <v>0</v>
      </c>
      <c r="BF393" s="51">
        <f t="shared" si="181"/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/>
      <c r="CW393">
        <v>0</v>
      </c>
      <c r="CY393">
        <v>0</v>
      </c>
      <c r="CZ393">
        <v>0</v>
      </c>
      <c r="DA393">
        <v>0</v>
      </c>
      <c r="DC393">
        <v>0</v>
      </c>
      <c r="DD393" s="54">
        <f t="shared" si="182"/>
        <v>0</v>
      </c>
      <c r="DF393">
        <v>0</v>
      </c>
      <c r="DG393" s="46">
        <v>0</v>
      </c>
      <c r="DH393" t="s">
        <v>68</v>
      </c>
    </row>
    <row r="394" spans="1:112" hidden="1" x14ac:dyDescent="0.35">
      <c r="A394" t="s">
        <v>3</v>
      </c>
      <c r="B394">
        <v>932694250</v>
      </c>
      <c r="C394">
        <v>1995</v>
      </c>
      <c r="D394">
        <v>27</v>
      </c>
      <c r="E394">
        <v>1</v>
      </c>
      <c r="F394" t="s">
        <v>8</v>
      </c>
      <c r="G394" s="5" t="s">
        <v>11</v>
      </c>
      <c r="H394" s="1">
        <v>44434</v>
      </c>
      <c r="I394" s="1">
        <v>44455</v>
      </c>
      <c r="J394" s="1">
        <v>44472</v>
      </c>
      <c r="K394">
        <v>38.571428571428569</v>
      </c>
      <c r="L394" s="48">
        <f t="shared" si="183"/>
        <v>0</v>
      </c>
      <c r="M394" s="48">
        <f t="shared" si="177"/>
        <v>0</v>
      </c>
      <c r="N394" s="48">
        <f t="shared" si="178"/>
        <v>0</v>
      </c>
      <c r="O394">
        <v>36.142857142857139</v>
      </c>
      <c r="P394">
        <v>3250</v>
      </c>
      <c r="Q394" s="9">
        <f>VLOOKUP(ROUND(K394,0),Sheet2!$B$20:$J$37,8,0)</f>
        <v>2883.6536389391513</v>
      </c>
      <c r="R394" s="46">
        <f>VLOOKUP(ROUND(K394,0),Sheet2!$B$20:$J$37,2,0)</f>
        <v>3986.9445441050993</v>
      </c>
      <c r="S394" s="46">
        <f>VLOOKUP(ROUND(K394,0),Sheet2!$B$20:$J$37,3,0)</f>
        <v>3823.1316171522089</v>
      </c>
      <c r="T394" s="46">
        <f>VLOOKUP(ROUND(K394,0),Sheet2!$B$20:$J$37,4,0)</f>
        <v>3736.3856874523608</v>
      </c>
      <c r="U394" s="46">
        <f>VLOOKUP(ROUND(K394,0),Sheet2!$B$20:$J$37,5,0)</f>
        <v>3602.8137210549116</v>
      </c>
      <c r="V394" s="46">
        <f>VLOOKUP(ROUND(K394,0),Sheet2!$B$20:$J$37,6,0)</f>
        <v>3379.6207896898895</v>
      </c>
      <c r="W394" s="46">
        <f>VLOOKUP(ROUND(K394,0),Sheet2!$B$20:$J$37,7,0)</f>
        <v>3131.6372143145204</v>
      </c>
      <c r="X394" s="46">
        <f>VLOOKUP(ROUND(K394,0),Sheet2!$B$20:$J$37,8,0)</f>
        <v>2883.6536389391513</v>
      </c>
      <c r="Y394" s="46">
        <f>VLOOKUP(ROUND(K394,0),Sheet2!$B$20:$J$37,9,0)</f>
        <v>2660.4607075741292</v>
      </c>
      <c r="Z394" s="46">
        <f>VLOOKUP(ROUND(K394,0),Sheet2!$B$20:$M$37,10,0)</f>
        <v>2526.8887411766796</v>
      </c>
      <c r="AA394" s="46">
        <f>VLOOKUP(ROUND(K394,0),Sheet2!$B$20:$M$37,11,0)</f>
        <v>2440.1428114768319</v>
      </c>
      <c r="AB394" s="46">
        <f>VLOOKUP(ROUND(K394,0),Sheet2!$B$20:$M$37,12,0)</f>
        <v>2276.3298845239415</v>
      </c>
      <c r="AC394" s="46">
        <v>50</v>
      </c>
      <c r="AD394" s="53">
        <f t="shared" si="180"/>
        <v>0</v>
      </c>
      <c r="AE394">
        <v>1</v>
      </c>
      <c r="AF394" s="46">
        <v>0</v>
      </c>
      <c r="AG394">
        <v>0</v>
      </c>
      <c r="AH394" s="45">
        <v>0</v>
      </c>
      <c r="AL394">
        <v>0</v>
      </c>
      <c r="AM394" s="45">
        <v>0</v>
      </c>
      <c r="AO394">
        <v>0</v>
      </c>
      <c r="AS394">
        <v>0</v>
      </c>
      <c r="AT394">
        <v>0</v>
      </c>
      <c r="AU394" t="s">
        <v>20</v>
      </c>
      <c r="AV394" t="s">
        <v>25</v>
      </c>
      <c r="AW394">
        <v>0</v>
      </c>
      <c r="AX394">
        <v>0</v>
      </c>
      <c r="AY394">
        <v>1</v>
      </c>
      <c r="AZ394" s="51">
        <f t="shared" si="184"/>
        <v>1</v>
      </c>
      <c r="BA394">
        <v>0</v>
      </c>
      <c r="BB394">
        <v>0</v>
      </c>
      <c r="BC394">
        <v>1</v>
      </c>
      <c r="BD394">
        <v>0</v>
      </c>
      <c r="BE394">
        <v>0</v>
      </c>
      <c r="BF394" s="51">
        <f t="shared" si="181"/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21</v>
      </c>
      <c r="BW394" t="s">
        <v>25</v>
      </c>
      <c r="BX394">
        <v>0</v>
      </c>
      <c r="BY394">
        <v>0</v>
      </c>
      <c r="BZ394" s="52">
        <f t="shared" ref="BZ394:BZ405" si="186">BX394+BY394</f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 s="52">
        <f t="shared" ref="CF394:CF405" si="187">CD394+CE394</f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Y394">
        <v>0</v>
      </c>
      <c r="CZ394">
        <v>0</v>
      </c>
      <c r="DA394">
        <v>0</v>
      </c>
      <c r="DC394">
        <v>0</v>
      </c>
      <c r="DD394" s="54">
        <f t="shared" si="182"/>
        <v>0</v>
      </c>
      <c r="DE394" t="s">
        <v>8</v>
      </c>
      <c r="DF394">
        <v>0</v>
      </c>
      <c r="DG394" s="46">
        <v>0</v>
      </c>
      <c r="DH394" t="s">
        <v>68</v>
      </c>
    </row>
    <row r="395" spans="1:112" hidden="1" x14ac:dyDescent="0.35">
      <c r="A395" t="s">
        <v>3</v>
      </c>
      <c r="B395">
        <v>989048448</v>
      </c>
      <c r="C395">
        <v>1995</v>
      </c>
      <c r="D395">
        <v>27</v>
      </c>
      <c r="E395" s="45">
        <v>1</v>
      </c>
      <c r="F395" t="s">
        <v>8</v>
      </c>
      <c r="G395" s="3" t="s">
        <v>11</v>
      </c>
      <c r="H395" s="1">
        <v>44434</v>
      </c>
      <c r="I395" s="1">
        <v>44455</v>
      </c>
      <c r="J395" s="1">
        <v>44492</v>
      </c>
      <c r="K395">
        <v>38.714285714285715</v>
      </c>
      <c r="L395" s="48">
        <f t="shared" si="183"/>
        <v>0</v>
      </c>
      <c r="M395" s="48">
        <f t="shared" si="177"/>
        <v>0</v>
      </c>
      <c r="N395" s="48">
        <f t="shared" si="178"/>
        <v>0</v>
      </c>
      <c r="O395">
        <v>33.428571428571431</v>
      </c>
      <c r="P395">
        <v>3250</v>
      </c>
      <c r="Q395" s="9">
        <f>VLOOKUP(ROUND(K395,0),Sheet2!$B$20:$J$37,8,0)</f>
        <v>2883.6536389391513</v>
      </c>
      <c r="R395" s="46">
        <f>VLOOKUP(ROUND(K395,0),Sheet2!$B$20:$J$37,2,0)</f>
        <v>3986.9445441050993</v>
      </c>
      <c r="S395" s="46">
        <f>VLOOKUP(ROUND(K395,0),Sheet2!$B$20:$J$37,3,0)</f>
        <v>3823.1316171522089</v>
      </c>
      <c r="T395" s="46">
        <f>VLOOKUP(ROUND(K395,0),Sheet2!$B$20:$J$37,4,0)</f>
        <v>3736.3856874523608</v>
      </c>
      <c r="U395" s="46">
        <f>VLOOKUP(ROUND(K395,0),Sheet2!$B$20:$J$37,5,0)</f>
        <v>3602.8137210549116</v>
      </c>
      <c r="V395" s="46">
        <f>VLOOKUP(ROUND(K395,0),Sheet2!$B$20:$J$37,6,0)</f>
        <v>3379.6207896898895</v>
      </c>
      <c r="W395" s="46">
        <f>VLOOKUP(ROUND(K395,0),Sheet2!$B$20:$J$37,7,0)</f>
        <v>3131.6372143145204</v>
      </c>
      <c r="X395" s="46">
        <f>VLOOKUP(ROUND(K395,0),Sheet2!$B$20:$J$37,8,0)</f>
        <v>2883.6536389391513</v>
      </c>
      <c r="Y395" s="46">
        <f>VLOOKUP(ROUND(K395,0),Sheet2!$B$20:$J$37,9,0)</f>
        <v>2660.4607075741292</v>
      </c>
      <c r="Z395" s="46">
        <f>VLOOKUP(ROUND(K395,0),Sheet2!$B$20:$M$37,10,0)</f>
        <v>2526.8887411766796</v>
      </c>
      <c r="AA395" s="46">
        <f>VLOOKUP(ROUND(K395,0),Sheet2!$B$20:$M$37,11,0)</f>
        <v>2440.1428114768319</v>
      </c>
      <c r="AB395" s="46">
        <f>VLOOKUP(ROUND(K395,0),Sheet2!$B$20:$M$37,12,0)</f>
        <v>2276.3298845239415</v>
      </c>
      <c r="AC395" s="46">
        <v>50</v>
      </c>
      <c r="AD395" s="53">
        <f t="shared" si="180"/>
        <v>0</v>
      </c>
      <c r="AE395">
        <v>1</v>
      </c>
      <c r="AF395" s="46">
        <v>0</v>
      </c>
      <c r="AG395">
        <v>0</v>
      </c>
      <c r="AH395" s="45">
        <v>0</v>
      </c>
      <c r="AL395">
        <v>0</v>
      </c>
      <c r="AM395" s="45">
        <v>0</v>
      </c>
      <c r="AO395">
        <v>0</v>
      </c>
      <c r="AS395">
        <v>0</v>
      </c>
      <c r="AT395">
        <v>0</v>
      </c>
      <c r="AU395" t="s">
        <v>20</v>
      </c>
      <c r="AV395" t="s">
        <v>25</v>
      </c>
      <c r="AW395">
        <v>0</v>
      </c>
      <c r="AX395">
        <v>0</v>
      </c>
      <c r="AY395">
        <v>1</v>
      </c>
      <c r="AZ395" s="51">
        <f t="shared" si="184"/>
        <v>1</v>
      </c>
      <c r="BA395">
        <v>0</v>
      </c>
      <c r="BB395">
        <v>0</v>
      </c>
      <c r="BC395">
        <v>0</v>
      </c>
      <c r="BD395">
        <v>0</v>
      </c>
      <c r="BE395">
        <v>0</v>
      </c>
      <c r="BF395" s="51">
        <f t="shared" si="181"/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21</v>
      </c>
      <c r="BW395" t="s">
        <v>25</v>
      </c>
      <c r="BX395">
        <v>0</v>
      </c>
      <c r="BY395">
        <v>1</v>
      </c>
      <c r="BZ395" s="52">
        <f t="shared" si="186"/>
        <v>1</v>
      </c>
      <c r="CA395">
        <v>0</v>
      </c>
      <c r="CB395">
        <v>0</v>
      </c>
      <c r="CC395">
        <v>1</v>
      </c>
      <c r="CD395">
        <v>0</v>
      </c>
      <c r="CE395">
        <v>0</v>
      </c>
      <c r="CF395" s="52">
        <f t="shared" si="187"/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Y395">
        <v>0</v>
      </c>
      <c r="CZ395">
        <v>0</v>
      </c>
      <c r="DA395">
        <v>0</v>
      </c>
      <c r="DC395">
        <v>0</v>
      </c>
      <c r="DD395" s="54">
        <f t="shared" si="182"/>
        <v>0</v>
      </c>
      <c r="DE395" t="s">
        <v>8</v>
      </c>
      <c r="DF395">
        <v>0</v>
      </c>
      <c r="DG395" s="46">
        <v>0</v>
      </c>
      <c r="DH395" t="s">
        <v>68</v>
      </c>
    </row>
    <row r="396" spans="1:112" hidden="1" x14ac:dyDescent="0.35">
      <c r="A396" t="s">
        <v>3</v>
      </c>
      <c r="B396">
        <v>933002445</v>
      </c>
      <c r="C396">
        <v>1997</v>
      </c>
      <c r="D396">
        <v>25</v>
      </c>
      <c r="E396">
        <v>1</v>
      </c>
      <c r="F396" t="s">
        <v>8</v>
      </c>
      <c r="G396" s="3" t="s">
        <v>11</v>
      </c>
      <c r="H396" s="1">
        <v>44433</v>
      </c>
      <c r="I396" s="1">
        <v>44471</v>
      </c>
      <c r="J396" s="1">
        <v>44502</v>
      </c>
      <c r="K396" s="46">
        <v>39</v>
      </c>
      <c r="L396" s="48">
        <f t="shared" si="183"/>
        <v>0</v>
      </c>
      <c r="M396" s="48">
        <f t="shared" si="177"/>
        <v>0</v>
      </c>
      <c r="N396" s="48">
        <f t="shared" si="178"/>
        <v>0</v>
      </c>
      <c r="O396">
        <v>34.571428571428569</v>
      </c>
      <c r="P396">
        <v>3250</v>
      </c>
      <c r="Q396" s="9">
        <f>VLOOKUP(ROUND(K396,0),Sheet2!$B$20:$J$37,8,0)</f>
        <v>2883.6536389391513</v>
      </c>
      <c r="R396" s="46">
        <f>VLOOKUP(ROUND(K396,0),Sheet2!$B$20:$J$37,2,0)</f>
        <v>3986.9445441050993</v>
      </c>
      <c r="S396" s="46">
        <f>VLOOKUP(ROUND(K396,0),Sheet2!$B$20:$J$37,3,0)</f>
        <v>3823.1316171522089</v>
      </c>
      <c r="T396" s="46">
        <f>VLOOKUP(ROUND(K396,0),Sheet2!$B$20:$J$37,4,0)</f>
        <v>3736.3856874523608</v>
      </c>
      <c r="U396" s="46">
        <f>VLOOKUP(ROUND(K396,0),Sheet2!$B$20:$J$37,5,0)</f>
        <v>3602.8137210549116</v>
      </c>
      <c r="V396" s="46">
        <f>VLOOKUP(ROUND(K396,0),Sheet2!$B$20:$J$37,6,0)</f>
        <v>3379.6207896898895</v>
      </c>
      <c r="W396" s="46">
        <f>VLOOKUP(ROUND(K396,0),Sheet2!$B$20:$J$37,7,0)</f>
        <v>3131.6372143145204</v>
      </c>
      <c r="X396" s="46">
        <f>VLOOKUP(ROUND(K396,0),Sheet2!$B$20:$J$37,8,0)</f>
        <v>2883.6536389391513</v>
      </c>
      <c r="Y396" s="46">
        <f>VLOOKUP(ROUND(K396,0),Sheet2!$B$20:$J$37,9,0)</f>
        <v>2660.4607075741292</v>
      </c>
      <c r="Z396" s="46">
        <f>VLOOKUP(ROUND(K396,0),Sheet2!$B$20:$M$37,10,0)</f>
        <v>2526.8887411766796</v>
      </c>
      <c r="AA396" s="46">
        <f>VLOOKUP(ROUND(K396,0),Sheet2!$B$20:$M$37,11,0)</f>
        <v>2440.1428114768319</v>
      </c>
      <c r="AB396" s="46">
        <f>VLOOKUP(ROUND(K396,0),Sheet2!$B$20:$M$37,12,0)</f>
        <v>2276.3298845239415</v>
      </c>
      <c r="AC396" s="46">
        <v>50</v>
      </c>
      <c r="AD396" s="53">
        <f t="shared" si="180"/>
        <v>0</v>
      </c>
      <c r="AE396">
        <v>1</v>
      </c>
      <c r="AF396" s="46">
        <v>0</v>
      </c>
      <c r="AG396">
        <v>0</v>
      </c>
      <c r="AH396" s="45">
        <v>0</v>
      </c>
      <c r="AL396">
        <v>1</v>
      </c>
      <c r="AM396" s="45">
        <v>0</v>
      </c>
      <c r="AN396">
        <v>25</v>
      </c>
      <c r="AO396">
        <v>0</v>
      </c>
      <c r="AS396">
        <v>0</v>
      </c>
      <c r="AT396">
        <v>0</v>
      </c>
      <c r="AU396" t="s">
        <v>20</v>
      </c>
      <c r="AV396" t="s">
        <v>24</v>
      </c>
      <c r="AW396">
        <v>0</v>
      </c>
      <c r="AX396">
        <v>0</v>
      </c>
      <c r="AY396">
        <v>1</v>
      </c>
      <c r="AZ396" s="51">
        <f t="shared" si="184"/>
        <v>1</v>
      </c>
      <c r="BA396">
        <v>0</v>
      </c>
      <c r="BB396">
        <v>0</v>
      </c>
      <c r="BC396">
        <v>1</v>
      </c>
      <c r="BD396">
        <v>0</v>
      </c>
      <c r="BE396">
        <v>0</v>
      </c>
      <c r="BF396" s="51">
        <f t="shared" si="181"/>
        <v>0</v>
      </c>
      <c r="BG396">
        <v>0</v>
      </c>
      <c r="BH396">
        <v>0</v>
      </c>
      <c r="BI396">
        <v>0</v>
      </c>
      <c r="BJ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38</v>
      </c>
      <c r="BW396" t="s">
        <v>24</v>
      </c>
      <c r="BX396">
        <v>0</v>
      </c>
      <c r="BY396">
        <v>0</v>
      </c>
      <c r="BZ396" s="52">
        <f t="shared" si="186"/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 s="52">
        <f t="shared" si="187"/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Y396">
        <v>0</v>
      </c>
      <c r="CZ396">
        <v>0</v>
      </c>
      <c r="DA396">
        <v>0</v>
      </c>
      <c r="DC396">
        <v>1</v>
      </c>
      <c r="DD396" s="54">
        <f t="shared" si="182"/>
        <v>1</v>
      </c>
      <c r="DE396" t="s">
        <v>8</v>
      </c>
      <c r="DF396">
        <v>0</v>
      </c>
      <c r="DG396" s="46">
        <v>0</v>
      </c>
      <c r="DH396" t="s">
        <v>68</v>
      </c>
    </row>
    <row r="397" spans="1:112" hidden="1" x14ac:dyDescent="0.35">
      <c r="A397" t="s">
        <v>3</v>
      </c>
      <c r="B397">
        <v>353646568</v>
      </c>
      <c r="C397">
        <v>1993</v>
      </c>
      <c r="D397">
        <v>29</v>
      </c>
      <c r="E397">
        <v>2</v>
      </c>
      <c r="F397" t="s">
        <v>8</v>
      </c>
      <c r="G397" s="3" t="s">
        <v>11</v>
      </c>
      <c r="H397" s="1">
        <v>44435</v>
      </c>
      <c r="I397" s="1">
        <v>44480</v>
      </c>
      <c r="J397" s="1">
        <v>44449</v>
      </c>
      <c r="K397" s="46">
        <v>39</v>
      </c>
      <c r="L397" s="48">
        <f t="shared" si="183"/>
        <v>0</v>
      </c>
      <c r="M397" s="48">
        <f t="shared" si="177"/>
        <v>0</v>
      </c>
      <c r="N397" s="48">
        <f t="shared" si="178"/>
        <v>0</v>
      </c>
      <c r="O397">
        <v>37</v>
      </c>
      <c r="P397">
        <v>3250</v>
      </c>
      <c r="Q397" s="9">
        <f>VLOOKUP(ROUND(K397,0),Sheet2!$B$20:$J$37,8,0)</f>
        <v>2883.6536389391513</v>
      </c>
      <c r="R397" s="46">
        <f>VLOOKUP(ROUND(K397,0),Sheet2!$B$20:$J$37,2,0)</f>
        <v>3986.9445441050993</v>
      </c>
      <c r="S397" s="46">
        <f>VLOOKUP(ROUND(K397,0),Sheet2!$B$20:$J$37,3,0)</f>
        <v>3823.1316171522089</v>
      </c>
      <c r="T397" s="46">
        <f>VLOOKUP(ROUND(K397,0),Sheet2!$B$20:$J$37,4,0)</f>
        <v>3736.3856874523608</v>
      </c>
      <c r="U397" s="46">
        <f>VLOOKUP(ROUND(K397,0),Sheet2!$B$20:$J$37,5,0)</f>
        <v>3602.8137210549116</v>
      </c>
      <c r="V397" s="46">
        <f>VLOOKUP(ROUND(K397,0),Sheet2!$B$20:$J$37,6,0)</f>
        <v>3379.6207896898895</v>
      </c>
      <c r="W397" s="46">
        <f>VLOOKUP(ROUND(K397,0),Sheet2!$B$20:$J$37,7,0)</f>
        <v>3131.6372143145204</v>
      </c>
      <c r="X397" s="46">
        <f>VLOOKUP(ROUND(K397,0),Sheet2!$B$20:$J$37,8,0)</f>
        <v>2883.6536389391513</v>
      </c>
      <c r="Y397" s="46">
        <f>VLOOKUP(ROUND(K397,0),Sheet2!$B$20:$J$37,9,0)</f>
        <v>2660.4607075741292</v>
      </c>
      <c r="Z397" s="46">
        <f>VLOOKUP(ROUND(K397,0),Sheet2!$B$20:$M$37,10,0)</f>
        <v>2526.8887411766796</v>
      </c>
      <c r="AA397" s="46">
        <f>VLOOKUP(ROUND(K397,0),Sheet2!$B$20:$M$37,11,0)</f>
        <v>2440.1428114768319</v>
      </c>
      <c r="AB397" s="46">
        <f>VLOOKUP(ROUND(K397,0),Sheet2!$B$20:$M$37,12,0)</f>
        <v>2276.3298845239415</v>
      </c>
      <c r="AC397" s="46">
        <v>50</v>
      </c>
      <c r="AD397" s="53">
        <f t="shared" si="180"/>
        <v>0</v>
      </c>
      <c r="AE397">
        <v>1</v>
      </c>
      <c r="AF397" s="46">
        <v>0</v>
      </c>
      <c r="AG397">
        <v>0</v>
      </c>
      <c r="AH397" s="45">
        <v>0</v>
      </c>
      <c r="AL397">
        <v>0</v>
      </c>
      <c r="AM397" s="45">
        <v>0</v>
      </c>
      <c r="AO397">
        <v>0</v>
      </c>
      <c r="AQ397">
        <v>0</v>
      </c>
      <c r="AS397">
        <v>0</v>
      </c>
      <c r="AT397">
        <v>0</v>
      </c>
      <c r="AU397" t="s">
        <v>20</v>
      </c>
      <c r="AV397" t="s">
        <v>24</v>
      </c>
      <c r="AW397">
        <v>0</v>
      </c>
      <c r="AX397">
        <v>0</v>
      </c>
      <c r="AY397">
        <v>1</v>
      </c>
      <c r="AZ397" s="51">
        <f t="shared" si="184"/>
        <v>1</v>
      </c>
      <c r="BA397">
        <v>0</v>
      </c>
      <c r="BB397">
        <v>0</v>
      </c>
      <c r="BC397">
        <v>1</v>
      </c>
      <c r="BD397">
        <v>0</v>
      </c>
      <c r="BE397">
        <v>0</v>
      </c>
      <c r="BF397" s="51">
        <f t="shared" si="181"/>
        <v>0</v>
      </c>
      <c r="BG397">
        <v>0</v>
      </c>
      <c r="BH397">
        <v>1</v>
      </c>
      <c r="BI397">
        <v>1</v>
      </c>
      <c r="BJ397">
        <v>1</v>
      </c>
      <c r="BK397">
        <v>0</v>
      </c>
      <c r="BL397">
        <v>0</v>
      </c>
      <c r="BM397">
        <v>1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45</v>
      </c>
      <c r="BW397" t="s">
        <v>24</v>
      </c>
      <c r="BX397">
        <v>0</v>
      </c>
      <c r="BY397">
        <v>0</v>
      </c>
      <c r="BZ397" s="52">
        <f t="shared" si="186"/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 s="52">
        <f t="shared" si="187"/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Y397">
        <v>0</v>
      </c>
      <c r="CZ397">
        <v>0</v>
      </c>
      <c r="DA397">
        <v>0</v>
      </c>
      <c r="DC397">
        <v>1.1000000000000001</v>
      </c>
      <c r="DD397" s="54">
        <f t="shared" si="182"/>
        <v>1</v>
      </c>
      <c r="DE397" t="s">
        <v>8</v>
      </c>
      <c r="DF397">
        <v>0</v>
      </c>
      <c r="DG397" s="46">
        <v>0</v>
      </c>
      <c r="DH397" t="s">
        <v>68</v>
      </c>
    </row>
    <row r="398" spans="1:112" hidden="1" x14ac:dyDescent="0.35">
      <c r="A398" t="s">
        <v>3</v>
      </c>
      <c r="B398">
        <v>367665846</v>
      </c>
      <c r="C398">
        <v>2001</v>
      </c>
      <c r="D398">
        <v>21</v>
      </c>
      <c r="E398">
        <v>2</v>
      </c>
      <c r="F398" t="s">
        <v>8</v>
      </c>
      <c r="G398" s="3" t="s">
        <v>11</v>
      </c>
      <c r="H398" s="1">
        <v>44454</v>
      </c>
      <c r="I398" s="1">
        <v>44475</v>
      </c>
      <c r="J398" s="1">
        <v>44476</v>
      </c>
      <c r="K398" s="46">
        <v>38.714285714285715</v>
      </c>
      <c r="L398" s="48">
        <f t="shared" si="183"/>
        <v>0</v>
      </c>
      <c r="M398" s="48">
        <f t="shared" si="177"/>
        <v>0</v>
      </c>
      <c r="N398" s="48">
        <f t="shared" si="178"/>
        <v>0</v>
      </c>
      <c r="O398">
        <v>38.571428571428569</v>
      </c>
      <c r="P398">
        <v>3250</v>
      </c>
      <c r="Q398" s="9">
        <f>VLOOKUP(ROUND(K398,0),Sheet2!$B$20:$J$37,8,0)</f>
        <v>2883.6536389391513</v>
      </c>
      <c r="R398" s="46">
        <f>VLOOKUP(ROUND(K398,0),Sheet2!$B$20:$J$37,2,0)</f>
        <v>3986.9445441050993</v>
      </c>
      <c r="S398" s="46">
        <f>VLOOKUP(ROUND(K398,0),Sheet2!$B$20:$J$37,3,0)</f>
        <v>3823.1316171522089</v>
      </c>
      <c r="T398" s="46">
        <f>VLOOKUP(ROUND(K398,0),Sheet2!$B$20:$J$37,4,0)</f>
        <v>3736.3856874523608</v>
      </c>
      <c r="U398" s="46">
        <f>VLOOKUP(ROUND(K398,0),Sheet2!$B$20:$J$37,5,0)</f>
        <v>3602.8137210549116</v>
      </c>
      <c r="V398" s="46">
        <f>VLOOKUP(ROUND(K398,0),Sheet2!$B$20:$J$37,6,0)</f>
        <v>3379.6207896898895</v>
      </c>
      <c r="W398" s="46">
        <f>VLOOKUP(ROUND(K398,0),Sheet2!$B$20:$J$37,7,0)</f>
        <v>3131.6372143145204</v>
      </c>
      <c r="X398" s="46">
        <f>VLOOKUP(ROUND(K398,0),Sheet2!$B$20:$J$37,8,0)</f>
        <v>2883.6536389391513</v>
      </c>
      <c r="Y398" s="46">
        <f>VLOOKUP(ROUND(K398,0),Sheet2!$B$20:$J$37,9,0)</f>
        <v>2660.4607075741292</v>
      </c>
      <c r="Z398" s="46">
        <f>VLOOKUP(ROUND(K398,0),Sheet2!$B$20:$M$37,10,0)</f>
        <v>2526.8887411766796</v>
      </c>
      <c r="AA398" s="46">
        <f>VLOOKUP(ROUND(K398,0),Sheet2!$B$20:$M$37,11,0)</f>
        <v>2440.1428114768319</v>
      </c>
      <c r="AB398" s="46">
        <f>VLOOKUP(ROUND(K398,0),Sheet2!$B$20:$M$37,12,0)</f>
        <v>2276.3298845239415</v>
      </c>
      <c r="AC398" s="46">
        <v>50</v>
      </c>
      <c r="AD398" s="53">
        <f t="shared" si="180"/>
        <v>0</v>
      </c>
      <c r="AE398">
        <v>1</v>
      </c>
      <c r="AF398" s="46">
        <v>0</v>
      </c>
      <c r="AG398">
        <v>0</v>
      </c>
      <c r="AH398" s="45">
        <v>0</v>
      </c>
      <c r="AL398">
        <v>1</v>
      </c>
      <c r="AM398" s="45">
        <v>0</v>
      </c>
      <c r="AN398">
        <v>22</v>
      </c>
      <c r="AO398">
        <v>0</v>
      </c>
      <c r="AS398">
        <v>0</v>
      </c>
      <c r="AT398">
        <v>0</v>
      </c>
      <c r="AU398" t="s">
        <v>20</v>
      </c>
      <c r="AV398" t="s">
        <v>25</v>
      </c>
      <c r="AW398">
        <v>0</v>
      </c>
      <c r="AX398">
        <v>0</v>
      </c>
      <c r="AY398">
        <v>1</v>
      </c>
      <c r="AZ398" s="51">
        <f t="shared" si="184"/>
        <v>1</v>
      </c>
      <c r="BA398">
        <v>0</v>
      </c>
      <c r="BB398">
        <v>0</v>
      </c>
      <c r="BC398">
        <v>0</v>
      </c>
      <c r="BD398">
        <v>0</v>
      </c>
      <c r="BE398">
        <v>0</v>
      </c>
      <c r="BF398" s="51">
        <f t="shared" si="181"/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21</v>
      </c>
      <c r="BW398" t="s">
        <v>25</v>
      </c>
      <c r="BX398">
        <v>0</v>
      </c>
      <c r="BY398">
        <v>0</v>
      </c>
      <c r="BZ398" s="52">
        <f t="shared" si="186"/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 s="52">
        <f t="shared" si="187"/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Y398">
        <v>0</v>
      </c>
      <c r="CZ398">
        <v>0</v>
      </c>
      <c r="DA398">
        <v>0</v>
      </c>
      <c r="DC398">
        <v>0</v>
      </c>
      <c r="DD398" s="54">
        <f t="shared" si="182"/>
        <v>0</v>
      </c>
      <c r="DE398" t="s">
        <v>73</v>
      </c>
      <c r="DF398">
        <v>0</v>
      </c>
      <c r="DG398" s="46">
        <v>0</v>
      </c>
      <c r="DH398" t="s">
        <v>68</v>
      </c>
    </row>
    <row r="399" spans="1:112" hidden="1" x14ac:dyDescent="0.35">
      <c r="A399" t="s">
        <v>3</v>
      </c>
      <c r="B399">
        <v>348983420</v>
      </c>
      <c r="C399">
        <v>1993</v>
      </c>
      <c r="D399">
        <v>29</v>
      </c>
      <c r="E399">
        <v>2</v>
      </c>
      <c r="F399" t="s">
        <v>8</v>
      </c>
      <c r="G399" s="3" t="s">
        <v>11</v>
      </c>
      <c r="H399" s="1">
        <v>44461</v>
      </c>
      <c r="I399" s="1">
        <v>44491</v>
      </c>
      <c r="J399" s="1">
        <v>44538</v>
      </c>
      <c r="K399">
        <v>39.142857142857146</v>
      </c>
      <c r="L399" s="48">
        <f t="shared" si="183"/>
        <v>0</v>
      </c>
      <c r="M399" s="48">
        <f t="shared" si="177"/>
        <v>0</v>
      </c>
      <c r="N399" s="48">
        <f t="shared" si="178"/>
        <v>0</v>
      </c>
      <c r="O399">
        <v>32.428571428571431</v>
      </c>
      <c r="P399">
        <v>3250</v>
      </c>
      <c r="Q399" s="9">
        <f>VLOOKUP(ROUND(K399,0),Sheet2!$B$20:$J$37,8,0)</f>
        <v>2883.6536389391513</v>
      </c>
      <c r="R399" s="46">
        <f>VLOOKUP(ROUND(K399,0),Sheet2!$B$20:$J$37,2,0)</f>
        <v>3986.9445441050993</v>
      </c>
      <c r="S399" s="46">
        <f>VLOOKUP(ROUND(K399,0),Sheet2!$B$20:$J$37,3,0)</f>
        <v>3823.1316171522089</v>
      </c>
      <c r="T399" s="46">
        <f>VLOOKUP(ROUND(K399,0),Sheet2!$B$20:$J$37,4,0)</f>
        <v>3736.3856874523608</v>
      </c>
      <c r="U399" s="46">
        <f>VLOOKUP(ROUND(K399,0),Sheet2!$B$20:$J$37,5,0)</f>
        <v>3602.8137210549116</v>
      </c>
      <c r="V399" s="46">
        <f>VLOOKUP(ROUND(K399,0),Sheet2!$B$20:$J$37,6,0)</f>
        <v>3379.6207896898895</v>
      </c>
      <c r="W399" s="46">
        <f>VLOOKUP(ROUND(K399,0),Sheet2!$B$20:$J$37,7,0)</f>
        <v>3131.6372143145204</v>
      </c>
      <c r="X399" s="46">
        <f>VLOOKUP(ROUND(K399,0),Sheet2!$B$20:$J$37,8,0)</f>
        <v>2883.6536389391513</v>
      </c>
      <c r="Y399" s="46">
        <f>VLOOKUP(ROUND(K399,0),Sheet2!$B$20:$J$37,9,0)</f>
        <v>2660.4607075741292</v>
      </c>
      <c r="Z399" s="46">
        <f>VLOOKUP(ROUND(K399,0),Sheet2!$B$20:$M$37,10,0)</f>
        <v>2526.8887411766796</v>
      </c>
      <c r="AA399" s="46">
        <f>VLOOKUP(ROUND(K399,0),Sheet2!$B$20:$M$37,11,0)</f>
        <v>2440.1428114768319</v>
      </c>
      <c r="AB399" s="46">
        <f>VLOOKUP(ROUND(K399,0),Sheet2!$B$20:$M$37,12,0)</f>
        <v>2276.3298845239415</v>
      </c>
      <c r="AC399" s="46">
        <v>50</v>
      </c>
      <c r="AD399" s="53">
        <f t="shared" si="180"/>
        <v>0</v>
      </c>
      <c r="AE399">
        <v>1</v>
      </c>
      <c r="AF399" s="46">
        <v>0</v>
      </c>
      <c r="AG399">
        <v>0</v>
      </c>
      <c r="AH399" s="45">
        <v>0</v>
      </c>
      <c r="AL399">
        <v>0</v>
      </c>
      <c r="AM399" s="45">
        <v>0</v>
      </c>
      <c r="AO399">
        <v>0</v>
      </c>
      <c r="AS399">
        <v>1</v>
      </c>
      <c r="AT399">
        <v>0</v>
      </c>
      <c r="AU399" t="s">
        <v>20</v>
      </c>
      <c r="AV399" t="s">
        <v>25</v>
      </c>
      <c r="AW399">
        <v>0</v>
      </c>
      <c r="AX399">
        <v>0</v>
      </c>
      <c r="AY399">
        <v>1</v>
      </c>
      <c r="AZ399" s="51">
        <f t="shared" si="184"/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 s="51">
        <f t="shared" si="181"/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30</v>
      </c>
      <c r="BW399" t="s">
        <v>25</v>
      </c>
      <c r="BX399">
        <v>0</v>
      </c>
      <c r="BY399">
        <v>0</v>
      </c>
      <c r="BZ399" s="52">
        <f t="shared" si="186"/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 s="52">
        <f t="shared" si="187"/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Y399">
        <v>0</v>
      </c>
      <c r="CZ399">
        <v>0</v>
      </c>
      <c r="DA399">
        <v>0</v>
      </c>
      <c r="DC399">
        <v>0</v>
      </c>
      <c r="DD399" s="54">
        <f t="shared" si="182"/>
        <v>0</v>
      </c>
      <c r="DE399" t="s">
        <v>73</v>
      </c>
      <c r="DF399">
        <v>0</v>
      </c>
      <c r="DG399" s="46">
        <v>0</v>
      </c>
      <c r="DH399" t="s">
        <v>68</v>
      </c>
    </row>
    <row r="400" spans="1:112" hidden="1" x14ac:dyDescent="0.35">
      <c r="A400" t="s">
        <v>2</v>
      </c>
      <c r="B400">
        <v>21049465</v>
      </c>
      <c r="C400">
        <v>1995</v>
      </c>
      <c r="D400">
        <v>27</v>
      </c>
      <c r="E400">
        <v>0</v>
      </c>
      <c r="F400" t="s">
        <v>8</v>
      </c>
      <c r="G400" s="3" t="s">
        <v>11</v>
      </c>
      <c r="H400" s="1">
        <v>44438</v>
      </c>
      <c r="I400" s="1">
        <v>44459</v>
      </c>
      <c r="J400" s="1">
        <v>44523</v>
      </c>
      <c r="K400">
        <v>39.4</v>
      </c>
      <c r="L400" s="48">
        <f t="shared" si="183"/>
        <v>0</v>
      </c>
      <c r="M400" s="48">
        <f t="shared" si="177"/>
        <v>0</v>
      </c>
      <c r="N400" s="48">
        <f t="shared" si="178"/>
        <v>0</v>
      </c>
      <c r="O400">
        <v>30.257142857142856</v>
      </c>
      <c r="P400">
        <v>3250</v>
      </c>
      <c r="Q400" s="9">
        <f>VLOOKUP(ROUND(K400,0),Sheet2!$B$20:$J$37,8,0)</f>
        <v>2883.6536389391513</v>
      </c>
      <c r="R400" s="46">
        <f>VLOOKUP(ROUND(K400,0),Sheet2!$B$20:$J$37,2,0)</f>
        <v>3986.9445441050993</v>
      </c>
      <c r="S400" s="46">
        <f>VLOOKUP(ROUND(K400,0),Sheet2!$B$20:$J$37,3,0)</f>
        <v>3823.1316171522089</v>
      </c>
      <c r="T400" s="46">
        <f>VLOOKUP(ROUND(K400,0),Sheet2!$B$20:$J$37,4,0)</f>
        <v>3736.3856874523608</v>
      </c>
      <c r="U400" s="46">
        <f>VLOOKUP(ROUND(K400,0),Sheet2!$B$20:$J$37,5,0)</f>
        <v>3602.8137210549116</v>
      </c>
      <c r="V400" s="46">
        <f>VLOOKUP(ROUND(K400,0),Sheet2!$B$20:$J$37,6,0)</f>
        <v>3379.6207896898895</v>
      </c>
      <c r="W400" s="46">
        <f>VLOOKUP(ROUND(K400,0),Sheet2!$B$20:$J$37,7,0)</f>
        <v>3131.6372143145204</v>
      </c>
      <c r="X400" s="46">
        <f>VLOOKUP(ROUND(K400,0),Sheet2!$B$20:$J$37,8,0)</f>
        <v>2883.6536389391513</v>
      </c>
      <c r="Y400" s="46">
        <f>VLOOKUP(ROUND(K400,0),Sheet2!$B$20:$J$37,9,0)</f>
        <v>2660.4607075741292</v>
      </c>
      <c r="Z400" s="46">
        <f>VLOOKUP(ROUND(K400,0),Sheet2!$B$20:$M$37,10,0)</f>
        <v>2526.8887411766796</v>
      </c>
      <c r="AA400" s="46">
        <f>VLOOKUP(ROUND(K400,0),Sheet2!$B$20:$M$37,11,0)</f>
        <v>2440.1428114768319</v>
      </c>
      <c r="AB400" s="46">
        <f>VLOOKUP(ROUND(K400,0),Sheet2!$B$20:$M$37,12,0)</f>
        <v>2276.3298845239415</v>
      </c>
      <c r="AC400" s="46">
        <v>50</v>
      </c>
      <c r="AD400" s="53">
        <f t="shared" si="180"/>
        <v>0</v>
      </c>
      <c r="AE400">
        <v>1</v>
      </c>
      <c r="AF400" s="46">
        <v>0</v>
      </c>
      <c r="AG400">
        <v>0</v>
      </c>
      <c r="AH400" s="45">
        <v>0</v>
      </c>
      <c r="AL400">
        <v>0</v>
      </c>
      <c r="AM400" s="45">
        <v>0</v>
      </c>
      <c r="AO400">
        <v>0</v>
      </c>
      <c r="AQ400">
        <v>0</v>
      </c>
      <c r="AS400">
        <v>0</v>
      </c>
      <c r="AT400">
        <v>0</v>
      </c>
      <c r="AU400" t="s">
        <v>20</v>
      </c>
      <c r="AV400" t="s">
        <v>25</v>
      </c>
      <c r="AW400">
        <v>0</v>
      </c>
      <c r="AX400">
        <v>0</v>
      </c>
      <c r="AY400">
        <v>1</v>
      </c>
      <c r="AZ400" s="51">
        <f t="shared" si="184"/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 s="51">
        <f t="shared" si="181"/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21</v>
      </c>
      <c r="BW400" t="s">
        <v>25</v>
      </c>
      <c r="BX400">
        <v>0</v>
      </c>
      <c r="BY400">
        <v>0</v>
      </c>
      <c r="BZ400" s="52">
        <f t="shared" si="186"/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 s="52">
        <f t="shared" si="187"/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1</v>
      </c>
      <c r="CY400">
        <v>0</v>
      </c>
      <c r="CZ400">
        <v>0</v>
      </c>
      <c r="DA400">
        <v>0</v>
      </c>
      <c r="DC400">
        <v>0</v>
      </c>
      <c r="DD400" s="54">
        <f t="shared" si="182"/>
        <v>0</v>
      </c>
      <c r="DE400" t="s">
        <v>8</v>
      </c>
      <c r="DF400">
        <v>0</v>
      </c>
      <c r="DG400" s="46">
        <v>0</v>
      </c>
      <c r="DH400" t="s">
        <v>68</v>
      </c>
    </row>
    <row r="401" spans="1:112" hidden="1" x14ac:dyDescent="0.35">
      <c r="A401" t="s">
        <v>3</v>
      </c>
      <c r="B401">
        <v>938332528</v>
      </c>
      <c r="C401">
        <v>1994</v>
      </c>
      <c r="D401">
        <v>28</v>
      </c>
      <c r="E401" s="45">
        <v>1</v>
      </c>
      <c r="F401" t="s">
        <v>8</v>
      </c>
      <c r="G401" s="3" t="s">
        <v>11</v>
      </c>
      <c r="H401" s="1">
        <v>44452</v>
      </c>
      <c r="I401" s="1">
        <v>44473</v>
      </c>
      <c r="J401" s="1">
        <v>44523</v>
      </c>
      <c r="K401">
        <v>39.714285714285715</v>
      </c>
      <c r="L401" s="48">
        <f t="shared" si="183"/>
        <v>0</v>
      </c>
      <c r="M401" s="48">
        <f t="shared" si="177"/>
        <v>0</v>
      </c>
      <c r="N401" s="48">
        <f t="shared" si="178"/>
        <v>0</v>
      </c>
      <c r="O401">
        <v>32.571428571428569</v>
      </c>
      <c r="P401">
        <v>3400</v>
      </c>
      <c r="Q401" s="9">
        <f>VLOOKUP(ROUND(K401,0),Sheet2!$B$20:$J$37,8,0)</f>
        <v>3027.866102317616</v>
      </c>
      <c r="R401" s="46">
        <f>VLOOKUP(ROUND(K401,0),Sheet2!$B$20:$J$37,2,0)</f>
        <v>4186.3329471694315</v>
      </c>
      <c r="S401" s="46">
        <f>VLOOKUP(ROUND(K401,0),Sheet2!$B$20:$J$37,3,0)</f>
        <v>4014.327682062572</v>
      </c>
      <c r="T401" s="46">
        <f>VLOOKUP(ROUND(K401,0),Sheet2!$B$20:$J$37,4,0)</f>
        <v>3923.2435599941455</v>
      </c>
      <c r="U401" s="46">
        <f>VLOOKUP(ROUND(K401,0),Sheet2!$B$20:$J$37,5,0)</f>
        <v>3782.9916157892471</v>
      </c>
      <c r="V401" s="46">
        <f>VLOOKUP(ROUND(K401,0),Sheet2!$B$20:$J$37,6,0)</f>
        <v>3548.6367327923881</v>
      </c>
      <c r="W401" s="46">
        <f>VLOOKUP(ROUND(K401,0),Sheet2!$B$20:$J$37,7,0)</f>
        <v>3288.2514175550023</v>
      </c>
      <c r="X401" s="46">
        <f>VLOOKUP(ROUND(K401,0),Sheet2!$B$20:$J$37,8,0)</f>
        <v>3027.866102317616</v>
      </c>
      <c r="Y401" s="46">
        <f>VLOOKUP(ROUND(K401,0),Sheet2!$B$20:$J$37,9,0)</f>
        <v>2793.5112193207569</v>
      </c>
      <c r="Z401" s="46">
        <f>VLOOKUP(ROUND(K401,0),Sheet2!$B$20:$M$37,10,0)</f>
        <v>2653.2592751158591</v>
      </c>
      <c r="AA401" s="46">
        <f>VLOOKUP(ROUND(K401,0),Sheet2!$B$20:$M$37,11,0)</f>
        <v>2562.1751530474321</v>
      </c>
      <c r="AB401" s="46">
        <f>VLOOKUP(ROUND(K401,0),Sheet2!$B$20:$M$37,12,0)</f>
        <v>2390.1698879405726</v>
      </c>
      <c r="AC401" s="46">
        <v>50</v>
      </c>
      <c r="AD401" s="53">
        <f t="shared" si="180"/>
        <v>0</v>
      </c>
      <c r="AE401">
        <v>1</v>
      </c>
      <c r="AF401" s="46">
        <v>0</v>
      </c>
      <c r="AG401">
        <v>0</v>
      </c>
      <c r="AH401" s="45">
        <v>0</v>
      </c>
      <c r="AL401">
        <v>1</v>
      </c>
      <c r="AM401" s="45">
        <v>0</v>
      </c>
      <c r="AN401">
        <v>22</v>
      </c>
      <c r="AO401">
        <v>0</v>
      </c>
      <c r="AS401">
        <v>0</v>
      </c>
      <c r="AT401">
        <v>0</v>
      </c>
      <c r="AU401" t="s">
        <v>20</v>
      </c>
      <c r="AV401" t="s">
        <v>25</v>
      </c>
      <c r="AW401">
        <v>0</v>
      </c>
      <c r="AX401">
        <v>0</v>
      </c>
      <c r="AY401">
        <v>0</v>
      </c>
      <c r="AZ401" s="51">
        <f t="shared" si="184"/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51">
        <f t="shared" si="181"/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21</v>
      </c>
      <c r="BW401" t="s">
        <v>25</v>
      </c>
      <c r="BX401">
        <v>0</v>
      </c>
      <c r="BY401">
        <v>0</v>
      </c>
      <c r="BZ401" s="52">
        <f t="shared" si="186"/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 s="52">
        <f t="shared" si="187"/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Y401">
        <v>0</v>
      </c>
      <c r="CZ401">
        <v>0</v>
      </c>
      <c r="DA401">
        <v>0</v>
      </c>
      <c r="DC401">
        <v>0</v>
      </c>
      <c r="DD401" s="54">
        <f t="shared" si="182"/>
        <v>0</v>
      </c>
      <c r="DE401" t="s">
        <v>8</v>
      </c>
      <c r="DF401">
        <v>0</v>
      </c>
      <c r="DG401" s="46">
        <v>0</v>
      </c>
      <c r="DH401" t="s">
        <v>68</v>
      </c>
    </row>
    <row r="402" spans="1:112" hidden="1" x14ac:dyDescent="0.35">
      <c r="A402" t="s">
        <v>3</v>
      </c>
      <c r="B402">
        <v>936645154</v>
      </c>
      <c r="C402">
        <v>1997</v>
      </c>
      <c r="D402">
        <v>25</v>
      </c>
      <c r="E402">
        <v>1</v>
      </c>
      <c r="F402" t="s">
        <v>8</v>
      </c>
      <c r="G402" s="3" t="s">
        <v>11</v>
      </c>
      <c r="H402" s="1">
        <v>44433</v>
      </c>
      <c r="I402" s="1">
        <v>44478</v>
      </c>
      <c r="J402" s="1">
        <v>44510</v>
      </c>
      <c r="K402">
        <v>40</v>
      </c>
      <c r="L402" s="48">
        <f t="shared" si="183"/>
        <v>0</v>
      </c>
      <c r="M402" s="48">
        <f t="shared" si="177"/>
        <v>0</v>
      </c>
      <c r="N402" s="48">
        <f t="shared" si="178"/>
        <v>0</v>
      </c>
      <c r="O402">
        <v>35.428571428571431</v>
      </c>
      <c r="P402">
        <v>3400</v>
      </c>
      <c r="Q402" s="9">
        <f>VLOOKUP(ROUND(K402,0),Sheet2!$B$20:$J$37,8,0)</f>
        <v>3027.866102317616</v>
      </c>
      <c r="R402" s="46">
        <f>VLOOKUP(ROUND(K402,0),Sheet2!$B$20:$J$37,2,0)</f>
        <v>4186.3329471694315</v>
      </c>
      <c r="S402" s="46">
        <f>VLOOKUP(ROUND(K402,0),Sheet2!$B$20:$J$37,3,0)</f>
        <v>4014.327682062572</v>
      </c>
      <c r="T402" s="46">
        <f>VLOOKUP(ROUND(K402,0),Sheet2!$B$20:$J$37,4,0)</f>
        <v>3923.2435599941455</v>
      </c>
      <c r="U402" s="46">
        <f>VLOOKUP(ROUND(K402,0),Sheet2!$B$20:$J$37,5,0)</f>
        <v>3782.9916157892471</v>
      </c>
      <c r="V402" s="46">
        <f>VLOOKUP(ROUND(K402,0),Sheet2!$B$20:$J$37,6,0)</f>
        <v>3548.6367327923881</v>
      </c>
      <c r="W402" s="46">
        <f>VLOOKUP(ROUND(K402,0),Sheet2!$B$20:$J$37,7,0)</f>
        <v>3288.2514175550023</v>
      </c>
      <c r="X402" s="46">
        <f>VLOOKUP(ROUND(K402,0),Sheet2!$B$20:$J$37,8,0)</f>
        <v>3027.866102317616</v>
      </c>
      <c r="Y402" s="46">
        <f>VLOOKUP(ROUND(K402,0),Sheet2!$B$20:$J$37,9,0)</f>
        <v>2793.5112193207569</v>
      </c>
      <c r="Z402" s="46">
        <f>VLOOKUP(ROUND(K402,0),Sheet2!$B$20:$M$37,10,0)</f>
        <v>2653.2592751158591</v>
      </c>
      <c r="AA402" s="46">
        <f>VLOOKUP(ROUND(K402,0),Sheet2!$B$20:$M$37,11,0)</f>
        <v>2562.1751530474321</v>
      </c>
      <c r="AB402" s="46">
        <f>VLOOKUP(ROUND(K402,0),Sheet2!$B$20:$M$37,12,0)</f>
        <v>2390.1698879405726</v>
      </c>
      <c r="AC402" s="46">
        <v>50</v>
      </c>
      <c r="AD402" s="53">
        <f t="shared" si="180"/>
        <v>0</v>
      </c>
      <c r="AE402">
        <v>1</v>
      </c>
      <c r="AF402" s="46">
        <v>0</v>
      </c>
      <c r="AG402">
        <v>0</v>
      </c>
      <c r="AH402" s="45">
        <v>0</v>
      </c>
      <c r="AL402">
        <v>1</v>
      </c>
      <c r="AM402" s="45">
        <v>0</v>
      </c>
      <c r="AN402">
        <v>22</v>
      </c>
      <c r="AO402">
        <v>0</v>
      </c>
      <c r="AS402">
        <v>0</v>
      </c>
      <c r="AT402">
        <v>1</v>
      </c>
      <c r="AU402" t="s">
        <v>20</v>
      </c>
      <c r="AV402" t="s">
        <v>24</v>
      </c>
      <c r="AW402">
        <v>0</v>
      </c>
      <c r="AX402">
        <v>0</v>
      </c>
      <c r="AY402">
        <v>1</v>
      </c>
      <c r="AZ402" s="51">
        <f t="shared" si="184"/>
        <v>1</v>
      </c>
      <c r="BA402">
        <v>0</v>
      </c>
      <c r="BB402">
        <v>0</v>
      </c>
      <c r="BC402">
        <v>1</v>
      </c>
      <c r="BD402">
        <v>0</v>
      </c>
      <c r="BE402">
        <v>0</v>
      </c>
      <c r="BF402" s="51">
        <f t="shared" si="181"/>
        <v>0</v>
      </c>
      <c r="BG402">
        <v>0</v>
      </c>
      <c r="BH402">
        <v>1</v>
      </c>
      <c r="BI402">
        <v>1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45</v>
      </c>
      <c r="BW402" t="s">
        <v>24</v>
      </c>
      <c r="BX402">
        <v>0</v>
      </c>
      <c r="BY402">
        <v>0</v>
      </c>
      <c r="BZ402" s="52">
        <f t="shared" si="186"/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 s="52">
        <f t="shared" si="187"/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Y402">
        <v>0</v>
      </c>
      <c r="CZ402">
        <v>0</v>
      </c>
      <c r="DA402">
        <v>0</v>
      </c>
      <c r="DC402">
        <v>0</v>
      </c>
      <c r="DD402" s="54">
        <f t="shared" si="182"/>
        <v>0</v>
      </c>
      <c r="DE402" t="s">
        <v>73</v>
      </c>
      <c r="DF402">
        <v>0</v>
      </c>
      <c r="DG402" s="46">
        <v>0</v>
      </c>
      <c r="DH402" t="s">
        <v>68</v>
      </c>
    </row>
    <row r="403" spans="1:112" hidden="1" x14ac:dyDescent="0.35">
      <c r="A403" t="s">
        <v>3</v>
      </c>
      <c r="B403">
        <v>968058610</v>
      </c>
      <c r="C403">
        <v>1998</v>
      </c>
      <c r="D403">
        <v>24</v>
      </c>
      <c r="E403">
        <v>1</v>
      </c>
      <c r="F403" t="s">
        <v>8</v>
      </c>
      <c r="G403" s="3" t="s">
        <v>11</v>
      </c>
      <c r="H403" s="1">
        <v>44425</v>
      </c>
      <c r="I403" s="1">
        <v>44486</v>
      </c>
      <c r="J403" s="1">
        <v>44543</v>
      </c>
      <c r="K403">
        <v>39.571428571428569</v>
      </c>
      <c r="L403" s="48">
        <f t="shared" si="183"/>
        <v>0</v>
      </c>
      <c r="M403" s="48">
        <f t="shared" si="177"/>
        <v>0</v>
      </c>
      <c r="N403" s="48">
        <f t="shared" si="178"/>
        <v>0</v>
      </c>
      <c r="O403">
        <v>31.428571428571427</v>
      </c>
      <c r="P403">
        <v>3400</v>
      </c>
      <c r="Q403" s="9">
        <f>VLOOKUP(ROUND(K403,0),Sheet2!$B$20:$J$37,8,0)</f>
        <v>3027.866102317616</v>
      </c>
      <c r="R403" s="46">
        <f>VLOOKUP(ROUND(K403,0),Sheet2!$B$20:$J$37,2,0)</f>
        <v>4186.3329471694315</v>
      </c>
      <c r="S403" s="46">
        <f>VLOOKUP(ROUND(K403,0),Sheet2!$B$20:$J$37,3,0)</f>
        <v>4014.327682062572</v>
      </c>
      <c r="T403" s="46">
        <f>VLOOKUP(ROUND(K403,0),Sheet2!$B$20:$J$37,4,0)</f>
        <v>3923.2435599941455</v>
      </c>
      <c r="U403" s="46">
        <f>VLOOKUP(ROUND(K403,0),Sheet2!$B$20:$J$37,5,0)</f>
        <v>3782.9916157892471</v>
      </c>
      <c r="V403" s="46">
        <f>VLOOKUP(ROUND(K403,0),Sheet2!$B$20:$J$37,6,0)</f>
        <v>3548.6367327923881</v>
      </c>
      <c r="W403" s="46">
        <f>VLOOKUP(ROUND(K403,0),Sheet2!$B$20:$J$37,7,0)</f>
        <v>3288.2514175550023</v>
      </c>
      <c r="X403" s="46">
        <f>VLOOKUP(ROUND(K403,0),Sheet2!$B$20:$J$37,8,0)</f>
        <v>3027.866102317616</v>
      </c>
      <c r="Y403" s="46">
        <f>VLOOKUP(ROUND(K403,0),Sheet2!$B$20:$J$37,9,0)</f>
        <v>2793.5112193207569</v>
      </c>
      <c r="Z403" s="46">
        <f>VLOOKUP(ROUND(K403,0),Sheet2!$B$20:$M$37,10,0)</f>
        <v>2653.2592751158591</v>
      </c>
      <c r="AA403" s="46">
        <f>VLOOKUP(ROUND(K403,0),Sheet2!$B$20:$M$37,11,0)</f>
        <v>2562.1751530474321</v>
      </c>
      <c r="AB403" s="46">
        <f>VLOOKUP(ROUND(K403,0),Sheet2!$B$20:$M$37,12,0)</f>
        <v>2390.1698879405726</v>
      </c>
      <c r="AC403" s="46">
        <v>50</v>
      </c>
      <c r="AD403" s="53">
        <f t="shared" si="180"/>
        <v>0</v>
      </c>
      <c r="AE403">
        <v>1</v>
      </c>
      <c r="AF403" s="46">
        <v>0</v>
      </c>
      <c r="AG403">
        <v>0</v>
      </c>
      <c r="AH403" s="45">
        <v>0</v>
      </c>
      <c r="AL403">
        <v>0</v>
      </c>
      <c r="AM403" s="45">
        <v>0</v>
      </c>
      <c r="AN403" t="s">
        <v>15</v>
      </c>
      <c r="AO403">
        <v>0</v>
      </c>
      <c r="AS403">
        <v>0</v>
      </c>
      <c r="AT403">
        <v>0</v>
      </c>
      <c r="AU403" t="s">
        <v>20</v>
      </c>
      <c r="AV403" t="s">
        <v>24</v>
      </c>
      <c r="AW403">
        <v>0</v>
      </c>
      <c r="AX403">
        <v>0</v>
      </c>
      <c r="AY403">
        <v>0</v>
      </c>
      <c r="AZ403" s="51">
        <f t="shared" si="184"/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51">
        <f t="shared" si="181"/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61</v>
      </c>
      <c r="BW403" t="s">
        <v>24</v>
      </c>
      <c r="BX403">
        <v>0</v>
      </c>
      <c r="BY403">
        <v>0</v>
      </c>
      <c r="BZ403" s="52">
        <f t="shared" si="186"/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 s="52">
        <f t="shared" si="187"/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Y403">
        <v>0</v>
      </c>
      <c r="CZ403">
        <v>0</v>
      </c>
      <c r="DA403">
        <v>0</v>
      </c>
      <c r="DC403">
        <v>0</v>
      </c>
      <c r="DD403" s="54">
        <f t="shared" si="182"/>
        <v>0</v>
      </c>
      <c r="DE403" t="s">
        <v>73</v>
      </c>
      <c r="DF403">
        <v>0</v>
      </c>
      <c r="DG403" s="46">
        <v>0</v>
      </c>
      <c r="DH403" t="s">
        <v>68</v>
      </c>
    </row>
    <row r="404" spans="1:112" hidden="1" x14ac:dyDescent="0.35">
      <c r="A404" t="s">
        <v>3</v>
      </c>
      <c r="B404">
        <v>906758828</v>
      </c>
      <c r="C404">
        <v>1991</v>
      </c>
      <c r="D404">
        <v>31</v>
      </c>
      <c r="E404">
        <v>2</v>
      </c>
      <c r="F404" t="s">
        <v>8</v>
      </c>
      <c r="G404" s="3" t="s">
        <v>11</v>
      </c>
      <c r="H404" s="1">
        <v>44433</v>
      </c>
      <c r="I404" s="1">
        <v>44485</v>
      </c>
      <c r="J404" s="1">
        <v>44458</v>
      </c>
      <c r="K404">
        <v>39.571428571428569</v>
      </c>
      <c r="L404" s="48">
        <f t="shared" si="183"/>
        <v>0</v>
      </c>
      <c r="M404" s="48">
        <f t="shared" si="177"/>
        <v>0</v>
      </c>
      <c r="N404" s="48">
        <f t="shared" si="178"/>
        <v>0</v>
      </c>
      <c r="O404">
        <v>36</v>
      </c>
      <c r="P404">
        <v>3400</v>
      </c>
      <c r="Q404" s="9">
        <f>VLOOKUP(ROUND(K404,0),Sheet2!$B$20:$J$37,8,0)</f>
        <v>3027.866102317616</v>
      </c>
      <c r="R404" s="46">
        <f>VLOOKUP(ROUND(K404,0),Sheet2!$B$20:$J$37,2,0)</f>
        <v>4186.3329471694315</v>
      </c>
      <c r="S404" s="46">
        <f>VLOOKUP(ROUND(K404,0),Sheet2!$B$20:$J$37,3,0)</f>
        <v>4014.327682062572</v>
      </c>
      <c r="T404" s="46">
        <f>VLOOKUP(ROUND(K404,0),Sheet2!$B$20:$J$37,4,0)</f>
        <v>3923.2435599941455</v>
      </c>
      <c r="U404" s="46">
        <f>VLOOKUP(ROUND(K404,0),Sheet2!$B$20:$J$37,5,0)</f>
        <v>3782.9916157892471</v>
      </c>
      <c r="V404" s="46">
        <f>VLOOKUP(ROUND(K404,0),Sheet2!$B$20:$J$37,6,0)</f>
        <v>3548.6367327923881</v>
      </c>
      <c r="W404" s="46">
        <f>VLOOKUP(ROUND(K404,0),Sheet2!$B$20:$J$37,7,0)</f>
        <v>3288.2514175550023</v>
      </c>
      <c r="X404" s="46">
        <f>VLOOKUP(ROUND(K404,0),Sheet2!$B$20:$J$37,8,0)</f>
        <v>3027.866102317616</v>
      </c>
      <c r="Y404" s="46">
        <f>VLOOKUP(ROUND(K404,0),Sheet2!$B$20:$J$37,9,0)</f>
        <v>2793.5112193207569</v>
      </c>
      <c r="Z404" s="46">
        <f>VLOOKUP(ROUND(K404,0),Sheet2!$B$20:$M$37,10,0)</f>
        <v>2653.2592751158591</v>
      </c>
      <c r="AA404" s="46">
        <f>VLOOKUP(ROUND(K404,0),Sheet2!$B$20:$M$37,11,0)</f>
        <v>2562.1751530474321</v>
      </c>
      <c r="AB404" s="46">
        <f>VLOOKUP(ROUND(K404,0),Sheet2!$B$20:$M$37,12,0)</f>
        <v>2390.1698879405726</v>
      </c>
      <c r="AC404" s="46">
        <v>50</v>
      </c>
      <c r="AD404" s="53">
        <f t="shared" si="180"/>
        <v>0</v>
      </c>
      <c r="AE404">
        <v>1</v>
      </c>
      <c r="AF404" s="46">
        <v>0</v>
      </c>
      <c r="AG404">
        <v>0</v>
      </c>
      <c r="AH404" s="45">
        <v>0</v>
      </c>
      <c r="AL404">
        <v>0</v>
      </c>
      <c r="AM404" s="45">
        <v>0</v>
      </c>
      <c r="AO404">
        <v>0</v>
      </c>
      <c r="AQ404">
        <v>0</v>
      </c>
      <c r="AS404">
        <v>0</v>
      </c>
      <c r="AT404">
        <v>0</v>
      </c>
      <c r="AU404" t="s">
        <v>20</v>
      </c>
      <c r="AV404" t="s">
        <v>24</v>
      </c>
      <c r="AW404">
        <v>0</v>
      </c>
      <c r="AX404">
        <v>0</v>
      </c>
      <c r="AY404">
        <v>1</v>
      </c>
      <c r="AZ404" s="51">
        <f t="shared" si="184"/>
        <v>1</v>
      </c>
      <c r="BA404">
        <v>0</v>
      </c>
      <c r="BB404">
        <v>0</v>
      </c>
      <c r="BC404">
        <v>1</v>
      </c>
      <c r="BD404">
        <v>0</v>
      </c>
      <c r="BE404">
        <v>0</v>
      </c>
      <c r="BF404" s="51">
        <f t="shared" si="181"/>
        <v>0</v>
      </c>
      <c r="BG404">
        <v>0</v>
      </c>
      <c r="BH404">
        <v>0</v>
      </c>
      <c r="BI404">
        <v>0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52</v>
      </c>
      <c r="BW404" t="s">
        <v>24</v>
      </c>
      <c r="BX404">
        <v>0</v>
      </c>
      <c r="BY404">
        <v>0</v>
      </c>
      <c r="BZ404" s="52">
        <f t="shared" si="186"/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 s="52">
        <f t="shared" si="187"/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Y404">
        <v>0</v>
      </c>
      <c r="CZ404">
        <v>0</v>
      </c>
      <c r="DA404">
        <v>0</v>
      </c>
      <c r="DC404">
        <v>0</v>
      </c>
      <c r="DD404" s="54">
        <f t="shared" si="182"/>
        <v>0</v>
      </c>
      <c r="DE404" t="s">
        <v>8</v>
      </c>
      <c r="DF404">
        <v>0</v>
      </c>
      <c r="DG404" s="46">
        <v>0</v>
      </c>
      <c r="DH404" t="s">
        <v>68</v>
      </c>
    </row>
    <row r="405" spans="1:112" hidden="1" x14ac:dyDescent="0.35">
      <c r="A405" t="s">
        <v>2</v>
      </c>
      <c r="B405">
        <v>21024301</v>
      </c>
      <c r="C405">
        <v>1987</v>
      </c>
      <c r="D405">
        <v>35</v>
      </c>
      <c r="E405">
        <v>0</v>
      </c>
      <c r="F405" t="s">
        <v>8</v>
      </c>
      <c r="G405" s="4" t="s">
        <v>11</v>
      </c>
      <c r="H405" s="1">
        <v>44425</v>
      </c>
      <c r="I405" s="1">
        <v>44479</v>
      </c>
      <c r="J405" s="1">
        <v>44552</v>
      </c>
      <c r="K405">
        <v>39.571428571428569</v>
      </c>
      <c r="L405" s="48">
        <f t="shared" si="183"/>
        <v>0</v>
      </c>
      <c r="M405" s="48">
        <f t="shared" si="177"/>
        <v>0</v>
      </c>
      <c r="N405" s="48">
        <f t="shared" si="178"/>
        <v>0</v>
      </c>
      <c r="O405">
        <v>29.142857142857139</v>
      </c>
      <c r="P405">
        <v>3400</v>
      </c>
      <c r="Q405" s="9">
        <f>VLOOKUP(ROUND(K405,0),Sheet2!$B$20:$J$37,8,0)</f>
        <v>3027.866102317616</v>
      </c>
      <c r="R405" s="46">
        <f>VLOOKUP(ROUND(K405,0),Sheet2!$B$20:$J$37,2,0)</f>
        <v>4186.3329471694315</v>
      </c>
      <c r="S405" s="46">
        <f>VLOOKUP(ROUND(K405,0),Sheet2!$B$20:$J$37,3,0)</f>
        <v>4014.327682062572</v>
      </c>
      <c r="T405" s="46">
        <f>VLOOKUP(ROUND(K405,0),Sheet2!$B$20:$J$37,4,0)</f>
        <v>3923.2435599941455</v>
      </c>
      <c r="U405" s="46">
        <f>VLOOKUP(ROUND(K405,0),Sheet2!$B$20:$J$37,5,0)</f>
        <v>3782.9916157892471</v>
      </c>
      <c r="V405" s="46">
        <f>VLOOKUP(ROUND(K405,0),Sheet2!$B$20:$J$37,6,0)</f>
        <v>3548.6367327923881</v>
      </c>
      <c r="W405" s="46">
        <f>VLOOKUP(ROUND(K405,0),Sheet2!$B$20:$J$37,7,0)</f>
        <v>3288.2514175550023</v>
      </c>
      <c r="X405" s="46">
        <f>VLOOKUP(ROUND(K405,0),Sheet2!$B$20:$J$37,8,0)</f>
        <v>3027.866102317616</v>
      </c>
      <c r="Y405" s="46">
        <f>VLOOKUP(ROUND(K405,0),Sheet2!$B$20:$J$37,9,0)</f>
        <v>2793.5112193207569</v>
      </c>
      <c r="Z405" s="46">
        <f>VLOOKUP(ROUND(K405,0),Sheet2!$B$20:$M$37,10,0)</f>
        <v>2653.2592751158591</v>
      </c>
      <c r="AA405" s="46">
        <f>VLOOKUP(ROUND(K405,0),Sheet2!$B$20:$M$37,11,0)</f>
        <v>2562.1751530474321</v>
      </c>
      <c r="AB405" s="46">
        <f>VLOOKUP(ROUND(K405,0),Sheet2!$B$20:$M$37,12,0)</f>
        <v>2390.1698879405726</v>
      </c>
      <c r="AC405" s="46">
        <v>50</v>
      </c>
      <c r="AD405" s="53">
        <f t="shared" si="180"/>
        <v>0</v>
      </c>
      <c r="AE405">
        <v>1</v>
      </c>
      <c r="AF405" s="46">
        <v>0</v>
      </c>
      <c r="AG405">
        <v>0</v>
      </c>
      <c r="AH405" s="45">
        <v>0</v>
      </c>
      <c r="AL405">
        <v>0</v>
      </c>
      <c r="AM405" s="45">
        <v>0</v>
      </c>
      <c r="AO405">
        <v>0</v>
      </c>
      <c r="AQ405">
        <v>0</v>
      </c>
      <c r="AS405">
        <v>0</v>
      </c>
      <c r="AT405">
        <v>0</v>
      </c>
      <c r="AU405" t="s">
        <v>20</v>
      </c>
      <c r="AV405" t="s">
        <v>24</v>
      </c>
      <c r="AW405">
        <v>0</v>
      </c>
      <c r="AX405">
        <v>0</v>
      </c>
      <c r="AY405">
        <v>0</v>
      </c>
      <c r="AZ405" s="51">
        <f t="shared" si="184"/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 s="51">
        <f t="shared" si="181"/>
        <v>0</v>
      </c>
      <c r="BG405">
        <v>0</v>
      </c>
      <c r="BH405">
        <v>0</v>
      </c>
      <c r="BI405">
        <v>1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54</v>
      </c>
      <c r="BW405" t="s">
        <v>24</v>
      </c>
      <c r="BX405">
        <v>0</v>
      </c>
      <c r="BY405">
        <v>0</v>
      </c>
      <c r="BZ405" s="52">
        <f t="shared" si="186"/>
        <v>0</v>
      </c>
      <c r="CA405">
        <v>0</v>
      </c>
      <c r="CB405">
        <v>0</v>
      </c>
      <c r="CC405">
        <v>1</v>
      </c>
      <c r="CD405">
        <v>0</v>
      </c>
      <c r="CE405">
        <v>0</v>
      </c>
      <c r="CF405" s="52">
        <f t="shared" si="187"/>
        <v>0</v>
      </c>
      <c r="CG405">
        <v>0</v>
      </c>
      <c r="CH405">
        <v>1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Y405">
        <v>0</v>
      </c>
      <c r="CZ405">
        <v>0</v>
      </c>
      <c r="DA405">
        <v>0</v>
      </c>
      <c r="DC405">
        <v>0</v>
      </c>
      <c r="DD405" s="54">
        <f t="shared" si="182"/>
        <v>0</v>
      </c>
      <c r="DF405">
        <v>0</v>
      </c>
      <c r="DG405" s="46">
        <v>0</v>
      </c>
      <c r="DH405" t="s">
        <v>68</v>
      </c>
    </row>
    <row r="406" spans="1:112" hidden="1" x14ac:dyDescent="0.35">
      <c r="A406" t="s">
        <v>2</v>
      </c>
      <c r="B406">
        <v>21015881</v>
      </c>
      <c r="C406">
        <v>1992</v>
      </c>
      <c r="D406">
        <v>30</v>
      </c>
      <c r="E406">
        <v>0</v>
      </c>
      <c r="F406" t="s">
        <v>8</v>
      </c>
      <c r="G406" s="3" t="s">
        <v>11</v>
      </c>
      <c r="H406" s="1">
        <v>44428</v>
      </c>
      <c r="I406" s="1" t="s">
        <v>52</v>
      </c>
      <c r="J406" s="1">
        <v>44474</v>
      </c>
      <c r="K406">
        <v>39.714285714285715</v>
      </c>
      <c r="L406" s="48">
        <f t="shared" si="183"/>
        <v>0</v>
      </c>
      <c r="M406" s="48">
        <f t="shared" si="177"/>
        <v>0</v>
      </c>
      <c r="N406" s="48">
        <f t="shared" si="178"/>
        <v>0</v>
      </c>
      <c r="O406">
        <v>33.142857142857146</v>
      </c>
      <c r="P406">
        <v>3400</v>
      </c>
      <c r="Q406" s="9">
        <f>VLOOKUP(ROUND(K406,0),Sheet2!$B$20:$J$37,8,0)</f>
        <v>3027.866102317616</v>
      </c>
      <c r="R406" s="46">
        <f>VLOOKUP(ROUND(K406,0),Sheet2!$B$20:$J$37,2,0)</f>
        <v>4186.3329471694315</v>
      </c>
      <c r="S406" s="46">
        <f>VLOOKUP(ROUND(K406,0),Sheet2!$B$20:$J$37,3,0)</f>
        <v>4014.327682062572</v>
      </c>
      <c r="T406" s="46">
        <f>VLOOKUP(ROUND(K406,0),Sheet2!$B$20:$J$37,4,0)</f>
        <v>3923.2435599941455</v>
      </c>
      <c r="U406" s="46">
        <f>VLOOKUP(ROUND(K406,0),Sheet2!$B$20:$J$37,5,0)</f>
        <v>3782.9916157892471</v>
      </c>
      <c r="V406" s="46">
        <f>VLOOKUP(ROUND(K406,0),Sheet2!$B$20:$J$37,6,0)</f>
        <v>3548.6367327923881</v>
      </c>
      <c r="W406" s="46">
        <f>VLOOKUP(ROUND(K406,0),Sheet2!$B$20:$J$37,7,0)</f>
        <v>3288.2514175550023</v>
      </c>
      <c r="X406" s="46">
        <f>VLOOKUP(ROUND(K406,0),Sheet2!$B$20:$J$37,8,0)</f>
        <v>3027.866102317616</v>
      </c>
      <c r="Y406" s="46">
        <f>VLOOKUP(ROUND(K406,0),Sheet2!$B$20:$J$37,9,0)</f>
        <v>2793.5112193207569</v>
      </c>
      <c r="Z406" s="46">
        <f>VLOOKUP(ROUND(K406,0),Sheet2!$B$20:$M$37,10,0)</f>
        <v>2653.2592751158591</v>
      </c>
      <c r="AA406" s="46">
        <f>VLOOKUP(ROUND(K406,0),Sheet2!$B$20:$M$37,11,0)</f>
        <v>2562.1751530474321</v>
      </c>
      <c r="AB406" s="46">
        <f>VLOOKUP(ROUND(K406,0),Sheet2!$B$20:$M$37,12,0)</f>
        <v>2390.1698879405726</v>
      </c>
      <c r="AC406" s="46">
        <v>50</v>
      </c>
      <c r="AD406" s="53">
        <f t="shared" si="180"/>
        <v>0</v>
      </c>
      <c r="AE406">
        <v>1</v>
      </c>
      <c r="AF406" s="46">
        <v>0</v>
      </c>
      <c r="AG406">
        <v>0</v>
      </c>
      <c r="AH406" s="45">
        <v>0</v>
      </c>
      <c r="AL406">
        <v>0</v>
      </c>
      <c r="AM406" s="45">
        <v>0</v>
      </c>
      <c r="AO406">
        <v>0</v>
      </c>
      <c r="AQ406">
        <v>0</v>
      </c>
      <c r="AS406">
        <v>0</v>
      </c>
      <c r="AT406">
        <v>0</v>
      </c>
      <c r="AU406" t="s">
        <v>21</v>
      </c>
      <c r="AV406" t="s">
        <v>24</v>
      </c>
      <c r="AW406">
        <v>0</v>
      </c>
      <c r="AX406">
        <v>0</v>
      </c>
      <c r="AY406">
        <v>1</v>
      </c>
      <c r="AZ406" s="51">
        <f t="shared" si="184"/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 s="51">
        <f t="shared" si="181"/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/>
      <c r="CW406">
        <v>0</v>
      </c>
      <c r="CY406">
        <v>0</v>
      </c>
      <c r="CZ406">
        <v>0</v>
      </c>
      <c r="DA406">
        <v>0</v>
      </c>
      <c r="DC406">
        <v>0</v>
      </c>
      <c r="DD406" s="54">
        <f t="shared" si="182"/>
        <v>0</v>
      </c>
      <c r="DF406">
        <v>0</v>
      </c>
      <c r="DG406" s="46">
        <v>0</v>
      </c>
      <c r="DH406" t="s">
        <v>68</v>
      </c>
    </row>
    <row r="407" spans="1:112" hidden="1" x14ac:dyDescent="0.35">
      <c r="A407" t="s">
        <v>2</v>
      </c>
      <c r="B407">
        <v>21045569</v>
      </c>
      <c r="C407">
        <v>1985</v>
      </c>
      <c r="D407">
        <v>37</v>
      </c>
      <c r="E407">
        <v>0</v>
      </c>
      <c r="F407" t="s">
        <v>8</v>
      </c>
      <c r="G407" s="3" t="s">
        <v>11</v>
      </c>
      <c r="H407" s="1">
        <v>44425</v>
      </c>
      <c r="I407" s="1" t="s">
        <v>52</v>
      </c>
      <c r="J407" s="1">
        <v>44470</v>
      </c>
      <c r="K407">
        <v>39.857142857142854</v>
      </c>
      <c r="L407" s="48">
        <f t="shared" si="183"/>
        <v>0</v>
      </c>
      <c r="M407" s="48">
        <f t="shared" si="177"/>
        <v>0</v>
      </c>
      <c r="N407" s="48">
        <f t="shared" si="178"/>
        <v>0</v>
      </c>
      <c r="O407">
        <v>33.428571428571423</v>
      </c>
      <c r="P407">
        <v>3400</v>
      </c>
      <c r="Q407" s="9">
        <f>VLOOKUP(ROUND(K407,0),Sheet2!$B$20:$J$37,8,0)</f>
        <v>3027.866102317616</v>
      </c>
      <c r="R407" s="46">
        <f>VLOOKUP(ROUND(K407,0),Sheet2!$B$20:$J$37,2,0)</f>
        <v>4186.3329471694315</v>
      </c>
      <c r="S407" s="46">
        <f>VLOOKUP(ROUND(K407,0),Sheet2!$B$20:$J$37,3,0)</f>
        <v>4014.327682062572</v>
      </c>
      <c r="T407" s="46">
        <f>VLOOKUP(ROUND(K407,0),Sheet2!$B$20:$J$37,4,0)</f>
        <v>3923.2435599941455</v>
      </c>
      <c r="U407" s="46">
        <f>VLOOKUP(ROUND(K407,0),Sheet2!$B$20:$J$37,5,0)</f>
        <v>3782.9916157892471</v>
      </c>
      <c r="V407" s="46">
        <f>VLOOKUP(ROUND(K407,0),Sheet2!$B$20:$J$37,6,0)</f>
        <v>3548.6367327923881</v>
      </c>
      <c r="W407" s="46">
        <f>VLOOKUP(ROUND(K407,0),Sheet2!$B$20:$J$37,7,0)</f>
        <v>3288.2514175550023</v>
      </c>
      <c r="X407" s="46">
        <f>VLOOKUP(ROUND(K407,0),Sheet2!$B$20:$J$37,8,0)</f>
        <v>3027.866102317616</v>
      </c>
      <c r="Y407" s="46">
        <f>VLOOKUP(ROUND(K407,0),Sheet2!$B$20:$J$37,9,0)</f>
        <v>2793.5112193207569</v>
      </c>
      <c r="Z407" s="46">
        <f>VLOOKUP(ROUND(K407,0),Sheet2!$B$20:$M$37,10,0)</f>
        <v>2653.2592751158591</v>
      </c>
      <c r="AA407" s="46">
        <f>VLOOKUP(ROUND(K407,0),Sheet2!$B$20:$M$37,11,0)</f>
        <v>2562.1751530474321</v>
      </c>
      <c r="AB407" s="46">
        <f>VLOOKUP(ROUND(K407,0),Sheet2!$B$20:$M$37,12,0)</f>
        <v>2390.1698879405726</v>
      </c>
      <c r="AC407" s="46">
        <v>50</v>
      </c>
      <c r="AD407" s="53">
        <f t="shared" si="180"/>
        <v>0</v>
      </c>
      <c r="AE407">
        <v>1</v>
      </c>
      <c r="AF407" s="46">
        <v>0</v>
      </c>
      <c r="AG407">
        <v>0</v>
      </c>
      <c r="AH407" s="45">
        <v>0</v>
      </c>
      <c r="AL407">
        <v>0</v>
      </c>
      <c r="AM407" s="45">
        <v>0</v>
      </c>
      <c r="AO407">
        <v>0</v>
      </c>
      <c r="AQ407">
        <v>0</v>
      </c>
      <c r="AS407">
        <v>0</v>
      </c>
      <c r="AT407">
        <v>0</v>
      </c>
      <c r="AU407" t="s">
        <v>21</v>
      </c>
      <c r="AV407" t="s">
        <v>24</v>
      </c>
      <c r="AW407">
        <v>0</v>
      </c>
      <c r="AX407">
        <v>0</v>
      </c>
      <c r="AY407">
        <v>1</v>
      </c>
      <c r="AZ407" s="51">
        <f t="shared" si="184"/>
        <v>1</v>
      </c>
      <c r="BA407">
        <v>0</v>
      </c>
      <c r="BB407">
        <v>0</v>
      </c>
      <c r="BC407">
        <v>1</v>
      </c>
      <c r="BD407">
        <v>0</v>
      </c>
      <c r="BE407">
        <v>0</v>
      </c>
      <c r="BF407" s="51">
        <f t="shared" si="181"/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0</v>
      </c>
      <c r="BU407">
        <v>0</v>
      </c>
      <c r="BV407"/>
      <c r="CW407">
        <v>0</v>
      </c>
      <c r="CY407">
        <v>0</v>
      </c>
      <c r="CZ407">
        <v>0</v>
      </c>
      <c r="DA407">
        <v>0</v>
      </c>
      <c r="DC407">
        <v>0</v>
      </c>
      <c r="DD407" s="54">
        <f t="shared" si="182"/>
        <v>0</v>
      </c>
      <c r="DF407">
        <v>0</v>
      </c>
      <c r="DG407" s="46">
        <v>0</v>
      </c>
      <c r="DH407" t="s">
        <v>68</v>
      </c>
    </row>
    <row r="408" spans="1:112" hidden="1" x14ac:dyDescent="0.35">
      <c r="A408" t="s">
        <v>3</v>
      </c>
      <c r="B408">
        <v>789827729</v>
      </c>
      <c r="C408">
        <v>1999</v>
      </c>
      <c r="D408">
        <v>23</v>
      </c>
      <c r="E408">
        <v>0</v>
      </c>
      <c r="F408" t="s">
        <v>8</v>
      </c>
      <c r="G408" s="3" t="s">
        <v>11</v>
      </c>
      <c r="H408" s="1">
        <v>44457</v>
      </c>
      <c r="I408" s="1">
        <v>44478</v>
      </c>
      <c r="J408" s="1">
        <v>44479</v>
      </c>
      <c r="K408">
        <v>40</v>
      </c>
      <c r="L408" s="48">
        <f t="shared" si="183"/>
        <v>0</v>
      </c>
      <c r="M408" s="48">
        <f t="shared" si="177"/>
        <v>0</v>
      </c>
      <c r="N408" s="48">
        <f t="shared" si="178"/>
        <v>0</v>
      </c>
      <c r="O408">
        <v>39.857142857142854</v>
      </c>
      <c r="P408">
        <v>3400</v>
      </c>
      <c r="Q408" s="9">
        <f>VLOOKUP(ROUND(K408,0),Sheet2!$B$20:$J$37,8,0)</f>
        <v>3027.866102317616</v>
      </c>
      <c r="R408" s="46">
        <f>VLOOKUP(ROUND(K408,0),Sheet2!$B$20:$J$37,2,0)</f>
        <v>4186.3329471694315</v>
      </c>
      <c r="S408" s="46">
        <f>VLOOKUP(ROUND(K408,0),Sheet2!$B$20:$J$37,3,0)</f>
        <v>4014.327682062572</v>
      </c>
      <c r="T408" s="46">
        <f>VLOOKUP(ROUND(K408,0),Sheet2!$B$20:$J$37,4,0)</f>
        <v>3923.2435599941455</v>
      </c>
      <c r="U408" s="46">
        <f>VLOOKUP(ROUND(K408,0),Sheet2!$B$20:$J$37,5,0)</f>
        <v>3782.9916157892471</v>
      </c>
      <c r="V408" s="46">
        <f>VLOOKUP(ROUND(K408,0),Sheet2!$B$20:$J$37,6,0)</f>
        <v>3548.6367327923881</v>
      </c>
      <c r="W408" s="46">
        <f>VLOOKUP(ROUND(K408,0),Sheet2!$B$20:$J$37,7,0)</f>
        <v>3288.2514175550023</v>
      </c>
      <c r="X408" s="46">
        <f>VLOOKUP(ROUND(K408,0),Sheet2!$B$20:$J$37,8,0)</f>
        <v>3027.866102317616</v>
      </c>
      <c r="Y408" s="46">
        <f>VLOOKUP(ROUND(K408,0),Sheet2!$B$20:$J$37,9,0)</f>
        <v>2793.5112193207569</v>
      </c>
      <c r="Z408" s="46">
        <f>VLOOKUP(ROUND(K408,0),Sheet2!$B$20:$M$37,10,0)</f>
        <v>2653.2592751158591</v>
      </c>
      <c r="AA408" s="46">
        <f>VLOOKUP(ROUND(K408,0),Sheet2!$B$20:$M$37,11,0)</f>
        <v>2562.1751530474321</v>
      </c>
      <c r="AB408" s="46">
        <f>VLOOKUP(ROUND(K408,0),Sheet2!$B$20:$M$37,12,0)</f>
        <v>2390.1698879405726</v>
      </c>
      <c r="AC408" s="46">
        <v>50</v>
      </c>
      <c r="AD408" s="53">
        <f t="shared" si="180"/>
        <v>0</v>
      </c>
      <c r="AE408">
        <v>1</v>
      </c>
      <c r="AF408" s="46">
        <v>0</v>
      </c>
      <c r="AG408">
        <v>0</v>
      </c>
      <c r="AH408" s="45">
        <v>0</v>
      </c>
      <c r="AL408">
        <v>0</v>
      </c>
      <c r="AM408" s="45">
        <v>0</v>
      </c>
      <c r="AO408">
        <v>0</v>
      </c>
      <c r="AS408">
        <v>0</v>
      </c>
      <c r="AT408">
        <v>0</v>
      </c>
      <c r="AU408" t="s">
        <v>20</v>
      </c>
      <c r="AV408" t="s">
        <v>25</v>
      </c>
      <c r="AW408">
        <v>0</v>
      </c>
      <c r="AX408">
        <v>0</v>
      </c>
      <c r="AY408">
        <v>0</v>
      </c>
      <c r="AZ408" s="51">
        <f t="shared" si="184"/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51">
        <f t="shared" si="181"/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21</v>
      </c>
      <c r="BW408" t="s">
        <v>25</v>
      </c>
      <c r="BX408">
        <v>0</v>
      </c>
      <c r="BY408">
        <v>0</v>
      </c>
      <c r="BZ408" s="52">
        <f t="shared" ref="BZ408:BZ411" si="188">BX408+BY408</f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 s="52">
        <f t="shared" ref="CF408:CF411" si="189">CD408+CE408</f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</v>
      </c>
      <c r="CX408">
        <v>2</v>
      </c>
      <c r="CY408">
        <v>0</v>
      </c>
      <c r="CZ408">
        <v>0</v>
      </c>
      <c r="DA408">
        <v>0</v>
      </c>
      <c r="DC408">
        <v>1.1000000000000001</v>
      </c>
      <c r="DD408" s="54">
        <f t="shared" si="182"/>
        <v>1</v>
      </c>
      <c r="DE408" t="s">
        <v>73</v>
      </c>
      <c r="DF408">
        <v>0</v>
      </c>
      <c r="DG408" s="46">
        <v>0</v>
      </c>
      <c r="DH408" t="s">
        <v>68</v>
      </c>
    </row>
    <row r="409" spans="1:112" hidden="1" x14ac:dyDescent="0.35">
      <c r="A409" t="s">
        <v>3</v>
      </c>
      <c r="B409">
        <v>384931209</v>
      </c>
      <c r="C409">
        <v>1995</v>
      </c>
      <c r="D409">
        <v>27</v>
      </c>
      <c r="E409">
        <v>0</v>
      </c>
      <c r="F409" t="s">
        <v>8</v>
      </c>
      <c r="G409" s="3" t="s">
        <v>11</v>
      </c>
      <c r="H409" s="1">
        <v>44450</v>
      </c>
      <c r="I409" s="1">
        <v>44546</v>
      </c>
      <c r="J409" s="1">
        <v>44465</v>
      </c>
      <c r="K409">
        <v>40</v>
      </c>
      <c r="L409" s="48">
        <f t="shared" si="183"/>
        <v>0</v>
      </c>
      <c r="M409" s="48">
        <f t="shared" si="177"/>
        <v>0</v>
      </c>
      <c r="N409" s="48">
        <f t="shared" si="178"/>
        <v>0</v>
      </c>
      <c r="O409">
        <v>37.857142857142854</v>
      </c>
      <c r="P409">
        <v>3400</v>
      </c>
      <c r="Q409" s="9">
        <f>VLOOKUP(ROUND(K409,0),Sheet2!$B$20:$J$37,8,0)</f>
        <v>3027.866102317616</v>
      </c>
      <c r="R409" s="46">
        <f>VLOOKUP(ROUND(K409,0),Sheet2!$B$20:$J$37,2,0)</f>
        <v>4186.3329471694315</v>
      </c>
      <c r="S409" s="46">
        <f>VLOOKUP(ROUND(K409,0),Sheet2!$B$20:$J$37,3,0)</f>
        <v>4014.327682062572</v>
      </c>
      <c r="T409" s="46">
        <f>VLOOKUP(ROUND(K409,0),Sheet2!$B$20:$J$37,4,0)</f>
        <v>3923.2435599941455</v>
      </c>
      <c r="U409" s="46">
        <f>VLOOKUP(ROUND(K409,0),Sheet2!$B$20:$J$37,5,0)</f>
        <v>3782.9916157892471</v>
      </c>
      <c r="V409" s="46">
        <f>VLOOKUP(ROUND(K409,0),Sheet2!$B$20:$J$37,6,0)</f>
        <v>3548.6367327923881</v>
      </c>
      <c r="W409" s="46">
        <f>VLOOKUP(ROUND(K409,0),Sheet2!$B$20:$J$37,7,0)</f>
        <v>3288.2514175550023</v>
      </c>
      <c r="X409" s="46">
        <f>VLOOKUP(ROUND(K409,0),Sheet2!$B$20:$J$37,8,0)</f>
        <v>3027.866102317616</v>
      </c>
      <c r="Y409" s="46">
        <f>VLOOKUP(ROUND(K409,0),Sheet2!$B$20:$J$37,9,0)</f>
        <v>2793.5112193207569</v>
      </c>
      <c r="Z409" s="46">
        <f>VLOOKUP(ROUND(K409,0),Sheet2!$B$20:$M$37,10,0)</f>
        <v>2653.2592751158591</v>
      </c>
      <c r="AA409" s="46">
        <f>VLOOKUP(ROUND(K409,0),Sheet2!$B$20:$M$37,11,0)</f>
        <v>2562.1751530474321</v>
      </c>
      <c r="AB409" s="46">
        <f>VLOOKUP(ROUND(K409,0),Sheet2!$B$20:$M$37,12,0)</f>
        <v>2390.1698879405726</v>
      </c>
      <c r="AC409" s="46">
        <v>50</v>
      </c>
      <c r="AD409" s="53">
        <f t="shared" si="180"/>
        <v>0</v>
      </c>
      <c r="AE409">
        <v>1</v>
      </c>
      <c r="AF409" s="46">
        <v>0</v>
      </c>
      <c r="AG409">
        <v>0</v>
      </c>
      <c r="AH409" s="45">
        <v>0</v>
      </c>
      <c r="AL409">
        <v>0</v>
      </c>
      <c r="AM409" s="45">
        <v>0</v>
      </c>
      <c r="AO409">
        <v>0</v>
      </c>
      <c r="AS409">
        <v>0</v>
      </c>
      <c r="AT409">
        <v>0</v>
      </c>
      <c r="AU409" t="s">
        <v>20</v>
      </c>
      <c r="AV409" t="s">
        <v>25</v>
      </c>
      <c r="AW409">
        <v>0</v>
      </c>
      <c r="AX409">
        <v>0</v>
      </c>
      <c r="AY409">
        <v>1</v>
      </c>
      <c r="AZ409" s="51">
        <f t="shared" si="184"/>
        <v>1</v>
      </c>
      <c r="BA409">
        <v>0</v>
      </c>
      <c r="BB409">
        <v>0</v>
      </c>
      <c r="BC409">
        <v>0</v>
      </c>
      <c r="BD409">
        <v>0</v>
      </c>
      <c r="BE409">
        <v>0</v>
      </c>
      <c r="BF409" s="51">
        <f t="shared" si="181"/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96</v>
      </c>
      <c r="BW409" t="s">
        <v>25</v>
      </c>
      <c r="BX409">
        <v>0</v>
      </c>
      <c r="BY409">
        <v>0</v>
      </c>
      <c r="BZ409" s="52">
        <f t="shared" si="188"/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 s="52">
        <f t="shared" si="189"/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Y409">
        <v>0</v>
      </c>
      <c r="CZ409">
        <v>0</v>
      </c>
      <c r="DA409">
        <v>0</v>
      </c>
      <c r="DC409">
        <v>0</v>
      </c>
      <c r="DD409" s="54">
        <f t="shared" si="182"/>
        <v>0</v>
      </c>
      <c r="DE409" t="s">
        <v>73</v>
      </c>
      <c r="DF409">
        <v>0</v>
      </c>
      <c r="DG409" s="46">
        <v>0</v>
      </c>
      <c r="DH409" t="s">
        <v>68</v>
      </c>
    </row>
    <row r="410" spans="1:112" hidden="1" x14ac:dyDescent="0.35">
      <c r="A410" t="s">
        <v>2</v>
      </c>
      <c r="B410">
        <v>21026142</v>
      </c>
      <c r="C410">
        <v>1987</v>
      </c>
      <c r="D410">
        <v>35</v>
      </c>
      <c r="E410">
        <v>0</v>
      </c>
      <c r="F410" t="s">
        <v>8</v>
      </c>
      <c r="G410" s="4" t="s">
        <v>11</v>
      </c>
      <c r="H410" s="1">
        <v>44426</v>
      </c>
      <c r="I410" s="1">
        <v>44479</v>
      </c>
      <c r="J410" s="1">
        <v>44544</v>
      </c>
      <c r="K410">
        <v>40</v>
      </c>
      <c r="L410" s="48">
        <f t="shared" si="183"/>
        <v>0</v>
      </c>
      <c r="M410" s="48">
        <f t="shared" si="177"/>
        <v>0</v>
      </c>
      <c r="N410" s="48">
        <f t="shared" si="178"/>
        <v>0</v>
      </c>
      <c r="O410">
        <v>30.714285714285715</v>
      </c>
      <c r="P410">
        <v>3400</v>
      </c>
      <c r="Q410" s="9">
        <f>VLOOKUP(ROUND(K410,0),Sheet2!$B$20:$J$37,8,0)</f>
        <v>3027.866102317616</v>
      </c>
      <c r="R410" s="46">
        <f>VLOOKUP(ROUND(K410,0),Sheet2!$B$20:$J$37,2,0)</f>
        <v>4186.3329471694315</v>
      </c>
      <c r="S410" s="46">
        <f>VLOOKUP(ROUND(K410,0),Sheet2!$B$20:$J$37,3,0)</f>
        <v>4014.327682062572</v>
      </c>
      <c r="T410" s="46">
        <f>VLOOKUP(ROUND(K410,0),Sheet2!$B$20:$J$37,4,0)</f>
        <v>3923.2435599941455</v>
      </c>
      <c r="U410" s="46">
        <f>VLOOKUP(ROUND(K410,0),Sheet2!$B$20:$J$37,5,0)</f>
        <v>3782.9916157892471</v>
      </c>
      <c r="V410" s="46">
        <f>VLOOKUP(ROUND(K410,0),Sheet2!$B$20:$J$37,6,0)</f>
        <v>3548.6367327923881</v>
      </c>
      <c r="W410" s="46">
        <f>VLOOKUP(ROUND(K410,0),Sheet2!$B$20:$J$37,7,0)</f>
        <v>3288.2514175550023</v>
      </c>
      <c r="X410" s="46">
        <f>VLOOKUP(ROUND(K410,0),Sheet2!$B$20:$J$37,8,0)</f>
        <v>3027.866102317616</v>
      </c>
      <c r="Y410" s="46">
        <f>VLOOKUP(ROUND(K410,0),Sheet2!$B$20:$J$37,9,0)</f>
        <v>2793.5112193207569</v>
      </c>
      <c r="Z410" s="46">
        <f>VLOOKUP(ROUND(K410,0),Sheet2!$B$20:$M$37,10,0)</f>
        <v>2653.2592751158591</v>
      </c>
      <c r="AA410" s="46">
        <f>VLOOKUP(ROUND(K410,0),Sheet2!$B$20:$M$37,11,0)</f>
        <v>2562.1751530474321</v>
      </c>
      <c r="AB410" s="46">
        <f>VLOOKUP(ROUND(K410,0),Sheet2!$B$20:$M$37,12,0)</f>
        <v>2390.1698879405726</v>
      </c>
      <c r="AC410" s="46">
        <v>50</v>
      </c>
      <c r="AD410" s="53">
        <f t="shared" si="180"/>
        <v>0</v>
      </c>
      <c r="AE410">
        <v>1</v>
      </c>
      <c r="AF410" s="46">
        <v>0</v>
      </c>
      <c r="AG410">
        <v>0</v>
      </c>
      <c r="AH410" s="45">
        <v>0</v>
      </c>
      <c r="AL410">
        <v>1</v>
      </c>
      <c r="AM410" s="45">
        <v>0</v>
      </c>
      <c r="AO410">
        <v>0</v>
      </c>
      <c r="AQ410">
        <v>0</v>
      </c>
      <c r="AS410">
        <v>0</v>
      </c>
      <c r="AT410">
        <v>0</v>
      </c>
      <c r="AU410" t="s">
        <v>20</v>
      </c>
      <c r="AV410" t="s">
        <v>24</v>
      </c>
      <c r="AW410">
        <v>0</v>
      </c>
      <c r="AX410">
        <v>0</v>
      </c>
      <c r="AY410">
        <v>1</v>
      </c>
      <c r="AZ410" s="51">
        <f t="shared" si="184"/>
        <v>1</v>
      </c>
      <c r="BA410">
        <v>0</v>
      </c>
      <c r="BB410">
        <v>1</v>
      </c>
      <c r="BC410">
        <v>0</v>
      </c>
      <c r="BD410">
        <v>0</v>
      </c>
      <c r="BE410">
        <v>0</v>
      </c>
      <c r="BF410" s="51">
        <f t="shared" si="181"/>
        <v>0</v>
      </c>
      <c r="BG410">
        <v>0</v>
      </c>
      <c r="BH410">
        <v>0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53</v>
      </c>
      <c r="BW410" t="s">
        <v>24</v>
      </c>
      <c r="BX410">
        <v>0</v>
      </c>
      <c r="BY410">
        <v>1</v>
      </c>
      <c r="BZ410" s="52">
        <f t="shared" si="188"/>
        <v>1</v>
      </c>
      <c r="CA410">
        <v>0</v>
      </c>
      <c r="CB410">
        <v>0</v>
      </c>
      <c r="CC410">
        <v>0</v>
      </c>
      <c r="CD410">
        <v>0</v>
      </c>
      <c r="CE410">
        <v>0</v>
      </c>
      <c r="CF410" s="52">
        <f t="shared" si="189"/>
        <v>0</v>
      </c>
      <c r="CG410">
        <v>0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Y410">
        <v>0</v>
      </c>
      <c r="CZ410">
        <v>0</v>
      </c>
      <c r="DA410">
        <v>0</v>
      </c>
      <c r="DC410">
        <v>0</v>
      </c>
      <c r="DD410" s="54">
        <f t="shared" si="182"/>
        <v>0</v>
      </c>
      <c r="DF410">
        <v>0</v>
      </c>
      <c r="DG410" s="46">
        <v>0</v>
      </c>
      <c r="DH410" t="s">
        <v>68</v>
      </c>
    </row>
    <row r="411" spans="1:112" hidden="1" x14ac:dyDescent="0.35">
      <c r="A411" t="s">
        <v>3</v>
      </c>
      <c r="B411">
        <v>347682750</v>
      </c>
      <c r="C411">
        <v>1993</v>
      </c>
      <c r="D411">
        <v>29</v>
      </c>
      <c r="E411">
        <v>1</v>
      </c>
      <c r="F411" t="s">
        <v>8</v>
      </c>
      <c r="G411" s="3" t="s">
        <v>11</v>
      </c>
      <c r="H411" s="1">
        <v>44453</v>
      </c>
      <c r="I411" s="1">
        <v>44475</v>
      </c>
      <c r="J411" s="1">
        <v>44561</v>
      </c>
      <c r="K411">
        <v>40</v>
      </c>
      <c r="L411" s="48">
        <f t="shared" si="183"/>
        <v>0</v>
      </c>
      <c r="M411" s="48">
        <f t="shared" si="177"/>
        <v>0</v>
      </c>
      <c r="N411" s="48">
        <f t="shared" si="178"/>
        <v>0</v>
      </c>
      <c r="O411">
        <v>27.714285714285715</v>
      </c>
      <c r="P411">
        <v>3400</v>
      </c>
      <c r="Q411" s="9">
        <f>VLOOKUP(ROUND(K411,0),Sheet2!$B$20:$J$37,8,0)</f>
        <v>3027.866102317616</v>
      </c>
      <c r="R411" s="46">
        <f>VLOOKUP(ROUND(K411,0),Sheet2!$B$20:$J$37,2,0)</f>
        <v>4186.3329471694315</v>
      </c>
      <c r="S411" s="46">
        <f>VLOOKUP(ROUND(K411,0),Sheet2!$B$20:$J$37,3,0)</f>
        <v>4014.327682062572</v>
      </c>
      <c r="T411" s="46">
        <f>VLOOKUP(ROUND(K411,0),Sheet2!$B$20:$J$37,4,0)</f>
        <v>3923.2435599941455</v>
      </c>
      <c r="U411" s="46">
        <f>VLOOKUP(ROUND(K411,0),Sheet2!$B$20:$J$37,5,0)</f>
        <v>3782.9916157892471</v>
      </c>
      <c r="V411" s="46">
        <f>VLOOKUP(ROUND(K411,0),Sheet2!$B$20:$J$37,6,0)</f>
        <v>3548.6367327923881</v>
      </c>
      <c r="W411" s="46">
        <f>VLOOKUP(ROUND(K411,0),Sheet2!$B$20:$J$37,7,0)</f>
        <v>3288.2514175550023</v>
      </c>
      <c r="X411" s="46">
        <f>VLOOKUP(ROUND(K411,0),Sheet2!$B$20:$J$37,8,0)</f>
        <v>3027.866102317616</v>
      </c>
      <c r="Y411" s="46">
        <f>VLOOKUP(ROUND(K411,0),Sheet2!$B$20:$J$37,9,0)</f>
        <v>2793.5112193207569</v>
      </c>
      <c r="Z411" s="46">
        <f>VLOOKUP(ROUND(K411,0),Sheet2!$B$20:$M$37,10,0)</f>
        <v>2653.2592751158591</v>
      </c>
      <c r="AA411" s="46">
        <f>VLOOKUP(ROUND(K411,0),Sheet2!$B$20:$M$37,11,0)</f>
        <v>2562.1751530474321</v>
      </c>
      <c r="AB411" s="46">
        <f>VLOOKUP(ROUND(K411,0),Sheet2!$B$20:$M$37,12,0)</f>
        <v>2390.1698879405726</v>
      </c>
      <c r="AC411" s="46">
        <v>50</v>
      </c>
      <c r="AD411" s="53">
        <f t="shared" si="180"/>
        <v>0</v>
      </c>
      <c r="AE411">
        <v>1</v>
      </c>
      <c r="AF411" s="46">
        <v>0</v>
      </c>
      <c r="AG411">
        <v>0</v>
      </c>
      <c r="AH411" s="45">
        <v>0</v>
      </c>
      <c r="AL411">
        <v>0</v>
      </c>
      <c r="AM411" s="45">
        <v>0</v>
      </c>
      <c r="AO411">
        <v>0</v>
      </c>
      <c r="AS411">
        <v>0</v>
      </c>
      <c r="AT411">
        <v>0</v>
      </c>
      <c r="AU411" t="s">
        <v>20</v>
      </c>
      <c r="AV411" t="s">
        <v>25</v>
      </c>
      <c r="AW411">
        <v>0</v>
      </c>
      <c r="AX411">
        <v>0</v>
      </c>
      <c r="AY411">
        <v>1</v>
      </c>
      <c r="AZ411" s="51">
        <f t="shared" si="184"/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 s="51">
        <f t="shared" si="181"/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22</v>
      </c>
      <c r="BW411" t="s">
        <v>25</v>
      </c>
      <c r="BX411">
        <v>0</v>
      </c>
      <c r="BY411">
        <v>1</v>
      </c>
      <c r="BZ411" s="52">
        <f t="shared" si="188"/>
        <v>1</v>
      </c>
      <c r="CA411">
        <v>0</v>
      </c>
      <c r="CB411">
        <v>0</v>
      </c>
      <c r="CC411">
        <v>0</v>
      </c>
      <c r="CD411">
        <v>0</v>
      </c>
      <c r="CE411">
        <v>0</v>
      </c>
      <c r="CF411" s="52">
        <f t="shared" si="189"/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Y411">
        <v>0</v>
      </c>
      <c r="CZ411">
        <v>0</v>
      </c>
      <c r="DA411">
        <v>0</v>
      </c>
      <c r="DC411">
        <v>1</v>
      </c>
      <c r="DD411" s="54">
        <f t="shared" si="182"/>
        <v>1</v>
      </c>
      <c r="DE411" t="s">
        <v>8</v>
      </c>
      <c r="DF411">
        <v>0</v>
      </c>
      <c r="DG411" s="46">
        <v>0</v>
      </c>
      <c r="DH411" t="s">
        <v>68</v>
      </c>
    </row>
    <row r="412" spans="1:112" hidden="1" x14ac:dyDescent="0.35">
      <c r="A412" t="s">
        <v>2</v>
      </c>
      <c r="B412">
        <v>21002505</v>
      </c>
      <c r="C412">
        <v>1992</v>
      </c>
      <c r="D412">
        <v>30</v>
      </c>
      <c r="E412" s="45">
        <v>0</v>
      </c>
      <c r="F412" t="s">
        <v>9</v>
      </c>
      <c r="G412" s="4" t="s">
        <v>11</v>
      </c>
      <c r="H412" s="1">
        <v>44427</v>
      </c>
      <c r="I412" s="1"/>
      <c r="J412" s="1">
        <v>44531</v>
      </c>
      <c r="K412">
        <v>40</v>
      </c>
      <c r="L412" s="48">
        <f t="shared" si="183"/>
        <v>0</v>
      </c>
      <c r="M412" s="48">
        <f t="shared" si="177"/>
        <v>0</v>
      </c>
      <c r="N412" s="48">
        <f t="shared" si="178"/>
        <v>0</v>
      </c>
      <c r="O412">
        <v>25.142857142857142</v>
      </c>
      <c r="P412">
        <v>3400</v>
      </c>
      <c r="Q412" s="9">
        <f>VLOOKUP(ROUND(K412,0),Sheet2!$B$20:$J$37,8,0)</f>
        <v>3027.866102317616</v>
      </c>
      <c r="R412" s="46">
        <f>VLOOKUP(ROUND(K412,0),Sheet2!$B$20:$J$37,2,0)</f>
        <v>4186.3329471694315</v>
      </c>
      <c r="S412" s="46">
        <f>VLOOKUP(ROUND(K412,0),Sheet2!$B$20:$J$37,3,0)</f>
        <v>4014.327682062572</v>
      </c>
      <c r="T412" s="46">
        <f>VLOOKUP(ROUND(K412,0),Sheet2!$B$20:$J$37,4,0)</f>
        <v>3923.2435599941455</v>
      </c>
      <c r="U412" s="46">
        <f>VLOOKUP(ROUND(K412,0),Sheet2!$B$20:$J$37,5,0)</f>
        <v>3782.9916157892471</v>
      </c>
      <c r="V412" s="46">
        <f>VLOOKUP(ROUND(K412,0),Sheet2!$B$20:$J$37,6,0)</f>
        <v>3548.6367327923881</v>
      </c>
      <c r="W412" s="46">
        <f>VLOOKUP(ROUND(K412,0),Sheet2!$B$20:$J$37,7,0)</f>
        <v>3288.2514175550023</v>
      </c>
      <c r="X412" s="46">
        <f>VLOOKUP(ROUND(K412,0),Sheet2!$B$20:$J$37,8,0)</f>
        <v>3027.866102317616</v>
      </c>
      <c r="Y412" s="46">
        <f>VLOOKUP(ROUND(K412,0),Sheet2!$B$20:$J$37,9,0)</f>
        <v>2793.5112193207569</v>
      </c>
      <c r="Z412" s="46">
        <f>VLOOKUP(ROUND(K412,0),Sheet2!$B$20:$M$37,10,0)</f>
        <v>2653.2592751158591</v>
      </c>
      <c r="AA412" s="46">
        <f>VLOOKUP(ROUND(K412,0),Sheet2!$B$20:$M$37,11,0)</f>
        <v>2562.1751530474321</v>
      </c>
      <c r="AB412" s="46">
        <f>VLOOKUP(ROUND(K412,0),Sheet2!$B$20:$M$37,12,0)</f>
        <v>2390.1698879405726</v>
      </c>
      <c r="AC412" s="46">
        <v>50</v>
      </c>
      <c r="AD412" s="53">
        <f t="shared" si="180"/>
        <v>0</v>
      </c>
      <c r="AE412">
        <v>1</v>
      </c>
      <c r="AF412" s="46">
        <v>0</v>
      </c>
      <c r="AG412">
        <v>0</v>
      </c>
      <c r="AH412" s="45">
        <v>0</v>
      </c>
      <c r="AL412">
        <v>0</v>
      </c>
      <c r="AM412" s="45">
        <v>0</v>
      </c>
      <c r="AO412">
        <v>0</v>
      </c>
      <c r="AQ412">
        <v>0</v>
      </c>
      <c r="AS412">
        <v>0</v>
      </c>
      <c r="AT412">
        <v>0</v>
      </c>
      <c r="AU412" t="s">
        <v>21</v>
      </c>
      <c r="AV412" t="s">
        <v>24</v>
      </c>
      <c r="AW412">
        <v>0</v>
      </c>
      <c r="AX412">
        <v>0</v>
      </c>
      <c r="AY412">
        <v>1</v>
      </c>
      <c r="AZ412" s="51">
        <f t="shared" si="184"/>
        <v>1</v>
      </c>
      <c r="BA412">
        <v>0</v>
      </c>
      <c r="BB412">
        <v>1</v>
      </c>
      <c r="BC412">
        <v>1</v>
      </c>
      <c r="BD412">
        <v>0</v>
      </c>
      <c r="BE412">
        <v>0</v>
      </c>
      <c r="BF412" s="51">
        <f t="shared" si="181"/>
        <v>0</v>
      </c>
      <c r="BG412">
        <v>0</v>
      </c>
      <c r="BH412">
        <v>0</v>
      </c>
      <c r="BI412">
        <v>1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/>
      <c r="CW412">
        <v>0</v>
      </c>
      <c r="CY412">
        <v>0</v>
      </c>
      <c r="CZ412">
        <v>0</v>
      </c>
      <c r="DA412">
        <v>0</v>
      </c>
      <c r="DC412">
        <v>0</v>
      </c>
      <c r="DD412" s="54">
        <f t="shared" si="182"/>
        <v>0</v>
      </c>
      <c r="DF412">
        <v>0</v>
      </c>
      <c r="DG412" s="46">
        <v>0</v>
      </c>
      <c r="DH412" t="s">
        <v>68</v>
      </c>
    </row>
    <row r="413" spans="1:112" hidden="1" x14ac:dyDescent="0.35">
      <c r="A413" t="s">
        <v>3</v>
      </c>
      <c r="B413">
        <v>979168173</v>
      </c>
      <c r="C413">
        <v>1992</v>
      </c>
      <c r="D413">
        <v>30</v>
      </c>
      <c r="E413">
        <v>2</v>
      </c>
      <c r="F413" t="s">
        <v>8</v>
      </c>
      <c r="G413" s="3" t="s">
        <v>11</v>
      </c>
      <c r="H413" s="1">
        <v>44449</v>
      </c>
      <c r="I413" s="1">
        <v>44499</v>
      </c>
      <c r="J413" s="1">
        <v>44526</v>
      </c>
      <c r="K413">
        <v>40</v>
      </c>
      <c r="L413" s="48">
        <f t="shared" si="183"/>
        <v>0</v>
      </c>
      <c r="M413" s="48">
        <f t="shared" si="177"/>
        <v>0</v>
      </c>
      <c r="N413" s="48">
        <f t="shared" si="178"/>
        <v>0</v>
      </c>
      <c r="O413">
        <v>36.142857142857146</v>
      </c>
      <c r="P413">
        <v>3400</v>
      </c>
      <c r="Q413" s="9">
        <f>VLOOKUP(ROUND(K413,0),Sheet2!$B$20:$J$37,8,0)</f>
        <v>3027.866102317616</v>
      </c>
      <c r="R413" s="46">
        <f>VLOOKUP(ROUND(K413,0),Sheet2!$B$20:$J$37,2,0)</f>
        <v>4186.3329471694315</v>
      </c>
      <c r="S413" s="46">
        <f>VLOOKUP(ROUND(K413,0),Sheet2!$B$20:$J$37,3,0)</f>
        <v>4014.327682062572</v>
      </c>
      <c r="T413" s="46">
        <f>VLOOKUP(ROUND(K413,0),Sheet2!$B$20:$J$37,4,0)</f>
        <v>3923.2435599941455</v>
      </c>
      <c r="U413" s="46">
        <f>VLOOKUP(ROUND(K413,0),Sheet2!$B$20:$J$37,5,0)</f>
        <v>3782.9916157892471</v>
      </c>
      <c r="V413" s="46">
        <f>VLOOKUP(ROUND(K413,0),Sheet2!$B$20:$J$37,6,0)</f>
        <v>3548.6367327923881</v>
      </c>
      <c r="W413" s="46">
        <f>VLOOKUP(ROUND(K413,0),Sheet2!$B$20:$J$37,7,0)</f>
        <v>3288.2514175550023</v>
      </c>
      <c r="X413" s="46">
        <f>VLOOKUP(ROUND(K413,0),Sheet2!$B$20:$J$37,8,0)</f>
        <v>3027.866102317616</v>
      </c>
      <c r="Y413" s="46">
        <f>VLOOKUP(ROUND(K413,0),Sheet2!$B$20:$J$37,9,0)</f>
        <v>2793.5112193207569</v>
      </c>
      <c r="Z413" s="46">
        <f>VLOOKUP(ROUND(K413,0),Sheet2!$B$20:$M$37,10,0)</f>
        <v>2653.2592751158591</v>
      </c>
      <c r="AA413" s="46">
        <f>VLOOKUP(ROUND(K413,0),Sheet2!$B$20:$M$37,11,0)</f>
        <v>2562.1751530474321</v>
      </c>
      <c r="AB413" s="46">
        <f>VLOOKUP(ROUND(K413,0),Sheet2!$B$20:$M$37,12,0)</f>
        <v>2390.1698879405726</v>
      </c>
      <c r="AC413" s="46">
        <v>50</v>
      </c>
      <c r="AD413" s="53">
        <f t="shared" si="180"/>
        <v>0</v>
      </c>
      <c r="AE413">
        <v>1</v>
      </c>
      <c r="AF413" s="46">
        <v>0</v>
      </c>
      <c r="AG413">
        <v>0</v>
      </c>
      <c r="AH413" s="45">
        <v>0</v>
      </c>
      <c r="AL413">
        <v>0</v>
      </c>
      <c r="AM413" s="45">
        <v>0</v>
      </c>
      <c r="AO413">
        <v>0</v>
      </c>
      <c r="AS413">
        <v>0</v>
      </c>
      <c r="AT413">
        <v>0</v>
      </c>
      <c r="AU413" t="s">
        <v>20</v>
      </c>
      <c r="AV413" t="s">
        <v>25</v>
      </c>
      <c r="AW413">
        <v>0</v>
      </c>
      <c r="AX413">
        <v>0</v>
      </c>
      <c r="AY413">
        <v>0</v>
      </c>
      <c r="AZ413" s="51">
        <f t="shared" si="184"/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51">
        <f t="shared" si="181"/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50</v>
      </c>
      <c r="BW413" t="s">
        <v>25</v>
      </c>
      <c r="BX413">
        <v>0</v>
      </c>
      <c r="BY413">
        <v>0</v>
      </c>
      <c r="BZ413" s="52">
        <f t="shared" ref="BZ413:BZ415" si="190">BX413+BY413</f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 s="52">
        <f t="shared" ref="CF413:CF415" si="191">CD413+CE413</f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Y413">
        <v>0</v>
      </c>
      <c r="CZ413">
        <v>0</v>
      </c>
      <c r="DA413">
        <v>0</v>
      </c>
      <c r="DC413">
        <v>0</v>
      </c>
      <c r="DD413" s="54">
        <f t="shared" si="182"/>
        <v>0</v>
      </c>
      <c r="DE413" t="s">
        <v>73</v>
      </c>
      <c r="DF413">
        <v>0</v>
      </c>
      <c r="DG413" s="46">
        <v>0</v>
      </c>
      <c r="DH413" t="s">
        <v>68</v>
      </c>
    </row>
    <row r="414" spans="1:112" hidden="1" x14ac:dyDescent="0.35">
      <c r="A414" t="s">
        <v>3</v>
      </c>
      <c r="B414">
        <v>913928937</v>
      </c>
      <c r="C414">
        <v>1992</v>
      </c>
      <c r="D414">
        <v>30</v>
      </c>
      <c r="E414">
        <v>2</v>
      </c>
      <c r="F414" t="s">
        <v>8</v>
      </c>
      <c r="G414" s="3" t="s">
        <v>11</v>
      </c>
      <c r="H414" s="1">
        <v>44456</v>
      </c>
      <c r="I414" s="1">
        <v>44477</v>
      </c>
      <c r="J414" s="1">
        <v>44524</v>
      </c>
      <c r="K414">
        <v>40</v>
      </c>
      <c r="L414" s="48">
        <f t="shared" si="183"/>
        <v>0</v>
      </c>
      <c r="M414" s="48">
        <f t="shared" si="177"/>
        <v>0</v>
      </c>
      <c r="N414" s="48">
        <f t="shared" si="178"/>
        <v>0</v>
      </c>
      <c r="O414">
        <v>33.285714285714285</v>
      </c>
      <c r="P414">
        <v>3400</v>
      </c>
      <c r="Q414" s="9">
        <f>VLOOKUP(ROUND(K414,0),Sheet2!$B$20:$J$37,8,0)</f>
        <v>3027.866102317616</v>
      </c>
      <c r="R414" s="46">
        <f>VLOOKUP(ROUND(K414,0),Sheet2!$B$20:$J$37,2,0)</f>
        <v>4186.3329471694315</v>
      </c>
      <c r="S414" s="46">
        <f>VLOOKUP(ROUND(K414,0),Sheet2!$B$20:$J$37,3,0)</f>
        <v>4014.327682062572</v>
      </c>
      <c r="T414" s="46">
        <f>VLOOKUP(ROUND(K414,0),Sheet2!$B$20:$J$37,4,0)</f>
        <v>3923.2435599941455</v>
      </c>
      <c r="U414" s="46">
        <f>VLOOKUP(ROUND(K414,0),Sheet2!$B$20:$J$37,5,0)</f>
        <v>3782.9916157892471</v>
      </c>
      <c r="V414" s="46">
        <f>VLOOKUP(ROUND(K414,0),Sheet2!$B$20:$J$37,6,0)</f>
        <v>3548.6367327923881</v>
      </c>
      <c r="W414" s="46">
        <f>VLOOKUP(ROUND(K414,0),Sheet2!$B$20:$J$37,7,0)</f>
        <v>3288.2514175550023</v>
      </c>
      <c r="X414" s="46">
        <f>VLOOKUP(ROUND(K414,0),Sheet2!$B$20:$J$37,8,0)</f>
        <v>3027.866102317616</v>
      </c>
      <c r="Y414" s="46">
        <f>VLOOKUP(ROUND(K414,0),Sheet2!$B$20:$J$37,9,0)</f>
        <v>2793.5112193207569</v>
      </c>
      <c r="Z414" s="46">
        <f>VLOOKUP(ROUND(K414,0),Sheet2!$B$20:$M$37,10,0)</f>
        <v>2653.2592751158591</v>
      </c>
      <c r="AA414" s="46">
        <f>VLOOKUP(ROUND(K414,0),Sheet2!$B$20:$M$37,11,0)</f>
        <v>2562.1751530474321</v>
      </c>
      <c r="AB414" s="46">
        <f>VLOOKUP(ROUND(K414,0),Sheet2!$B$20:$M$37,12,0)</f>
        <v>2390.1698879405726</v>
      </c>
      <c r="AC414" s="46">
        <v>50</v>
      </c>
      <c r="AD414" s="53">
        <f t="shared" si="180"/>
        <v>0</v>
      </c>
      <c r="AE414">
        <v>1</v>
      </c>
      <c r="AF414" s="46">
        <v>0</v>
      </c>
      <c r="AG414">
        <v>0</v>
      </c>
      <c r="AH414" s="45">
        <v>0</v>
      </c>
      <c r="AL414">
        <v>0</v>
      </c>
      <c r="AM414" s="45">
        <v>0</v>
      </c>
      <c r="AO414">
        <v>0</v>
      </c>
      <c r="AS414">
        <v>0</v>
      </c>
      <c r="AT414">
        <v>0</v>
      </c>
      <c r="AU414" t="s">
        <v>20</v>
      </c>
      <c r="AV414" t="s">
        <v>25</v>
      </c>
      <c r="AW414">
        <v>0</v>
      </c>
      <c r="AX414">
        <v>0</v>
      </c>
      <c r="AY414">
        <v>1</v>
      </c>
      <c r="AZ414" s="51">
        <f t="shared" si="184"/>
        <v>1</v>
      </c>
      <c r="BA414">
        <v>0</v>
      </c>
      <c r="BB414">
        <v>0</v>
      </c>
      <c r="BC414">
        <v>0</v>
      </c>
      <c r="BD414">
        <v>0</v>
      </c>
      <c r="BE414">
        <v>0</v>
      </c>
      <c r="BF414" s="51">
        <f t="shared" si="181"/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21</v>
      </c>
      <c r="BW414" t="s">
        <v>25</v>
      </c>
      <c r="BX414">
        <v>0</v>
      </c>
      <c r="BY414">
        <v>1</v>
      </c>
      <c r="BZ414" s="52">
        <f t="shared" si="190"/>
        <v>1</v>
      </c>
      <c r="CA414">
        <v>0</v>
      </c>
      <c r="CB414">
        <v>0</v>
      </c>
      <c r="CC414">
        <v>0</v>
      </c>
      <c r="CD414">
        <v>0</v>
      </c>
      <c r="CE414">
        <v>0</v>
      </c>
      <c r="CF414" s="52">
        <f t="shared" si="191"/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Y414">
        <v>0</v>
      </c>
      <c r="CZ414">
        <v>0</v>
      </c>
      <c r="DA414">
        <v>0</v>
      </c>
      <c r="DC414">
        <v>1</v>
      </c>
      <c r="DD414" s="54">
        <f t="shared" si="182"/>
        <v>1</v>
      </c>
      <c r="DE414" t="s">
        <v>8</v>
      </c>
      <c r="DF414">
        <v>0</v>
      </c>
      <c r="DG414" s="46">
        <v>0</v>
      </c>
      <c r="DH414" t="s">
        <v>68</v>
      </c>
    </row>
    <row r="415" spans="1:112" hidden="1" x14ac:dyDescent="0.35">
      <c r="A415" t="s">
        <v>3</v>
      </c>
      <c r="B415">
        <v>938725454</v>
      </c>
      <c r="C415">
        <v>1991</v>
      </c>
      <c r="D415">
        <v>31</v>
      </c>
      <c r="E415">
        <v>3</v>
      </c>
      <c r="F415" t="s">
        <v>8</v>
      </c>
      <c r="G415" s="3" t="s">
        <v>11</v>
      </c>
      <c r="H415" s="1">
        <v>44426</v>
      </c>
      <c r="I415" s="1">
        <v>44481</v>
      </c>
      <c r="J415" s="1">
        <v>44471</v>
      </c>
      <c r="K415">
        <v>40</v>
      </c>
      <c r="L415" s="48">
        <f t="shared" si="183"/>
        <v>0</v>
      </c>
      <c r="M415" s="48">
        <f t="shared" si="177"/>
        <v>0</v>
      </c>
      <c r="N415" s="48">
        <f t="shared" si="178"/>
        <v>0</v>
      </c>
      <c r="O415">
        <v>33.571428571428569</v>
      </c>
      <c r="P415">
        <v>3400</v>
      </c>
      <c r="Q415" s="9">
        <f>VLOOKUP(ROUND(K415,0),Sheet2!$B$20:$J$37,8,0)</f>
        <v>3027.866102317616</v>
      </c>
      <c r="R415" s="46">
        <f>VLOOKUP(ROUND(K415,0),Sheet2!$B$20:$J$37,2,0)</f>
        <v>4186.3329471694315</v>
      </c>
      <c r="S415" s="46">
        <f>VLOOKUP(ROUND(K415,0),Sheet2!$B$20:$J$37,3,0)</f>
        <v>4014.327682062572</v>
      </c>
      <c r="T415" s="46">
        <f>VLOOKUP(ROUND(K415,0),Sheet2!$B$20:$J$37,4,0)</f>
        <v>3923.2435599941455</v>
      </c>
      <c r="U415" s="46">
        <f>VLOOKUP(ROUND(K415,0),Sheet2!$B$20:$J$37,5,0)</f>
        <v>3782.9916157892471</v>
      </c>
      <c r="V415" s="46">
        <f>VLOOKUP(ROUND(K415,0),Sheet2!$B$20:$J$37,6,0)</f>
        <v>3548.6367327923881</v>
      </c>
      <c r="W415" s="46">
        <f>VLOOKUP(ROUND(K415,0),Sheet2!$B$20:$J$37,7,0)</f>
        <v>3288.2514175550023</v>
      </c>
      <c r="X415" s="46">
        <f>VLOOKUP(ROUND(K415,0),Sheet2!$B$20:$J$37,8,0)</f>
        <v>3027.866102317616</v>
      </c>
      <c r="Y415" s="46">
        <f>VLOOKUP(ROUND(K415,0),Sheet2!$B$20:$J$37,9,0)</f>
        <v>2793.5112193207569</v>
      </c>
      <c r="Z415" s="46">
        <f>VLOOKUP(ROUND(K415,0),Sheet2!$B$20:$M$37,10,0)</f>
        <v>2653.2592751158591</v>
      </c>
      <c r="AA415" s="46">
        <f>VLOOKUP(ROUND(K415,0),Sheet2!$B$20:$M$37,11,0)</f>
        <v>2562.1751530474321</v>
      </c>
      <c r="AB415" s="46">
        <f>VLOOKUP(ROUND(K415,0),Sheet2!$B$20:$M$37,12,0)</f>
        <v>2390.1698879405726</v>
      </c>
      <c r="AC415" s="46">
        <v>50</v>
      </c>
      <c r="AD415" s="53">
        <f t="shared" si="180"/>
        <v>0</v>
      </c>
      <c r="AE415">
        <v>1</v>
      </c>
      <c r="AF415" s="46">
        <v>0</v>
      </c>
      <c r="AG415">
        <v>0</v>
      </c>
      <c r="AH415" s="45">
        <v>0</v>
      </c>
      <c r="AL415">
        <v>0</v>
      </c>
      <c r="AM415" s="45">
        <v>0</v>
      </c>
      <c r="AO415">
        <v>0</v>
      </c>
      <c r="AS415">
        <v>0</v>
      </c>
      <c r="AT415">
        <v>0</v>
      </c>
      <c r="AU415" t="s">
        <v>20</v>
      </c>
      <c r="AV415" t="s">
        <v>24</v>
      </c>
      <c r="AW415">
        <v>0</v>
      </c>
      <c r="AX415">
        <v>0</v>
      </c>
      <c r="AY415">
        <v>0</v>
      </c>
      <c r="AZ415" s="51">
        <f t="shared" si="184"/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51">
        <f t="shared" si="181"/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55</v>
      </c>
      <c r="BW415" t="s">
        <v>24</v>
      </c>
      <c r="BX415">
        <v>0</v>
      </c>
      <c r="BY415">
        <v>0</v>
      </c>
      <c r="BZ415" s="52">
        <f t="shared" si="190"/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 s="52">
        <f t="shared" si="191"/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Y415">
        <v>0</v>
      </c>
      <c r="CZ415">
        <v>0</v>
      </c>
      <c r="DA415">
        <v>0</v>
      </c>
      <c r="DC415">
        <v>0</v>
      </c>
      <c r="DD415" s="54">
        <f t="shared" si="182"/>
        <v>0</v>
      </c>
      <c r="DE415" t="s">
        <v>8</v>
      </c>
      <c r="DF415">
        <v>0</v>
      </c>
      <c r="DG415" s="46">
        <v>0</v>
      </c>
      <c r="DH415" t="s">
        <v>68</v>
      </c>
    </row>
    <row r="416" spans="1:112" hidden="1" x14ac:dyDescent="0.35">
      <c r="A416" t="s">
        <v>2</v>
      </c>
      <c r="B416">
        <v>20500315</v>
      </c>
      <c r="C416">
        <v>1990</v>
      </c>
      <c r="D416">
        <v>32</v>
      </c>
      <c r="E416" s="45">
        <v>0</v>
      </c>
      <c r="F416" t="s">
        <v>9</v>
      </c>
      <c r="G416" s="4" t="s">
        <v>11</v>
      </c>
      <c r="H416" s="1">
        <v>44428</v>
      </c>
      <c r="I416" s="1"/>
      <c r="J416" s="1">
        <v>44559</v>
      </c>
      <c r="K416">
        <v>40</v>
      </c>
      <c r="L416" s="48">
        <f t="shared" si="183"/>
        <v>0</v>
      </c>
      <c r="M416" s="48">
        <f t="shared" si="177"/>
        <v>0</v>
      </c>
      <c r="N416" s="48">
        <f t="shared" si="178"/>
        <v>0</v>
      </c>
      <c r="O416">
        <v>21.285714285714285</v>
      </c>
      <c r="P416">
        <v>3400</v>
      </c>
      <c r="Q416" s="9">
        <f>VLOOKUP(ROUND(K416,0),Sheet2!$B$20:$J$37,8,0)</f>
        <v>3027.866102317616</v>
      </c>
      <c r="R416" s="46">
        <f>VLOOKUP(ROUND(K416,0),Sheet2!$B$20:$J$37,2,0)</f>
        <v>4186.3329471694315</v>
      </c>
      <c r="S416" s="46">
        <f>VLOOKUP(ROUND(K416,0),Sheet2!$B$20:$J$37,3,0)</f>
        <v>4014.327682062572</v>
      </c>
      <c r="T416" s="46">
        <f>VLOOKUP(ROUND(K416,0),Sheet2!$B$20:$J$37,4,0)</f>
        <v>3923.2435599941455</v>
      </c>
      <c r="U416" s="46">
        <f>VLOOKUP(ROUND(K416,0),Sheet2!$B$20:$J$37,5,0)</f>
        <v>3782.9916157892471</v>
      </c>
      <c r="V416" s="46">
        <f>VLOOKUP(ROUND(K416,0),Sheet2!$B$20:$J$37,6,0)</f>
        <v>3548.6367327923881</v>
      </c>
      <c r="W416" s="46">
        <f>VLOOKUP(ROUND(K416,0),Sheet2!$B$20:$J$37,7,0)</f>
        <v>3288.2514175550023</v>
      </c>
      <c r="X416" s="46">
        <f>VLOOKUP(ROUND(K416,0),Sheet2!$B$20:$J$37,8,0)</f>
        <v>3027.866102317616</v>
      </c>
      <c r="Y416" s="46">
        <f>VLOOKUP(ROUND(K416,0),Sheet2!$B$20:$J$37,9,0)</f>
        <v>2793.5112193207569</v>
      </c>
      <c r="Z416" s="46">
        <f>VLOOKUP(ROUND(K416,0),Sheet2!$B$20:$M$37,10,0)</f>
        <v>2653.2592751158591</v>
      </c>
      <c r="AA416" s="46">
        <f>VLOOKUP(ROUND(K416,0),Sheet2!$B$20:$M$37,11,0)</f>
        <v>2562.1751530474321</v>
      </c>
      <c r="AB416" s="46">
        <f>VLOOKUP(ROUND(K416,0),Sheet2!$B$20:$M$37,12,0)</f>
        <v>2390.1698879405726</v>
      </c>
      <c r="AC416" s="46">
        <v>50</v>
      </c>
      <c r="AD416" s="53">
        <f t="shared" si="180"/>
        <v>0</v>
      </c>
      <c r="AE416">
        <v>1</v>
      </c>
      <c r="AF416" s="46">
        <v>0</v>
      </c>
      <c r="AG416">
        <v>0</v>
      </c>
      <c r="AH416" s="45">
        <v>0</v>
      </c>
      <c r="AL416">
        <v>0</v>
      </c>
      <c r="AM416" s="45">
        <v>0</v>
      </c>
      <c r="AO416">
        <v>0</v>
      </c>
      <c r="AQ416">
        <v>0</v>
      </c>
      <c r="AS416">
        <v>0</v>
      </c>
      <c r="AT416">
        <v>0</v>
      </c>
      <c r="AU416" t="s">
        <v>21</v>
      </c>
      <c r="AV416" t="s">
        <v>24</v>
      </c>
      <c r="AW416">
        <v>0</v>
      </c>
      <c r="AX416">
        <v>0</v>
      </c>
      <c r="AY416">
        <v>1</v>
      </c>
      <c r="AZ416" s="51">
        <f t="shared" si="184"/>
        <v>1</v>
      </c>
      <c r="BA416">
        <v>0</v>
      </c>
      <c r="BB416">
        <v>1</v>
      </c>
      <c r="BC416">
        <v>1</v>
      </c>
      <c r="BD416">
        <v>0</v>
      </c>
      <c r="BE416">
        <v>0</v>
      </c>
      <c r="BF416" s="51">
        <f t="shared" si="181"/>
        <v>0</v>
      </c>
      <c r="BG416">
        <v>0</v>
      </c>
      <c r="BH416">
        <v>1</v>
      </c>
      <c r="BI416">
        <v>1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/>
      <c r="CW416">
        <v>0</v>
      </c>
      <c r="CY416">
        <v>0</v>
      </c>
      <c r="CZ416">
        <v>0</v>
      </c>
      <c r="DA416">
        <v>0</v>
      </c>
      <c r="DC416">
        <v>0</v>
      </c>
      <c r="DD416" s="54">
        <f t="shared" si="182"/>
        <v>0</v>
      </c>
      <c r="DF416">
        <v>0</v>
      </c>
      <c r="DG416" s="46">
        <v>0</v>
      </c>
      <c r="DH416" t="s">
        <v>68</v>
      </c>
    </row>
    <row r="417" spans="1:112" hidden="1" x14ac:dyDescent="0.35">
      <c r="A417" t="s">
        <v>3</v>
      </c>
      <c r="B417">
        <v>973603448</v>
      </c>
      <c r="C417">
        <v>1989</v>
      </c>
      <c r="D417">
        <v>33</v>
      </c>
      <c r="E417" s="45">
        <v>2</v>
      </c>
      <c r="F417" t="s">
        <v>8</v>
      </c>
      <c r="G417" s="3" t="s">
        <v>11</v>
      </c>
      <c r="H417" s="1">
        <v>44427</v>
      </c>
      <c r="I417" s="1">
        <v>44481</v>
      </c>
      <c r="J417" s="1">
        <v>44500</v>
      </c>
      <c r="K417">
        <v>40</v>
      </c>
      <c r="L417" s="48">
        <f t="shared" si="183"/>
        <v>0</v>
      </c>
      <c r="M417" s="48">
        <f t="shared" si="177"/>
        <v>0</v>
      </c>
      <c r="N417" s="48">
        <f t="shared" si="178"/>
        <v>0</v>
      </c>
      <c r="O417">
        <v>37.285714285714285</v>
      </c>
      <c r="P417">
        <v>3400</v>
      </c>
      <c r="Q417" s="9">
        <f>VLOOKUP(ROUND(K417,0),Sheet2!$B$20:$J$37,8,0)</f>
        <v>3027.866102317616</v>
      </c>
      <c r="R417" s="46">
        <f>VLOOKUP(ROUND(K417,0),Sheet2!$B$20:$J$37,2,0)</f>
        <v>4186.3329471694315</v>
      </c>
      <c r="S417" s="46">
        <f>VLOOKUP(ROUND(K417,0),Sheet2!$B$20:$J$37,3,0)</f>
        <v>4014.327682062572</v>
      </c>
      <c r="T417" s="46">
        <f>VLOOKUP(ROUND(K417,0),Sheet2!$B$20:$J$37,4,0)</f>
        <v>3923.2435599941455</v>
      </c>
      <c r="U417" s="46">
        <f>VLOOKUP(ROUND(K417,0),Sheet2!$B$20:$J$37,5,0)</f>
        <v>3782.9916157892471</v>
      </c>
      <c r="V417" s="46">
        <f>VLOOKUP(ROUND(K417,0),Sheet2!$B$20:$J$37,6,0)</f>
        <v>3548.6367327923881</v>
      </c>
      <c r="W417" s="46">
        <f>VLOOKUP(ROUND(K417,0),Sheet2!$B$20:$J$37,7,0)</f>
        <v>3288.2514175550023</v>
      </c>
      <c r="X417" s="46">
        <f>VLOOKUP(ROUND(K417,0),Sheet2!$B$20:$J$37,8,0)</f>
        <v>3027.866102317616</v>
      </c>
      <c r="Y417" s="46">
        <f>VLOOKUP(ROUND(K417,0),Sheet2!$B$20:$J$37,9,0)</f>
        <v>2793.5112193207569</v>
      </c>
      <c r="Z417" s="46">
        <f>VLOOKUP(ROUND(K417,0),Sheet2!$B$20:$M$37,10,0)</f>
        <v>2653.2592751158591</v>
      </c>
      <c r="AA417" s="46">
        <f>VLOOKUP(ROUND(K417,0),Sheet2!$B$20:$M$37,11,0)</f>
        <v>2562.1751530474321</v>
      </c>
      <c r="AB417" s="46">
        <f>VLOOKUP(ROUND(K417,0),Sheet2!$B$20:$M$37,12,0)</f>
        <v>2390.1698879405726</v>
      </c>
      <c r="AC417" s="46">
        <v>50</v>
      </c>
      <c r="AD417" s="53">
        <f t="shared" si="180"/>
        <v>0</v>
      </c>
      <c r="AE417">
        <v>1</v>
      </c>
      <c r="AF417" s="46">
        <v>0</v>
      </c>
      <c r="AG417">
        <v>0</v>
      </c>
      <c r="AH417" s="45">
        <v>0</v>
      </c>
      <c r="AL417">
        <v>0</v>
      </c>
      <c r="AM417" s="45">
        <v>0</v>
      </c>
      <c r="AO417">
        <v>1</v>
      </c>
      <c r="AP417">
        <v>20</v>
      </c>
      <c r="AS417">
        <v>0</v>
      </c>
      <c r="AT417">
        <v>0</v>
      </c>
      <c r="AU417" t="s">
        <v>20</v>
      </c>
      <c r="AV417" t="s">
        <v>24</v>
      </c>
      <c r="AW417">
        <v>0</v>
      </c>
      <c r="AX417">
        <v>0</v>
      </c>
      <c r="AY417">
        <v>1</v>
      </c>
      <c r="AZ417" s="51">
        <f t="shared" si="184"/>
        <v>1</v>
      </c>
      <c r="BA417">
        <v>0</v>
      </c>
      <c r="BB417">
        <v>0</v>
      </c>
      <c r="BC417">
        <v>0</v>
      </c>
      <c r="BD417">
        <v>0</v>
      </c>
      <c r="BE417">
        <v>0</v>
      </c>
      <c r="BF417" s="51">
        <f t="shared" si="181"/>
        <v>0</v>
      </c>
      <c r="BG417">
        <v>0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54</v>
      </c>
      <c r="BW417" t="s">
        <v>24</v>
      </c>
      <c r="BX417">
        <v>0</v>
      </c>
      <c r="BY417">
        <v>0</v>
      </c>
      <c r="BZ417" s="52">
        <f t="shared" ref="BZ417:BZ421" si="192">BX417+BY417</f>
        <v>0</v>
      </c>
      <c r="CA417">
        <v>0</v>
      </c>
      <c r="CB417">
        <v>1</v>
      </c>
      <c r="CC417">
        <v>0</v>
      </c>
      <c r="CD417">
        <v>0</v>
      </c>
      <c r="CE417">
        <v>0</v>
      </c>
      <c r="CF417" s="52">
        <f t="shared" ref="CF417:CF421" si="193">CD417+CE417</f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Y417">
        <v>0</v>
      </c>
      <c r="CZ417">
        <v>0</v>
      </c>
      <c r="DA417">
        <v>0</v>
      </c>
      <c r="DC417">
        <v>0</v>
      </c>
      <c r="DD417" s="54">
        <f t="shared" si="182"/>
        <v>0</v>
      </c>
      <c r="DE417" t="s">
        <v>8</v>
      </c>
      <c r="DF417">
        <v>0</v>
      </c>
      <c r="DG417" s="46">
        <v>0</v>
      </c>
      <c r="DH417" t="s">
        <v>68</v>
      </c>
    </row>
    <row r="418" spans="1:112" hidden="1" x14ac:dyDescent="0.35">
      <c r="A418" t="s">
        <v>3</v>
      </c>
      <c r="B418">
        <v>359808084</v>
      </c>
      <c r="C418">
        <v>1993</v>
      </c>
      <c r="D418">
        <v>29</v>
      </c>
      <c r="E418">
        <v>0</v>
      </c>
      <c r="F418" t="s">
        <v>8</v>
      </c>
      <c r="G418" s="3" t="s">
        <v>11</v>
      </c>
      <c r="H418" s="1">
        <v>44425</v>
      </c>
      <c r="I418" s="1">
        <v>44481</v>
      </c>
      <c r="J418" s="1">
        <v>44539</v>
      </c>
      <c r="K418">
        <v>39</v>
      </c>
      <c r="L418" s="48">
        <f t="shared" si="183"/>
        <v>0</v>
      </c>
      <c r="M418" s="48">
        <f t="shared" si="177"/>
        <v>0</v>
      </c>
      <c r="N418" s="48">
        <f t="shared" si="178"/>
        <v>0</v>
      </c>
      <c r="O418">
        <v>30.714285714285715</v>
      </c>
      <c r="P418">
        <v>4200</v>
      </c>
      <c r="Q418" s="9">
        <f>VLOOKUP(ROUND(K418,0),Sheet2!$B$20:$J$37,8,0)</f>
        <v>2883.6536389391513</v>
      </c>
      <c r="R418" s="46">
        <f>VLOOKUP(ROUND(K418,0),Sheet2!$B$20:$J$37,2,0)</f>
        <v>3986.9445441050993</v>
      </c>
      <c r="S418" s="46">
        <f>VLOOKUP(ROUND(K418,0),Sheet2!$B$20:$J$37,3,0)</f>
        <v>3823.1316171522089</v>
      </c>
      <c r="T418" s="46">
        <f>VLOOKUP(ROUND(K418,0),Sheet2!$B$20:$J$37,4,0)</f>
        <v>3736.3856874523608</v>
      </c>
      <c r="U418" s="46">
        <f>VLOOKUP(ROUND(K418,0),Sheet2!$B$20:$J$37,5,0)</f>
        <v>3602.8137210549116</v>
      </c>
      <c r="V418" s="46">
        <f>VLOOKUP(ROUND(K418,0),Sheet2!$B$20:$J$37,6,0)</f>
        <v>3379.6207896898895</v>
      </c>
      <c r="W418" s="46">
        <f>VLOOKUP(ROUND(K418,0),Sheet2!$B$20:$J$37,7,0)</f>
        <v>3131.6372143145204</v>
      </c>
      <c r="X418" s="46">
        <f>VLOOKUP(ROUND(K418,0),Sheet2!$B$20:$J$37,8,0)</f>
        <v>2883.6536389391513</v>
      </c>
      <c r="Y418" s="46">
        <f>VLOOKUP(ROUND(K418,0),Sheet2!$B$20:$J$37,9,0)</f>
        <v>2660.4607075741292</v>
      </c>
      <c r="Z418" s="46">
        <f>VLOOKUP(ROUND(K418,0),Sheet2!$B$20:$M$37,10,0)</f>
        <v>2526.8887411766796</v>
      </c>
      <c r="AA418" s="46">
        <f>VLOOKUP(ROUND(K418,0),Sheet2!$B$20:$M$37,11,0)</f>
        <v>2440.1428114768319</v>
      </c>
      <c r="AB418" s="46">
        <f>VLOOKUP(ROUND(K418,0),Sheet2!$B$20:$M$37,12,0)</f>
        <v>2276.3298845239415</v>
      </c>
      <c r="AC418" s="46">
        <v>99</v>
      </c>
      <c r="AD418" s="53">
        <f t="shared" si="180"/>
        <v>0</v>
      </c>
      <c r="AE418">
        <v>1</v>
      </c>
      <c r="AF418" s="46">
        <v>0</v>
      </c>
      <c r="AG418">
        <v>0</v>
      </c>
      <c r="AH418" s="45">
        <v>0</v>
      </c>
      <c r="AL418">
        <v>0</v>
      </c>
      <c r="AM418" s="45">
        <v>0</v>
      </c>
      <c r="AO418">
        <v>0</v>
      </c>
      <c r="AS418">
        <v>1</v>
      </c>
      <c r="AT418">
        <v>0</v>
      </c>
      <c r="AU418" t="s">
        <v>20</v>
      </c>
      <c r="AV418" t="s">
        <v>24</v>
      </c>
      <c r="AW418">
        <v>0</v>
      </c>
      <c r="AX418">
        <v>0</v>
      </c>
      <c r="AY418">
        <v>1</v>
      </c>
      <c r="AZ418" s="51">
        <f t="shared" si="184"/>
        <v>1</v>
      </c>
      <c r="BA418">
        <v>0</v>
      </c>
      <c r="BB418">
        <v>0</v>
      </c>
      <c r="BC418">
        <v>1</v>
      </c>
      <c r="BD418">
        <v>0</v>
      </c>
      <c r="BE418">
        <v>0</v>
      </c>
      <c r="BF418" s="51">
        <f t="shared" si="181"/>
        <v>0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56</v>
      </c>
      <c r="BW418" t="s">
        <v>24</v>
      </c>
      <c r="BX418">
        <v>0</v>
      </c>
      <c r="BY418">
        <v>0</v>
      </c>
      <c r="BZ418" s="52">
        <f t="shared" si="192"/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 s="52">
        <f t="shared" si="193"/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Y418">
        <v>0</v>
      </c>
      <c r="CZ418">
        <v>0</v>
      </c>
      <c r="DA418">
        <v>0</v>
      </c>
      <c r="DC418">
        <v>0</v>
      </c>
      <c r="DD418" s="54">
        <f t="shared" si="182"/>
        <v>0</v>
      </c>
      <c r="DE418" t="s">
        <v>73</v>
      </c>
      <c r="DF418">
        <v>0</v>
      </c>
      <c r="DG418" s="46">
        <v>1</v>
      </c>
      <c r="DH418" t="s">
        <v>70</v>
      </c>
    </row>
    <row r="419" spans="1:112" hidden="1" x14ac:dyDescent="0.35">
      <c r="A419" t="s">
        <v>3</v>
      </c>
      <c r="B419">
        <v>983918010</v>
      </c>
      <c r="C419">
        <v>1981</v>
      </c>
      <c r="D419">
        <v>41</v>
      </c>
      <c r="E419">
        <v>1</v>
      </c>
      <c r="F419" t="s">
        <v>8</v>
      </c>
      <c r="G419" s="3" t="s">
        <v>11</v>
      </c>
      <c r="H419" s="1">
        <v>44429</v>
      </c>
      <c r="I419" s="1">
        <v>44453</v>
      </c>
      <c r="J419" s="1">
        <v>44560</v>
      </c>
      <c r="K419">
        <v>40</v>
      </c>
      <c r="L419" s="48">
        <f t="shared" si="183"/>
        <v>0</v>
      </c>
      <c r="M419" s="48">
        <f t="shared" si="177"/>
        <v>0</v>
      </c>
      <c r="N419" s="48">
        <f t="shared" si="178"/>
        <v>0</v>
      </c>
      <c r="O419">
        <v>24.714285714285715</v>
      </c>
      <c r="P419">
        <v>3400</v>
      </c>
      <c r="Q419" s="9">
        <f>VLOOKUP(ROUND(K419,0),Sheet2!$B$20:$J$37,8,0)</f>
        <v>3027.866102317616</v>
      </c>
      <c r="R419" s="46">
        <f>VLOOKUP(ROUND(K419,0),Sheet2!$B$20:$J$37,2,0)</f>
        <v>4186.3329471694315</v>
      </c>
      <c r="S419" s="46">
        <f>VLOOKUP(ROUND(K419,0),Sheet2!$B$20:$J$37,3,0)</f>
        <v>4014.327682062572</v>
      </c>
      <c r="T419" s="46">
        <f>VLOOKUP(ROUND(K419,0),Sheet2!$B$20:$J$37,4,0)</f>
        <v>3923.2435599941455</v>
      </c>
      <c r="U419" s="46">
        <f>VLOOKUP(ROUND(K419,0),Sheet2!$B$20:$J$37,5,0)</f>
        <v>3782.9916157892471</v>
      </c>
      <c r="V419" s="46">
        <f>VLOOKUP(ROUND(K419,0),Sheet2!$B$20:$J$37,6,0)</f>
        <v>3548.6367327923881</v>
      </c>
      <c r="W419" s="46">
        <f>VLOOKUP(ROUND(K419,0),Sheet2!$B$20:$J$37,7,0)</f>
        <v>3288.2514175550023</v>
      </c>
      <c r="X419" s="46">
        <f>VLOOKUP(ROUND(K419,0),Sheet2!$B$20:$J$37,8,0)</f>
        <v>3027.866102317616</v>
      </c>
      <c r="Y419" s="46">
        <f>VLOOKUP(ROUND(K419,0),Sheet2!$B$20:$J$37,9,0)</f>
        <v>2793.5112193207569</v>
      </c>
      <c r="Z419" s="46">
        <f>VLOOKUP(ROUND(K419,0),Sheet2!$B$20:$M$37,10,0)</f>
        <v>2653.2592751158591</v>
      </c>
      <c r="AA419" s="46">
        <f>VLOOKUP(ROUND(K419,0),Sheet2!$B$20:$M$37,11,0)</f>
        <v>2562.1751530474321</v>
      </c>
      <c r="AB419" s="46">
        <f>VLOOKUP(ROUND(K419,0),Sheet2!$B$20:$M$37,12,0)</f>
        <v>2390.1698879405726</v>
      </c>
      <c r="AC419" s="46">
        <v>50</v>
      </c>
      <c r="AD419" s="53">
        <f t="shared" si="180"/>
        <v>0</v>
      </c>
      <c r="AE419">
        <v>1</v>
      </c>
      <c r="AF419" s="46">
        <v>0</v>
      </c>
      <c r="AG419">
        <v>0</v>
      </c>
      <c r="AH419" s="45">
        <v>0</v>
      </c>
      <c r="AL419">
        <v>0</v>
      </c>
      <c r="AM419" s="45">
        <v>0</v>
      </c>
      <c r="AN419" t="s">
        <v>15</v>
      </c>
      <c r="AO419">
        <v>0</v>
      </c>
      <c r="AS419">
        <v>0</v>
      </c>
      <c r="AT419">
        <v>1</v>
      </c>
      <c r="AU419" t="s">
        <v>20</v>
      </c>
      <c r="AV419" t="s">
        <v>25</v>
      </c>
      <c r="AW419">
        <v>0</v>
      </c>
      <c r="AX419">
        <v>0</v>
      </c>
      <c r="AY419">
        <v>1</v>
      </c>
      <c r="AZ419" s="51">
        <f t="shared" si="184"/>
        <v>1</v>
      </c>
      <c r="BA419">
        <v>0</v>
      </c>
      <c r="BB419">
        <v>0</v>
      </c>
      <c r="BC419">
        <v>0</v>
      </c>
      <c r="BD419">
        <v>0</v>
      </c>
      <c r="BE419">
        <v>0</v>
      </c>
      <c r="BF419" s="51">
        <f t="shared" si="181"/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24</v>
      </c>
      <c r="BW419" t="s">
        <v>25</v>
      </c>
      <c r="BX419">
        <v>0</v>
      </c>
      <c r="BY419">
        <v>0</v>
      </c>
      <c r="BZ419" s="52">
        <f t="shared" si="192"/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 s="52">
        <f t="shared" si="193"/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Y419">
        <v>0</v>
      </c>
      <c r="CZ419">
        <v>0</v>
      </c>
      <c r="DA419">
        <v>0</v>
      </c>
      <c r="DC419">
        <v>0</v>
      </c>
      <c r="DD419" s="54">
        <f t="shared" si="182"/>
        <v>0</v>
      </c>
      <c r="DE419" t="s">
        <v>73</v>
      </c>
      <c r="DF419">
        <v>0</v>
      </c>
      <c r="DG419" s="46">
        <v>0</v>
      </c>
      <c r="DH419" t="s">
        <v>68</v>
      </c>
    </row>
    <row r="420" spans="1:112" hidden="1" x14ac:dyDescent="0.35">
      <c r="A420" t="s">
        <v>2</v>
      </c>
      <c r="B420">
        <v>21050186</v>
      </c>
      <c r="C420">
        <v>1994</v>
      </c>
      <c r="D420">
        <v>28</v>
      </c>
      <c r="E420">
        <v>0</v>
      </c>
      <c r="F420" t="s">
        <v>8</v>
      </c>
      <c r="G420" s="3" t="s">
        <v>11</v>
      </c>
      <c r="H420" s="1">
        <v>44442</v>
      </c>
      <c r="I420" s="1">
        <v>44467</v>
      </c>
      <c r="J420" s="1">
        <v>44464</v>
      </c>
      <c r="K420">
        <v>40.142857142857146</v>
      </c>
      <c r="L420" s="48">
        <f t="shared" ref="L420:L451" si="194">IF(K420&lt;28,1,0)</f>
        <v>0</v>
      </c>
      <c r="M420" s="48">
        <f t="shared" si="177"/>
        <v>0</v>
      </c>
      <c r="N420" s="48">
        <f t="shared" si="178"/>
        <v>0</v>
      </c>
      <c r="O420">
        <v>37</v>
      </c>
      <c r="P420">
        <v>3400</v>
      </c>
      <c r="Q420" s="9">
        <f>VLOOKUP(ROUND(K420,0),Sheet2!$B$20:$J$37,8,0)</f>
        <v>3027.866102317616</v>
      </c>
      <c r="R420" s="46">
        <f>VLOOKUP(ROUND(K420,0),Sheet2!$B$20:$J$37,2,0)</f>
        <v>4186.3329471694315</v>
      </c>
      <c r="S420" s="46">
        <f>VLOOKUP(ROUND(K420,0),Sheet2!$B$20:$J$37,3,0)</f>
        <v>4014.327682062572</v>
      </c>
      <c r="T420" s="46">
        <f>VLOOKUP(ROUND(K420,0),Sheet2!$B$20:$J$37,4,0)</f>
        <v>3923.2435599941455</v>
      </c>
      <c r="U420" s="46">
        <f>VLOOKUP(ROUND(K420,0),Sheet2!$B$20:$J$37,5,0)</f>
        <v>3782.9916157892471</v>
      </c>
      <c r="V420" s="46">
        <f>VLOOKUP(ROUND(K420,0),Sheet2!$B$20:$J$37,6,0)</f>
        <v>3548.6367327923881</v>
      </c>
      <c r="W420" s="46">
        <f>VLOOKUP(ROUND(K420,0),Sheet2!$B$20:$J$37,7,0)</f>
        <v>3288.2514175550023</v>
      </c>
      <c r="X420" s="46">
        <f>VLOOKUP(ROUND(K420,0),Sheet2!$B$20:$J$37,8,0)</f>
        <v>3027.866102317616</v>
      </c>
      <c r="Y420" s="46">
        <f>VLOOKUP(ROUND(K420,0),Sheet2!$B$20:$J$37,9,0)</f>
        <v>2793.5112193207569</v>
      </c>
      <c r="Z420" s="46">
        <f>VLOOKUP(ROUND(K420,0),Sheet2!$B$20:$M$37,10,0)</f>
        <v>2653.2592751158591</v>
      </c>
      <c r="AA420" s="46">
        <f>VLOOKUP(ROUND(K420,0),Sheet2!$B$20:$M$37,11,0)</f>
        <v>2562.1751530474321</v>
      </c>
      <c r="AB420" s="46">
        <f>VLOOKUP(ROUND(K420,0),Sheet2!$B$20:$M$37,12,0)</f>
        <v>2390.1698879405726</v>
      </c>
      <c r="AC420" s="46">
        <v>50</v>
      </c>
      <c r="AD420" s="53">
        <f t="shared" si="180"/>
        <v>0</v>
      </c>
      <c r="AE420">
        <v>1</v>
      </c>
      <c r="AF420" s="46">
        <v>0</v>
      </c>
      <c r="AG420">
        <v>0</v>
      </c>
      <c r="AH420" s="45">
        <v>0</v>
      </c>
      <c r="AL420">
        <v>0</v>
      </c>
      <c r="AM420" s="45">
        <v>0</v>
      </c>
      <c r="AO420">
        <v>0</v>
      </c>
      <c r="AQ420">
        <v>0</v>
      </c>
      <c r="AS420">
        <v>0</v>
      </c>
      <c r="AT420">
        <v>0</v>
      </c>
      <c r="AU420" t="s">
        <v>20</v>
      </c>
      <c r="AV420" t="s">
        <v>25</v>
      </c>
      <c r="AW420">
        <v>0</v>
      </c>
      <c r="AX420">
        <v>0</v>
      </c>
      <c r="AY420">
        <v>1</v>
      </c>
      <c r="AZ420" s="51">
        <f t="shared" si="184"/>
        <v>1</v>
      </c>
      <c r="BA420">
        <v>0</v>
      </c>
      <c r="BB420">
        <v>0</v>
      </c>
      <c r="BC420">
        <v>0</v>
      </c>
      <c r="BD420">
        <v>0</v>
      </c>
      <c r="BE420">
        <v>0</v>
      </c>
      <c r="BF420" s="51">
        <f t="shared" si="181"/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25</v>
      </c>
      <c r="BW420" t="s">
        <v>25</v>
      </c>
      <c r="BX420">
        <v>0</v>
      </c>
      <c r="BY420">
        <v>0</v>
      </c>
      <c r="BZ420" s="52">
        <f t="shared" si="192"/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 s="52">
        <f t="shared" si="193"/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Y420">
        <v>0</v>
      </c>
      <c r="CZ420">
        <v>0</v>
      </c>
      <c r="DA420">
        <v>0</v>
      </c>
      <c r="DC420">
        <v>0</v>
      </c>
      <c r="DD420" s="54">
        <f t="shared" si="182"/>
        <v>0</v>
      </c>
      <c r="DF420">
        <v>0</v>
      </c>
      <c r="DG420" s="46">
        <v>0</v>
      </c>
      <c r="DH420" t="s">
        <v>68</v>
      </c>
    </row>
    <row r="421" spans="1:112" hidden="1" x14ac:dyDescent="0.35">
      <c r="A421" t="s">
        <v>3</v>
      </c>
      <c r="B421">
        <v>966375558</v>
      </c>
      <c r="C421">
        <v>1995</v>
      </c>
      <c r="D421">
        <v>27</v>
      </c>
      <c r="E421" s="45">
        <v>1</v>
      </c>
      <c r="F421" t="s">
        <v>8</v>
      </c>
      <c r="G421" s="3" t="s">
        <v>11</v>
      </c>
      <c r="H421" s="1">
        <v>44448</v>
      </c>
      <c r="I421" s="1">
        <v>44469</v>
      </c>
      <c r="J421" s="1">
        <v>44523</v>
      </c>
      <c r="K421">
        <v>40.285714285714285</v>
      </c>
      <c r="L421" s="48">
        <f t="shared" si="194"/>
        <v>0</v>
      </c>
      <c r="M421" s="48">
        <f t="shared" si="177"/>
        <v>0</v>
      </c>
      <c r="N421" s="48">
        <f t="shared" si="178"/>
        <v>0</v>
      </c>
      <c r="O421">
        <v>32.571428571428569</v>
      </c>
      <c r="P421">
        <v>3400</v>
      </c>
      <c r="Q421" s="9">
        <f>VLOOKUP(ROUND(K421,0),Sheet2!$B$20:$J$37,8,0)</f>
        <v>3027.866102317616</v>
      </c>
      <c r="R421" s="46">
        <f>VLOOKUP(ROUND(K421,0),Sheet2!$B$20:$J$37,2,0)</f>
        <v>4186.3329471694315</v>
      </c>
      <c r="S421" s="46">
        <f>VLOOKUP(ROUND(K421,0),Sheet2!$B$20:$J$37,3,0)</f>
        <v>4014.327682062572</v>
      </c>
      <c r="T421" s="46">
        <f>VLOOKUP(ROUND(K421,0),Sheet2!$B$20:$J$37,4,0)</f>
        <v>3923.2435599941455</v>
      </c>
      <c r="U421" s="46">
        <f>VLOOKUP(ROUND(K421,0),Sheet2!$B$20:$J$37,5,0)</f>
        <v>3782.9916157892471</v>
      </c>
      <c r="V421" s="46">
        <f>VLOOKUP(ROUND(K421,0),Sheet2!$B$20:$J$37,6,0)</f>
        <v>3548.6367327923881</v>
      </c>
      <c r="W421" s="46">
        <f>VLOOKUP(ROUND(K421,0),Sheet2!$B$20:$J$37,7,0)</f>
        <v>3288.2514175550023</v>
      </c>
      <c r="X421" s="46">
        <f>VLOOKUP(ROUND(K421,0),Sheet2!$B$20:$J$37,8,0)</f>
        <v>3027.866102317616</v>
      </c>
      <c r="Y421" s="46">
        <f>VLOOKUP(ROUND(K421,0),Sheet2!$B$20:$J$37,9,0)</f>
        <v>2793.5112193207569</v>
      </c>
      <c r="Z421" s="46">
        <f>VLOOKUP(ROUND(K421,0),Sheet2!$B$20:$M$37,10,0)</f>
        <v>2653.2592751158591</v>
      </c>
      <c r="AA421" s="46">
        <f>VLOOKUP(ROUND(K421,0),Sheet2!$B$20:$M$37,11,0)</f>
        <v>2562.1751530474321</v>
      </c>
      <c r="AB421" s="46">
        <f>VLOOKUP(ROUND(K421,0),Sheet2!$B$20:$M$37,12,0)</f>
        <v>2390.1698879405726</v>
      </c>
      <c r="AC421" s="46">
        <v>50</v>
      </c>
      <c r="AD421" s="53">
        <f t="shared" si="180"/>
        <v>0</v>
      </c>
      <c r="AE421">
        <v>1</v>
      </c>
      <c r="AF421" s="46">
        <v>0</v>
      </c>
      <c r="AG421">
        <v>0</v>
      </c>
      <c r="AH421" s="45">
        <v>0</v>
      </c>
      <c r="AL421">
        <v>0</v>
      </c>
      <c r="AM421" s="45">
        <v>0</v>
      </c>
      <c r="AO421">
        <v>0</v>
      </c>
      <c r="AQ421">
        <v>0</v>
      </c>
      <c r="AS421">
        <v>0</v>
      </c>
      <c r="AT421">
        <v>1</v>
      </c>
      <c r="AU421" t="s">
        <v>20</v>
      </c>
      <c r="AV421" t="s">
        <v>25</v>
      </c>
      <c r="AW421">
        <v>0</v>
      </c>
      <c r="AX421">
        <v>0</v>
      </c>
      <c r="AY421">
        <v>1</v>
      </c>
      <c r="AZ421" s="51">
        <f t="shared" si="184"/>
        <v>1</v>
      </c>
      <c r="BA421">
        <v>0</v>
      </c>
      <c r="BB421">
        <v>0</v>
      </c>
      <c r="BC421">
        <v>0</v>
      </c>
      <c r="BD421">
        <v>0</v>
      </c>
      <c r="BE421">
        <v>0</v>
      </c>
      <c r="BF421" s="51">
        <f t="shared" si="181"/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21</v>
      </c>
      <c r="BW421" t="s">
        <v>25</v>
      </c>
      <c r="BX421">
        <v>0</v>
      </c>
      <c r="BY421">
        <v>0</v>
      </c>
      <c r="BZ421" s="52">
        <f t="shared" si="192"/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 s="52">
        <f t="shared" si="193"/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Y421">
        <v>0</v>
      </c>
      <c r="CZ421">
        <v>0</v>
      </c>
      <c r="DA421">
        <v>0</v>
      </c>
      <c r="DC421">
        <v>0</v>
      </c>
      <c r="DD421" s="54">
        <f t="shared" si="182"/>
        <v>0</v>
      </c>
      <c r="DE421" t="s">
        <v>73</v>
      </c>
      <c r="DF421">
        <v>0</v>
      </c>
      <c r="DG421" s="46">
        <v>0</v>
      </c>
      <c r="DH421" t="s">
        <v>68</v>
      </c>
    </row>
    <row r="422" spans="1:112" hidden="1" x14ac:dyDescent="0.35">
      <c r="A422" t="s">
        <v>3</v>
      </c>
      <c r="B422">
        <v>901369206</v>
      </c>
      <c r="C422">
        <v>1995</v>
      </c>
      <c r="D422">
        <v>27</v>
      </c>
      <c r="E422">
        <v>1</v>
      </c>
      <c r="F422" t="s">
        <v>8</v>
      </c>
      <c r="G422" s="3" t="s">
        <v>11</v>
      </c>
      <c r="H422" s="1">
        <v>44429</v>
      </c>
      <c r="I422" s="1"/>
      <c r="J422" s="1">
        <v>44474</v>
      </c>
      <c r="K422">
        <v>36</v>
      </c>
      <c r="L422" s="48">
        <f t="shared" si="194"/>
        <v>0</v>
      </c>
      <c r="M422" s="48">
        <f t="shared" si="177"/>
        <v>0</v>
      </c>
      <c r="N422" s="48">
        <f t="shared" si="178"/>
        <v>1</v>
      </c>
      <c r="O422">
        <v>29.571428571428569</v>
      </c>
      <c r="P422">
        <v>2700</v>
      </c>
      <c r="Q422" s="9">
        <f>VLOOKUP(ROUND(K422,0),Sheet2!$B$20:$J$37,8,0)</f>
        <v>2387.3360354311162</v>
      </c>
      <c r="R422" s="46">
        <f>VLOOKUP(ROUND(K422,0),Sheet2!$B$20:$J$37,2,0)</f>
        <v>3300.7349609813637</v>
      </c>
      <c r="S422" s="46">
        <f>VLOOKUP(ROUND(K422,0),Sheet2!$B$20:$J$37,3,0)</f>
        <v>3165.1165571955503</v>
      </c>
      <c r="T422" s="46">
        <f>VLOOKUP(ROUND(K422,0),Sheet2!$B$20:$J$37,4,0)</f>
        <v>3093.3008297090801</v>
      </c>
      <c r="U422" s="46">
        <f>VLOOKUP(ROUND(K422,0),Sheet2!$B$20:$J$37,5,0)</f>
        <v>2982.7184891678853</v>
      </c>
      <c r="V422" s="46">
        <f>VLOOKUP(ROUND(K422,0),Sheet2!$B$20:$J$37,6,0)</f>
        <v>2797.9402201323423</v>
      </c>
      <c r="W422" s="46">
        <f>VLOOKUP(ROUND(K422,0),Sheet2!$B$20:$J$37,7,0)</f>
        <v>2592.6381277817295</v>
      </c>
      <c r="X422" s="46">
        <f>VLOOKUP(ROUND(K422,0),Sheet2!$B$20:$J$37,8,0)</f>
        <v>2387.3360354311162</v>
      </c>
      <c r="Y422" s="46">
        <f>VLOOKUP(ROUND(K422,0),Sheet2!$B$20:$J$37,9,0)</f>
        <v>2202.5577663955733</v>
      </c>
      <c r="Z422" s="46">
        <f>VLOOKUP(ROUND(K422,0),Sheet2!$B$20:$M$37,10,0)</f>
        <v>2091.9754258543785</v>
      </c>
      <c r="AA422" s="46">
        <f>VLOOKUP(ROUND(K422,0),Sheet2!$B$20:$M$37,11,0)</f>
        <v>2020.1596983679083</v>
      </c>
      <c r="AB422" s="46">
        <f>VLOOKUP(ROUND(K422,0),Sheet2!$B$20:$M$37,12,0)</f>
        <v>1884.5412945820949</v>
      </c>
      <c r="AC422" s="46">
        <v>50</v>
      </c>
      <c r="AD422" s="53">
        <f t="shared" si="180"/>
        <v>0</v>
      </c>
      <c r="AE422">
        <v>1</v>
      </c>
      <c r="AF422" s="46">
        <v>0</v>
      </c>
      <c r="AG422">
        <v>0</v>
      </c>
      <c r="AH422" s="45">
        <v>0</v>
      </c>
      <c r="AL422">
        <v>0</v>
      </c>
      <c r="AM422" s="45">
        <v>0</v>
      </c>
      <c r="AO422">
        <v>0</v>
      </c>
      <c r="AQ422">
        <v>1</v>
      </c>
      <c r="AR422">
        <v>36</v>
      </c>
      <c r="AS422">
        <v>0</v>
      </c>
      <c r="AT422">
        <v>0</v>
      </c>
      <c r="AU422" t="s">
        <v>21</v>
      </c>
      <c r="AV422" t="s">
        <v>24</v>
      </c>
      <c r="AW422">
        <v>0</v>
      </c>
      <c r="AX422">
        <v>0</v>
      </c>
      <c r="AY422">
        <v>1</v>
      </c>
      <c r="AZ422" s="51">
        <f t="shared" si="184"/>
        <v>1</v>
      </c>
      <c r="BA422">
        <v>0</v>
      </c>
      <c r="BB422">
        <v>0</v>
      </c>
      <c r="BC422">
        <v>1</v>
      </c>
      <c r="BD422">
        <v>0</v>
      </c>
      <c r="BE422">
        <v>0</v>
      </c>
      <c r="BF422" s="51">
        <f t="shared" si="181"/>
        <v>0</v>
      </c>
      <c r="BG422">
        <v>0</v>
      </c>
      <c r="BH422">
        <v>1</v>
      </c>
      <c r="BI422">
        <v>0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/>
      <c r="CW422">
        <v>0</v>
      </c>
      <c r="CY422">
        <v>0</v>
      </c>
      <c r="CZ422">
        <v>0</v>
      </c>
      <c r="DA422">
        <v>0</v>
      </c>
      <c r="DC422">
        <v>0</v>
      </c>
      <c r="DD422" s="54">
        <f t="shared" si="182"/>
        <v>0</v>
      </c>
      <c r="DE422" t="s">
        <v>8</v>
      </c>
      <c r="DF422">
        <v>0</v>
      </c>
      <c r="DG422" s="46">
        <v>0</v>
      </c>
      <c r="DH422" t="s">
        <v>68</v>
      </c>
    </row>
    <row r="423" spans="1:112" hidden="1" x14ac:dyDescent="0.35">
      <c r="A423" t="s">
        <v>2</v>
      </c>
      <c r="B423">
        <v>21045320</v>
      </c>
      <c r="C423">
        <v>1997</v>
      </c>
      <c r="D423">
        <v>25</v>
      </c>
      <c r="E423">
        <v>0</v>
      </c>
      <c r="F423" t="s">
        <v>8</v>
      </c>
      <c r="G423" s="3" t="s">
        <v>11</v>
      </c>
      <c r="H423" s="1">
        <v>44425</v>
      </c>
      <c r="I423" s="1" t="s">
        <v>52</v>
      </c>
      <c r="J423" s="1">
        <v>44428</v>
      </c>
      <c r="K423">
        <v>36.285714285714285</v>
      </c>
      <c r="L423" s="48">
        <f t="shared" si="194"/>
        <v>0</v>
      </c>
      <c r="M423" s="48">
        <f t="shared" si="177"/>
        <v>0</v>
      </c>
      <c r="N423" s="48">
        <f t="shared" si="178"/>
        <v>1</v>
      </c>
      <c r="O423">
        <v>35.857142857142854</v>
      </c>
      <c r="P423">
        <v>2700</v>
      </c>
      <c r="Q423" s="9">
        <f>VLOOKUP(ROUND(K423,0),Sheet2!$B$20:$J$37,8,0)</f>
        <v>2387.3360354311162</v>
      </c>
      <c r="R423" s="46">
        <f>VLOOKUP(ROUND(K423,0),Sheet2!$B$20:$J$37,2,0)</f>
        <v>3300.7349609813637</v>
      </c>
      <c r="S423" s="46">
        <f>VLOOKUP(ROUND(K423,0),Sheet2!$B$20:$J$37,3,0)</f>
        <v>3165.1165571955503</v>
      </c>
      <c r="T423" s="46">
        <f>VLOOKUP(ROUND(K423,0),Sheet2!$B$20:$J$37,4,0)</f>
        <v>3093.3008297090801</v>
      </c>
      <c r="U423" s="46">
        <f>VLOOKUP(ROUND(K423,0),Sheet2!$B$20:$J$37,5,0)</f>
        <v>2982.7184891678853</v>
      </c>
      <c r="V423" s="46">
        <f>VLOOKUP(ROUND(K423,0),Sheet2!$B$20:$J$37,6,0)</f>
        <v>2797.9402201323423</v>
      </c>
      <c r="W423" s="46">
        <f>VLOOKUP(ROUND(K423,0),Sheet2!$B$20:$J$37,7,0)</f>
        <v>2592.6381277817295</v>
      </c>
      <c r="X423" s="46">
        <f>VLOOKUP(ROUND(K423,0),Sheet2!$B$20:$J$37,8,0)</f>
        <v>2387.3360354311162</v>
      </c>
      <c r="Y423" s="46">
        <f>VLOOKUP(ROUND(K423,0),Sheet2!$B$20:$J$37,9,0)</f>
        <v>2202.5577663955733</v>
      </c>
      <c r="Z423" s="46">
        <f>VLOOKUP(ROUND(K423,0),Sheet2!$B$20:$M$37,10,0)</f>
        <v>2091.9754258543785</v>
      </c>
      <c r="AA423" s="46">
        <f>VLOOKUP(ROUND(K423,0),Sheet2!$B$20:$M$37,11,0)</f>
        <v>2020.1596983679083</v>
      </c>
      <c r="AB423" s="46">
        <f>VLOOKUP(ROUND(K423,0),Sheet2!$B$20:$M$37,12,0)</f>
        <v>1884.5412945820949</v>
      </c>
      <c r="AC423" s="46">
        <v>50</v>
      </c>
      <c r="AD423" s="53">
        <f t="shared" si="180"/>
        <v>0</v>
      </c>
      <c r="AE423">
        <v>1</v>
      </c>
      <c r="AF423" s="46">
        <v>0</v>
      </c>
      <c r="AG423">
        <v>0</v>
      </c>
      <c r="AH423" s="45">
        <v>0</v>
      </c>
      <c r="AL423">
        <v>0</v>
      </c>
      <c r="AM423" s="45">
        <v>0</v>
      </c>
      <c r="AO423">
        <v>0</v>
      </c>
      <c r="AQ423">
        <v>1</v>
      </c>
      <c r="AR423">
        <v>36.285714285714285</v>
      </c>
      <c r="AS423">
        <v>0</v>
      </c>
      <c r="AT423">
        <v>0</v>
      </c>
      <c r="AU423" t="s">
        <v>21</v>
      </c>
      <c r="AV423" t="s">
        <v>24</v>
      </c>
      <c r="AW423">
        <v>0</v>
      </c>
      <c r="AX423">
        <v>0</v>
      </c>
      <c r="AY423">
        <v>1</v>
      </c>
      <c r="AZ423" s="51">
        <f t="shared" si="184"/>
        <v>1</v>
      </c>
      <c r="BA423">
        <v>0</v>
      </c>
      <c r="BB423">
        <v>0</v>
      </c>
      <c r="BC423">
        <v>1</v>
      </c>
      <c r="BD423">
        <v>0</v>
      </c>
      <c r="BE423">
        <v>0</v>
      </c>
      <c r="BF423" s="51">
        <f t="shared" si="181"/>
        <v>0</v>
      </c>
      <c r="BG423">
        <v>0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/>
      <c r="CW423">
        <v>0</v>
      </c>
      <c r="CY423">
        <v>0</v>
      </c>
      <c r="CZ423">
        <v>0</v>
      </c>
      <c r="DA423">
        <v>0</v>
      </c>
      <c r="DC423">
        <v>0</v>
      </c>
      <c r="DD423" s="54">
        <f t="shared" si="182"/>
        <v>0</v>
      </c>
      <c r="DF423">
        <v>0</v>
      </c>
      <c r="DG423" s="46">
        <v>0</v>
      </c>
      <c r="DH423" t="s">
        <v>68</v>
      </c>
    </row>
    <row r="424" spans="1:112" hidden="1" x14ac:dyDescent="0.35">
      <c r="A424" t="s">
        <v>2</v>
      </c>
      <c r="B424">
        <v>19409408</v>
      </c>
      <c r="C424">
        <v>1990</v>
      </c>
      <c r="D424">
        <v>32</v>
      </c>
      <c r="E424">
        <v>0</v>
      </c>
      <c r="F424" t="s">
        <v>9</v>
      </c>
      <c r="G424" s="4" t="s">
        <v>11</v>
      </c>
      <c r="H424" s="1">
        <v>44434</v>
      </c>
      <c r="I424" s="1">
        <v>44458</v>
      </c>
      <c r="J424" s="1">
        <v>44516</v>
      </c>
      <c r="K424">
        <v>36.428571428571431</v>
      </c>
      <c r="L424" s="48">
        <f t="shared" si="194"/>
        <v>0</v>
      </c>
      <c r="M424" s="48">
        <f t="shared" si="177"/>
        <v>0</v>
      </c>
      <c r="N424" s="48">
        <f t="shared" si="178"/>
        <v>1</v>
      </c>
      <c r="O424">
        <v>28.142857142857146</v>
      </c>
      <c r="P424">
        <v>2700</v>
      </c>
      <c r="Q424" s="9">
        <f>VLOOKUP(ROUND(K424,0),Sheet2!$B$20:$J$37,8,0)</f>
        <v>2387.3360354311162</v>
      </c>
      <c r="R424" s="46">
        <f>VLOOKUP(ROUND(K424,0),Sheet2!$B$20:$J$37,2,0)</f>
        <v>3300.7349609813637</v>
      </c>
      <c r="S424" s="46">
        <f>VLOOKUP(ROUND(K424,0),Sheet2!$B$20:$J$37,3,0)</f>
        <v>3165.1165571955503</v>
      </c>
      <c r="T424" s="46">
        <f>VLOOKUP(ROUND(K424,0),Sheet2!$B$20:$J$37,4,0)</f>
        <v>3093.3008297090801</v>
      </c>
      <c r="U424" s="46">
        <f>VLOOKUP(ROUND(K424,0),Sheet2!$B$20:$J$37,5,0)</f>
        <v>2982.7184891678853</v>
      </c>
      <c r="V424" s="46">
        <f>VLOOKUP(ROUND(K424,0),Sheet2!$B$20:$J$37,6,0)</f>
        <v>2797.9402201323423</v>
      </c>
      <c r="W424" s="46">
        <f>VLOOKUP(ROUND(K424,0),Sheet2!$B$20:$J$37,7,0)</f>
        <v>2592.6381277817295</v>
      </c>
      <c r="X424" s="46">
        <f>VLOOKUP(ROUND(K424,0),Sheet2!$B$20:$J$37,8,0)</f>
        <v>2387.3360354311162</v>
      </c>
      <c r="Y424" s="46">
        <f>VLOOKUP(ROUND(K424,0),Sheet2!$B$20:$J$37,9,0)</f>
        <v>2202.5577663955733</v>
      </c>
      <c r="Z424" s="46">
        <f>VLOOKUP(ROUND(K424,0),Sheet2!$B$20:$M$37,10,0)</f>
        <v>2091.9754258543785</v>
      </c>
      <c r="AA424" s="46">
        <f>VLOOKUP(ROUND(K424,0),Sheet2!$B$20:$M$37,11,0)</f>
        <v>2020.1596983679083</v>
      </c>
      <c r="AB424" s="46">
        <f>VLOOKUP(ROUND(K424,0),Sheet2!$B$20:$M$37,12,0)</f>
        <v>1884.5412945820949</v>
      </c>
      <c r="AC424" s="46">
        <v>50</v>
      </c>
      <c r="AD424" s="53">
        <f t="shared" si="180"/>
        <v>0</v>
      </c>
      <c r="AE424">
        <v>1</v>
      </c>
      <c r="AF424" s="46">
        <v>0</v>
      </c>
      <c r="AG424">
        <v>0</v>
      </c>
      <c r="AH424" s="45">
        <v>0</v>
      </c>
      <c r="AL424">
        <v>0</v>
      </c>
      <c r="AM424" s="45">
        <v>0</v>
      </c>
      <c r="AO424">
        <v>0</v>
      </c>
      <c r="AQ424">
        <v>1</v>
      </c>
      <c r="AS424">
        <v>0</v>
      </c>
      <c r="AT424">
        <v>0</v>
      </c>
      <c r="AU424" t="s">
        <v>20</v>
      </c>
      <c r="AV424" t="s">
        <v>25</v>
      </c>
      <c r="AW424">
        <v>0</v>
      </c>
      <c r="AX424">
        <v>0</v>
      </c>
      <c r="AY424">
        <v>0</v>
      </c>
      <c r="AZ424" s="51">
        <f t="shared" si="184"/>
        <v>0</v>
      </c>
      <c r="BA424">
        <v>0</v>
      </c>
      <c r="BB424">
        <v>1</v>
      </c>
      <c r="BC424">
        <v>0</v>
      </c>
      <c r="BD424">
        <v>0</v>
      </c>
      <c r="BE424">
        <v>0</v>
      </c>
      <c r="BF424" s="51">
        <f t="shared" si="181"/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24</v>
      </c>
      <c r="BW424" t="s">
        <v>25</v>
      </c>
      <c r="BX424">
        <v>0</v>
      </c>
      <c r="BY424">
        <v>0</v>
      </c>
      <c r="BZ424" s="52">
        <f t="shared" ref="BZ424:BZ428" si="195">BX424+BY424</f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 s="52">
        <f t="shared" ref="CF424:CF428" si="196">CD424+CE424</f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Y424">
        <v>0</v>
      </c>
      <c r="CZ424">
        <v>0</v>
      </c>
      <c r="DA424">
        <v>0</v>
      </c>
      <c r="DC424">
        <v>0</v>
      </c>
      <c r="DD424" s="54">
        <f t="shared" si="182"/>
        <v>0</v>
      </c>
      <c r="DF424">
        <v>0</v>
      </c>
      <c r="DG424" s="46">
        <v>0</v>
      </c>
      <c r="DH424" t="s">
        <v>68</v>
      </c>
    </row>
    <row r="425" spans="1:112" hidden="1" x14ac:dyDescent="0.35">
      <c r="A425" t="s">
        <v>3</v>
      </c>
      <c r="B425">
        <v>376570495</v>
      </c>
      <c r="C425">
        <v>2001</v>
      </c>
      <c r="D425">
        <v>21</v>
      </c>
      <c r="E425">
        <v>1</v>
      </c>
      <c r="F425" t="s">
        <v>8</v>
      </c>
      <c r="G425" s="3" t="s">
        <v>11</v>
      </c>
      <c r="H425" s="1">
        <v>44468</v>
      </c>
      <c r="I425" s="1">
        <v>44494</v>
      </c>
      <c r="J425" s="1">
        <v>44479</v>
      </c>
      <c r="K425">
        <v>35</v>
      </c>
      <c r="L425" s="48">
        <f t="shared" si="194"/>
        <v>0</v>
      </c>
      <c r="M425" s="48">
        <f t="shared" si="177"/>
        <v>0</v>
      </c>
      <c r="N425" s="48">
        <f t="shared" si="178"/>
        <v>1</v>
      </c>
      <c r="O425">
        <v>33.428571428571431</v>
      </c>
      <c r="P425">
        <v>2500</v>
      </c>
      <c r="Q425" s="9">
        <f>VLOOKUP(ROUND(K425,0),Sheet2!$B$20:$J$37,8,0)</f>
        <v>2210.1449790436654</v>
      </c>
      <c r="R425" s="46">
        <f>VLOOKUP(ROUND(K425,0),Sheet2!$B$20:$J$37,2,0)</f>
        <v>3055.7502977788663</v>
      </c>
      <c r="S425" s="46">
        <f>VLOOKUP(ROUND(K425,0),Sheet2!$B$20:$J$37,3,0)</f>
        <v>2930.1976609717044</v>
      </c>
      <c r="T425" s="46">
        <f>VLOOKUP(ROUND(K425,0),Sheet2!$B$20:$J$37,4,0)</f>
        <v>2863.7121862982881</v>
      </c>
      <c r="U425" s="46">
        <f>VLOOKUP(ROUND(K425,0),Sheet2!$B$20:$J$37,5,0)</f>
        <v>2761.3374049140311</v>
      </c>
      <c r="V425" s="46">
        <f>VLOOKUP(ROUND(K425,0),Sheet2!$B$20:$J$37,6,0)</f>
        <v>2590.2736093342287</v>
      </c>
      <c r="W425" s="46">
        <f>VLOOKUP(ROUND(K425,0),Sheet2!$B$20:$J$37,7,0)</f>
        <v>2400.2092941889473</v>
      </c>
      <c r="X425" s="46">
        <f>VLOOKUP(ROUND(K425,0),Sheet2!$B$20:$J$37,8,0)</f>
        <v>2210.1449790436654</v>
      </c>
      <c r="Y425" s="46">
        <f>VLOOKUP(ROUND(K425,0),Sheet2!$B$20:$J$37,9,0)</f>
        <v>2039.0811834638632</v>
      </c>
      <c r="Z425" s="46">
        <f>VLOOKUP(ROUND(K425,0),Sheet2!$B$20:$M$37,10,0)</f>
        <v>1936.7064020796063</v>
      </c>
      <c r="AA425" s="46">
        <f>VLOOKUP(ROUND(K425,0),Sheet2!$B$20:$M$37,11,0)</f>
        <v>1870.22092740619</v>
      </c>
      <c r="AB425" s="46">
        <f>VLOOKUP(ROUND(K425,0),Sheet2!$B$20:$M$37,12,0)</f>
        <v>1744.6682905990283</v>
      </c>
      <c r="AC425" s="46">
        <v>50</v>
      </c>
      <c r="AD425" s="53">
        <f t="shared" si="180"/>
        <v>0</v>
      </c>
      <c r="AE425">
        <v>1</v>
      </c>
      <c r="AF425" s="46">
        <v>0</v>
      </c>
      <c r="AG425">
        <v>0</v>
      </c>
      <c r="AH425" s="45">
        <v>0</v>
      </c>
      <c r="AL425">
        <v>0</v>
      </c>
      <c r="AM425" s="45">
        <v>0</v>
      </c>
      <c r="AO425">
        <v>0</v>
      </c>
      <c r="AQ425">
        <v>1</v>
      </c>
      <c r="AS425">
        <v>0</v>
      </c>
      <c r="AT425">
        <v>1</v>
      </c>
      <c r="AU425" t="s">
        <v>20</v>
      </c>
      <c r="AV425" t="s">
        <v>25</v>
      </c>
      <c r="AW425">
        <v>0</v>
      </c>
      <c r="AX425">
        <v>0</v>
      </c>
      <c r="AY425">
        <v>1</v>
      </c>
      <c r="AZ425" s="51">
        <f t="shared" si="184"/>
        <v>1</v>
      </c>
      <c r="BA425">
        <v>0</v>
      </c>
      <c r="BB425">
        <v>0</v>
      </c>
      <c r="BC425">
        <v>0</v>
      </c>
      <c r="BD425">
        <v>0</v>
      </c>
      <c r="BE425">
        <v>0</v>
      </c>
      <c r="BF425" s="51">
        <f t="shared" si="181"/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26</v>
      </c>
      <c r="BW425" t="s">
        <v>25</v>
      </c>
      <c r="BX425">
        <v>0</v>
      </c>
      <c r="BY425">
        <v>0</v>
      </c>
      <c r="BZ425" s="52">
        <f t="shared" si="195"/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 s="52">
        <f t="shared" si="196"/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</v>
      </c>
      <c r="CX425">
        <v>7</v>
      </c>
      <c r="CY425">
        <v>0</v>
      </c>
      <c r="CZ425">
        <v>0</v>
      </c>
      <c r="DA425">
        <v>1</v>
      </c>
      <c r="DB425">
        <v>23</v>
      </c>
      <c r="DC425">
        <v>0</v>
      </c>
      <c r="DD425" s="54">
        <f t="shared" si="182"/>
        <v>0</v>
      </c>
      <c r="DE425" t="s">
        <v>8</v>
      </c>
      <c r="DF425">
        <v>0</v>
      </c>
      <c r="DG425" s="46">
        <v>0</v>
      </c>
      <c r="DH425" t="s">
        <v>68</v>
      </c>
    </row>
    <row r="426" spans="1:112" hidden="1" x14ac:dyDescent="0.35">
      <c r="A426" t="s">
        <v>3</v>
      </c>
      <c r="B426">
        <v>902492329</v>
      </c>
      <c r="C426">
        <v>1990</v>
      </c>
      <c r="D426">
        <v>32</v>
      </c>
      <c r="E426">
        <v>1</v>
      </c>
      <c r="F426" t="s">
        <v>8</v>
      </c>
      <c r="G426" s="3" t="s">
        <v>11</v>
      </c>
      <c r="H426" s="1">
        <v>44429</v>
      </c>
      <c r="I426" s="1">
        <v>44464</v>
      </c>
      <c r="J426" s="1">
        <v>44530</v>
      </c>
      <c r="K426">
        <v>38.714285714285715</v>
      </c>
      <c r="L426" s="48">
        <f t="shared" si="194"/>
        <v>0</v>
      </c>
      <c r="M426" s="48">
        <f t="shared" si="177"/>
        <v>0</v>
      </c>
      <c r="N426" s="48">
        <f t="shared" si="178"/>
        <v>0</v>
      </c>
      <c r="O426">
        <v>29.285714285714285</v>
      </c>
      <c r="P426">
        <v>3230</v>
      </c>
      <c r="Q426" s="9">
        <f>VLOOKUP(ROUND(K426,0),Sheet2!$B$20:$J$37,8,0)</f>
        <v>2883.6536389391513</v>
      </c>
      <c r="R426" s="46">
        <f>VLOOKUP(ROUND(K426,0),Sheet2!$B$20:$J$37,2,0)</f>
        <v>3986.9445441050993</v>
      </c>
      <c r="S426" s="46">
        <f>VLOOKUP(ROUND(K426,0),Sheet2!$B$20:$J$37,3,0)</f>
        <v>3823.1316171522089</v>
      </c>
      <c r="T426" s="46">
        <f>VLOOKUP(ROUND(K426,0),Sheet2!$B$20:$J$37,4,0)</f>
        <v>3736.3856874523608</v>
      </c>
      <c r="U426" s="46">
        <f>VLOOKUP(ROUND(K426,0),Sheet2!$B$20:$J$37,5,0)</f>
        <v>3602.8137210549116</v>
      </c>
      <c r="V426" s="46">
        <f>VLOOKUP(ROUND(K426,0),Sheet2!$B$20:$J$37,6,0)</f>
        <v>3379.6207896898895</v>
      </c>
      <c r="W426" s="46">
        <f>VLOOKUP(ROUND(K426,0),Sheet2!$B$20:$J$37,7,0)</f>
        <v>3131.6372143145204</v>
      </c>
      <c r="X426" s="46">
        <f>VLOOKUP(ROUND(K426,0),Sheet2!$B$20:$J$37,8,0)</f>
        <v>2883.6536389391513</v>
      </c>
      <c r="Y426" s="46">
        <f>VLOOKUP(ROUND(K426,0),Sheet2!$B$20:$J$37,9,0)</f>
        <v>2660.4607075741292</v>
      </c>
      <c r="Z426" s="46">
        <f>VLOOKUP(ROUND(K426,0),Sheet2!$B$20:$M$37,10,0)</f>
        <v>2526.8887411766796</v>
      </c>
      <c r="AA426" s="46">
        <f>VLOOKUP(ROUND(K426,0),Sheet2!$B$20:$M$37,11,0)</f>
        <v>2440.1428114768319</v>
      </c>
      <c r="AB426" s="46">
        <f>VLOOKUP(ROUND(K426,0),Sheet2!$B$20:$M$37,12,0)</f>
        <v>2276.3298845239415</v>
      </c>
      <c r="AC426" s="46">
        <v>50</v>
      </c>
      <c r="AD426" s="53">
        <f t="shared" si="180"/>
        <v>0</v>
      </c>
      <c r="AE426">
        <v>1</v>
      </c>
      <c r="AF426" s="46">
        <v>0</v>
      </c>
      <c r="AG426">
        <v>0</v>
      </c>
      <c r="AH426" s="45">
        <v>0</v>
      </c>
      <c r="AL426">
        <v>0</v>
      </c>
      <c r="AM426" s="45">
        <v>0</v>
      </c>
      <c r="AO426">
        <v>0</v>
      </c>
      <c r="AS426">
        <v>0</v>
      </c>
      <c r="AT426">
        <v>0</v>
      </c>
      <c r="AU426" t="s">
        <v>20</v>
      </c>
      <c r="AV426" t="s">
        <v>25</v>
      </c>
      <c r="AW426">
        <v>0</v>
      </c>
      <c r="AX426">
        <v>0</v>
      </c>
      <c r="AY426">
        <v>1</v>
      </c>
      <c r="AZ426" s="51">
        <f t="shared" si="184"/>
        <v>1</v>
      </c>
      <c r="BA426">
        <v>0</v>
      </c>
      <c r="BB426">
        <v>0</v>
      </c>
      <c r="BC426">
        <v>0</v>
      </c>
      <c r="BD426">
        <v>0</v>
      </c>
      <c r="BE426">
        <v>0</v>
      </c>
      <c r="BF426" s="51">
        <f t="shared" si="181"/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35</v>
      </c>
      <c r="BW426" t="s">
        <v>25</v>
      </c>
      <c r="BX426">
        <v>0</v>
      </c>
      <c r="BY426">
        <v>0</v>
      </c>
      <c r="BZ426" s="52">
        <f t="shared" si="195"/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 s="52">
        <f t="shared" si="196"/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Y426">
        <v>0</v>
      </c>
      <c r="CZ426">
        <v>0</v>
      </c>
      <c r="DA426">
        <v>0</v>
      </c>
      <c r="DC426">
        <v>0</v>
      </c>
      <c r="DD426" s="54">
        <f t="shared" si="182"/>
        <v>0</v>
      </c>
      <c r="DE426" t="s">
        <v>8</v>
      </c>
      <c r="DF426">
        <v>0</v>
      </c>
      <c r="DG426" s="46">
        <v>0</v>
      </c>
      <c r="DH426" t="s">
        <v>68</v>
      </c>
    </row>
    <row r="427" spans="1:112" hidden="1" x14ac:dyDescent="0.35">
      <c r="A427" t="s">
        <v>3</v>
      </c>
      <c r="B427">
        <v>903762473</v>
      </c>
      <c r="C427">
        <v>1995</v>
      </c>
      <c r="D427">
        <v>27</v>
      </c>
      <c r="E427" s="45">
        <v>2</v>
      </c>
      <c r="F427" t="s">
        <v>8</v>
      </c>
      <c r="G427" s="3" t="s">
        <v>11</v>
      </c>
      <c r="H427" s="1">
        <v>44448</v>
      </c>
      <c r="I427" s="1">
        <v>44469</v>
      </c>
      <c r="J427" s="1">
        <v>44508</v>
      </c>
      <c r="K427">
        <v>37.571428571428569</v>
      </c>
      <c r="L427" s="48">
        <f t="shared" si="194"/>
        <v>0</v>
      </c>
      <c r="M427" s="48">
        <f t="shared" si="177"/>
        <v>0</v>
      </c>
      <c r="N427" s="48">
        <f t="shared" si="178"/>
        <v>0</v>
      </c>
      <c r="O427">
        <v>32</v>
      </c>
      <c r="P427">
        <v>3050</v>
      </c>
      <c r="Q427" s="9">
        <f>VLOOKUP(ROUND(K427,0),Sheet2!$B$20:$J$37,8,0)</f>
        <v>2726.9345824864808</v>
      </c>
      <c r="R427" s="46">
        <f>VLOOKUP(ROUND(K427,0),Sheet2!$B$20:$J$37,2,0)</f>
        <v>3770.264503671694</v>
      </c>
      <c r="S427" s="46">
        <f>VLOOKUP(ROUND(K427,0),Sheet2!$B$20:$J$37,3,0)</f>
        <v>3615.3543821737098</v>
      </c>
      <c r="T427" s="46">
        <f>VLOOKUP(ROUND(K427,0),Sheet2!$B$20:$J$37,4,0)</f>
        <v>3533.3228675721571</v>
      </c>
      <c r="U427" s="46">
        <f>VLOOKUP(ROUND(K427,0),Sheet2!$B$20:$J$37,5,0)</f>
        <v>3407.0101892735506</v>
      </c>
      <c r="V427" s="46">
        <f>VLOOKUP(ROUND(K427,0),Sheet2!$B$20:$J$37,6,0)</f>
        <v>3195.9472117761161</v>
      </c>
      <c r="W427" s="46">
        <f>VLOOKUP(ROUND(K427,0),Sheet2!$B$20:$J$37,7,0)</f>
        <v>2961.4408971312987</v>
      </c>
      <c r="X427" s="46">
        <f>VLOOKUP(ROUND(K427,0),Sheet2!$B$20:$J$37,8,0)</f>
        <v>2726.9345824864808</v>
      </c>
      <c r="Y427" s="46">
        <f>VLOOKUP(ROUND(K427,0),Sheet2!$B$20:$J$37,9,0)</f>
        <v>2515.8716049890463</v>
      </c>
      <c r="Z427" s="46">
        <f>VLOOKUP(ROUND(K427,0),Sheet2!$B$20:$M$37,10,0)</f>
        <v>2389.5589266904399</v>
      </c>
      <c r="AA427" s="46">
        <f>VLOOKUP(ROUND(K427,0),Sheet2!$B$20:$M$37,11,0)</f>
        <v>2307.5274120888876</v>
      </c>
      <c r="AB427" s="46">
        <f>VLOOKUP(ROUND(K427,0),Sheet2!$B$20:$M$37,12,0)</f>
        <v>2152.6172905909029</v>
      </c>
      <c r="AC427" s="46">
        <v>50</v>
      </c>
      <c r="AD427" s="53">
        <f t="shared" si="180"/>
        <v>0</v>
      </c>
      <c r="AE427">
        <v>1</v>
      </c>
      <c r="AF427" s="46">
        <v>0</v>
      </c>
      <c r="AG427">
        <v>0</v>
      </c>
      <c r="AH427" s="45">
        <v>0</v>
      </c>
      <c r="AL427">
        <v>0</v>
      </c>
      <c r="AM427" s="45">
        <v>0</v>
      </c>
      <c r="AO427">
        <v>0</v>
      </c>
      <c r="AQ427">
        <v>0</v>
      </c>
      <c r="AS427">
        <v>0</v>
      </c>
      <c r="AT427">
        <v>0</v>
      </c>
      <c r="AU427" t="s">
        <v>20</v>
      </c>
      <c r="AV427" t="s">
        <v>25</v>
      </c>
      <c r="AW427">
        <v>0</v>
      </c>
      <c r="AX427">
        <v>0</v>
      </c>
      <c r="AY427">
        <v>1</v>
      </c>
      <c r="AZ427" s="51">
        <f t="shared" si="184"/>
        <v>1</v>
      </c>
      <c r="BA427">
        <v>0</v>
      </c>
      <c r="BB427">
        <v>0</v>
      </c>
      <c r="BC427">
        <v>0</v>
      </c>
      <c r="BD427">
        <v>0</v>
      </c>
      <c r="BE427">
        <v>0</v>
      </c>
      <c r="BF427" s="51">
        <f t="shared" si="181"/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21</v>
      </c>
      <c r="BW427" t="s">
        <v>25</v>
      </c>
      <c r="BX427">
        <v>0</v>
      </c>
      <c r="BY427">
        <v>0</v>
      </c>
      <c r="BZ427" s="52">
        <f t="shared" si="195"/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 s="52">
        <f t="shared" si="196"/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Y427">
        <v>0</v>
      </c>
      <c r="CZ427">
        <v>0</v>
      </c>
      <c r="DA427">
        <v>0</v>
      </c>
      <c r="DC427">
        <v>0</v>
      </c>
      <c r="DD427" s="54">
        <f t="shared" si="182"/>
        <v>0</v>
      </c>
      <c r="DE427" t="s">
        <v>8</v>
      </c>
      <c r="DF427">
        <v>0</v>
      </c>
      <c r="DG427" s="46">
        <v>0</v>
      </c>
      <c r="DH427" t="s">
        <v>68</v>
      </c>
    </row>
    <row r="428" spans="1:112" hidden="1" x14ac:dyDescent="0.35">
      <c r="A428" t="s">
        <v>3</v>
      </c>
      <c r="B428">
        <v>977700657</v>
      </c>
      <c r="C428">
        <v>1993</v>
      </c>
      <c r="D428">
        <v>29</v>
      </c>
      <c r="E428">
        <v>2</v>
      </c>
      <c r="F428" t="s">
        <v>8</v>
      </c>
      <c r="G428" s="3" t="s">
        <v>11</v>
      </c>
      <c r="H428" s="1">
        <v>44452</v>
      </c>
      <c r="I428" s="1">
        <v>44473</v>
      </c>
      <c r="J428" s="1">
        <v>44526</v>
      </c>
      <c r="K428">
        <v>38</v>
      </c>
      <c r="L428" s="48">
        <f t="shared" si="194"/>
        <v>0</v>
      </c>
      <c r="M428" s="48">
        <f t="shared" si="177"/>
        <v>0</v>
      </c>
      <c r="N428" s="48">
        <f t="shared" si="178"/>
        <v>0</v>
      </c>
      <c r="O428">
        <v>30.428571428571431</v>
      </c>
      <c r="P428">
        <v>3050</v>
      </c>
      <c r="Q428" s="9">
        <f>VLOOKUP(ROUND(K428,0),Sheet2!$B$20:$J$37,8,0)</f>
        <v>2726.9345824864808</v>
      </c>
      <c r="R428" s="46">
        <f>VLOOKUP(ROUND(K428,0),Sheet2!$B$20:$J$37,2,0)</f>
        <v>3770.264503671694</v>
      </c>
      <c r="S428" s="46">
        <f>VLOOKUP(ROUND(K428,0),Sheet2!$B$20:$J$37,3,0)</f>
        <v>3615.3543821737098</v>
      </c>
      <c r="T428" s="46">
        <f>VLOOKUP(ROUND(K428,0),Sheet2!$B$20:$J$37,4,0)</f>
        <v>3533.3228675721571</v>
      </c>
      <c r="U428" s="46">
        <f>VLOOKUP(ROUND(K428,0),Sheet2!$B$20:$J$37,5,0)</f>
        <v>3407.0101892735506</v>
      </c>
      <c r="V428" s="46">
        <f>VLOOKUP(ROUND(K428,0),Sheet2!$B$20:$J$37,6,0)</f>
        <v>3195.9472117761161</v>
      </c>
      <c r="W428" s="46">
        <f>VLOOKUP(ROUND(K428,0),Sheet2!$B$20:$J$37,7,0)</f>
        <v>2961.4408971312987</v>
      </c>
      <c r="X428" s="46">
        <f>VLOOKUP(ROUND(K428,0),Sheet2!$B$20:$J$37,8,0)</f>
        <v>2726.9345824864808</v>
      </c>
      <c r="Y428" s="46">
        <f>VLOOKUP(ROUND(K428,0),Sheet2!$B$20:$J$37,9,0)</f>
        <v>2515.8716049890463</v>
      </c>
      <c r="Z428" s="46">
        <f>VLOOKUP(ROUND(K428,0),Sheet2!$B$20:$M$37,10,0)</f>
        <v>2389.5589266904399</v>
      </c>
      <c r="AA428" s="46">
        <f>VLOOKUP(ROUND(K428,0),Sheet2!$B$20:$M$37,11,0)</f>
        <v>2307.5274120888876</v>
      </c>
      <c r="AB428" s="46">
        <f>VLOOKUP(ROUND(K428,0),Sheet2!$B$20:$M$37,12,0)</f>
        <v>2152.6172905909029</v>
      </c>
      <c r="AC428" s="46">
        <v>50</v>
      </c>
      <c r="AD428" s="53">
        <f t="shared" si="180"/>
        <v>0</v>
      </c>
      <c r="AE428">
        <v>1</v>
      </c>
      <c r="AF428" s="46">
        <v>0</v>
      </c>
      <c r="AG428">
        <v>0</v>
      </c>
      <c r="AH428" s="45">
        <v>0</v>
      </c>
      <c r="AL428">
        <v>0</v>
      </c>
      <c r="AM428" s="45">
        <v>0</v>
      </c>
      <c r="AO428">
        <v>0</v>
      </c>
      <c r="AS428">
        <v>0</v>
      </c>
      <c r="AT428">
        <v>0</v>
      </c>
      <c r="AU428" t="s">
        <v>20</v>
      </c>
      <c r="AV428" t="s">
        <v>25</v>
      </c>
      <c r="AW428">
        <v>0</v>
      </c>
      <c r="AX428">
        <v>0</v>
      </c>
      <c r="AY428">
        <v>0</v>
      </c>
      <c r="AZ428" s="51">
        <f t="shared" si="184"/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51">
        <f t="shared" si="181"/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21</v>
      </c>
      <c r="BW428" t="s">
        <v>25</v>
      </c>
      <c r="BX428">
        <v>0</v>
      </c>
      <c r="BY428">
        <v>0</v>
      </c>
      <c r="BZ428" s="52">
        <f t="shared" si="195"/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 s="52">
        <f t="shared" si="196"/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Y428">
        <v>0</v>
      </c>
      <c r="CZ428">
        <v>0</v>
      </c>
      <c r="DA428">
        <v>0</v>
      </c>
      <c r="DC428">
        <v>0</v>
      </c>
      <c r="DD428" s="54">
        <f t="shared" si="182"/>
        <v>0</v>
      </c>
      <c r="DE428" t="s">
        <v>8</v>
      </c>
      <c r="DF428">
        <v>0</v>
      </c>
      <c r="DG428" s="46">
        <v>0</v>
      </c>
      <c r="DH428" t="s">
        <v>68</v>
      </c>
    </row>
    <row r="429" spans="1:112" hidden="1" x14ac:dyDescent="0.35">
      <c r="A429" t="s">
        <v>3</v>
      </c>
      <c r="B429">
        <v>938776966</v>
      </c>
      <c r="C429">
        <v>1993</v>
      </c>
      <c r="D429">
        <v>29</v>
      </c>
      <c r="E429">
        <v>1</v>
      </c>
      <c r="F429" t="s">
        <v>8</v>
      </c>
      <c r="G429" s="3" t="s">
        <v>11</v>
      </c>
      <c r="H429" s="1">
        <v>44426</v>
      </c>
      <c r="I429" s="1"/>
      <c r="J429" s="1">
        <v>44496</v>
      </c>
      <c r="K429">
        <v>39.428571428571431</v>
      </c>
      <c r="L429" s="48">
        <f t="shared" si="194"/>
        <v>0</v>
      </c>
      <c r="M429" s="48">
        <f t="shared" si="177"/>
        <v>0</v>
      </c>
      <c r="N429" s="48">
        <f t="shared" si="178"/>
        <v>0</v>
      </c>
      <c r="O429">
        <v>29.428571428571431</v>
      </c>
      <c r="P429">
        <v>3220</v>
      </c>
      <c r="Q429" s="9">
        <f>VLOOKUP(ROUND(K429,0),Sheet2!$B$20:$J$37,8,0)</f>
        <v>2883.6536389391513</v>
      </c>
      <c r="R429" s="46">
        <f>VLOOKUP(ROUND(K429,0),Sheet2!$B$20:$J$37,2,0)</f>
        <v>3986.9445441050993</v>
      </c>
      <c r="S429" s="46">
        <f>VLOOKUP(ROUND(K429,0),Sheet2!$B$20:$J$37,3,0)</f>
        <v>3823.1316171522089</v>
      </c>
      <c r="T429" s="46">
        <f>VLOOKUP(ROUND(K429,0),Sheet2!$B$20:$J$37,4,0)</f>
        <v>3736.3856874523608</v>
      </c>
      <c r="U429" s="46">
        <f>VLOOKUP(ROUND(K429,0),Sheet2!$B$20:$J$37,5,0)</f>
        <v>3602.8137210549116</v>
      </c>
      <c r="V429" s="46">
        <f>VLOOKUP(ROUND(K429,0),Sheet2!$B$20:$J$37,6,0)</f>
        <v>3379.6207896898895</v>
      </c>
      <c r="W429" s="46">
        <f>VLOOKUP(ROUND(K429,0),Sheet2!$B$20:$J$37,7,0)</f>
        <v>3131.6372143145204</v>
      </c>
      <c r="X429" s="46">
        <f>VLOOKUP(ROUND(K429,0),Sheet2!$B$20:$J$37,8,0)</f>
        <v>2883.6536389391513</v>
      </c>
      <c r="Y429" s="46">
        <f>VLOOKUP(ROUND(K429,0),Sheet2!$B$20:$J$37,9,0)</f>
        <v>2660.4607075741292</v>
      </c>
      <c r="Z429" s="46">
        <f>VLOOKUP(ROUND(K429,0),Sheet2!$B$20:$M$37,10,0)</f>
        <v>2526.8887411766796</v>
      </c>
      <c r="AA429" s="46">
        <f>VLOOKUP(ROUND(K429,0),Sheet2!$B$20:$M$37,11,0)</f>
        <v>2440.1428114768319</v>
      </c>
      <c r="AB429" s="46">
        <f>VLOOKUP(ROUND(K429,0),Sheet2!$B$20:$M$37,12,0)</f>
        <v>2276.3298845239415</v>
      </c>
      <c r="AC429" s="46">
        <v>50</v>
      </c>
      <c r="AD429" s="53">
        <f t="shared" si="180"/>
        <v>0</v>
      </c>
      <c r="AE429">
        <v>1</v>
      </c>
      <c r="AF429" s="46">
        <v>0</v>
      </c>
      <c r="AG429">
        <v>0</v>
      </c>
      <c r="AH429" s="45">
        <v>0</v>
      </c>
      <c r="AL429">
        <v>0</v>
      </c>
      <c r="AM429" s="45">
        <v>0</v>
      </c>
      <c r="AO429">
        <v>0</v>
      </c>
      <c r="AQ429">
        <v>0</v>
      </c>
      <c r="AS429">
        <v>0</v>
      </c>
      <c r="AT429">
        <v>0</v>
      </c>
      <c r="AU429" t="s">
        <v>21</v>
      </c>
      <c r="AV429" t="s">
        <v>24</v>
      </c>
      <c r="AW429">
        <v>0</v>
      </c>
      <c r="AX429">
        <v>0</v>
      </c>
      <c r="AY429">
        <v>1</v>
      </c>
      <c r="AZ429" s="51">
        <f t="shared" si="184"/>
        <v>1</v>
      </c>
      <c r="BA429">
        <v>0</v>
      </c>
      <c r="BB429">
        <v>0</v>
      </c>
      <c r="BC429">
        <v>0</v>
      </c>
      <c r="BD429">
        <v>0</v>
      </c>
      <c r="BE429">
        <v>0</v>
      </c>
      <c r="BF429" s="51">
        <f t="shared" si="181"/>
        <v>0</v>
      </c>
      <c r="BG429">
        <v>0</v>
      </c>
      <c r="BH429">
        <v>0</v>
      </c>
      <c r="BI429">
        <v>0</v>
      </c>
      <c r="BJ429">
        <v>1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/>
      <c r="CW429">
        <v>0</v>
      </c>
      <c r="CY429">
        <v>0</v>
      </c>
      <c r="CZ429">
        <v>0</v>
      </c>
      <c r="DA429">
        <v>0</v>
      </c>
      <c r="DC429">
        <v>0</v>
      </c>
      <c r="DD429" s="54">
        <f t="shared" si="182"/>
        <v>0</v>
      </c>
      <c r="DE429" t="s">
        <v>73</v>
      </c>
      <c r="DF429">
        <v>0</v>
      </c>
      <c r="DG429" s="46">
        <v>0</v>
      </c>
      <c r="DH429" t="s">
        <v>68</v>
      </c>
    </row>
    <row r="430" spans="1:112" hidden="1" x14ac:dyDescent="0.35">
      <c r="A430" t="s">
        <v>3</v>
      </c>
      <c r="B430">
        <v>978807417</v>
      </c>
      <c r="C430">
        <v>1995</v>
      </c>
      <c r="D430">
        <v>27</v>
      </c>
      <c r="E430">
        <v>1</v>
      </c>
      <c r="F430" t="s">
        <v>8</v>
      </c>
      <c r="G430" s="3" t="s">
        <v>11</v>
      </c>
      <c r="H430" s="1">
        <v>44450</v>
      </c>
      <c r="I430" s="1">
        <v>44471</v>
      </c>
      <c r="J430" s="1">
        <v>44542</v>
      </c>
      <c r="K430">
        <v>38</v>
      </c>
      <c r="L430" s="48">
        <f t="shared" si="194"/>
        <v>0</v>
      </c>
      <c r="M430" s="48">
        <f t="shared" si="177"/>
        <v>0</v>
      </c>
      <c r="N430" s="48">
        <f t="shared" si="178"/>
        <v>0</v>
      </c>
      <c r="O430">
        <v>27.857142857142858</v>
      </c>
      <c r="P430">
        <v>3040</v>
      </c>
      <c r="Q430" s="9">
        <f>VLOOKUP(ROUND(K430,0),Sheet2!$B$20:$J$37,8,0)</f>
        <v>2726.9345824864808</v>
      </c>
      <c r="R430" s="46">
        <f>VLOOKUP(ROUND(K430,0),Sheet2!$B$20:$J$37,2,0)</f>
        <v>3770.264503671694</v>
      </c>
      <c r="S430" s="46">
        <f>VLOOKUP(ROUND(K430,0),Sheet2!$B$20:$J$37,3,0)</f>
        <v>3615.3543821737098</v>
      </c>
      <c r="T430" s="46">
        <f>VLOOKUP(ROUND(K430,0),Sheet2!$B$20:$J$37,4,0)</f>
        <v>3533.3228675721571</v>
      </c>
      <c r="U430" s="46">
        <f>VLOOKUP(ROUND(K430,0),Sheet2!$B$20:$J$37,5,0)</f>
        <v>3407.0101892735506</v>
      </c>
      <c r="V430" s="46">
        <f>VLOOKUP(ROUND(K430,0),Sheet2!$B$20:$J$37,6,0)</f>
        <v>3195.9472117761161</v>
      </c>
      <c r="W430" s="46">
        <f>VLOOKUP(ROUND(K430,0),Sheet2!$B$20:$J$37,7,0)</f>
        <v>2961.4408971312987</v>
      </c>
      <c r="X430" s="46">
        <f>VLOOKUP(ROUND(K430,0),Sheet2!$B$20:$J$37,8,0)</f>
        <v>2726.9345824864808</v>
      </c>
      <c r="Y430" s="46">
        <f>VLOOKUP(ROUND(K430,0),Sheet2!$B$20:$J$37,9,0)</f>
        <v>2515.8716049890463</v>
      </c>
      <c r="Z430" s="46">
        <f>VLOOKUP(ROUND(K430,0),Sheet2!$B$20:$M$37,10,0)</f>
        <v>2389.5589266904399</v>
      </c>
      <c r="AA430" s="46">
        <f>VLOOKUP(ROUND(K430,0),Sheet2!$B$20:$M$37,11,0)</f>
        <v>2307.5274120888876</v>
      </c>
      <c r="AB430" s="46">
        <f>VLOOKUP(ROUND(K430,0),Sheet2!$B$20:$M$37,12,0)</f>
        <v>2152.6172905909029</v>
      </c>
      <c r="AC430" s="46">
        <v>50</v>
      </c>
      <c r="AD430" s="53">
        <f t="shared" si="180"/>
        <v>0</v>
      </c>
      <c r="AE430">
        <v>1</v>
      </c>
      <c r="AF430" s="46">
        <v>0</v>
      </c>
      <c r="AG430">
        <v>0</v>
      </c>
      <c r="AH430" s="45">
        <v>0</v>
      </c>
      <c r="AL430">
        <v>0</v>
      </c>
      <c r="AM430" s="45">
        <v>0</v>
      </c>
      <c r="AO430">
        <v>0</v>
      </c>
      <c r="AS430">
        <v>0</v>
      </c>
      <c r="AT430">
        <v>0</v>
      </c>
      <c r="AU430" t="s">
        <v>20</v>
      </c>
      <c r="AV430" t="s">
        <v>25</v>
      </c>
      <c r="AW430">
        <v>0</v>
      </c>
      <c r="AX430">
        <v>0</v>
      </c>
      <c r="AY430">
        <v>1</v>
      </c>
      <c r="AZ430" s="51">
        <f t="shared" si="184"/>
        <v>1</v>
      </c>
      <c r="BA430">
        <v>0</v>
      </c>
      <c r="BB430">
        <v>0</v>
      </c>
      <c r="BC430">
        <v>0</v>
      </c>
      <c r="BD430">
        <v>0</v>
      </c>
      <c r="BE430">
        <v>0</v>
      </c>
      <c r="BF430" s="51">
        <f t="shared" si="181"/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21</v>
      </c>
      <c r="BW430" t="s">
        <v>25</v>
      </c>
      <c r="BX430">
        <v>0</v>
      </c>
      <c r="BY430">
        <v>1</v>
      </c>
      <c r="BZ430" s="52">
        <f t="shared" ref="BZ430" si="197">BX430+BY430</f>
        <v>1</v>
      </c>
      <c r="CA430">
        <v>0</v>
      </c>
      <c r="CB430">
        <v>0</v>
      </c>
      <c r="CC430">
        <v>1</v>
      </c>
      <c r="CD430">
        <v>0</v>
      </c>
      <c r="CE430">
        <v>0</v>
      </c>
      <c r="CF430" s="52">
        <f>CD430+CE430</f>
        <v>0</v>
      </c>
      <c r="CG430">
        <v>0</v>
      </c>
      <c r="CH430">
        <v>1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Y430">
        <v>0</v>
      </c>
      <c r="CZ430">
        <v>0</v>
      </c>
      <c r="DA430">
        <v>0</v>
      </c>
      <c r="DC430">
        <v>0</v>
      </c>
      <c r="DD430" s="54">
        <f t="shared" si="182"/>
        <v>0</v>
      </c>
      <c r="DE430" t="s">
        <v>8</v>
      </c>
      <c r="DF430">
        <v>0</v>
      </c>
      <c r="DG430" s="46">
        <v>0</v>
      </c>
      <c r="DH430" t="s">
        <v>68</v>
      </c>
    </row>
    <row r="431" spans="1:112" x14ac:dyDescent="0.35">
      <c r="A431" t="s">
        <v>3</v>
      </c>
      <c r="B431">
        <v>933916869</v>
      </c>
      <c r="C431">
        <v>1991</v>
      </c>
      <c r="D431">
        <v>31</v>
      </c>
      <c r="E431">
        <v>1</v>
      </c>
      <c r="F431" t="s">
        <v>8</v>
      </c>
      <c r="G431" s="3" t="s">
        <v>11</v>
      </c>
      <c r="H431" s="1">
        <v>44424</v>
      </c>
      <c r="I431" s="1"/>
      <c r="J431" s="1">
        <v>44458</v>
      </c>
      <c r="K431">
        <v>32.285714285714285</v>
      </c>
      <c r="L431" s="48">
        <f t="shared" si="194"/>
        <v>0</v>
      </c>
      <c r="M431" s="48">
        <f t="shared" si="177"/>
        <v>1</v>
      </c>
      <c r="N431" s="48">
        <v>1</v>
      </c>
      <c r="O431">
        <v>27.428571428571427</v>
      </c>
      <c r="P431">
        <v>1900</v>
      </c>
      <c r="Q431" s="9">
        <f>VLOOKUP(ROUND(K431,0),Sheet2!$B$20:$J$37,8,0)</f>
        <v>1680.7130111134884</v>
      </c>
      <c r="R431" s="46">
        <f>VLOOKUP(ROUND(K431,0),Sheet2!$B$20:$J$37,2,0)</f>
        <v>2323.7567367246402</v>
      </c>
      <c r="S431" s="46">
        <f>VLOOKUP(ROUND(K431,0),Sheet2!$B$20:$J$37,3,0)</f>
        <v>2228.2797647330967</v>
      </c>
      <c r="T431" s="46">
        <f>VLOOKUP(ROUND(K431,0),Sheet2!$B$20:$J$37,4,0)</f>
        <v>2177.7206369866362</v>
      </c>
      <c r="U431" s="46">
        <f>VLOOKUP(ROUND(K431,0),Sheet2!$B$20:$J$37,5,0)</f>
        <v>2099.8693517931774</v>
      </c>
      <c r="V431" s="46">
        <f>VLOOKUP(ROUND(K431,0),Sheet2!$B$20:$J$37,6,0)</f>
        <v>1969.7832489865471</v>
      </c>
      <c r="W431" s="46">
        <f>VLOOKUP(ROUND(K431,0),Sheet2!$B$20:$J$37,7,0)</f>
        <v>1825.2481300500176</v>
      </c>
      <c r="X431" s="46">
        <f>VLOOKUP(ROUND(K431,0),Sheet2!$B$20:$J$37,8,0)</f>
        <v>1680.7130111134884</v>
      </c>
      <c r="Y431" s="46">
        <f>VLOOKUP(ROUND(K431,0),Sheet2!$B$20:$J$37,9,0)</f>
        <v>1550.6269083068582</v>
      </c>
      <c r="Z431" s="46">
        <f>VLOOKUP(ROUND(K431,0),Sheet2!$B$20:$M$37,10,0)</f>
        <v>1472.7756231133994</v>
      </c>
      <c r="AA431" s="46">
        <f>VLOOKUP(ROUND(K431,0),Sheet2!$B$20:$M$37,11,0)</f>
        <v>1422.2164953669387</v>
      </c>
      <c r="AB431" s="46">
        <f>VLOOKUP(ROUND(K431,0),Sheet2!$B$20:$M$37,12,0)</f>
        <v>1326.739523375395</v>
      </c>
      <c r="AC431" s="46">
        <v>50</v>
      </c>
      <c r="AD431" s="53">
        <f t="shared" si="180"/>
        <v>0</v>
      </c>
      <c r="AE431">
        <v>1</v>
      </c>
      <c r="AF431" s="46">
        <v>0</v>
      </c>
      <c r="AG431">
        <v>0</v>
      </c>
      <c r="AH431" s="45">
        <v>0</v>
      </c>
      <c r="AL431">
        <v>0</v>
      </c>
      <c r="AM431" s="45">
        <v>0</v>
      </c>
      <c r="AO431">
        <v>0</v>
      </c>
      <c r="AQ431">
        <v>1</v>
      </c>
      <c r="AR431">
        <v>32.285714285714285</v>
      </c>
      <c r="AS431">
        <v>0</v>
      </c>
      <c r="AT431">
        <v>0</v>
      </c>
      <c r="AU431" t="s">
        <v>21</v>
      </c>
      <c r="AV431" t="s">
        <v>24</v>
      </c>
      <c r="AW431">
        <v>0</v>
      </c>
      <c r="AX431">
        <v>0</v>
      </c>
      <c r="AY431">
        <v>1</v>
      </c>
      <c r="AZ431" s="51">
        <f t="shared" si="184"/>
        <v>1</v>
      </c>
      <c r="BA431">
        <v>0</v>
      </c>
      <c r="BB431">
        <v>0</v>
      </c>
      <c r="BC431">
        <v>1</v>
      </c>
      <c r="BD431">
        <v>0</v>
      </c>
      <c r="BE431">
        <v>0</v>
      </c>
      <c r="BF431" s="51">
        <f t="shared" si="181"/>
        <v>0</v>
      </c>
      <c r="BG431">
        <v>0</v>
      </c>
      <c r="BH431">
        <v>1</v>
      </c>
      <c r="BI431">
        <v>1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/>
      <c r="CW431">
        <v>0</v>
      </c>
      <c r="CY431">
        <v>0</v>
      </c>
      <c r="CZ431">
        <v>0</v>
      </c>
      <c r="DA431">
        <v>0</v>
      </c>
      <c r="DC431">
        <v>0</v>
      </c>
      <c r="DD431" s="54">
        <f t="shared" si="182"/>
        <v>0</v>
      </c>
      <c r="DE431" t="s">
        <v>8</v>
      </c>
      <c r="DF431">
        <v>1</v>
      </c>
      <c r="DG431" s="46">
        <v>0</v>
      </c>
      <c r="DH431" t="s">
        <v>69</v>
      </c>
    </row>
    <row r="432" spans="1:112" hidden="1" x14ac:dyDescent="0.35">
      <c r="A432" t="s">
        <v>3</v>
      </c>
      <c r="B432">
        <v>985824844</v>
      </c>
      <c r="C432">
        <v>1991</v>
      </c>
      <c r="D432">
        <v>31</v>
      </c>
      <c r="E432" s="45">
        <v>2</v>
      </c>
      <c r="F432" t="s">
        <v>8</v>
      </c>
      <c r="G432" s="3" t="s">
        <v>11</v>
      </c>
      <c r="H432" s="1">
        <v>44424</v>
      </c>
      <c r="I432" s="1">
        <v>44476</v>
      </c>
      <c r="J432" s="1">
        <v>44476</v>
      </c>
      <c r="K432">
        <v>41.428571428571431</v>
      </c>
      <c r="L432" s="48">
        <f t="shared" si="194"/>
        <v>0</v>
      </c>
      <c r="M432" s="48">
        <f t="shared" si="177"/>
        <v>0</v>
      </c>
      <c r="N432" s="48">
        <f t="shared" si="178"/>
        <v>0</v>
      </c>
      <c r="O432">
        <v>34</v>
      </c>
      <c r="P432">
        <v>3500</v>
      </c>
      <c r="Q432" s="9">
        <f>VLOOKUP(ROUND(K432,0),Sheet2!$B$20:$J$37,8,0)</f>
        <v>3156.860795720339</v>
      </c>
      <c r="R432" s="46">
        <f>VLOOKUP(ROUND(K432,0),Sheet2!$B$20:$J$37,2,0)</f>
        <v>4364.6812349581469</v>
      </c>
      <c r="S432" s="46">
        <f>VLOOKUP(ROUND(K432,0),Sheet2!$B$20:$J$37,3,0)</f>
        <v>4185.3481139665346</v>
      </c>
      <c r="T432" s="46">
        <f>VLOOKUP(ROUND(K432,0),Sheet2!$B$20:$J$37,4,0)</f>
        <v>4090.3835797520487</v>
      </c>
      <c r="U432" s="46">
        <f>VLOOKUP(ROUND(K432,0),Sheet2!$B$20:$J$37,5,0)</f>
        <v>3944.1565508074395</v>
      </c>
      <c r="V432" s="46">
        <f>VLOOKUP(ROUND(K432,0),Sheet2!$B$20:$J$37,6,0)</f>
        <v>3699.8175617576503</v>
      </c>
      <c r="W432" s="46">
        <f>VLOOKUP(ROUND(K432,0),Sheet2!$B$20:$J$37,7,0)</f>
        <v>3428.3391787389946</v>
      </c>
      <c r="X432" s="46">
        <f>VLOOKUP(ROUND(K432,0),Sheet2!$B$20:$J$37,8,0)</f>
        <v>3156.860795720339</v>
      </c>
      <c r="Y432" s="46">
        <f>VLOOKUP(ROUND(K432,0),Sheet2!$B$20:$J$37,9,0)</f>
        <v>2912.5218066705502</v>
      </c>
      <c r="Z432" s="46">
        <f>VLOOKUP(ROUND(K432,0),Sheet2!$B$20:$M$37,10,0)</f>
        <v>2766.294777725941</v>
      </c>
      <c r="AA432" s="46">
        <f>VLOOKUP(ROUND(K432,0),Sheet2!$B$20:$M$37,11,0)</f>
        <v>2671.3302435114551</v>
      </c>
      <c r="AB432" s="46">
        <f>VLOOKUP(ROUND(K432,0),Sheet2!$B$20:$M$37,12,0)</f>
        <v>2491.9971225198424</v>
      </c>
      <c r="AC432" s="46">
        <v>50</v>
      </c>
      <c r="AD432" s="53">
        <f t="shared" si="180"/>
        <v>0</v>
      </c>
      <c r="AE432">
        <v>1</v>
      </c>
      <c r="AF432" s="46">
        <v>0</v>
      </c>
      <c r="AG432">
        <v>0</v>
      </c>
      <c r="AH432" s="45">
        <v>0</v>
      </c>
      <c r="AL432">
        <v>0</v>
      </c>
      <c r="AM432" s="45">
        <v>0</v>
      </c>
      <c r="AO432">
        <v>0</v>
      </c>
      <c r="AQ432">
        <v>0</v>
      </c>
      <c r="AS432">
        <v>0</v>
      </c>
      <c r="AT432">
        <v>0</v>
      </c>
      <c r="AU432" t="s">
        <v>20</v>
      </c>
      <c r="AV432" t="s">
        <v>24</v>
      </c>
      <c r="AW432">
        <v>0</v>
      </c>
      <c r="AX432">
        <v>0</v>
      </c>
      <c r="AY432">
        <v>1</v>
      </c>
      <c r="AZ432" s="51">
        <f t="shared" si="184"/>
        <v>1</v>
      </c>
      <c r="BA432">
        <v>0</v>
      </c>
      <c r="BB432">
        <v>0</v>
      </c>
      <c r="BC432">
        <v>1</v>
      </c>
      <c r="BD432">
        <v>0</v>
      </c>
      <c r="BE432">
        <v>0</v>
      </c>
      <c r="BF432" s="51">
        <f t="shared" si="181"/>
        <v>0</v>
      </c>
      <c r="BG432">
        <v>0</v>
      </c>
      <c r="BH432">
        <v>1</v>
      </c>
      <c r="BI432">
        <v>1</v>
      </c>
      <c r="BJ432">
        <v>0</v>
      </c>
      <c r="BK432">
        <v>0</v>
      </c>
      <c r="BL432">
        <v>0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52</v>
      </c>
      <c r="BW432" t="s">
        <v>24</v>
      </c>
      <c r="BX432">
        <v>0</v>
      </c>
      <c r="BY432">
        <v>0</v>
      </c>
      <c r="BZ432" s="52">
        <f t="shared" ref="BZ432:BZ439" si="198">BX432+BY432</f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 s="52">
        <f t="shared" ref="CF432:CF439" si="199">CD432+CE432</f>
        <v>0</v>
      </c>
      <c r="CG432">
        <v>0</v>
      </c>
      <c r="CH432">
        <v>0</v>
      </c>
      <c r="CI432">
        <v>1</v>
      </c>
      <c r="CJ432">
        <v>0</v>
      </c>
      <c r="CK432">
        <v>1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Y432">
        <v>0</v>
      </c>
      <c r="CZ432">
        <v>0</v>
      </c>
      <c r="DA432">
        <v>0</v>
      </c>
      <c r="DC432">
        <v>0</v>
      </c>
      <c r="DD432" s="54">
        <f t="shared" si="182"/>
        <v>0</v>
      </c>
      <c r="DE432" t="s">
        <v>8</v>
      </c>
      <c r="DF432">
        <v>0</v>
      </c>
      <c r="DG432" s="46">
        <v>0</v>
      </c>
      <c r="DH432" t="s">
        <v>68</v>
      </c>
    </row>
    <row r="433" spans="1:112" hidden="1" x14ac:dyDescent="0.35">
      <c r="A433" t="s">
        <v>3</v>
      </c>
      <c r="B433">
        <v>857448329</v>
      </c>
      <c r="C433">
        <v>1989</v>
      </c>
      <c r="D433">
        <v>33</v>
      </c>
      <c r="E433" s="45">
        <v>2</v>
      </c>
      <c r="F433" t="s">
        <v>8</v>
      </c>
      <c r="G433" s="3" t="s">
        <v>11</v>
      </c>
      <c r="H433" s="1">
        <v>44460</v>
      </c>
      <c r="I433" s="1">
        <v>44481</v>
      </c>
      <c r="J433" s="1">
        <v>44553</v>
      </c>
      <c r="K433">
        <v>39.142857142857146</v>
      </c>
      <c r="L433" s="48">
        <f t="shared" si="194"/>
        <v>0</v>
      </c>
      <c r="M433" s="48">
        <f t="shared" si="177"/>
        <v>0</v>
      </c>
      <c r="N433" s="48">
        <f t="shared" si="178"/>
        <v>0</v>
      </c>
      <c r="O433">
        <v>28.857142857142861</v>
      </c>
      <c r="P433">
        <v>3200</v>
      </c>
      <c r="Q433" s="9">
        <f>VLOOKUP(ROUND(K433,0),Sheet2!$B$20:$J$37,8,0)</f>
        <v>2883.6536389391513</v>
      </c>
      <c r="R433" s="46">
        <f>VLOOKUP(ROUND(K433,0),Sheet2!$B$20:$J$37,2,0)</f>
        <v>3986.9445441050993</v>
      </c>
      <c r="S433" s="46">
        <f>VLOOKUP(ROUND(K433,0),Sheet2!$B$20:$J$37,3,0)</f>
        <v>3823.1316171522089</v>
      </c>
      <c r="T433" s="46">
        <f>VLOOKUP(ROUND(K433,0),Sheet2!$B$20:$J$37,4,0)</f>
        <v>3736.3856874523608</v>
      </c>
      <c r="U433" s="46">
        <f>VLOOKUP(ROUND(K433,0),Sheet2!$B$20:$J$37,5,0)</f>
        <v>3602.8137210549116</v>
      </c>
      <c r="V433" s="46">
        <f>VLOOKUP(ROUND(K433,0),Sheet2!$B$20:$J$37,6,0)</f>
        <v>3379.6207896898895</v>
      </c>
      <c r="W433" s="46">
        <f>VLOOKUP(ROUND(K433,0),Sheet2!$B$20:$J$37,7,0)</f>
        <v>3131.6372143145204</v>
      </c>
      <c r="X433" s="46">
        <f>VLOOKUP(ROUND(K433,0),Sheet2!$B$20:$J$37,8,0)</f>
        <v>2883.6536389391513</v>
      </c>
      <c r="Y433" s="46">
        <f>VLOOKUP(ROUND(K433,0),Sheet2!$B$20:$J$37,9,0)</f>
        <v>2660.4607075741292</v>
      </c>
      <c r="Z433" s="46">
        <f>VLOOKUP(ROUND(K433,0),Sheet2!$B$20:$M$37,10,0)</f>
        <v>2526.8887411766796</v>
      </c>
      <c r="AA433" s="46">
        <f>VLOOKUP(ROUND(K433,0),Sheet2!$B$20:$M$37,11,0)</f>
        <v>2440.1428114768319</v>
      </c>
      <c r="AB433" s="46">
        <f>VLOOKUP(ROUND(K433,0),Sheet2!$B$20:$M$37,12,0)</f>
        <v>2276.3298845239415</v>
      </c>
      <c r="AC433" s="46">
        <v>50</v>
      </c>
      <c r="AD433" s="53">
        <f t="shared" si="180"/>
        <v>0</v>
      </c>
      <c r="AE433">
        <v>1</v>
      </c>
      <c r="AF433" s="46">
        <v>0</v>
      </c>
      <c r="AG433">
        <v>0</v>
      </c>
      <c r="AH433" s="45">
        <v>0</v>
      </c>
      <c r="AL433">
        <v>0</v>
      </c>
      <c r="AM433" s="45">
        <v>1</v>
      </c>
      <c r="AN433">
        <v>30</v>
      </c>
      <c r="AO433">
        <v>0</v>
      </c>
      <c r="AS433">
        <v>0</v>
      </c>
      <c r="AT433">
        <v>1</v>
      </c>
      <c r="AU433" t="s">
        <v>20</v>
      </c>
      <c r="AV433" t="s">
        <v>25</v>
      </c>
      <c r="AW433">
        <v>0</v>
      </c>
      <c r="AX433">
        <v>0</v>
      </c>
      <c r="AY433">
        <v>1</v>
      </c>
      <c r="AZ433" s="51">
        <f t="shared" si="184"/>
        <v>1</v>
      </c>
      <c r="BA433">
        <v>0</v>
      </c>
      <c r="BB433">
        <v>0</v>
      </c>
      <c r="BC433">
        <v>0</v>
      </c>
      <c r="BD433">
        <v>0</v>
      </c>
      <c r="BE433">
        <v>0</v>
      </c>
      <c r="BF433" s="51">
        <f t="shared" si="181"/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21</v>
      </c>
      <c r="BW433" t="s">
        <v>25</v>
      </c>
      <c r="BX433">
        <v>1</v>
      </c>
      <c r="BY433">
        <v>0</v>
      </c>
      <c r="BZ433" s="52">
        <f t="shared" si="198"/>
        <v>1</v>
      </c>
      <c r="CA433">
        <v>0</v>
      </c>
      <c r="CB433">
        <v>0</v>
      </c>
      <c r="CC433">
        <v>0</v>
      </c>
      <c r="CD433">
        <v>0</v>
      </c>
      <c r="CE433">
        <v>0</v>
      </c>
      <c r="CF433" s="52">
        <f t="shared" si="199"/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Y433">
        <v>0</v>
      </c>
      <c r="CZ433">
        <v>0</v>
      </c>
      <c r="DA433">
        <v>0</v>
      </c>
      <c r="DC433">
        <v>0</v>
      </c>
      <c r="DD433" s="54">
        <f t="shared" si="182"/>
        <v>0</v>
      </c>
      <c r="DE433" t="s">
        <v>73</v>
      </c>
      <c r="DF433">
        <v>0</v>
      </c>
      <c r="DG433" s="46">
        <v>0</v>
      </c>
      <c r="DH433" t="s">
        <v>68</v>
      </c>
    </row>
    <row r="434" spans="1:112" hidden="1" x14ac:dyDescent="0.35">
      <c r="A434" t="s">
        <v>3</v>
      </c>
      <c r="B434">
        <v>908019829</v>
      </c>
      <c r="C434">
        <v>1990</v>
      </c>
      <c r="D434">
        <v>32</v>
      </c>
      <c r="E434">
        <v>2</v>
      </c>
      <c r="F434" t="s">
        <v>8</v>
      </c>
      <c r="G434" s="3" t="s">
        <v>11</v>
      </c>
      <c r="H434" s="1">
        <v>44425</v>
      </c>
      <c r="I434" s="1">
        <v>44479</v>
      </c>
      <c r="J434" s="1">
        <v>44554</v>
      </c>
      <c r="K434">
        <v>39</v>
      </c>
      <c r="L434" s="48">
        <f t="shared" si="194"/>
        <v>0</v>
      </c>
      <c r="M434" s="48">
        <f t="shared" si="177"/>
        <v>0</v>
      </c>
      <c r="N434" s="48">
        <f t="shared" si="178"/>
        <v>0</v>
      </c>
      <c r="O434">
        <v>28.285714285714285</v>
      </c>
      <c r="P434">
        <v>3200</v>
      </c>
      <c r="Q434" s="9">
        <f>VLOOKUP(ROUND(K434,0),Sheet2!$B$20:$J$37,8,0)</f>
        <v>2883.6536389391513</v>
      </c>
      <c r="R434" s="46">
        <f>VLOOKUP(ROUND(K434,0),Sheet2!$B$20:$J$37,2,0)</f>
        <v>3986.9445441050993</v>
      </c>
      <c r="S434" s="46">
        <f>VLOOKUP(ROUND(K434,0),Sheet2!$B$20:$J$37,3,0)</f>
        <v>3823.1316171522089</v>
      </c>
      <c r="T434" s="46">
        <f>VLOOKUP(ROUND(K434,0),Sheet2!$B$20:$J$37,4,0)</f>
        <v>3736.3856874523608</v>
      </c>
      <c r="U434" s="46">
        <f>VLOOKUP(ROUND(K434,0),Sheet2!$B$20:$J$37,5,0)</f>
        <v>3602.8137210549116</v>
      </c>
      <c r="V434" s="46">
        <f>VLOOKUP(ROUND(K434,0),Sheet2!$B$20:$J$37,6,0)</f>
        <v>3379.6207896898895</v>
      </c>
      <c r="W434" s="46">
        <f>VLOOKUP(ROUND(K434,0),Sheet2!$B$20:$J$37,7,0)</f>
        <v>3131.6372143145204</v>
      </c>
      <c r="X434" s="46">
        <f>VLOOKUP(ROUND(K434,0),Sheet2!$B$20:$J$37,8,0)</f>
        <v>2883.6536389391513</v>
      </c>
      <c r="Y434" s="46">
        <f>VLOOKUP(ROUND(K434,0),Sheet2!$B$20:$J$37,9,0)</f>
        <v>2660.4607075741292</v>
      </c>
      <c r="Z434" s="46">
        <f>VLOOKUP(ROUND(K434,0),Sheet2!$B$20:$M$37,10,0)</f>
        <v>2526.8887411766796</v>
      </c>
      <c r="AA434" s="46">
        <f>VLOOKUP(ROUND(K434,0),Sheet2!$B$20:$M$37,11,0)</f>
        <v>2440.1428114768319</v>
      </c>
      <c r="AB434" s="46">
        <f>VLOOKUP(ROUND(K434,0),Sheet2!$B$20:$M$37,12,0)</f>
        <v>2276.3298845239415</v>
      </c>
      <c r="AC434" s="46">
        <v>50</v>
      </c>
      <c r="AD434" s="53">
        <f t="shared" si="180"/>
        <v>0</v>
      </c>
      <c r="AE434">
        <v>1</v>
      </c>
      <c r="AF434" s="46">
        <v>0</v>
      </c>
      <c r="AG434">
        <v>0</v>
      </c>
      <c r="AH434" s="45">
        <v>0</v>
      </c>
      <c r="AL434">
        <v>1</v>
      </c>
      <c r="AM434" s="45">
        <v>0</v>
      </c>
      <c r="AN434">
        <v>28</v>
      </c>
      <c r="AO434">
        <v>0</v>
      </c>
      <c r="AS434">
        <v>0</v>
      </c>
      <c r="AT434">
        <v>0</v>
      </c>
      <c r="AU434" t="s">
        <v>20</v>
      </c>
      <c r="AV434" t="s">
        <v>24</v>
      </c>
      <c r="AW434">
        <v>0</v>
      </c>
      <c r="AX434">
        <v>0</v>
      </c>
      <c r="AY434">
        <v>1</v>
      </c>
      <c r="AZ434" s="51">
        <f t="shared" si="184"/>
        <v>1</v>
      </c>
      <c r="BA434">
        <v>0</v>
      </c>
      <c r="BB434">
        <v>0</v>
      </c>
      <c r="BC434">
        <v>1</v>
      </c>
      <c r="BD434">
        <v>0</v>
      </c>
      <c r="BE434">
        <v>0</v>
      </c>
      <c r="BF434" s="51">
        <f t="shared" si="181"/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54</v>
      </c>
      <c r="BW434" t="s">
        <v>24</v>
      </c>
      <c r="BX434">
        <v>0</v>
      </c>
      <c r="BY434">
        <v>0</v>
      </c>
      <c r="BZ434" s="52">
        <f t="shared" si="198"/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 s="52">
        <f t="shared" si="199"/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Y434">
        <v>0</v>
      </c>
      <c r="CZ434">
        <v>0</v>
      </c>
      <c r="DA434">
        <v>0</v>
      </c>
      <c r="DC434">
        <v>0</v>
      </c>
      <c r="DD434" s="54">
        <f t="shared" si="182"/>
        <v>0</v>
      </c>
      <c r="DE434" t="s">
        <v>73</v>
      </c>
      <c r="DF434">
        <v>0</v>
      </c>
      <c r="DG434" s="46">
        <v>0</v>
      </c>
      <c r="DH434" t="s">
        <v>68</v>
      </c>
    </row>
    <row r="435" spans="1:112" hidden="1" x14ac:dyDescent="0.35">
      <c r="A435" t="s">
        <v>3</v>
      </c>
      <c r="B435">
        <v>986028379</v>
      </c>
      <c r="C435">
        <v>1987</v>
      </c>
      <c r="D435">
        <v>35</v>
      </c>
      <c r="E435">
        <v>1</v>
      </c>
      <c r="F435" t="s">
        <v>8</v>
      </c>
      <c r="G435" s="3" t="s">
        <v>11</v>
      </c>
      <c r="H435" s="1">
        <v>44428</v>
      </c>
      <c r="I435" s="1">
        <v>44474</v>
      </c>
      <c r="J435" s="1">
        <v>44539</v>
      </c>
      <c r="K435">
        <v>39</v>
      </c>
      <c r="L435" s="48">
        <f t="shared" si="194"/>
        <v>0</v>
      </c>
      <c r="M435" s="48">
        <f t="shared" si="177"/>
        <v>0</v>
      </c>
      <c r="N435" s="48">
        <f t="shared" si="178"/>
        <v>0</v>
      </c>
      <c r="O435">
        <v>29.714285714285715</v>
      </c>
      <c r="P435">
        <v>3200</v>
      </c>
      <c r="Q435" s="9">
        <f>VLOOKUP(ROUND(K435,0),Sheet2!$B$20:$J$37,8,0)</f>
        <v>2883.6536389391513</v>
      </c>
      <c r="R435" s="46">
        <f>VLOOKUP(ROUND(K435,0),Sheet2!$B$20:$J$37,2,0)</f>
        <v>3986.9445441050993</v>
      </c>
      <c r="S435" s="46">
        <f>VLOOKUP(ROUND(K435,0),Sheet2!$B$20:$J$37,3,0)</f>
        <v>3823.1316171522089</v>
      </c>
      <c r="T435" s="46">
        <f>VLOOKUP(ROUND(K435,0),Sheet2!$B$20:$J$37,4,0)</f>
        <v>3736.3856874523608</v>
      </c>
      <c r="U435" s="46">
        <f>VLOOKUP(ROUND(K435,0),Sheet2!$B$20:$J$37,5,0)</f>
        <v>3602.8137210549116</v>
      </c>
      <c r="V435" s="46">
        <f>VLOOKUP(ROUND(K435,0),Sheet2!$B$20:$J$37,6,0)</f>
        <v>3379.6207896898895</v>
      </c>
      <c r="W435" s="46">
        <f>VLOOKUP(ROUND(K435,0),Sheet2!$B$20:$J$37,7,0)</f>
        <v>3131.6372143145204</v>
      </c>
      <c r="X435" s="46">
        <f>VLOOKUP(ROUND(K435,0),Sheet2!$B$20:$J$37,8,0)</f>
        <v>2883.6536389391513</v>
      </c>
      <c r="Y435" s="46">
        <f>VLOOKUP(ROUND(K435,0),Sheet2!$B$20:$J$37,9,0)</f>
        <v>2660.4607075741292</v>
      </c>
      <c r="Z435" s="46">
        <f>VLOOKUP(ROUND(K435,0),Sheet2!$B$20:$M$37,10,0)</f>
        <v>2526.8887411766796</v>
      </c>
      <c r="AA435" s="46">
        <f>VLOOKUP(ROUND(K435,0),Sheet2!$B$20:$M$37,11,0)</f>
        <v>2440.1428114768319</v>
      </c>
      <c r="AB435" s="46">
        <f>VLOOKUP(ROUND(K435,0),Sheet2!$B$20:$M$37,12,0)</f>
        <v>2276.3298845239415</v>
      </c>
      <c r="AC435" s="46">
        <v>50</v>
      </c>
      <c r="AD435" s="53">
        <f t="shared" si="180"/>
        <v>0</v>
      </c>
      <c r="AE435">
        <v>1</v>
      </c>
      <c r="AF435" s="46">
        <v>0</v>
      </c>
      <c r="AG435">
        <v>0</v>
      </c>
      <c r="AH435" s="45">
        <v>0</v>
      </c>
      <c r="AL435">
        <v>1</v>
      </c>
      <c r="AM435" s="45">
        <v>0</v>
      </c>
      <c r="AN435">
        <v>28</v>
      </c>
      <c r="AO435">
        <v>0</v>
      </c>
      <c r="AS435">
        <v>0</v>
      </c>
      <c r="AT435">
        <v>1</v>
      </c>
      <c r="AU435" t="s">
        <v>20</v>
      </c>
      <c r="AV435" t="s">
        <v>24</v>
      </c>
      <c r="AW435">
        <v>0</v>
      </c>
      <c r="AX435">
        <v>0</v>
      </c>
      <c r="AY435">
        <v>0</v>
      </c>
      <c r="AZ435" s="51">
        <f t="shared" si="184"/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 s="51">
        <f t="shared" si="181"/>
        <v>0</v>
      </c>
      <c r="BG435">
        <v>0</v>
      </c>
      <c r="BH435">
        <v>0</v>
      </c>
      <c r="BI435">
        <v>1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46</v>
      </c>
      <c r="BW435" t="s">
        <v>24</v>
      </c>
      <c r="BX435">
        <v>0</v>
      </c>
      <c r="BY435">
        <v>0</v>
      </c>
      <c r="BZ435" s="52">
        <f t="shared" si="198"/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 s="52">
        <f t="shared" si="199"/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Y435">
        <v>0</v>
      </c>
      <c r="CZ435">
        <v>0</v>
      </c>
      <c r="DA435">
        <v>0</v>
      </c>
      <c r="DC435">
        <v>1</v>
      </c>
      <c r="DD435" s="54">
        <f t="shared" si="182"/>
        <v>1</v>
      </c>
      <c r="DE435" t="s">
        <v>73</v>
      </c>
      <c r="DF435">
        <v>0</v>
      </c>
      <c r="DG435" s="46">
        <v>0</v>
      </c>
      <c r="DH435" t="s">
        <v>68</v>
      </c>
    </row>
    <row r="436" spans="1:112" hidden="1" x14ac:dyDescent="0.35">
      <c r="A436" t="s">
        <v>3</v>
      </c>
      <c r="B436">
        <v>385980981</v>
      </c>
      <c r="C436">
        <v>1990</v>
      </c>
      <c r="D436">
        <v>32</v>
      </c>
      <c r="E436">
        <v>3</v>
      </c>
      <c r="F436" t="s">
        <v>8</v>
      </c>
      <c r="G436" s="3" t="s">
        <v>11</v>
      </c>
      <c r="H436" s="1">
        <v>44429</v>
      </c>
      <c r="I436" s="1">
        <v>44476</v>
      </c>
      <c r="J436" s="1">
        <v>44544</v>
      </c>
      <c r="K436">
        <v>39</v>
      </c>
      <c r="L436" s="48">
        <f t="shared" si="194"/>
        <v>0</v>
      </c>
      <c r="M436" s="48">
        <f t="shared" si="177"/>
        <v>0</v>
      </c>
      <c r="N436" s="48">
        <f t="shared" si="178"/>
        <v>0</v>
      </c>
      <c r="O436">
        <v>29.285714285714285</v>
      </c>
      <c r="P436">
        <v>3200</v>
      </c>
      <c r="Q436" s="9">
        <f>VLOOKUP(ROUND(K436,0),Sheet2!$B$20:$J$37,8,0)</f>
        <v>2883.6536389391513</v>
      </c>
      <c r="R436" s="46">
        <f>VLOOKUP(ROUND(K436,0),Sheet2!$B$20:$J$37,2,0)</f>
        <v>3986.9445441050993</v>
      </c>
      <c r="S436" s="46">
        <f>VLOOKUP(ROUND(K436,0),Sheet2!$B$20:$J$37,3,0)</f>
        <v>3823.1316171522089</v>
      </c>
      <c r="T436" s="46">
        <f>VLOOKUP(ROUND(K436,0),Sheet2!$B$20:$J$37,4,0)</f>
        <v>3736.3856874523608</v>
      </c>
      <c r="U436" s="46">
        <f>VLOOKUP(ROUND(K436,0),Sheet2!$B$20:$J$37,5,0)</f>
        <v>3602.8137210549116</v>
      </c>
      <c r="V436" s="46">
        <f>VLOOKUP(ROUND(K436,0),Sheet2!$B$20:$J$37,6,0)</f>
        <v>3379.6207896898895</v>
      </c>
      <c r="W436" s="46">
        <f>VLOOKUP(ROUND(K436,0),Sheet2!$B$20:$J$37,7,0)</f>
        <v>3131.6372143145204</v>
      </c>
      <c r="X436" s="46">
        <f>VLOOKUP(ROUND(K436,0),Sheet2!$B$20:$J$37,8,0)</f>
        <v>2883.6536389391513</v>
      </c>
      <c r="Y436" s="46">
        <f>VLOOKUP(ROUND(K436,0),Sheet2!$B$20:$J$37,9,0)</f>
        <v>2660.4607075741292</v>
      </c>
      <c r="Z436" s="46">
        <f>VLOOKUP(ROUND(K436,0),Sheet2!$B$20:$M$37,10,0)</f>
        <v>2526.8887411766796</v>
      </c>
      <c r="AA436" s="46">
        <f>VLOOKUP(ROUND(K436,0),Sheet2!$B$20:$M$37,11,0)</f>
        <v>2440.1428114768319</v>
      </c>
      <c r="AB436" s="46">
        <f>VLOOKUP(ROUND(K436,0),Sheet2!$B$20:$M$37,12,0)</f>
        <v>2276.3298845239415</v>
      </c>
      <c r="AC436" s="46">
        <v>50</v>
      </c>
      <c r="AD436" s="53">
        <f t="shared" si="180"/>
        <v>0</v>
      </c>
      <c r="AE436">
        <v>1</v>
      </c>
      <c r="AF436" s="46">
        <v>0</v>
      </c>
      <c r="AG436">
        <v>0</v>
      </c>
      <c r="AH436" s="45">
        <v>0</v>
      </c>
      <c r="AL436">
        <v>1</v>
      </c>
      <c r="AM436" s="45">
        <v>0</v>
      </c>
      <c r="AN436">
        <v>24</v>
      </c>
      <c r="AO436">
        <v>0</v>
      </c>
      <c r="AS436">
        <v>0</v>
      </c>
      <c r="AT436">
        <v>0</v>
      </c>
      <c r="AU436" t="s">
        <v>20</v>
      </c>
      <c r="AV436" t="s">
        <v>25</v>
      </c>
      <c r="AW436">
        <v>0</v>
      </c>
      <c r="AX436">
        <v>0</v>
      </c>
      <c r="AY436">
        <v>1</v>
      </c>
      <c r="AZ436" s="51">
        <f t="shared" si="184"/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 s="51">
        <f t="shared" si="181"/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47</v>
      </c>
      <c r="BW436" t="s">
        <v>25</v>
      </c>
      <c r="BX436">
        <v>0</v>
      </c>
      <c r="BY436">
        <v>0</v>
      </c>
      <c r="BZ436" s="52">
        <f t="shared" si="198"/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 s="52">
        <f t="shared" si="199"/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Y436">
        <v>0</v>
      </c>
      <c r="CZ436">
        <v>0</v>
      </c>
      <c r="DA436">
        <v>0</v>
      </c>
      <c r="DC436">
        <v>0</v>
      </c>
      <c r="DD436" s="54">
        <f t="shared" si="182"/>
        <v>0</v>
      </c>
      <c r="DE436" t="s">
        <v>8</v>
      </c>
      <c r="DF436">
        <v>0</v>
      </c>
      <c r="DG436" s="46">
        <v>0</v>
      </c>
      <c r="DH436" t="s">
        <v>68</v>
      </c>
    </row>
    <row r="437" spans="1:112" hidden="1" x14ac:dyDescent="0.35">
      <c r="A437" t="s">
        <v>2</v>
      </c>
      <c r="B437">
        <v>21047300</v>
      </c>
      <c r="C437">
        <v>1989</v>
      </c>
      <c r="D437">
        <v>33</v>
      </c>
      <c r="E437">
        <v>0</v>
      </c>
      <c r="F437" t="s">
        <v>8</v>
      </c>
      <c r="G437" s="3" t="s">
        <v>11</v>
      </c>
      <c r="H437" s="1">
        <v>44429</v>
      </c>
      <c r="I437" s="1">
        <v>44453</v>
      </c>
      <c r="J437" s="1">
        <v>44512</v>
      </c>
      <c r="K437">
        <v>38.5</v>
      </c>
      <c r="L437" s="48">
        <f t="shared" si="194"/>
        <v>0</v>
      </c>
      <c r="M437" s="48">
        <f t="shared" si="177"/>
        <v>0</v>
      </c>
      <c r="N437" s="48">
        <f t="shared" si="178"/>
        <v>0</v>
      </c>
      <c r="O437">
        <v>30.071428571428569</v>
      </c>
      <c r="P437">
        <v>3200</v>
      </c>
      <c r="Q437" s="9">
        <f>VLOOKUP(ROUND(K437,0),Sheet2!$B$20:$J$37,8,0)</f>
        <v>2883.6536389391513</v>
      </c>
      <c r="R437" s="46">
        <f>VLOOKUP(ROUND(K437,0),Sheet2!$B$20:$J$37,2,0)</f>
        <v>3986.9445441050993</v>
      </c>
      <c r="S437" s="46">
        <f>VLOOKUP(ROUND(K437,0),Sheet2!$B$20:$J$37,3,0)</f>
        <v>3823.1316171522089</v>
      </c>
      <c r="T437" s="46">
        <f>VLOOKUP(ROUND(K437,0),Sheet2!$B$20:$J$37,4,0)</f>
        <v>3736.3856874523608</v>
      </c>
      <c r="U437" s="46">
        <f>VLOOKUP(ROUND(K437,0),Sheet2!$B$20:$J$37,5,0)</f>
        <v>3602.8137210549116</v>
      </c>
      <c r="V437" s="46">
        <f>VLOOKUP(ROUND(K437,0),Sheet2!$B$20:$J$37,6,0)</f>
        <v>3379.6207896898895</v>
      </c>
      <c r="W437" s="46">
        <f>VLOOKUP(ROUND(K437,0),Sheet2!$B$20:$J$37,7,0)</f>
        <v>3131.6372143145204</v>
      </c>
      <c r="X437" s="46">
        <f>VLOOKUP(ROUND(K437,0),Sheet2!$B$20:$J$37,8,0)</f>
        <v>2883.6536389391513</v>
      </c>
      <c r="Y437" s="46">
        <f>VLOOKUP(ROUND(K437,0),Sheet2!$B$20:$J$37,9,0)</f>
        <v>2660.4607075741292</v>
      </c>
      <c r="Z437" s="46">
        <f>VLOOKUP(ROUND(K437,0),Sheet2!$B$20:$M$37,10,0)</f>
        <v>2526.8887411766796</v>
      </c>
      <c r="AA437" s="46">
        <f>VLOOKUP(ROUND(K437,0),Sheet2!$B$20:$M$37,11,0)</f>
        <v>2440.1428114768319</v>
      </c>
      <c r="AB437" s="46">
        <f>VLOOKUP(ROUND(K437,0),Sheet2!$B$20:$M$37,12,0)</f>
        <v>2276.3298845239415</v>
      </c>
      <c r="AC437" s="46">
        <v>50</v>
      </c>
      <c r="AD437" s="53">
        <f t="shared" si="180"/>
        <v>0</v>
      </c>
      <c r="AE437">
        <v>1</v>
      </c>
      <c r="AF437" s="46">
        <v>0</v>
      </c>
      <c r="AG437">
        <v>0</v>
      </c>
      <c r="AH437" s="45">
        <v>0</v>
      </c>
      <c r="AL437">
        <v>0</v>
      </c>
      <c r="AM437" s="45">
        <v>0</v>
      </c>
      <c r="AO437">
        <v>0</v>
      </c>
      <c r="AQ437">
        <v>0</v>
      </c>
      <c r="AS437">
        <v>0</v>
      </c>
      <c r="AT437">
        <v>0</v>
      </c>
      <c r="AU437" t="s">
        <v>20</v>
      </c>
      <c r="AV437" t="s">
        <v>25</v>
      </c>
      <c r="AW437">
        <v>0</v>
      </c>
      <c r="AX437">
        <v>0</v>
      </c>
      <c r="AY437">
        <v>1</v>
      </c>
      <c r="AZ437" s="51">
        <f t="shared" si="184"/>
        <v>1</v>
      </c>
      <c r="BA437">
        <v>0</v>
      </c>
      <c r="BB437">
        <v>0</v>
      </c>
      <c r="BC437">
        <v>0</v>
      </c>
      <c r="BD437">
        <v>0</v>
      </c>
      <c r="BE437">
        <v>0</v>
      </c>
      <c r="BF437" s="51">
        <f t="shared" si="181"/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24</v>
      </c>
      <c r="BW437" t="s">
        <v>25</v>
      </c>
      <c r="BX437">
        <v>0</v>
      </c>
      <c r="BY437">
        <v>1</v>
      </c>
      <c r="BZ437" s="52">
        <f t="shared" si="198"/>
        <v>1</v>
      </c>
      <c r="CA437">
        <v>0</v>
      </c>
      <c r="CB437">
        <v>0</v>
      </c>
      <c r="CC437">
        <v>0</v>
      </c>
      <c r="CD437">
        <v>0</v>
      </c>
      <c r="CE437">
        <v>0</v>
      </c>
      <c r="CF437" s="52">
        <f t="shared" si="199"/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</v>
      </c>
      <c r="CY437">
        <v>0</v>
      </c>
      <c r="CZ437">
        <v>0</v>
      </c>
      <c r="DA437">
        <v>0</v>
      </c>
      <c r="DC437">
        <v>0</v>
      </c>
      <c r="DD437" s="54">
        <f t="shared" si="182"/>
        <v>0</v>
      </c>
      <c r="DE437" t="s">
        <v>73</v>
      </c>
      <c r="DF437">
        <v>0</v>
      </c>
      <c r="DG437" s="46">
        <v>0</v>
      </c>
      <c r="DH437" t="s">
        <v>68</v>
      </c>
    </row>
    <row r="438" spans="1:112" hidden="1" x14ac:dyDescent="0.35">
      <c r="A438" t="s">
        <v>3</v>
      </c>
      <c r="B438">
        <v>906768849</v>
      </c>
      <c r="C438">
        <v>1987</v>
      </c>
      <c r="D438">
        <v>35</v>
      </c>
      <c r="E438" s="45">
        <v>2</v>
      </c>
      <c r="F438" t="s">
        <v>8</v>
      </c>
      <c r="G438" s="3" t="s">
        <v>11</v>
      </c>
      <c r="H438" s="1">
        <v>44464</v>
      </c>
      <c r="I438" s="1">
        <v>44492</v>
      </c>
      <c r="J438" s="1">
        <v>44522</v>
      </c>
      <c r="K438">
        <v>38.5</v>
      </c>
      <c r="L438" s="48">
        <f t="shared" si="194"/>
        <v>0</v>
      </c>
      <c r="M438" s="48">
        <f t="shared" si="177"/>
        <v>0</v>
      </c>
      <c r="N438" s="48">
        <f t="shared" si="178"/>
        <v>0</v>
      </c>
      <c r="O438">
        <v>34.214285714285715</v>
      </c>
      <c r="P438">
        <v>3200</v>
      </c>
      <c r="Q438" s="9">
        <f>VLOOKUP(ROUND(K438,0),Sheet2!$B$20:$J$37,8,0)</f>
        <v>2883.6536389391513</v>
      </c>
      <c r="R438" s="46">
        <f>VLOOKUP(ROUND(K438,0),Sheet2!$B$20:$J$37,2,0)</f>
        <v>3986.9445441050993</v>
      </c>
      <c r="S438" s="46">
        <f>VLOOKUP(ROUND(K438,0),Sheet2!$B$20:$J$37,3,0)</f>
        <v>3823.1316171522089</v>
      </c>
      <c r="T438" s="46">
        <f>VLOOKUP(ROUND(K438,0),Sheet2!$B$20:$J$37,4,0)</f>
        <v>3736.3856874523608</v>
      </c>
      <c r="U438" s="46">
        <f>VLOOKUP(ROUND(K438,0),Sheet2!$B$20:$J$37,5,0)</f>
        <v>3602.8137210549116</v>
      </c>
      <c r="V438" s="46">
        <f>VLOOKUP(ROUND(K438,0),Sheet2!$B$20:$J$37,6,0)</f>
        <v>3379.6207896898895</v>
      </c>
      <c r="W438" s="46">
        <f>VLOOKUP(ROUND(K438,0),Sheet2!$B$20:$J$37,7,0)</f>
        <v>3131.6372143145204</v>
      </c>
      <c r="X438" s="46">
        <f>VLOOKUP(ROUND(K438,0),Sheet2!$B$20:$J$37,8,0)</f>
        <v>2883.6536389391513</v>
      </c>
      <c r="Y438" s="46">
        <f>VLOOKUP(ROUND(K438,0),Sheet2!$B$20:$J$37,9,0)</f>
        <v>2660.4607075741292</v>
      </c>
      <c r="Z438" s="46">
        <f>VLOOKUP(ROUND(K438,0),Sheet2!$B$20:$M$37,10,0)</f>
        <v>2526.8887411766796</v>
      </c>
      <c r="AA438" s="46">
        <f>VLOOKUP(ROUND(K438,0),Sheet2!$B$20:$M$37,11,0)</f>
        <v>2440.1428114768319</v>
      </c>
      <c r="AB438" s="46">
        <f>VLOOKUP(ROUND(K438,0),Sheet2!$B$20:$M$37,12,0)</f>
        <v>2276.3298845239415</v>
      </c>
      <c r="AC438" s="46">
        <v>50</v>
      </c>
      <c r="AD438" s="53">
        <f t="shared" si="180"/>
        <v>0</v>
      </c>
      <c r="AE438">
        <v>1</v>
      </c>
      <c r="AF438" s="46">
        <v>0</v>
      </c>
      <c r="AG438">
        <v>0</v>
      </c>
      <c r="AH438" s="45">
        <v>0</v>
      </c>
      <c r="AL438">
        <v>0</v>
      </c>
      <c r="AM438" s="45">
        <v>0</v>
      </c>
      <c r="AO438">
        <v>0</v>
      </c>
      <c r="AS438">
        <v>0</v>
      </c>
      <c r="AT438">
        <v>0</v>
      </c>
      <c r="AU438" t="s">
        <v>20</v>
      </c>
      <c r="AV438" t="s">
        <v>25</v>
      </c>
      <c r="AW438">
        <v>0</v>
      </c>
      <c r="AX438">
        <v>0</v>
      </c>
      <c r="AY438">
        <v>1</v>
      </c>
      <c r="AZ438" s="51">
        <f t="shared" si="184"/>
        <v>1</v>
      </c>
      <c r="BA438">
        <v>0</v>
      </c>
      <c r="BB438">
        <v>0</v>
      </c>
      <c r="BC438">
        <v>0</v>
      </c>
      <c r="BD438">
        <v>0</v>
      </c>
      <c r="BE438">
        <v>0</v>
      </c>
      <c r="BF438" s="51">
        <f t="shared" si="181"/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28</v>
      </c>
      <c r="BW438" t="s">
        <v>25</v>
      </c>
      <c r="BX438">
        <v>0</v>
      </c>
      <c r="BY438">
        <v>0</v>
      </c>
      <c r="BZ438" s="52">
        <f t="shared" si="198"/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 s="52">
        <f t="shared" si="199"/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Y438">
        <v>0</v>
      </c>
      <c r="CZ438">
        <v>0</v>
      </c>
      <c r="DA438">
        <v>0</v>
      </c>
      <c r="DC438">
        <v>0</v>
      </c>
      <c r="DD438" s="54">
        <f t="shared" si="182"/>
        <v>0</v>
      </c>
      <c r="DE438" t="s">
        <v>73</v>
      </c>
      <c r="DF438">
        <v>0</v>
      </c>
      <c r="DG438" s="46">
        <v>0</v>
      </c>
      <c r="DH438" t="s">
        <v>68</v>
      </c>
    </row>
    <row r="439" spans="1:112" hidden="1" x14ac:dyDescent="0.35">
      <c r="A439" t="s">
        <v>3</v>
      </c>
      <c r="B439">
        <v>988223063</v>
      </c>
      <c r="C439">
        <v>1985</v>
      </c>
      <c r="D439">
        <v>37</v>
      </c>
      <c r="E439">
        <v>3</v>
      </c>
      <c r="F439" t="s">
        <v>8</v>
      </c>
      <c r="G439" s="3" t="s">
        <v>11</v>
      </c>
      <c r="H439" s="1">
        <v>44426</v>
      </c>
      <c r="I439" s="1">
        <v>44475</v>
      </c>
      <c r="J439" s="1">
        <v>44447</v>
      </c>
      <c r="K439">
        <v>38.5</v>
      </c>
      <c r="L439" s="48">
        <f t="shared" si="194"/>
        <v>0</v>
      </c>
      <c r="M439" s="48">
        <f t="shared" si="177"/>
        <v>0</v>
      </c>
      <c r="N439" s="48">
        <f t="shared" si="178"/>
        <v>0</v>
      </c>
      <c r="O439">
        <v>35.5</v>
      </c>
      <c r="P439">
        <v>3200</v>
      </c>
      <c r="Q439" s="9">
        <f>VLOOKUP(ROUND(K439,0),Sheet2!$B$20:$J$37,8,0)</f>
        <v>2883.6536389391513</v>
      </c>
      <c r="R439" s="46">
        <f>VLOOKUP(ROUND(K439,0),Sheet2!$B$20:$J$37,2,0)</f>
        <v>3986.9445441050993</v>
      </c>
      <c r="S439" s="46">
        <f>VLOOKUP(ROUND(K439,0),Sheet2!$B$20:$J$37,3,0)</f>
        <v>3823.1316171522089</v>
      </c>
      <c r="T439" s="46">
        <f>VLOOKUP(ROUND(K439,0),Sheet2!$B$20:$J$37,4,0)</f>
        <v>3736.3856874523608</v>
      </c>
      <c r="U439" s="46">
        <f>VLOOKUP(ROUND(K439,0),Sheet2!$B$20:$J$37,5,0)</f>
        <v>3602.8137210549116</v>
      </c>
      <c r="V439" s="46">
        <f>VLOOKUP(ROUND(K439,0),Sheet2!$B$20:$J$37,6,0)</f>
        <v>3379.6207896898895</v>
      </c>
      <c r="W439" s="46">
        <f>VLOOKUP(ROUND(K439,0),Sheet2!$B$20:$J$37,7,0)</f>
        <v>3131.6372143145204</v>
      </c>
      <c r="X439" s="46">
        <f>VLOOKUP(ROUND(K439,0),Sheet2!$B$20:$J$37,8,0)</f>
        <v>2883.6536389391513</v>
      </c>
      <c r="Y439" s="46">
        <f>VLOOKUP(ROUND(K439,0),Sheet2!$B$20:$J$37,9,0)</f>
        <v>2660.4607075741292</v>
      </c>
      <c r="Z439" s="46">
        <f>VLOOKUP(ROUND(K439,0),Sheet2!$B$20:$M$37,10,0)</f>
        <v>2526.8887411766796</v>
      </c>
      <c r="AA439" s="46">
        <f>VLOOKUP(ROUND(K439,0),Sheet2!$B$20:$M$37,11,0)</f>
        <v>2440.1428114768319</v>
      </c>
      <c r="AB439" s="46">
        <f>VLOOKUP(ROUND(K439,0),Sheet2!$B$20:$M$37,12,0)</f>
        <v>2276.3298845239415</v>
      </c>
      <c r="AC439" s="46">
        <v>50</v>
      </c>
      <c r="AD439" s="53">
        <f t="shared" si="180"/>
        <v>0</v>
      </c>
      <c r="AE439">
        <v>1</v>
      </c>
      <c r="AF439" s="46">
        <v>0</v>
      </c>
      <c r="AG439">
        <v>0</v>
      </c>
      <c r="AH439" s="45">
        <v>0</v>
      </c>
      <c r="AL439">
        <v>0</v>
      </c>
      <c r="AM439" s="45">
        <v>0</v>
      </c>
      <c r="AO439">
        <v>0</v>
      </c>
      <c r="AS439">
        <v>0</v>
      </c>
      <c r="AT439">
        <v>0</v>
      </c>
      <c r="AU439" t="s">
        <v>20</v>
      </c>
      <c r="AV439" t="s">
        <v>24</v>
      </c>
      <c r="AW439">
        <v>0</v>
      </c>
      <c r="AX439">
        <v>0</v>
      </c>
      <c r="AY439">
        <v>1</v>
      </c>
      <c r="AZ439" s="51">
        <f t="shared" si="184"/>
        <v>1</v>
      </c>
      <c r="BA439">
        <v>0</v>
      </c>
      <c r="BB439">
        <v>0</v>
      </c>
      <c r="BC439">
        <v>1</v>
      </c>
      <c r="BD439">
        <v>0</v>
      </c>
      <c r="BE439">
        <v>0</v>
      </c>
      <c r="BF439" s="51">
        <f t="shared" si="181"/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49</v>
      </c>
      <c r="BW439" t="s">
        <v>24</v>
      </c>
      <c r="BX439">
        <v>0</v>
      </c>
      <c r="BY439">
        <v>0</v>
      </c>
      <c r="BZ439" s="52">
        <f t="shared" si="198"/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 s="52">
        <f t="shared" si="199"/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Y439">
        <v>0</v>
      </c>
      <c r="CZ439">
        <v>0</v>
      </c>
      <c r="DA439">
        <v>0</v>
      </c>
      <c r="DC439">
        <v>0</v>
      </c>
      <c r="DD439" s="54">
        <f t="shared" si="182"/>
        <v>0</v>
      </c>
      <c r="DE439" t="s">
        <v>73</v>
      </c>
      <c r="DF439">
        <v>0</v>
      </c>
      <c r="DG439" s="46">
        <v>0</v>
      </c>
      <c r="DH439" t="s">
        <v>68</v>
      </c>
    </row>
    <row r="440" spans="1:112" hidden="1" x14ac:dyDescent="0.35">
      <c r="A440" t="s">
        <v>3</v>
      </c>
      <c r="B440">
        <v>906094793</v>
      </c>
      <c r="C440">
        <v>1993</v>
      </c>
      <c r="D440">
        <v>29</v>
      </c>
      <c r="E440">
        <v>2</v>
      </c>
      <c r="F440" t="s">
        <v>8</v>
      </c>
      <c r="G440" s="3" t="s">
        <v>11</v>
      </c>
      <c r="H440" s="1">
        <v>44434</v>
      </c>
      <c r="I440" s="1"/>
      <c r="J440" s="1">
        <v>44496</v>
      </c>
      <c r="K440">
        <v>38.571428571428569</v>
      </c>
      <c r="L440" s="48">
        <f t="shared" si="194"/>
        <v>0</v>
      </c>
      <c r="M440" s="48">
        <f t="shared" si="177"/>
        <v>0</v>
      </c>
      <c r="N440" s="48">
        <f t="shared" si="178"/>
        <v>0</v>
      </c>
      <c r="O440">
        <v>29.714285714285712</v>
      </c>
      <c r="P440">
        <v>3200</v>
      </c>
      <c r="Q440" s="9">
        <f>VLOOKUP(ROUND(K440,0),Sheet2!$B$20:$J$37,8,0)</f>
        <v>2883.6536389391513</v>
      </c>
      <c r="R440" s="46">
        <f>VLOOKUP(ROUND(K440,0),Sheet2!$B$20:$J$37,2,0)</f>
        <v>3986.9445441050993</v>
      </c>
      <c r="S440" s="46">
        <f>VLOOKUP(ROUND(K440,0),Sheet2!$B$20:$J$37,3,0)</f>
        <v>3823.1316171522089</v>
      </c>
      <c r="T440" s="46">
        <f>VLOOKUP(ROUND(K440,0),Sheet2!$B$20:$J$37,4,0)</f>
        <v>3736.3856874523608</v>
      </c>
      <c r="U440" s="46">
        <f>VLOOKUP(ROUND(K440,0),Sheet2!$B$20:$J$37,5,0)</f>
        <v>3602.8137210549116</v>
      </c>
      <c r="V440" s="46">
        <f>VLOOKUP(ROUND(K440,0),Sheet2!$B$20:$J$37,6,0)</f>
        <v>3379.6207896898895</v>
      </c>
      <c r="W440" s="46">
        <f>VLOOKUP(ROUND(K440,0),Sheet2!$B$20:$J$37,7,0)</f>
        <v>3131.6372143145204</v>
      </c>
      <c r="X440" s="46">
        <f>VLOOKUP(ROUND(K440,0),Sheet2!$B$20:$J$37,8,0)</f>
        <v>2883.6536389391513</v>
      </c>
      <c r="Y440" s="46">
        <f>VLOOKUP(ROUND(K440,0),Sheet2!$B$20:$J$37,9,0)</f>
        <v>2660.4607075741292</v>
      </c>
      <c r="Z440" s="46">
        <f>VLOOKUP(ROUND(K440,0),Sheet2!$B$20:$M$37,10,0)</f>
        <v>2526.8887411766796</v>
      </c>
      <c r="AA440" s="46">
        <f>VLOOKUP(ROUND(K440,0),Sheet2!$B$20:$M$37,11,0)</f>
        <v>2440.1428114768319</v>
      </c>
      <c r="AB440" s="46">
        <f>VLOOKUP(ROUND(K440,0),Sheet2!$B$20:$M$37,12,0)</f>
        <v>2276.3298845239415</v>
      </c>
      <c r="AC440" s="46">
        <v>50</v>
      </c>
      <c r="AD440" s="53">
        <f t="shared" si="180"/>
        <v>0</v>
      </c>
      <c r="AE440">
        <v>1</v>
      </c>
      <c r="AF440" s="46">
        <v>0</v>
      </c>
      <c r="AG440">
        <v>0</v>
      </c>
      <c r="AH440" s="45">
        <v>0</v>
      </c>
      <c r="AL440">
        <v>0</v>
      </c>
      <c r="AM440" s="45">
        <v>0</v>
      </c>
      <c r="AO440">
        <v>0</v>
      </c>
      <c r="AQ440">
        <v>0</v>
      </c>
      <c r="AS440">
        <v>0</v>
      </c>
      <c r="AT440">
        <v>0</v>
      </c>
      <c r="AU440" t="s">
        <v>21</v>
      </c>
      <c r="AV440" t="s">
        <v>25</v>
      </c>
      <c r="AW440">
        <v>0</v>
      </c>
      <c r="AX440">
        <v>0</v>
      </c>
      <c r="AY440">
        <v>1</v>
      </c>
      <c r="AZ440" s="51">
        <f t="shared" si="184"/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 s="51">
        <f t="shared" si="181"/>
        <v>0</v>
      </c>
      <c r="BG440">
        <v>0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/>
      <c r="CW440">
        <v>0</v>
      </c>
      <c r="CY440">
        <v>0</v>
      </c>
      <c r="CZ440">
        <v>0</v>
      </c>
      <c r="DA440">
        <v>0</v>
      </c>
      <c r="DC440">
        <v>0</v>
      </c>
      <c r="DD440" s="54">
        <f t="shared" si="182"/>
        <v>0</v>
      </c>
      <c r="DE440" t="s">
        <v>8</v>
      </c>
      <c r="DF440">
        <v>0</v>
      </c>
      <c r="DG440" s="46">
        <v>0</v>
      </c>
      <c r="DH440" t="s">
        <v>68</v>
      </c>
    </row>
    <row r="441" spans="1:112" hidden="1" x14ac:dyDescent="0.35">
      <c r="A441" t="s">
        <v>2</v>
      </c>
      <c r="B441" s="2">
        <v>21025516</v>
      </c>
      <c r="C441">
        <v>1992</v>
      </c>
      <c r="D441">
        <v>30</v>
      </c>
      <c r="E441">
        <v>0</v>
      </c>
      <c r="F441" t="s">
        <v>8</v>
      </c>
      <c r="G441" s="3" t="s">
        <v>11</v>
      </c>
      <c r="H441" s="1">
        <v>44438</v>
      </c>
      <c r="I441" s="1" t="s">
        <v>52</v>
      </c>
      <c r="J441" s="1">
        <v>44498</v>
      </c>
      <c r="K441">
        <v>38.571428571428569</v>
      </c>
      <c r="L441" s="48">
        <f t="shared" si="194"/>
        <v>0</v>
      </c>
      <c r="M441" s="48">
        <f t="shared" si="177"/>
        <v>0</v>
      </c>
      <c r="N441" s="48">
        <f t="shared" si="178"/>
        <v>0</v>
      </c>
      <c r="O441">
        <v>30</v>
      </c>
      <c r="P441">
        <v>3200</v>
      </c>
      <c r="Q441" s="9">
        <f>VLOOKUP(ROUND(K441,0),Sheet2!$B$20:$J$37,8,0)</f>
        <v>2883.6536389391513</v>
      </c>
      <c r="R441" s="46">
        <f>VLOOKUP(ROUND(K441,0),Sheet2!$B$20:$J$37,2,0)</f>
        <v>3986.9445441050993</v>
      </c>
      <c r="S441" s="46">
        <f>VLOOKUP(ROUND(K441,0),Sheet2!$B$20:$J$37,3,0)</f>
        <v>3823.1316171522089</v>
      </c>
      <c r="T441" s="46">
        <f>VLOOKUP(ROUND(K441,0),Sheet2!$B$20:$J$37,4,0)</f>
        <v>3736.3856874523608</v>
      </c>
      <c r="U441" s="46">
        <f>VLOOKUP(ROUND(K441,0),Sheet2!$B$20:$J$37,5,0)</f>
        <v>3602.8137210549116</v>
      </c>
      <c r="V441" s="46">
        <f>VLOOKUP(ROUND(K441,0),Sheet2!$B$20:$J$37,6,0)</f>
        <v>3379.6207896898895</v>
      </c>
      <c r="W441" s="46">
        <f>VLOOKUP(ROUND(K441,0),Sheet2!$B$20:$J$37,7,0)</f>
        <v>3131.6372143145204</v>
      </c>
      <c r="X441" s="46">
        <f>VLOOKUP(ROUND(K441,0),Sheet2!$B$20:$J$37,8,0)</f>
        <v>2883.6536389391513</v>
      </c>
      <c r="Y441" s="46">
        <f>VLOOKUP(ROUND(K441,0),Sheet2!$B$20:$J$37,9,0)</f>
        <v>2660.4607075741292</v>
      </c>
      <c r="Z441" s="46">
        <f>VLOOKUP(ROUND(K441,0),Sheet2!$B$20:$M$37,10,0)</f>
        <v>2526.8887411766796</v>
      </c>
      <c r="AA441" s="46">
        <f>VLOOKUP(ROUND(K441,0),Sheet2!$B$20:$M$37,11,0)</f>
        <v>2440.1428114768319</v>
      </c>
      <c r="AB441" s="46">
        <f>VLOOKUP(ROUND(K441,0),Sheet2!$B$20:$M$37,12,0)</f>
        <v>2276.3298845239415</v>
      </c>
      <c r="AC441" s="46">
        <v>50</v>
      </c>
      <c r="AD441" s="53">
        <f t="shared" si="180"/>
        <v>0</v>
      </c>
      <c r="AE441">
        <v>1</v>
      </c>
      <c r="AF441" s="46">
        <v>0</v>
      </c>
      <c r="AG441">
        <v>0</v>
      </c>
      <c r="AH441" s="45">
        <v>0</v>
      </c>
      <c r="AL441">
        <v>0</v>
      </c>
      <c r="AM441" s="45">
        <v>0</v>
      </c>
      <c r="AO441">
        <v>0</v>
      </c>
      <c r="AQ441">
        <v>0</v>
      </c>
      <c r="AS441">
        <v>0</v>
      </c>
      <c r="AT441">
        <v>0</v>
      </c>
      <c r="AU441" t="s">
        <v>21</v>
      </c>
      <c r="AV441" t="s">
        <v>25</v>
      </c>
      <c r="AW441">
        <v>0</v>
      </c>
      <c r="AX441">
        <v>0</v>
      </c>
      <c r="AY441">
        <v>1</v>
      </c>
      <c r="AZ441" s="51">
        <f t="shared" si="184"/>
        <v>1</v>
      </c>
      <c r="BA441">
        <v>0</v>
      </c>
      <c r="BB441">
        <v>0</v>
      </c>
      <c r="BC441">
        <v>0</v>
      </c>
      <c r="BD441">
        <v>1</v>
      </c>
      <c r="BE441">
        <v>0</v>
      </c>
      <c r="BF441" s="51">
        <f t="shared" si="181"/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/>
      <c r="CW441">
        <v>0</v>
      </c>
      <c r="CY441">
        <v>0</v>
      </c>
      <c r="CZ441">
        <v>0</v>
      </c>
      <c r="DA441">
        <v>0</v>
      </c>
      <c r="DC441">
        <v>0</v>
      </c>
      <c r="DD441" s="54">
        <f t="shared" si="182"/>
        <v>0</v>
      </c>
      <c r="DE441" t="s">
        <v>73</v>
      </c>
      <c r="DF441">
        <v>0</v>
      </c>
      <c r="DG441" s="46">
        <v>0</v>
      </c>
      <c r="DH441" t="s">
        <v>68</v>
      </c>
    </row>
    <row r="442" spans="1:112" hidden="1" x14ac:dyDescent="0.35">
      <c r="A442" t="s">
        <v>3</v>
      </c>
      <c r="B442">
        <v>986407491</v>
      </c>
      <c r="C442">
        <v>1989</v>
      </c>
      <c r="D442">
        <v>33</v>
      </c>
      <c r="E442">
        <v>2</v>
      </c>
      <c r="F442" t="s">
        <v>8</v>
      </c>
      <c r="G442" s="3" t="s">
        <v>11</v>
      </c>
      <c r="H442" s="1">
        <v>44428</v>
      </c>
      <c r="I442" s="1"/>
      <c r="J442" s="1">
        <v>44529</v>
      </c>
      <c r="K442">
        <v>39</v>
      </c>
      <c r="L442" s="48">
        <f t="shared" si="194"/>
        <v>0</v>
      </c>
      <c r="M442" s="48">
        <f t="shared" si="177"/>
        <v>0</v>
      </c>
      <c r="N442" s="48">
        <f t="shared" si="178"/>
        <v>0</v>
      </c>
      <c r="O442">
        <v>24.571428571428569</v>
      </c>
      <c r="P442">
        <v>4400</v>
      </c>
      <c r="Q442" s="9">
        <f>VLOOKUP(ROUND(K442,0),Sheet2!$B$20:$J$37,8,0)</f>
        <v>2883.6536389391513</v>
      </c>
      <c r="R442" s="46">
        <f>VLOOKUP(ROUND(K442,0),Sheet2!$B$20:$J$37,2,0)</f>
        <v>3986.9445441050993</v>
      </c>
      <c r="S442" s="46">
        <f>VLOOKUP(ROUND(K442,0),Sheet2!$B$20:$J$37,3,0)</f>
        <v>3823.1316171522089</v>
      </c>
      <c r="T442" s="46">
        <f>VLOOKUP(ROUND(K442,0),Sheet2!$B$20:$J$37,4,0)</f>
        <v>3736.3856874523608</v>
      </c>
      <c r="U442" s="46">
        <f>VLOOKUP(ROUND(K442,0),Sheet2!$B$20:$J$37,5,0)</f>
        <v>3602.8137210549116</v>
      </c>
      <c r="V442" s="46">
        <f>VLOOKUP(ROUND(K442,0),Sheet2!$B$20:$J$37,6,0)</f>
        <v>3379.6207896898895</v>
      </c>
      <c r="W442" s="46">
        <f>VLOOKUP(ROUND(K442,0),Sheet2!$B$20:$J$37,7,0)</f>
        <v>3131.6372143145204</v>
      </c>
      <c r="X442" s="46">
        <f>VLOOKUP(ROUND(K442,0),Sheet2!$B$20:$J$37,8,0)</f>
        <v>2883.6536389391513</v>
      </c>
      <c r="Y442" s="46">
        <f>VLOOKUP(ROUND(K442,0),Sheet2!$B$20:$J$37,9,0)</f>
        <v>2660.4607075741292</v>
      </c>
      <c r="Z442" s="46">
        <f>VLOOKUP(ROUND(K442,0),Sheet2!$B$20:$M$37,10,0)</f>
        <v>2526.8887411766796</v>
      </c>
      <c r="AA442" s="46">
        <f>VLOOKUP(ROUND(K442,0),Sheet2!$B$20:$M$37,11,0)</f>
        <v>2440.1428114768319</v>
      </c>
      <c r="AB442" s="46">
        <f>VLOOKUP(ROUND(K442,0),Sheet2!$B$20:$M$37,12,0)</f>
        <v>2276.3298845239415</v>
      </c>
      <c r="AC442" s="46">
        <v>99</v>
      </c>
      <c r="AD442" s="53">
        <f t="shared" si="180"/>
        <v>0</v>
      </c>
      <c r="AE442">
        <v>1</v>
      </c>
      <c r="AF442" s="46">
        <v>0</v>
      </c>
      <c r="AG442">
        <v>0</v>
      </c>
      <c r="AH442" s="45">
        <v>0</v>
      </c>
      <c r="AL442">
        <v>0</v>
      </c>
      <c r="AM442" s="45">
        <v>0</v>
      </c>
      <c r="AO442">
        <v>0</v>
      </c>
      <c r="AS442">
        <v>0</v>
      </c>
      <c r="AT442">
        <v>0</v>
      </c>
      <c r="AU442" t="s">
        <v>21</v>
      </c>
      <c r="AV442" t="s">
        <v>24</v>
      </c>
      <c r="AW442">
        <v>0</v>
      </c>
      <c r="AX442">
        <v>0</v>
      </c>
      <c r="AY442">
        <v>1</v>
      </c>
      <c r="AZ442" s="51">
        <f t="shared" si="184"/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 s="51">
        <f t="shared" si="181"/>
        <v>0</v>
      </c>
      <c r="BG442">
        <v>0</v>
      </c>
      <c r="BH442">
        <v>0</v>
      </c>
      <c r="BI442">
        <v>1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/>
      <c r="CW442">
        <v>0</v>
      </c>
      <c r="CY442">
        <v>0</v>
      </c>
      <c r="CZ442">
        <v>0</v>
      </c>
      <c r="DA442">
        <v>0</v>
      </c>
      <c r="DC442">
        <v>1</v>
      </c>
      <c r="DD442" s="54">
        <f t="shared" si="182"/>
        <v>1</v>
      </c>
      <c r="DE442" t="s">
        <v>73</v>
      </c>
      <c r="DF442">
        <v>0</v>
      </c>
      <c r="DG442" s="46">
        <v>1</v>
      </c>
      <c r="DH442" t="s">
        <v>70</v>
      </c>
    </row>
    <row r="443" spans="1:112" hidden="1" x14ac:dyDescent="0.35">
      <c r="A443" t="s">
        <v>2</v>
      </c>
      <c r="B443" s="50">
        <v>18901821</v>
      </c>
      <c r="C443">
        <v>1991</v>
      </c>
      <c r="D443">
        <v>31</v>
      </c>
      <c r="E443">
        <v>0</v>
      </c>
      <c r="F443" t="s">
        <v>8</v>
      </c>
      <c r="G443" s="3" t="s">
        <v>11</v>
      </c>
      <c r="H443" s="1">
        <v>44424</v>
      </c>
      <c r="I443" s="1">
        <v>44481</v>
      </c>
      <c r="J443" s="1">
        <v>44479</v>
      </c>
      <c r="K443">
        <v>38.571428571428569</v>
      </c>
      <c r="L443" s="48">
        <f t="shared" si="194"/>
        <v>0</v>
      </c>
      <c r="M443" s="48">
        <f t="shared" si="177"/>
        <v>0</v>
      </c>
      <c r="N443" s="48">
        <f t="shared" si="178"/>
        <v>0</v>
      </c>
      <c r="O443">
        <v>30.714285714285712</v>
      </c>
      <c r="P443">
        <v>3200</v>
      </c>
      <c r="Q443" s="9">
        <f>VLOOKUP(ROUND(K443,0),Sheet2!$B$20:$J$37,8,0)</f>
        <v>2883.6536389391513</v>
      </c>
      <c r="R443" s="46">
        <f>VLOOKUP(ROUND(K443,0),Sheet2!$B$20:$J$37,2,0)</f>
        <v>3986.9445441050993</v>
      </c>
      <c r="S443" s="46">
        <f>VLOOKUP(ROUND(K443,0),Sheet2!$B$20:$J$37,3,0)</f>
        <v>3823.1316171522089</v>
      </c>
      <c r="T443" s="46">
        <f>VLOOKUP(ROUND(K443,0),Sheet2!$B$20:$J$37,4,0)</f>
        <v>3736.3856874523608</v>
      </c>
      <c r="U443" s="46">
        <f>VLOOKUP(ROUND(K443,0),Sheet2!$B$20:$J$37,5,0)</f>
        <v>3602.8137210549116</v>
      </c>
      <c r="V443" s="46">
        <f>VLOOKUP(ROUND(K443,0),Sheet2!$B$20:$J$37,6,0)</f>
        <v>3379.6207896898895</v>
      </c>
      <c r="W443" s="46">
        <f>VLOOKUP(ROUND(K443,0),Sheet2!$B$20:$J$37,7,0)</f>
        <v>3131.6372143145204</v>
      </c>
      <c r="X443" s="46">
        <f>VLOOKUP(ROUND(K443,0),Sheet2!$B$20:$J$37,8,0)</f>
        <v>2883.6536389391513</v>
      </c>
      <c r="Y443" s="46">
        <f>VLOOKUP(ROUND(K443,0),Sheet2!$B$20:$J$37,9,0)</f>
        <v>2660.4607075741292</v>
      </c>
      <c r="Z443" s="46">
        <f>VLOOKUP(ROUND(K443,0),Sheet2!$B$20:$M$37,10,0)</f>
        <v>2526.8887411766796</v>
      </c>
      <c r="AA443" s="46">
        <f>VLOOKUP(ROUND(K443,0),Sheet2!$B$20:$M$37,11,0)</f>
        <v>2440.1428114768319</v>
      </c>
      <c r="AB443" s="46">
        <f>VLOOKUP(ROUND(K443,0),Sheet2!$B$20:$M$37,12,0)</f>
        <v>2276.3298845239415</v>
      </c>
      <c r="AC443" s="46">
        <v>50</v>
      </c>
      <c r="AD443" s="53">
        <f t="shared" si="180"/>
        <v>0</v>
      </c>
      <c r="AE443">
        <v>1</v>
      </c>
      <c r="AF443" s="46">
        <v>0</v>
      </c>
      <c r="AG443">
        <v>0</v>
      </c>
      <c r="AH443" s="45">
        <v>0</v>
      </c>
      <c r="AL443">
        <v>0</v>
      </c>
      <c r="AM443" s="45">
        <v>0</v>
      </c>
      <c r="AO443">
        <v>0</v>
      </c>
      <c r="AQ443">
        <v>0</v>
      </c>
      <c r="AS443">
        <v>0</v>
      </c>
      <c r="AT443">
        <v>0</v>
      </c>
      <c r="AU443" t="s">
        <v>20</v>
      </c>
      <c r="AV443" t="s">
        <v>24</v>
      </c>
      <c r="AW443">
        <v>0</v>
      </c>
      <c r="AX443">
        <v>1</v>
      </c>
      <c r="AY443">
        <v>1</v>
      </c>
      <c r="AZ443" s="51">
        <v>1</v>
      </c>
      <c r="BA443">
        <v>0</v>
      </c>
      <c r="BB443">
        <v>0</v>
      </c>
      <c r="BC443">
        <v>1</v>
      </c>
      <c r="BD443">
        <v>0</v>
      </c>
      <c r="BE443">
        <v>0</v>
      </c>
      <c r="BF443" s="51">
        <f t="shared" si="181"/>
        <v>0</v>
      </c>
      <c r="BG443">
        <v>0</v>
      </c>
      <c r="BH443">
        <v>0</v>
      </c>
      <c r="BI443">
        <v>1</v>
      </c>
      <c r="BJ443">
        <v>0</v>
      </c>
      <c r="BK443">
        <v>1</v>
      </c>
      <c r="BL443">
        <v>0</v>
      </c>
      <c r="BM443">
        <v>1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57</v>
      </c>
      <c r="BW443" t="s">
        <v>24</v>
      </c>
      <c r="BX443">
        <v>0</v>
      </c>
      <c r="BY443">
        <v>1</v>
      </c>
      <c r="BZ443" s="52">
        <f t="shared" ref="BZ443" si="200">BX443+BY443</f>
        <v>1</v>
      </c>
      <c r="CA443">
        <v>0</v>
      </c>
      <c r="CB443">
        <v>1</v>
      </c>
      <c r="CC443">
        <v>0</v>
      </c>
      <c r="CD443">
        <v>0</v>
      </c>
      <c r="CE443">
        <v>0</v>
      </c>
      <c r="CF443" s="52">
        <f>CD443+CE443</f>
        <v>0</v>
      </c>
      <c r="CG443">
        <v>0</v>
      </c>
      <c r="CH443">
        <v>0</v>
      </c>
      <c r="CI443">
        <v>0</v>
      </c>
      <c r="CJ443">
        <v>1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Y443">
        <v>0</v>
      </c>
      <c r="CZ443">
        <v>0</v>
      </c>
      <c r="DA443">
        <v>0</v>
      </c>
      <c r="DC443">
        <v>0</v>
      </c>
      <c r="DD443" s="54">
        <f t="shared" si="182"/>
        <v>0</v>
      </c>
      <c r="DF443">
        <v>0</v>
      </c>
      <c r="DG443" s="46">
        <v>0</v>
      </c>
      <c r="DH443" t="s">
        <v>68</v>
      </c>
    </row>
    <row r="444" spans="1:112" hidden="1" x14ac:dyDescent="0.35">
      <c r="A444" t="s">
        <v>2</v>
      </c>
      <c r="B444">
        <v>21046273</v>
      </c>
      <c r="C444">
        <v>1986</v>
      </c>
      <c r="D444">
        <v>36</v>
      </c>
      <c r="E444">
        <v>0</v>
      </c>
      <c r="F444" t="s">
        <v>8</v>
      </c>
      <c r="G444" s="3" t="s">
        <v>11</v>
      </c>
      <c r="H444" s="1">
        <v>44427</v>
      </c>
      <c r="I444" s="1" t="s">
        <v>52</v>
      </c>
      <c r="J444" s="1">
        <v>44443</v>
      </c>
      <c r="K444">
        <v>38.571428571428569</v>
      </c>
      <c r="L444" s="48">
        <f t="shared" si="194"/>
        <v>0</v>
      </c>
      <c r="M444" s="48">
        <f t="shared" si="177"/>
        <v>0</v>
      </c>
      <c r="N444" s="48">
        <f t="shared" si="178"/>
        <v>0</v>
      </c>
      <c r="O444">
        <v>36.285714285714285</v>
      </c>
      <c r="P444">
        <v>3200</v>
      </c>
      <c r="Q444" s="9">
        <f>VLOOKUP(ROUND(K444,0),Sheet2!$B$20:$J$37,8,0)</f>
        <v>2883.6536389391513</v>
      </c>
      <c r="R444" s="46">
        <f>VLOOKUP(ROUND(K444,0),Sheet2!$B$20:$J$37,2,0)</f>
        <v>3986.9445441050993</v>
      </c>
      <c r="S444" s="46">
        <f>VLOOKUP(ROUND(K444,0),Sheet2!$B$20:$J$37,3,0)</f>
        <v>3823.1316171522089</v>
      </c>
      <c r="T444" s="46">
        <f>VLOOKUP(ROUND(K444,0),Sheet2!$B$20:$J$37,4,0)</f>
        <v>3736.3856874523608</v>
      </c>
      <c r="U444" s="46">
        <f>VLOOKUP(ROUND(K444,0),Sheet2!$B$20:$J$37,5,0)</f>
        <v>3602.8137210549116</v>
      </c>
      <c r="V444" s="46">
        <f>VLOOKUP(ROUND(K444,0),Sheet2!$B$20:$J$37,6,0)</f>
        <v>3379.6207896898895</v>
      </c>
      <c r="W444" s="46">
        <f>VLOOKUP(ROUND(K444,0),Sheet2!$B$20:$J$37,7,0)</f>
        <v>3131.6372143145204</v>
      </c>
      <c r="X444" s="46">
        <f>VLOOKUP(ROUND(K444,0),Sheet2!$B$20:$J$37,8,0)</f>
        <v>2883.6536389391513</v>
      </c>
      <c r="Y444" s="46">
        <f>VLOOKUP(ROUND(K444,0),Sheet2!$B$20:$J$37,9,0)</f>
        <v>2660.4607075741292</v>
      </c>
      <c r="Z444" s="46">
        <f>VLOOKUP(ROUND(K444,0),Sheet2!$B$20:$M$37,10,0)</f>
        <v>2526.8887411766796</v>
      </c>
      <c r="AA444" s="46">
        <f>VLOOKUP(ROUND(K444,0),Sheet2!$B$20:$M$37,11,0)</f>
        <v>2440.1428114768319</v>
      </c>
      <c r="AB444" s="46">
        <f>VLOOKUP(ROUND(K444,0),Sheet2!$B$20:$M$37,12,0)</f>
        <v>2276.3298845239415</v>
      </c>
      <c r="AC444" s="46">
        <v>50</v>
      </c>
      <c r="AD444" s="53">
        <f t="shared" si="180"/>
        <v>0</v>
      </c>
      <c r="AE444">
        <v>1</v>
      </c>
      <c r="AF444" s="46">
        <v>0</v>
      </c>
      <c r="AG444">
        <v>0</v>
      </c>
      <c r="AH444" s="45">
        <v>0</v>
      </c>
      <c r="AL444">
        <v>0</v>
      </c>
      <c r="AM444" s="45">
        <v>0</v>
      </c>
      <c r="AO444">
        <v>0</v>
      </c>
      <c r="AQ444">
        <v>0</v>
      </c>
      <c r="AS444">
        <v>0</v>
      </c>
      <c r="AT444">
        <v>0</v>
      </c>
      <c r="AU444" t="s">
        <v>21</v>
      </c>
      <c r="AV444" t="s">
        <v>24</v>
      </c>
      <c r="AW444">
        <v>0</v>
      </c>
      <c r="AX444">
        <v>0</v>
      </c>
      <c r="AY444">
        <v>0</v>
      </c>
      <c r="AZ444" s="51">
        <f t="shared" si="184"/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51">
        <f t="shared" si="181"/>
        <v>0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/>
      <c r="CW444">
        <v>0</v>
      </c>
      <c r="CY444">
        <v>0</v>
      </c>
      <c r="CZ444">
        <v>0</v>
      </c>
      <c r="DA444">
        <v>0</v>
      </c>
      <c r="DC444">
        <v>0</v>
      </c>
      <c r="DD444" s="54">
        <f t="shared" si="182"/>
        <v>0</v>
      </c>
      <c r="DE444" t="s">
        <v>8</v>
      </c>
      <c r="DF444">
        <v>0</v>
      </c>
      <c r="DG444" s="46">
        <v>0</v>
      </c>
      <c r="DH444" t="s">
        <v>68</v>
      </c>
    </row>
    <row r="445" spans="1:112" hidden="1" x14ac:dyDescent="0.35">
      <c r="A445" t="s">
        <v>2</v>
      </c>
      <c r="B445">
        <v>20072648</v>
      </c>
      <c r="C445">
        <v>1983</v>
      </c>
      <c r="D445">
        <v>39</v>
      </c>
      <c r="E445">
        <v>0</v>
      </c>
      <c r="F445" t="s">
        <v>8</v>
      </c>
      <c r="G445" s="4" t="s">
        <v>11</v>
      </c>
      <c r="H445" s="1">
        <v>44425</v>
      </c>
      <c r="I445" s="1">
        <v>44479</v>
      </c>
      <c r="J445" s="1">
        <v>44550</v>
      </c>
      <c r="K445">
        <v>38.571428571428569</v>
      </c>
      <c r="L445" s="48">
        <f t="shared" si="194"/>
        <v>0</v>
      </c>
      <c r="M445" s="48">
        <f t="shared" si="177"/>
        <v>0</v>
      </c>
      <c r="N445" s="48">
        <f t="shared" si="178"/>
        <v>0</v>
      </c>
      <c r="O445">
        <v>28.428571428571427</v>
      </c>
      <c r="P445">
        <v>3200</v>
      </c>
      <c r="Q445" s="9">
        <f>VLOOKUP(ROUND(K445,0),Sheet2!$B$20:$J$37,8,0)</f>
        <v>2883.6536389391513</v>
      </c>
      <c r="R445" s="46">
        <f>VLOOKUP(ROUND(K445,0),Sheet2!$B$20:$J$37,2,0)</f>
        <v>3986.9445441050993</v>
      </c>
      <c r="S445" s="46">
        <f>VLOOKUP(ROUND(K445,0),Sheet2!$B$20:$J$37,3,0)</f>
        <v>3823.1316171522089</v>
      </c>
      <c r="T445" s="46">
        <f>VLOOKUP(ROUND(K445,0),Sheet2!$B$20:$J$37,4,0)</f>
        <v>3736.3856874523608</v>
      </c>
      <c r="U445" s="46">
        <f>VLOOKUP(ROUND(K445,0),Sheet2!$B$20:$J$37,5,0)</f>
        <v>3602.8137210549116</v>
      </c>
      <c r="V445" s="46">
        <f>VLOOKUP(ROUND(K445,0),Sheet2!$B$20:$J$37,6,0)</f>
        <v>3379.6207896898895</v>
      </c>
      <c r="W445" s="46">
        <f>VLOOKUP(ROUND(K445,0),Sheet2!$B$20:$J$37,7,0)</f>
        <v>3131.6372143145204</v>
      </c>
      <c r="X445" s="46">
        <f>VLOOKUP(ROUND(K445,0),Sheet2!$B$20:$J$37,8,0)</f>
        <v>2883.6536389391513</v>
      </c>
      <c r="Y445" s="46">
        <f>VLOOKUP(ROUND(K445,0),Sheet2!$B$20:$J$37,9,0)</f>
        <v>2660.4607075741292</v>
      </c>
      <c r="Z445" s="46">
        <f>VLOOKUP(ROUND(K445,0),Sheet2!$B$20:$M$37,10,0)</f>
        <v>2526.8887411766796</v>
      </c>
      <c r="AA445" s="46">
        <f>VLOOKUP(ROUND(K445,0),Sheet2!$B$20:$M$37,11,0)</f>
        <v>2440.1428114768319</v>
      </c>
      <c r="AB445" s="46">
        <f>VLOOKUP(ROUND(K445,0),Sheet2!$B$20:$M$37,12,0)</f>
        <v>2276.3298845239415</v>
      </c>
      <c r="AC445" s="46">
        <v>50</v>
      </c>
      <c r="AD445" s="53">
        <f t="shared" si="180"/>
        <v>0</v>
      </c>
      <c r="AE445">
        <v>1</v>
      </c>
      <c r="AF445" s="46">
        <v>0</v>
      </c>
      <c r="AG445">
        <v>0</v>
      </c>
      <c r="AH445" s="45">
        <v>0</v>
      </c>
      <c r="AL445">
        <v>0</v>
      </c>
      <c r="AM445" s="45">
        <v>0</v>
      </c>
      <c r="AO445">
        <v>0</v>
      </c>
      <c r="AQ445">
        <v>0</v>
      </c>
      <c r="AS445">
        <v>0</v>
      </c>
      <c r="AT445">
        <v>0</v>
      </c>
      <c r="AU445" t="s">
        <v>20</v>
      </c>
      <c r="AV445" t="s">
        <v>24</v>
      </c>
      <c r="AW445">
        <v>0</v>
      </c>
      <c r="AX445">
        <v>1</v>
      </c>
      <c r="AY445">
        <v>1</v>
      </c>
      <c r="AZ445" s="51">
        <v>1</v>
      </c>
      <c r="BA445">
        <v>0</v>
      </c>
      <c r="BB445">
        <v>1</v>
      </c>
      <c r="BC445">
        <v>1</v>
      </c>
      <c r="BD445">
        <v>0</v>
      </c>
      <c r="BE445">
        <v>0</v>
      </c>
      <c r="BF445" s="51">
        <f t="shared" si="181"/>
        <v>0</v>
      </c>
      <c r="BG445">
        <v>0</v>
      </c>
      <c r="BH445">
        <v>1</v>
      </c>
      <c r="BI445">
        <v>0</v>
      </c>
      <c r="BJ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54</v>
      </c>
      <c r="BW445" t="s">
        <v>24</v>
      </c>
      <c r="BX445">
        <v>1</v>
      </c>
      <c r="BY445">
        <v>0</v>
      </c>
      <c r="BZ445" s="52">
        <f t="shared" ref="BZ445" si="201">BX445+BY445</f>
        <v>1</v>
      </c>
      <c r="CA445">
        <v>0</v>
      </c>
      <c r="CB445">
        <v>0</v>
      </c>
      <c r="CC445">
        <v>1</v>
      </c>
      <c r="CD445">
        <v>0</v>
      </c>
      <c r="CE445">
        <v>0</v>
      </c>
      <c r="CF445" s="52">
        <f>CD445+CE445</f>
        <v>0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Y445">
        <v>0</v>
      </c>
      <c r="CZ445">
        <v>0</v>
      </c>
      <c r="DA445">
        <v>0</v>
      </c>
      <c r="DC445">
        <v>0</v>
      </c>
      <c r="DD445" s="54">
        <f t="shared" si="182"/>
        <v>0</v>
      </c>
      <c r="DF445">
        <v>0</v>
      </c>
      <c r="DG445" s="46">
        <v>0</v>
      </c>
      <c r="DH445" t="s">
        <v>68</v>
      </c>
    </row>
    <row r="446" spans="1:112" hidden="1" x14ac:dyDescent="0.35">
      <c r="A446" t="s">
        <v>2</v>
      </c>
      <c r="B446">
        <v>21044991</v>
      </c>
      <c r="C446">
        <v>1978</v>
      </c>
      <c r="D446">
        <v>44</v>
      </c>
      <c r="E446">
        <v>0</v>
      </c>
      <c r="F446" t="s">
        <v>8</v>
      </c>
      <c r="G446" s="3" t="s">
        <v>11</v>
      </c>
      <c r="H446" s="1">
        <v>44424</v>
      </c>
      <c r="I446" s="1" t="s">
        <v>52</v>
      </c>
      <c r="J446" s="1">
        <v>44438</v>
      </c>
      <c r="K446">
        <v>38.571428571428569</v>
      </c>
      <c r="L446" s="48">
        <f t="shared" si="194"/>
        <v>0</v>
      </c>
      <c r="M446" s="48">
        <f t="shared" si="177"/>
        <v>0</v>
      </c>
      <c r="N446" s="48">
        <f t="shared" si="178"/>
        <v>0</v>
      </c>
      <c r="O446">
        <v>36.571428571428569</v>
      </c>
      <c r="P446">
        <v>3200</v>
      </c>
      <c r="Q446" s="9">
        <f>VLOOKUP(ROUND(K446,0),Sheet2!$B$20:$J$37,8,0)</f>
        <v>2883.6536389391513</v>
      </c>
      <c r="R446" s="46">
        <f>VLOOKUP(ROUND(K446,0),Sheet2!$B$20:$J$37,2,0)</f>
        <v>3986.9445441050993</v>
      </c>
      <c r="S446" s="46">
        <f>VLOOKUP(ROUND(K446,0),Sheet2!$B$20:$J$37,3,0)</f>
        <v>3823.1316171522089</v>
      </c>
      <c r="T446" s="46">
        <f>VLOOKUP(ROUND(K446,0),Sheet2!$B$20:$J$37,4,0)</f>
        <v>3736.3856874523608</v>
      </c>
      <c r="U446" s="46">
        <f>VLOOKUP(ROUND(K446,0),Sheet2!$B$20:$J$37,5,0)</f>
        <v>3602.8137210549116</v>
      </c>
      <c r="V446" s="46">
        <f>VLOOKUP(ROUND(K446,0),Sheet2!$B$20:$J$37,6,0)</f>
        <v>3379.6207896898895</v>
      </c>
      <c r="W446" s="46">
        <f>VLOOKUP(ROUND(K446,0),Sheet2!$B$20:$J$37,7,0)</f>
        <v>3131.6372143145204</v>
      </c>
      <c r="X446" s="46">
        <f>VLOOKUP(ROUND(K446,0),Sheet2!$B$20:$J$37,8,0)</f>
        <v>2883.6536389391513</v>
      </c>
      <c r="Y446" s="46">
        <f>VLOOKUP(ROUND(K446,0),Sheet2!$B$20:$J$37,9,0)</f>
        <v>2660.4607075741292</v>
      </c>
      <c r="Z446" s="46">
        <f>VLOOKUP(ROUND(K446,0),Sheet2!$B$20:$M$37,10,0)</f>
        <v>2526.8887411766796</v>
      </c>
      <c r="AA446" s="46">
        <f>VLOOKUP(ROUND(K446,0),Sheet2!$B$20:$M$37,11,0)</f>
        <v>2440.1428114768319</v>
      </c>
      <c r="AB446" s="46">
        <f>VLOOKUP(ROUND(K446,0),Sheet2!$B$20:$M$37,12,0)</f>
        <v>2276.3298845239415</v>
      </c>
      <c r="AC446" s="46">
        <v>50</v>
      </c>
      <c r="AD446" s="53">
        <f t="shared" si="180"/>
        <v>0</v>
      </c>
      <c r="AE446">
        <v>1</v>
      </c>
      <c r="AF446" s="46">
        <v>0</v>
      </c>
      <c r="AG446">
        <v>0</v>
      </c>
      <c r="AH446" s="45">
        <v>0</v>
      </c>
      <c r="AL446">
        <v>0</v>
      </c>
      <c r="AM446" s="45">
        <v>0</v>
      </c>
      <c r="AO446">
        <v>0</v>
      </c>
      <c r="AQ446">
        <v>0</v>
      </c>
      <c r="AS446">
        <v>0</v>
      </c>
      <c r="AT446">
        <v>0</v>
      </c>
      <c r="AU446" t="s">
        <v>21</v>
      </c>
      <c r="AV446" t="s">
        <v>24</v>
      </c>
      <c r="AW446">
        <v>0</v>
      </c>
      <c r="AX446">
        <v>0</v>
      </c>
      <c r="AY446">
        <v>0</v>
      </c>
      <c r="AZ446" s="51">
        <f t="shared" si="184"/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51">
        <f t="shared" si="181"/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/>
      <c r="CW446">
        <v>0</v>
      </c>
      <c r="CY446">
        <v>0</v>
      </c>
      <c r="CZ446">
        <v>0</v>
      </c>
      <c r="DA446">
        <v>0</v>
      </c>
      <c r="DC446">
        <v>0</v>
      </c>
      <c r="DD446" s="54">
        <f t="shared" si="182"/>
        <v>0</v>
      </c>
      <c r="DF446">
        <v>0</v>
      </c>
      <c r="DG446" s="46">
        <v>0</v>
      </c>
      <c r="DH446" t="s">
        <v>68</v>
      </c>
    </row>
    <row r="447" spans="1:112" hidden="1" x14ac:dyDescent="0.35">
      <c r="A447" t="s">
        <v>2</v>
      </c>
      <c r="B447">
        <v>21046897</v>
      </c>
      <c r="C447">
        <v>1994</v>
      </c>
      <c r="D447">
        <v>28</v>
      </c>
      <c r="E447">
        <v>0</v>
      </c>
      <c r="F447" t="s">
        <v>8</v>
      </c>
      <c r="G447" s="4" t="s">
        <v>11</v>
      </c>
      <c r="H447" s="1">
        <v>44428</v>
      </c>
      <c r="I447" s="1"/>
      <c r="J447" s="1">
        <v>44533</v>
      </c>
      <c r="K447">
        <v>38.714285714285715</v>
      </c>
      <c r="L447" s="48">
        <f t="shared" si="194"/>
        <v>0</v>
      </c>
      <c r="M447" s="48">
        <f t="shared" si="177"/>
        <v>0</v>
      </c>
      <c r="N447" s="48">
        <f t="shared" si="178"/>
        <v>0</v>
      </c>
      <c r="O447">
        <v>23.714285714285715</v>
      </c>
      <c r="P447">
        <v>3200</v>
      </c>
      <c r="Q447" s="9">
        <f>VLOOKUP(ROUND(K447,0),Sheet2!$B$20:$J$37,8,0)</f>
        <v>2883.6536389391513</v>
      </c>
      <c r="R447" s="46">
        <f>VLOOKUP(ROUND(K447,0),Sheet2!$B$20:$J$37,2,0)</f>
        <v>3986.9445441050993</v>
      </c>
      <c r="S447" s="46">
        <f>VLOOKUP(ROUND(K447,0),Sheet2!$B$20:$J$37,3,0)</f>
        <v>3823.1316171522089</v>
      </c>
      <c r="T447" s="46">
        <f>VLOOKUP(ROUND(K447,0),Sheet2!$B$20:$J$37,4,0)</f>
        <v>3736.3856874523608</v>
      </c>
      <c r="U447" s="46">
        <f>VLOOKUP(ROUND(K447,0),Sheet2!$B$20:$J$37,5,0)</f>
        <v>3602.8137210549116</v>
      </c>
      <c r="V447" s="46">
        <f>VLOOKUP(ROUND(K447,0),Sheet2!$B$20:$J$37,6,0)</f>
        <v>3379.6207896898895</v>
      </c>
      <c r="W447" s="46">
        <f>VLOOKUP(ROUND(K447,0),Sheet2!$B$20:$J$37,7,0)</f>
        <v>3131.6372143145204</v>
      </c>
      <c r="X447" s="46">
        <f>VLOOKUP(ROUND(K447,0),Sheet2!$B$20:$J$37,8,0)</f>
        <v>2883.6536389391513</v>
      </c>
      <c r="Y447" s="46">
        <f>VLOOKUP(ROUND(K447,0),Sheet2!$B$20:$J$37,9,0)</f>
        <v>2660.4607075741292</v>
      </c>
      <c r="Z447" s="46">
        <f>VLOOKUP(ROUND(K447,0),Sheet2!$B$20:$M$37,10,0)</f>
        <v>2526.8887411766796</v>
      </c>
      <c r="AA447" s="46">
        <f>VLOOKUP(ROUND(K447,0),Sheet2!$B$20:$M$37,11,0)</f>
        <v>2440.1428114768319</v>
      </c>
      <c r="AB447" s="46">
        <f>VLOOKUP(ROUND(K447,0),Sheet2!$B$20:$M$37,12,0)</f>
        <v>2276.3298845239415</v>
      </c>
      <c r="AC447" s="46">
        <v>50</v>
      </c>
      <c r="AD447" s="53">
        <f t="shared" si="180"/>
        <v>0</v>
      </c>
      <c r="AE447">
        <v>1</v>
      </c>
      <c r="AF447" s="46">
        <v>0</v>
      </c>
      <c r="AG447">
        <v>0</v>
      </c>
      <c r="AH447" s="45">
        <v>0</v>
      </c>
      <c r="AL447">
        <v>0</v>
      </c>
      <c r="AM447" s="45">
        <v>0</v>
      </c>
      <c r="AO447">
        <v>0</v>
      </c>
      <c r="AQ447">
        <v>0</v>
      </c>
      <c r="AS447">
        <v>0</v>
      </c>
      <c r="AT447">
        <v>0</v>
      </c>
      <c r="AU447" t="s">
        <v>21</v>
      </c>
      <c r="AV447" t="s">
        <v>24</v>
      </c>
      <c r="AW447">
        <v>0</v>
      </c>
      <c r="AX447">
        <v>0</v>
      </c>
      <c r="AY447">
        <v>1</v>
      </c>
      <c r="AZ447" s="51">
        <f t="shared" si="184"/>
        <v>1</v>
      </c>
      <c r="BA447">
        <v>0</v>
      </c>
      <c r="BB447">
        <v>1</v>
      </c>
      <c r="BC447">
        <v>1</v>
      </c>
      <c r="BD447">
        <v>0</v>
      </c>
      <c r="BE447">
        <v>0</v>
      </c>
      <c r="BF447" s="51">
        <f t="shared" si="181"/>
        <v>0</v>
      </c>
      <c r="BG447">
        <v>0</v>
      </c>
      <c r="BH447">
        <v>0</v>
      </c>
      <c r="BI447">
        <v>1</v>
      </c>
      <c r="BJ447">
        <v>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/>
      <c r="CW447">
        <v>0</v>
      </c>
      <c r="CY447">
        <v>0</v>
      </c>
      <c r="CZ447">
        <v>0</v>
      </c>
      <c r="DA447">
        <v>0</v>
      </c>
      <c r="DC447">
        <v>0</v>
      </c>
      <c r="DD447" s="54">
        <f t="shared" si="182"/>
        <v>0</v>
      </c>
      <c r="DF447">
        <v>0</v>
      </c>
      <c r="DG447" s="46">
        <v>0</v>
      </c>
      <c r="DH447" t="s">
        <v>68</v>
      </c>
    </row>
    <row r="448" spans="1:112" hidden="1" x14ac:dyDescent="0.35">
      <c r="A448" t="s">
        <v>2</v>
      </c>
      <c r="B448">
        <v>18001049</v>
      </c>
      <c r="C448">
        <v>1988</v>
      </c>
      <c r="D448">
        <v>34</v>
      </c>
      <c r="E448">
        <v>0</v>
      </c>
      <c r="F448" t="s">
        <v>8</v>
      </c>
      <c r="G448" s="3" t="s">
        <v>11</v>
      </c>
      <c r="H448" s="1">
        <v>44429</v>
      </c>
      <c r="I448" s="1" t="s">
        <v>52</v>
      </c>
      <c r="J448" s="1">
        <v>44471</v>
      </c>
      <c r="K448">
        <v>38.714285714285715</v>
      </c>
      <c r="L448" s="48">
        <f t="shared" si="194"/>
        <v>0</v>
      </c>
      <c r="M448" s="48">
        <f t="shared" si="177"/>
        <v>0</v>
      </c>
      <c r="N448" s="48">
        <f t="shared" si="178"/>
        <v>0</v>
      </c>
      <c r="O448">
        <v>32.714285714285715</v>
      </c>
      <c r="P448">
        <v>3200</v>
      </c>
      <c r="Q448" s="9">
        <f>VLOOKUP(ROUND(K448,0),Sheet2!$B$20:$J$37,8,0)</f>
        <v>2883.6536389391513</v>
      </c>
      <c r="R448" s="46">
        <f>VLOOKUP(ROUND(K448,0),Sheet2!$B$20:$J$37,2,0)</f>
        <v>3986.9445441050993</v>
      </c>
      <c r="S448" s="46">
        <f>VLOOKUP(ROUND(K448,0),Sheet2!$B$20:$J$37,3,0)</f>
        <v>3823.1316171522089</v>
      </c>
      <c r="T448" s="46">
        <f>VLOOKUP(ROUND(K448,0),Sheet2!$B$20:$J$37,4,0)</f>
        <v>3736.3856874523608</v>
      </c>
      <c r="U448" s="46">
        <f>VLOOKUP(ROUND(K448,0),Sheet2!$B$20:$J$37,5,0)</f>
        <v>3602.8137210549116</v>
      </c>
      <c r="V448" s="46">
        <f>VLOOKUP(ROUND(K448,0),Sheet2!$B$20:$J$37,6,0)</f>
        <v>3379.6207896898895</v>
      </c>
      <c r="W448" s="46">
        <f>VLOOKUP(ROUND(K448,0),Sheet2!$B$20:$J$37,7,0)</f>
        <v>3131.6372143145204</v>
      </c>
      <c r="X448" s="46">
        <f>VLOOKUP(ROUND(K448,0),Sheet2!$B$20:$J$37,8,0)</f>
        <v>2883.6536389391513</v>
      </c>
      <c r="Y448" s="46">
        <f>VLOOKUP(ROUND(K448,0),Sheet2!$B$20:$J$37,9,0)</f>
        <v>2660.4607075741292</v>
      </c>
      <c r="Z448" s="46">
        <f>VLOOKUP(ROUND(K448,0),Sheet2!$B$20:$M$37,10,0)</f>
        <v>2526.8887411766796</v>
      </c>
      <c r="AA448" s="46">
        <f>VLOOKUP(ROUND(K448,0),Sheet2!$B$20:$M$37,11,0)</f>
        <v>2440.1428114768319</v>
      </c>
      <c r="AB448" s="46">
        <f>VLOOKUP(ROUND(K448,0),Sheet2!$B$20:$M$37,12,0)</f>
        <v>2276.3298845239415</v>
      </c>
      <c r="AC448" s="46">
        <v>50</v>
      </c>
      <c r="AD448" s="53">
        <f t="shared" si="180"/>
        <v>0</v>
      </c>
      <c r="AE448">
        <v>1</v>
      </c>
      <c r="AF448" s="46">
        <v>0</v>
      </c>
      <c r="AG448">
        <v>0</v>
      </c>
      <c r="AH448" s="45">
        <v>0</v>
      </c>
      <c r="AL448">
        <v>0</v>
      </c>
      <c r="AM448" s="45">
        <v>0</v>
      </c>
      <c r="AO448">
        <v>0</v>
      </c>
      <c r="AQ448">
        <v>0</v>
      </c>
      <c r="AS448">
        <v>0</v>
      </c>
      <c r="AT448">
        <v>0</v>
      </c>
      <c r="AU448" t="s">
        <v>21</v>
      </c>
      <c r="AV448" t="s">
        <v>25</v>
      </c>
      <c r="AW448">
        <v>0</v>
      </c>
      <c r="AX448">
        <v>0</v>
      </c>
      <c r="AY448">
        <v>0</v>
      </c>
      <c r="AZ448" s="51">
        <f t="shared" si="184"/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51">
        <f t="shared" si="181"/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/>
      <c r="CW448">
        <v>0</v>
      </c>
      <c r="CY448">
        <v>0</v>
      </c>
      <c r="CZ448">
        <v>0</v>
      </c>
      <c r="DA448">
        <v>0</v>
      </c>
      <c r="DC448">
        <v>0</v>
      </c>
      <c r="DD448" s="54">
        <f t="shared" si="182"/>
        <v>0</v>
      </c>
      <c r="DF448">
        <v>0</v>
      </c>
      <c r="DG448" s="46">
        <v>0</v>
      </c>
      <c r="DH448" t="s">
        <v>68</v>
      </c>
    </row>
    <row r="449" spans="1:112" hidden="1" x14ac:dyDescent="0.35">
      <c r="A449" t="s">
        <v>2</v>
      </c>
      <c r="B449">
        <v>21046846</v>
      </c>
      <c r="C449">
        <v>1988</v>
      </c>
      <c r="D449">
        <v>34</v>
      </c>
      <c r="E449">
        <v>0</v>
      </c>
      <c r="F449" t="s">
        <v>8</v>
      </c>
      <c r="G449" s="3" t="s">
        <v>11</v>
      </c>
      <c r="H449" s="1">
        <v>44428</v>
      </c>
      <c r="I449" s="1" t="s">
        <v>52</v>
      </c>
      <c r="J449" s="1">
        <v>44445</v>
      </c>
      <c r="K449">
        <v>38.714285714285715</v>
      </c>
      <c r="L449" s="48">
        <f t="shared" si="194"/>
        <v>0</v>
      </c>
      <c r="M449" s="48">
        <f t="shared" si="177"/>
        <v>0</v>
      </c>
      <c r="N449" s="48">
        <f t="shared" si="178"/>
        <v>0</v>
      </c>
      <c r="O449">
        <v>36.285714285714285</v>
      </c>
      <c r="P449">
        <v>3200</v>
      </c>
      <c r="Q449" s="9">
        <f>VLOOKUP(ROUND(K449,0),Sheet2!$B$20:$J$37,8,0)</f>
        <v>2883.6536389391513</v>
      </c>
      <c r="R449" s="46">
        <f>VLOOKUP(ROUND(K449,0),Sheet2!$B$20:$J$37,2,0)</f>
        <v>3986.9445441050993</v>
      </c>
      <c r="S449" s="46">
        <f>VLOOKUP(ROUND(K449,0),Sheet2!$B$20:$J$37,3,0)</f>
        <v>3823.1316171522089</v>
      </c>
      <c r="T449" s="46">
        <f>VLOOKUP(ROUND(K449,0),Sheet2!$B$20:$J$37,4,0)</f>
        <v>3736.3856874523608</v>
      </c>
      <c r="U449" s="46">
        <f>VLOOKUP(ROUND(K449,0),Sheet2!$B$20:$J$37,5,0)</f>
        <v>3602.8137210549116</v>
      </c>
      <c r="V449" s="46">
        <f>VLOOKUP(ROUND(K449,0),Sheet2!$B$20:$J$37,6,0)</f>
        <v>3379.6207896898895</v>
      </c>
      <c r="W449" s="46">
        <f>VLOOKUP(ROUND(K449,0),Sheet2!$B$20:$J$37,7,0)</f>
        <v>3131.6372143145204</v>
      </c>
      <c r="X449" s="46">
        <f>VLOOKUP(ROUND(K449,0),Sheet2!$B$20:$J$37,8,0)</f>
        <v>2883.6536389391513</v>
      </c>
      <c r="Y449" s="46">
        <f>VLOOKUP(ROUND(K449,0),Sheet2!$B$20:$J$37,9,0)</f>
        <v>2660.4607075741292</v>
      </c>
      <c r="Z449" s="46">
        <f>VLOOKUP(ROUND(K449,0),Sheet2!$B$20:$M$37,10,0)</f>
        <v>2526.8887411766796</v>
      </c>
      <c r="AA449" s="46">
        <f>VLOOKUP(ROUND(K449,0),Sheet2!$B$20:$M$37,11,0)</f>
        <v>2440.1428114768319</v>
      </c>
      <c r="AB449" s="46">
        <f>VLOOKUP(ROUND(K449,0),Sheet2!$B$20:$M$37,12,0)</f>
        <v>2276.3298845239415</v>
      </c>
      <c r="AC449" s="46">
        <v>50</v>
      </c>
      <c r="AD449" s="53">
        <f t="shared" si="180"/>
        <v>0</v>
      </c>
      <c r="AE449">
        <v>1</v>
      </c>
      <c r="AF449" s="46">
        <v>0</v>
      </c>
      <c r="AG449">
        <v>0</v>
      </c>
      <c r="AH449" s="45">
        <v>0</v>
      </c>
      <c r="AL449">
        <v>0</v>
      </c>
      <c r="AM449" s="45">
        <v>0</v>
      </c>
      <c r="AO449">
        <v>0</v>
      </c>
      <c r="AQ449">
        <v>0</v>
      </c>
      <c r="AS449">
        <v>0</v>
      </c>
      <c r="AT449">
        <v>0</v>
      </c>
      <c r="AU449" t="s">
        <v>21</v>
      </c>
      <c r="AV449" t="s">
        <v>24</v>
      </c>
      <c r="AW449">
        <v>0</v>
      </c>
      <c r="AX449">
        <v>0</v>
      </c>
      <c r="AY449">
        <v>1</v>
      </c>
      <c r="AZ449" s="51">
        <f t="shared" si="184"/>
        <v>1</v>
      </c>
      <c r="BA449">
        <v>0</v>
      </c>
      <c r="BB449">
        <v>0</v>
      </c>
      <c r="BC449">
        <v>0</v>
      </c>
      <c r="BD449">
        <v>0</v>
      </c>
      <c r="BE449">
        <v>0</v>
      </c>
      <c r="BF449" s="51">
        <f t="shared" si="181"/>
        <v>0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/>
      <c r="CW449">
        <v>0</v>
      </c>
      <c r="CY449">
        <v>0</v>
      </c>
      <c r="CZ449">
        <v>0</v>
      </c>
      <c r="DA449">
        <v>0</v>
      </c>
      <c r="DC449">
        <v>0</v>
      </c>
      <c r="DD449" s="54">
        <f t="shared" si="182"/>
        <v>0</v>
      </c>
      <c r="DF449">
        <v>0</v>
      </c>
      <c r="DG449" s="46">
        <v>0</v>
      </c>
      <c r="DH449" t="s">
        <v>68</v>
      </c>
    </row>
    <row r="450" spans="1:112" hidden="1" x14ac:dyDescent="0.35">
      <c r="A450" t="s">
        <v>3</v>
      </c>
      <c r="B450">
        <v>965904538</v>
      </c>
      <c r="C450">
        <v>2000</v>
      </c>
      <c r="D450">
        <v>22</v>
      </c>
      <c r="E450">
        <v>2</v>
      </c>
      <c r="F450" t="s">
        <v>8</v>
      </c>
      <c r="G450" s="3" t="s">
        <v>11</v>
      </c>
      <c r="H450" s="1">
        <v>44429</v>
      </c>
      <c r="I450" s="1">
        <v>44453</v>
      </c>
      <c r="J450" s="1">
        <v>44469</v>
      </c>
      <c r="K450">
        <v>38.857142857142854</v>
      </c>
      <c r="L450" s="48">
        <f t="shared" si="194"/>
        <v>0</v>
      </c>
      <c r="M450" s="48">
        <f t="shared" ref="M450:M513" si="202">IF(AND(K450&gt;=28, K450&lt;34),1,0)</f>
        <v>0</v>
      </c>
      <c r="N450" s="48">
        <f t="shared" ref="N450:N513" si="203">IF(AND(K450&gt;=34, K450&lt;37),1,0)</f>
        <v>0</v>
      </c>
      <c r="O450">
        <v>36.571428571428569</v>
      </c>
      <c r="P450">
        <v>3200</v>
      </c>
      <c r="Q450" s="9">
        <f>VLOOKUP(ROUND(K450,0),Sheet2!$B$20:$J$37,8,0)</f>
        <v>2883.6536389391513</v>
      </c>
      <c r="R450" s="46">
        <f>VLOOKUP(ROUND(K450,0),Sheet2!$B$20:$J$37,2,0)</f>
        <v>3986.9445441050993</v>
      </c>
      <c r="S450" s="46">
        <f>VLOOKUP(ROUND(K450,0),Sheet2!$B$20:$J$37,3,0)</f>
        <v>3823.1316171522089</v>
      </c>
      <c r="T450" s="46">
        <f>VLOOKUP(ROUND(K450,0),Sheet2!$B$20:$J$37,4,0)</f>
        <v>3736.3856874523608</v>
      </c>
      <c r="U450" s="46">
        <f>VLOOKUP(ROUND(K450,0),Sheet2!$B$20:$J$37,5,0)</f>
        <v>3602.8137210549116</v>
      </c>
      <c r="V450" s="46">
        <f>VLOOKUP(ROUND(K450,0),Sheet2!$B$20:$J$37,6,0)</f>
        <v>3379.6207896898895</v>
      </c>
      <c r="W450" s="46">
        <f>VLOOKUP(ROUND(K450,0),Sheet2!$B$20:$J$37,7,0)</f>
        <v>3131.6372143145204</v>
      </c>
      <c r="X450" s="46">
        <f>VLOOKUP(ROUND(K450,0),Sheet2!$B$20:$J$37,8,0)</f>
        <v>2883.6536389391513</v>
      </c>
      <c r="Y450" s="46">
        <f>VLOOKUP(ROUND(K450,0),Sheet2!$B$20:$J$37,9,0)</f>
        <v>2660.4607075741292</v>
      </c>
      <c r="Z450" s="46">
        <f>VLOOKUP(ROUND(K450,0),Sheet2!$B$20:$M$37,10,0)</f>
        <v>2526.8887411766796</v>
      </c>
      <c r="AA450" s="46">
        <f>VLOOKUP(ROUND(K450,0),Sheet2!$B$20:$M$37,11,0)</f>
        <v>2440.1428114768319</v>
      </c>
      <c r="AB450" s="46">
        <f>VLOOKUP(ROUND(K450,0),Sheet2!$B$20:$M$37,12,0)</f>
        <v>2276.3298845239415</v>
      </c>
      <c r="AC450" s="46">
        <v>50</v>
      </c>
      <c r="AD450" s="53">
        <f t="shared" si="180"/>
        <v>0</v>
      </c>
      <c r="AE450">
        <v>1</v>
      </c>
      <c r="AF450" s="46">
        <v>0</v>
      </c>
      <c r="AG450">
        <v>0</v>
      </c>
      <c r="AH450" s="45">
        <v>0</v>
      </c>
      <c r="AL450">
        <v>0</v>
      </c>
      <c r="AM450" s="45">
        <v>0</v>
      </c>
      <c r="AO450">
        <v>0</v>
      </c>
      <c r="AQ450">
        <v>0</v>
      </c>
      <c r="AS450">
        <v>0</v>
      </c>
      <c r="AT450">
        <v>0</v>
      </c>
      <c r="AU450" t="s">
        <v>20</v>
      </c>
      <c r="AV450" t="s">
        <v>25</v>
      </c>
      <c r="AW450">
        <v>0</v>
      </c>
      <c r="AX450">
        <v>0</v>
      </c>
      <c r="AY450">
        <v>0</v>
      </c>
      <c r="AZ450" s="51">
        <f t="shared" si="184"/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51">
        <f t="shared" si="181"/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24</v>
      </c>
      <c r="BW450" t="s">
        <v>25</v>
      </c>
      <c r="BX450">
        <v>0</v>
      </c>
      <c r="BY450">
        <v>0</v>
      </c>
      <c r="BZ450" s="52">
        <f t="shared" ref="BZ450:BZ451" si="204">BX450+BY450</f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 s="52">
        <f t="shared" ref="CF450:CF451" si="205">CD450+CE450</f>
        <v>0</v>
      </c>
      <c r="CG450">
        <v>0</v>
      </c>
      <c r="CH450">
        <v>0</v>
      </c>
      <c r="CI450">
        <v>0</v>
      </c>
      <c r="CJ450">
        <v>0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Y450">
        <v>0</v>
      </c>
      <c r="CZ450">
        <v>0</v>
      </c>
      <c r="DA450">
        <v>0</v>
      </c>
      <c r="DC450">
        <v>0</v>
      </c>
      <c r="DD450" s="54">
        <f t="shared" si="182"/>
        <v>0</v>
      </c>
      <c r="DE450" t="s">
        <v>73</v>
      </c>
      <c r="DF450">
        <v>0</v>
      </c>
      <c r="DG450" s="46">
        <v>0</v>
      </c>
      <c r="DH450" t="s">
        <v>68</v>
      </c>
    </row>
    <row r="451" spans="1:112" hidden="1" x14ac:dyDescent="0.35">
      <c r="A451" t="s">
        <v>2</v>
      </c>
      <c r="B451">
        <v>21047420</v>
      </c>
      <c r="C451">
        <v>1993</v>
      </c>
      <c r="D451">
        <v>29</v>
      </c>
      <c r="E451">
        <v>0</v>
      </c>
      <c r="F451" t="s">
        <v>8</v>
      </c>
      <c r="G451" s="3" t="s">
        <v>11</v>
      </c>
      <c r="H451" s="1">
        <v>44431</v>
      </c>
      <c r="I451" s="1">
        <v>44453</v>
      </c>
      <c r="J451" s="1">
        <v>44468</v>
      </c>
      <c r="K451">
        <v>38.857142857142854</v>
      </c>
      <c r="L451" s="48">
        <f t="shared" si="194"/>
        <v>0</v>
      </c>
      <c r="M451" s="48">
        <f t="shared" si="202"/>
        <v>0</v>
      </c>
      <c r="N451" s="48">
        <f t="shared" si="203"/>
        <v>0</v>
      </c>
      <c r="O451">
        <v>36.714285714285708</v>
      </c>
      <c r="P451">
        <v>3200</v>
      </c>
      <c r="Q451" s="9">
        <f>VLOOKUP(ROUND(K451,0),Sheet2!$B$20:$J$37,8,0)</f>
        <v>2883.6536389391513</v>
      </c>
      <c r="R451" s="46">
        <f>VLOOKUP(ROUND(K451,0),Sheet2!$B$20:$J$37,2,0)</f>
        <v>3986.9445441050993</v>
      </c>
      <c r="S451" s="46">
        <f>VLOOKUP(ROUND(K451,0),Sheet2!$B$20:$J$37,3,0)</f>
        <v>3823.1316171522089</v>
      </c>
      <c r="T451" s="46">
        <f>VLOOKUP(ROUND(K451,0),Sheet2!$B$20:$J$37,4,0)</f>
        <v>3736.3856874523608</v>
      </c>
      <c r="U451" s="46">
        <f>VLOOKUP(ROUND(K451,0),Sheet2!$B$20:$J$37,5,0)</f>
        <v>3602.8137210549116</v>
      </c>
      <c r="V451" s="46">
        <f>VLOOKUP(ROUND(K451,0),Sheet2!$B$20:$J$37,6,0)</f>
        <v>3379.6207896898895</v>
      </c>
      <c r="W451" s="46">
        <f>VLOOKUP(ROUND(K451,0),Sheet2!$B$20:$J$37,7,0)</f>
        <v>3131.6372143145204</v>
      </c>
      <c r="X451" s="46">
        <f>VLOOKUP(ROUND(K451,0),Sheet2!$B$20:$J$37,8,0)</f>
        <v>2883.6536389391513</v>
      </c>
      <c r="Y451" s="46">
        <f>VLOOKUP(ROUND(K451,0),Sheet2!$B$20:$J$37,9,0)</f>
        <v>2660.4607075741292</v>
      </c>
      <c r="Z451" s="46">
        <f>VLOOKUP(ROUND(K451,0),Sheet2!$B$20:$M$37,10,0)</f>
        <v>2526.8887411766796</v>
      </c>
      <c r="AA451" s="46">
        <f>VLOOKUP(ROUND(K451,0),Sheet2!$B$20:$M$37,11,0)</f>
        <v>2440.1428114768319</v>
      </c>
      <c r="AB451" s="46">
        <f>VLOOKUP(ROUND(K451,0),Sheet2!$B$20:$M$37,12,0)</f>
        <v>2276.3298845239415</v>
      </c>
      <c r="AC451" s="46">
        <v>50</v>
      </c>
      <c r="AD451" s="53">
        <f t="shared" ref="AD451:AD514" si="206">IF(P451&lt;Y451,1,0)</f>
        <v>0</v>
      </c>
      <c r="AE451">
        <v>1</v>
      </c>
      <c r="AF451" s="46">
        <v>0</v>
      </c>
      <c r="AG451">
        <v>0</v>
      </c>
      <c r="AH451" s="45">
        <v>0</v>
      </c>
      <c r="AL451">
        <v>0</v>
      </c>
      <c r="AM451" s="45">
        <v>0</v>
      </c>
      <c r="AO451">
        <v>0</v>
      </c>
      <c r="AQ451">
        <v>0</v>
      </c>
      <c r="AS451">
        <v>0</v>
      </c>
      <c r="AT451">
        <v>0</v>
      </c>
      <c r="AU451" t="s">
        <v>20</v>
      </c>
      <c r="AV451" t="s">
        <v>25</v>
      </c>
      <c r="AW451">
        <v>0</v>
      </c>
      <c r="AX451">
        <v>0</v>
      </c>
      <c r="AY451">
        <v>1</v>
      </c>
      <c r="AZ451" s="51">
        <f t="shared" ref="AZ451:AZ514" si="207">AX451+AY451</f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 s="51">
        <f t="shared" ref="BF451:BF514" si="208">BD451+BE451</f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22</v>
      </c>
      <c r="BW451" t="s">
        <v>25</v>
      </c>
      <c r="BX451">
        <v>0</v>
      </c>
      <c r="BY451">
        <v>1</v>
      </c>
      <c r="BZ451" s="52">
        <f t="shared" si="204"/>
        <v>1</v>
      </c>
      <c r="CA451">
        <v>0</v>
      </c>
      <c r="CB451">
        <v>0</v>
      </c>
      <c r="CC451">
        <v>0</v>
      </c>
      <c r="CD451">
        <v>0</v>
      </c>
      <c r="CE451">
        <v>0</v>
      </c>
      <c r="CF451" s="52">
        <f t="shared" si="205"/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Y451">
        <v>0</v>
      </c>
      <c r="CZ451">
        <v>0</v>
      </c>
      <c r="DA451">
        <v>0</v>
      </c>
      <c r="DC451">
        <v>0</v>
      </c>
      <c r="DD451" s="54">
        <f t="shared" ref="DD451:DD514" si="209">IF(DC451&gt;0,1,0)</f>
        <v>0</v>
      </c>
      <c r="DE451" t="s">
        <v>8</v>
      </c>
      <c r="DF451">
        <v>0</v>
      </c>
      <c r="DG451" s="46">
        <v>0</v>
      </c>
      <c r="DH451" t="s">
        <v>68</v>
      </c>
    </row>
    <row r="452" spans="1:112" hidden="1" x14ac:dyDescent="0.35">
      <c r="A452" t="s">
        <v>2</v>
      </c>
      <c r="B452">
        <v>18002354</v>
      </c>
      <c r="C452">
        <v>1992</v>
      </c>
      <c r="D452">
        <v>30</v>
      </c>
      <c r="E452">
        <v>0</v>
      </c>
      <c r="F452" t="s">
        <v>8</v>
      </c>
      <c r="G452" s="3" t="s">
        <v>11</v>
      </c>
      <c r="H452" s="1">
        <v>44424</v>
      </c>
      <c r="I452" s="1" t="s">
        <v>52</v>
      </c>
      <c r="J452" s="1">
        <v>44480</v>
      </c>
      <c r="K452">
        <v>38.857142857142854</v>
      </c>
      <c r="L452" s="48">
        <f t="shared" ref="L452:L483" si="210">IF(K452&lt;28,1,0)</f>
        <v>0</v>
      </c>
      <c r="M452" s="48">
        <f t="shared" si="202"/>
        <v>0</v>
      </c>
      <c r="N452" s="48">
        <f t="shared" si="203"/>
        <v>0</v>
      </c>
      <c r="O452">
        <v>30.857142857142854</v>
      </c>
      <c r="P452">
        <v>3200</v>
      </c>
      <c r="Q452" s="9">
        <f>VLOOKUP(ROUND(K452,0),Sheet2!$B$20:$J$37,8,0)</f>
        <v>2883.6536389391513</v>
      </c>
      <c r="R452" s="46">
        <f>VLOOKUP(ROUND(K452,0),Sheet2!$B$20:$J$37,2,0)</f>
        <v>3986.9445441050993</v>
      </c>
      <c r="S452" s="46">
        <f>VLOOKUP(ROUND(K452,0),Sheet2!$B$20:$J$37,3,0)</f>
        <v>3823.1316171522089</v>
      </c>
      <c r="T452" s="46">
        <f>VLOOKUP(ROUND(K452,0),Sheet2!$B$20:$J$37,4,0)</f>
        <v>3736.3856874523608</v>
      </c>
      <c r="U452" s="46">
        <f>VLOOKUP(ROUND(K452,0),Sheet2!$B$20:$J$37,5,0)</f>
        <v>3602.8137210549116</v>
      </c>
      <c r="V452" s="46">
        <f>VLOOKUP(ROUND(K452,0),Sheet2!$B$20:$J$37,6,0)</f>
        <v>3379.6207896898895</v>
      </c>
      <c r="W452" s="46">
        <f>VLOOKUP(ROUND(K452,0),Sheet2!$B$20:$J$37,7,0)</f>
        <v>3131.6372143145204</v>
      </c>
      <c r="X452" s="46">
        <f>VLOOKUP(ROUND(K452,0),Sheet2!$B$20:$J$37,8,0)</f>
        <v>2883.6536389391513</v>
      </c>
      <c r="Y452" s="46">
        <f>VLOOKUP(ROUND(K452,0),Sheet2!$B$20:$J$37,9,0)</f>
        <v>2660.4607075741292</v>
      </c>
      <c r="Z452" s="46">
        <f>VLOOKUP(ROUND(K452,0),Sheet2!$B$20:$M$37,10,0)</f>
        <v>2526.8887411766796</v>
      </c>
      <c r="AA452" s="46">
        <f>VLOOKUP(ROUND(K452,0),Sheet2!$B$20:$M$37,11,0)</f>
        <v>2440.1428114768319</v>
      </c>
      <c r="AB452" s="46">
        <f>VLOOKUP(ROUND(K452,0),Sheet2!$B$20:$M$37,12,0)</f>
        <v>2276.3298845239415</v>
      </c>
      <c r="AC452" s="46">
        <v>50</v>
      </c>
      <c r="AD452" s="53">
        <f t="shared" si="206"/>
        <v>0</v>
      </c>
      <c r="AE452">
        <v>1</v>
      </c>
      <c r="AF452" s="46">
        <v>0</v>
      </c>
      <c r="AG452">
        <v>0</v>
      </c>
      <c r="AH452" s="45">
        <v>0</v>
      </c>
      <c r="AL452">
        <v>0</v>
      </c>
      <c r="AM452" s="45">
        <v>0</v>
      </c>
      <c r="AO452">
        <v>0</v>
      </c>
      <c r="AQ452">
        <v>0</v>
      </c>
      <c r="AS452">
        <v>0</v>
      </c>
      <c r="AT452">
        <v>0</v>
      </c>
      <c r="AU452" t="s">
        <v>21</v>
      </c>
      <c r="AV452" t="s">
        <v>24</v>
      </c>
      <c r="AW452">
        <v>0</v>
      </c>
      <c r="AX452">
        <v>0</v>
      </c>
      <c r="AY452">
        <v>1</v>
      </c>
      <c r="AZ452" s="51">
        <f t="shared" si="207"/>
        <v>1</v>
      </c>
      <c r="BA452">
        <v>0</v>
      </c>
      <c r="BB452">
        <v>0</v>
      </c>
      <c r="BC452">
        <v>0</v>
      </c>
      <c r="BD452">
        <v>0</v>
      </c>
      <c r="BE452">
        <v>0</v>
      </c>
      <c r="BF452" s="51">
        <f t="shared" si="208"/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/>
      <c r="CW452">
        <v>0</v>
      </c>
      <c r="CY452">
        <v>0</v>
      </c>
      <c r="CZ452">
        <v>0</v>
      </c>
      <c r="DA452">
        <v>0</v>
      </c>
      <c r="DC452">
        <v>0</v>
      </c>
      <c r="DD452" s="54">
        <f t="shared" si="209"/>
        <v>0</v>
      </c>
      <c r="DF452">
        <v>0</v>
      </c>
      <c r="DG452" s="46">
        <v>0</v>
      </c>
      <c r="DH452" t="s">
        <v>68</v>
      </c>
    </row>
    <row r="453" spans="1:112" hidden="1" x14ac:dyDescent="0.35">
      <c r="A453" t="s">
        <v>2</v>
      </c>
      <c r="B453">
        <v>14900993</v>
      </c>
      <c r="C453">
        <v>1981</v>
      </c>
      <c r="D453">
        <v>41</v>
      </c>
      <c r="E453">
        <v>0</v>
      </c>
      <c r="F453" t="s">
        <v>8</v>
      </c>
      <c r="G453" s="3" t="s">
        <v>11</v>
      </c>
      <c r="H453" s="1">
        <v>44429</v>
      </c>
      <c r="I453" s="1" t="s">
        <v>52</v>
      </c>
      <c r="J453" s="1">
        <v>44474</v>
      </c>
      <c r="K453">
        <v>38.857142857142854</v>
      </c>
      <c r="L453" s="48">
        <f t="shared" si="210"/>
        <v>0</v>
      </c>
      <c r="M453" s="48">
        <f t="shared" si="202"/>
        <v>0</v>
      </c>
      <c r="N453" s="48">
        <f t="shared" si="203"/>
        <v>0</v>
      </c>
      <c r="O453">
        <v>32.428571428571423</v>
      </c>
      <c r="P453">
        <v>3200</v>
      </c>
      <c r="Q453" s="9">
        <f>VLOOKUP(ROUND(K453,0),Sheet2!$B$20:$J$37,8,0)</f>
        <v>2883.6536389391513</v>
      </c>
      <c r="R453" s="46">
        <f>VLOOKUP(ROUND(K453,0),Sheet2!$B$20:$J$37,2,0)</f>
        <v>3986.9445441050993</v>
      </c>
      <c r="S453" s="46">
        <f>VLOOKUP(ROUND(K453,0),Sheet2!$B$20:$J$37,3,0)</f>
        <v>3823.1316171522089</v>
      </c>
      <c r="T453" s="46">
        <f>VLOOKUP(ROUND(K453,0),Sheet2!$B$20:$J$37,4,0)</f>
        <v>3736.3856874523608</v>
      </c>
      <c r="U453" s="46">
        <f>VLOOKUP(ROUND(K453,0),Sheet2!$B$20:$J$37,5,0)</f>
        <v>3602.8137210549116</v>
      </c>
      <c r="V453" s="46">
        <f>VLOOKUP(ROUND(K453,0),Sheet2!$B$20:$J$37,6,0)</f>
        <v>3379.6207896898895</v>
      </c>
      <c r="W453" s="46">
        <f>VLOOKUP(ROUND(K453,0),Sheet2!$B$20:$J$37,7,0)</f>
        <v>3131.6372143145204</v>
      </c>
      <c r="X453" s="46">
        <f>VLOOKUP(ROUND(K453,0),Sheet2!$B$20:$J$37,8,0)</f>
        <v>2883.6536389391513</v>
      </c>
      <c r="Y453" s="46">
        <f>VLOOKUP(ROUND(K453,0),Sheet2!$B$20:$J$37,9,0)</f>
        <v>2660.4607075741292</v>
      </c>
      <c r="Z453" s="46">
        <f>VLOOKUP(ROUND(K453,0),Sheet2!$B$20:$M$37,10,0)</f>
        <v>2526.8887411766796</v>
      </c>
      <c r="AA453" s="46">
        <f>VLOOKUP(ROUND(K453,0),Sheet2!$B$20:$M$37,11,0)</f>
        <v>2440.1428114768319</v>
      </c>
      <c r="AB453" s="46">
        <f>VLOOKUP(ROUND(K453,0),Sheet2!$B$20:$M$37,12,0)</f>
        <v>2276.3298845239415</v>
      </c>
      <c r="AC453" s="46">
        <v>50</v>
      </c>
      <c r="AD453" s="53">
        <f t="shared" si="206"/>
        <v>0</v>
      </c>
      <c r="AE453">
        <v>1</v>
      </c>
      <c r="AF453" s="46">
        <v>0</v>
      </c>
      <c r="AG453">
        <v>0</v>
      </c>
      <c r="AH453" s="45">
        <v>0</v>
      </c>
      <c r="AL453">
        <v>0</v>
      </c>
      <c r="AM453" s="45">
        <v>0</v>
      </c>
      <c r="AO453">
        <v>0</v>
      </c>
      <c r="AQ453">
        <v>0</v>
      </c>
      <c r="AS453">
        <v>0</v>
      </c>
      <c r="AT453">
        <v>0</v>
      </c>
      <c r="AU453" t="s">
        <v>21</v>
      </c>
      <c r="AV453" t="s">
        <v>25</v>
      </c>
      <c r="AW453">
        <v>0</v>
      </c>
      <c r="AX453">
        <v>0</v>
      </c>
      <c r="AY453">
        <v>0</v>
      </c>
      <c r="AZ453" s="51">
        <f t="shared" si="207"/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51">
        <f t="shared" si="208"/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/>
      <c r="CW453">
        <v>0</v>
      </c>
      <c r="CY453">
        <v>0</v>
      </c>
      <c r="CZ453">
        <v>0</v>
      </c>
      <c r="DA453">
        <v>0</v>
      </c>
      <c r="DC453">
        <v>0</v>
      </c>
      <c r="DD453" s="54">
        <f t="shared" si="209"/>
        <v>0</v>
      </c>
      <c r="DF453">
        <v>0</v>
      </c>
      <c r="DG453" s="46">
        <v>0</v>
      </c>
      <c r="DH453" t="s">
        <v>68</v>
      </c>
    </row>
    <row r="454" spans="1:112" hidden="1" x14ac:dyDescent="0.35">
      <c r="A454" t="s">
        <v>3</v>
      </c>
      <c r="B454" s="46">
        <v>703747815</v>
      </c>
      <c r="C454">
        <v>2000</v>
      </c>
      <c r="D454">
        <v>22</v>
      </c>
      <c r="E454">
        <v>1</v>
      </c>
      <c r="F454" t="s">
        <v>8</v>
      </c>
      <c r="G454" s="3" t="s">
        <v>11</v>
      </c>
      <c r="H454" s="1">
        <v>44454</v>
      </c>
      <c r="I454" s="1">
        <v>44476</v>
      </c>
      <c r="J454" s="1">
        <v>44501</v>
      </c>
      <c r="K454">
        <v>39</v>
      </c>
      <c r="L454" s="48">
        <f t="shared" si="210"/>
        <v>0</v>
      </c>
      <c r="M454" s="48">
        <f t="shared" si="202"/>
        <v>0</v>
      </c>
      <c r="N454" s="48">
        <f t="shared" si="203"/>
        <v>0</v>
      </c>
      <c r="O454">
        <v>35.428571428571431</v>
      </c>
      <c r="P454">
        <v>3200</v>
      </c>
      <c r="Q454" s="9">
        <f>VLOOKUP(ROUND(K454,0),Sheet2!$B$20:$J$37,8,0)</f>
        <v>2883.6536389391513</v>
      </c>
      <c r="R454" s="46">
        <f>VLOOKUP(ROUND(K454,0),Sheet2!$B$20:$J$37,2,0)</f>
        <v>3986.9445441050993</v>
      </c>
      <c r="S454" s="46">
        <f>VLOOKUP(ROUND(K454,0),Sheet2!$B$20:$J$37,3,0)</f>
        <v>3823.1316171522089</v>
      </c>
      <c r="T454" s="46">
        <f>VLOOKUP(ROUND(K454,0),Sheet2!$B$20:$J$37,4,0)</f>
        <v>3736.3856874523608</v>
      </c>
      <c r="U454" s="46">
        <f>VLOOKUP(ROUND(K454,0),Sheet2!$B$20:$J$37,5,0)</f>
        <v>3602.8137210549116</v>
      </c>
      <c r="V454" s="46">
        <f>VLOOKUP(ROUND(K454,0),Sheet2!$B$20:$J$37,6,0)</f>
        <v>3379.6207896898895</v>
      </c>
      <c r="W454" s="46">
        <f>VLOOKUP(ROUND(K454,0),Sheet2!$B$20:$J$37,7,0)</f>
        <v>3131.6372143145204</v>
      </c>
      <c r="X454" s="46">
        <f>VLOOKUP(ROUND(K454,0),Sheet2!$B$20:$J$37,8,0)</f>
        <v>2883.6536389391513</v>
      </c>
      <c r="Y454" s="46">
        <f>VLOOKUP(ROUND(K454,0),Sheet2!$B$20:$J$37,9,0)</f>
        <v>2660.4607075741292</v>
      </c>
      <c r="Z454" s="46">
        <f>VLOOKUP(ROUND(K454,0),Sheet2!$B$20:$M$37,10,0)</f>
        <v>2526.8887411766796</v>
      </c>
      <c r="AA454" s="46">
        <f>VLOOKUP(ROUND(K454,0),Sheet2!$B$20:$M$37,11,0)</f>
        <v>2440.1428114768319</v>
      </c>
      <c r="AB454" s="46">
        <f>VLOOKUP(ROUND(K454,0),Sheet2!$B$20:$M$37,12,0)</f>
        <v>2276.3298845239415</v>
      </c>
      <c r="AC454" s="46">
        <v>50</v>
      </c>
      <c r="AD454" s="53">
        <f t="shared" si="206"/>
        <v>0</v>
      </c>
      <c r="AE454">
        <v>1</v>
      </c>
      <c r="AF454" s="46">
        <v>0</v>
      </c>
      <c r="AG454">
        <v>0</v>
      </c>
      <c r="AH454" s="45">
        <v>0</v>
      </c>
      <c r="AL454">
        <v>0</v>
      </c>
      <c r="AM454" s="45">
        <v>0</v>
      </c>
      <c r="AO454">
        <v>0</v>
      </c>
      <c r="AS454">
        <v>1</v>
      </c>
      <c r="AT454">
        <v>0</v>
      </c>
      <c r="AU454" t="s">
        <v>20</v>
      </c>
      <c r="AV454" t="s">
        <v>25</v>
      </c>
      <c r="AW454">
        <v>0</v>
      </c>
      <c r="AX454">
        <v>0</v>
      </c>
      <c r="AY454">
        <v>1</v>
      </c>
      <c r="AZ454" s="51">
        <f t="shared" si="207"/>
        <v>1</v>
      </c>
      <c r="BA454">
        <v>0</v>
      </c>
      <c r="BB454">
        <v>0</v>
      </c>
      <c r="BC454">
        <v>0</v>
      </c>
      <c r="BD454">
        <v>0</v>
      </c>
      <c r="BE454">
        <v>0</v>
      </c>
      <c r="BF454" s="51">
        <f t="shared" si="208"/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22</v>
      </c>
      <c r="BW454" t="s">
        <v>25</v>
      </c>
      <c r="BX454">
        <v>0</v>
      </c>
      <c r="BY454">
        <v>1</v>
      </c>
      <c r="BZ454" s="52">
        <f t="shared" ref="BZ454:BZ455" si="211">BX454+BY454</f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 s="52">
        <f t="shared" ref="CF454:CF455" si="212">CD454+CE454</f>
        <v>0</v>
      </c>
      <c r="CG454">
        <v>0</v>
      </c>
      <c r="CH454">
        <v>1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Y454">
        <v>0</v>
      </c>
      <c r="CZ454">
        <v>0</v>
      </c>
      <c r="DA454">
        <v>0</v>
      </c>
      <c r="DC454">
        <v>0</v>
      </c>
      <c r="DD454" s="54">
        <f t="shared" si="209"/>
        <v>0</v>
      </c>
      <c r="DE454" t="s">
        <v>8</v>
      </c>
      <c r="DF454">
        <v>0</v>
      </c>
      <c r="DG454" s="46">
        <v>0</v>
      </c>
      <c r="DH454" t="s">
        <v>68</v>
      </c>
    </row>
    <row r="455" spans="1:112" hidden="1" x14ac:dyDescent="0.35">
      <c r="A455" t="s">
        <v>2</v>
      </c>
      <c r="B455">
        <v>20068786</v>
      </c>
      <c r="C455">
        <v>1996</v>
      </c>
      <c r="D455">
        <v>26</v>
      </c>
      <c r="E455">
        <v>0</v>
      </c>
      <c r="F455" t="s">
        <v>8</v>
      </c>
      <c r="G455" s="3" t="s">
        <v>11</v>
      </c>
      <c r="H455" s="1">
        <v>44431</v>
      </c>
      <c r="I455" s="1">
        <v>44453</v>
      </c>
      <c r="J455" s="1">
        <v>44494</v>
      </c>
      <c r="K455">
        <v>39</v>
      </c>
      <c r="L455" s="48">
        <f t="shared" si="210"/>
        <v>0</v>
      </c>
      <c r="M455" s="48">
        <f t="shared" si="202"/>
        <v>0</v>
      </c>
      <c r="N455" s="48">
        <f t="shared" si="203"/>
        <v>0</v>
      </c>
      <c r="O455">
        <v>33.142857142857146</v>
      </c>
      <c r="P455">
        <v>3200</v>
      </c>
      <c r="Q455" s="9">
        <f>VLOOKUP(ROUND(K455,0),Sheet2!$B$20:$J$37,8,0)</f>
        <v>2883.6536389391513</v>
      </c>
      <c r="R455" s="46">
        <f>VLOOKUP(ROUND(K455,0),Sheet2!$B$20:$J$37,2,0)</f>
        <v>3986.9445441050993</v>
      </c>
      <c r="S455" s="46">
        <f>VLOOKUP(ROUND(K455,0),Sheet2!$B$20:$J$37,3,0)</f>
        <v>3823.1316171522089</v>
      </c>
      <c r="T455" s="46">
        <f>VLOOKUP(ROUND(K455,0),Sheet2!$B$20:$J$37,4,0)</f>
        <v>3736.3856874523608</v>
      </c>
      <c r="U455" s="46">
        <f>VLOOKUP(ROUND(K455,0),Sheet2!$B$20:$J$37,5,0)</f>
        <v>3602.8137210549116</v>
      </c>
      <c r="V455" s="46">
        <f>VLOOKUP(ROUND(K455,0),Sheet2!$B$20:$J$37,6,0)</f>
        <v>3379.6207896898895</v>
      </c>
      <c r="W455" s="46">
        <f>VLOOKUP(ROUND(K455,0),Sheet2!$B$20:$J$37,7,0)</f>
        <v>3131.6372143145204</v>
      </c>
      <c r="X455" s="46">
        <f>VLOOKUP(ROUND(K455,0),Sheet2!$B$20:$J$37,8,0)</f>
        <v>2883.6536389391513</v>
      </c>
      <c r="Y455" s="46">
        <f>VLOOKUP(ROUND(K455,0),Sheet2!$B$20:$J$37,9,0)</f>
        <v>2660.4607075741292</v>
      </c>
      <c r="Z455" s="46">
        <f>VLOOKUP(ROUND(K455,0),Sheet2!$B$20:$M$37,10,0)</f>
        <v>2526.8887411766796</v>
      </c>
      <c r="AA455" s="46">
        <f>VLOOKUP(ROUND(K455,0),Sheet2!$B$20:$M$37,11,0)</f>
        <v>2440.1428114768319</v>
      </c>
      <c r="AB455" s="46">
        <f>VLOOKUP(ROUND(K455,0),Sheet2!$B$20:$M$37,12,0)</f>
        <v>2276.3298845239415</v>
      </c>
      <c r="AC455" s="46">
        <v>50</v>
      </c>
      <c r="AD455" s="53">
        <f t="shared" si="206"/>
        <v>0</v>
      </c>
      <c r="AE455">
        <v>1</v>
      </c>
      <c r="AF455" s="46">
        <v>0</v>
      </c>
      <c r="AG455">
        <v>0</v>
      </c>
      <c r="AH455" s="45">
        <v>0</v>
      </c>
      <c r="AL455">
        <v>0</v>
      </c>
      <c r="AM455" s="45">
        <v>0</v>
      </c>
      <c r="AO455">
        <v>0</v>
      </c>
      <c r="AQ455">
        <v>0</v>
      </c>
      <c r="AS455">
        <v>0</v>
      </c>
      <c r="AT455">
        <v>0</v>
      </c>
      <c r="AU455" t="s">
        <v>20</v>
      </c>
      <c r="AV455" t="s">
        <v>25</v>
      </c>
      <c r="AW455">
        <v>0</v>
      </c>
      <c r="AX455">
        <v>0</v>
      </c>
      <c r="AY455">
        <v>0</v>
      </c>
      <c r="AZ455" s="51">
        <f t="shared" si="207"/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51">
        <f t="shared" si="208"/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22</v>
      </c>
      <c r="BW455" t="s">
        <v>25</v>
      </c>
      <c r="BX455">
        <v>0</v>
      </c>
      <c r="BY455">
        <v>1</v>
      </c>
      <c r="BZ455" s="52">
        <f t="shared" si="211"/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 s="52">
        <f t="shared" si="212"/>
        <v>0</v>
      </c>
      <c r="CG455">
        <v>0</v>
      </c>
      <c r="CH455">
        <v>0</v>
      </c>
      <c r="CI455">
        <v>1</v>
      </c>
      <c r="CJ455">
        <v>1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Y455">
        <v>0</v>
      </c>
      <c r="CZ455">
        <v>0</v>
      </c>
      <c r="DA455">
        <v>0</v>
      </c>
      <c r="DC455">
        <v>0</v>
      </c>
      <c r="DD455" s="54">
        <f t="shared" si="209"/>
        <v>0</v>
      </c>
      <c r="DF455">
        <v>0</v>
      </c>
      <c r="DG455" s="46">
        <v>0</v>
      </c>
      <c r="DH455" t="s">
        <v>68</v>
      </c>
    </row>
    <row r="456" spans="1:112" hidden="1" x14ac:dyDescent="0.35">
      <c r="A456" t="s">
        <v>2</v>
      </c>
      <c r="B456">
        <v>21016936</v>
      </c>
      <c r="C456">
        <v>1993</v>
      </c>
      <c r="D456">
        <v>29</v>
      </c>
      <c r="E456">
        <v>0</v>
      </c>
      <c r="F456" t="s">
        <v>8</v>
      </c>
      <c r="G456" s="4" t="s">
        <v>11</v>
      </c>
      <c r="H456" s="1">
        <v>44428</v>
      </c>
      <c r="I456" s="1"/>
      <c r="J456" s="1">
        <v>44544</v>
      </c>
      <c r="K456">
        <v>38.857142857142854</v>
      </c>
      <c r="L456" s="48">
        <f t="shared" si="210"/>
        <v>0</v>
      </c>
      <c r="M456" s="48">
        <f t="shared" si="202"/>
        <v>0</v>
      </c>
      <c r="N456" s="48">
        <f t="shared" si="203"/>
        <v>0</v>
      </c>
      <c r="O456">
        <v>22.285714285714281</v>
      </c>
      <c r="P456">
        <v>4100</v>
      </c>
      <c r="Q456" s="9">
        <f>VLOOKUP(ROUND(K456,0),Sheet2!$B$20:$J$37,8,0)</f>
        <v>2883.6536389391513</v>
      </c>
      <c r="R456" s="46">
        <f>VLOOKUP(ROUND(K456,0),Sheet2!$B$20:$J$37,2,0)</f>
        <v>3986.9445441050993</v>
      </c>
      <c r="S456" s="46">
        <f>VLOOKUP(ROUND(K456,0),Sheet2!$B$20:$J$37,3,0)</f>
        <v>3823.1316171522089</v>
      </c>
      <c r="T456" s="46">
        <f>VLOOKUP(ROUND(K456,0),Sheet2!$B$20:$J$37,4,0)</f>
        <v>3736.3856874523608</v>
      </c>
      <c r="U456" s="46">
        <f>VLOOKUP(ROUND(K456,0),Sheet2!$B$20:$J$37,5,0)</f>
        <v>3602.8137210549116</v>
      </c>
      <c r="V456" s="46">
        <f>VLOOKUP(ROUND(K456,0),Sheet2!$B$20:$J$37,6,0)</f>
        <v>3379.6207896898895</v>
      </c>
      <c r="W456" s="46">
        <f>VLOOKUP(ROUND(K456,0),Sheet2!$B$20:$J$37,7,0)</f>
        <v>3131.6372143145204</v>
      </c>
      <c r="X456" s="46">
        <f>VLOOKUP(ROUND(K456,0),Sheet2!$B$20:$J$37,8,0)</f>
        <v>2883.6536389391513</v>
      </c>
      <c r="Y456" s="46">
        <f>VLOOKUP(ROUND(K456,0),Sheet2!$B$20:$J$37,9,0)</f>
        <v>2660.4607075741292</v>
      </c>
      <c r="Z456" s="46">
        <f>VLOOKUP(ROUND(K456,0),Sheet2!$B$20:$M$37,10,0)</f>
        <v>2526.8887411766796</v>
      </c>
      <c r="AA456" s="46">
        <f>VLOOKUP(ROUND(K456,0),Sheet2!$B$20:$M$37,11,0)</f>
        <v>2440.1428114768319</v>
      </c>
      <c r="AB456" s="46">
        <f>VLOOKUP(ROUND(K456,0),Sheet2!$B$20:$M$37,12,0)</f>
        <v>2276.3298845239415</v>
      </c>
      <c r="AC456" s="46">
        <v>99</v>
      </c>
      <c r="AD456" s="53">
        <f t="shared" si="206"/>
        <v>0</v>
      </c>
      <c r="AE456">
        <v>1</v>
      </c>
      <c r="AF456" s="46">
        <v>0</v>
      </c>
      <c r="AG456">
        <v>0</v>
      </c>
      <c r="AH456" s="45">
        <v>0</v>
      </c>
      <c r="AL456">
        <v>1</v>
      </c>
      <c r="AM456" s="45">
        <v>0</v>
      </c>
      <c r="AO456">
        <v>0</v>
      </c>
      <c r="AQ456">
        <v>0</v>
      </c>
      <c r="AS456">
        <v>0</v>
      </c>
      <c r="AT456">
        <v>0</v>
      </c>
      <c r="AU456" t="s">
        <v>21</v>
      </c>
      <c r="AV456" t="s">
        <v>24</v>
      </c>
      <c r="AW456">
        <v>0</v>
      </c>
      <c r="AX456">
        <v>0</v>
      </c>
      <c r="AY456">
        <v>1</v>
      </c>
      <c r="AZ456" s="51">
        <f t="shared" si="207"/>
        <v>1</v>
      </c>
      <c r="BA456">
        <v>0</v>
      </c>
      <c r="BB456">
        <v>1</v>
      </c>
      <c r="BC456">
        <v>1</v>
      </c>
      <c r="BD456">
        <v>0</v>
      </c>
      <c r="BE456">
        <v>0</v>
      </c>
      <c r="BF456" s="51">
        <f t="shared" si="208"/>
        <v>0</v>
      </c>
      <c r="BG456">
        <v>0</v>
      </c>
      <c r="BH456">
        <v>1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/>
      <c r="CW456">
        <v>0</v>
      </c>
      <c r="CY456">
        <v>0</v>
      </c>
      <c r="CZ456">
        <v>0</v>
      </c>
      <c r="DA456">
        <v>0</v>
      </c>
      <c r="DC456">
        <v>0</v>
      </c>
      <c r="DD456" s="54">
        <f t="shared" si="209"/>
        <v>0</v>
      </c>
      <c r="DF456">
        <v>0</v>
      </c>
      <c r="DG456" s="46">
        <v>1</v>
      </c>
      <c r="DH456" t="s">
        <v>70</v>
      </c>
    </row>
    <row r="457" spans="1:112" hidden="1" x14ac:dyDescent="0.35">
      <c r="A457" t="s">
        <v>3</v>
      </c>
      <c r="B457">
        <v>941041049</v>
      </c>
      <c r="C457">
        <v>1995</v>
      </c>
      <c r="D457">
        <v>27</v>
      </c>
      <c r="E457">
        <v>0</v>
      </c>
      <c r="F457" t="s">
        <v>8</v>
      </c>
      <c r="G457" s="3" t="s">
        <v>11</v>
      </c>
      <c r="H457" s="1">
        <v>44438</v>
      </c>
      <c r="I457" s="1">
        <v>44459</v>
      </c>
      <c r="J457" s="1">
        <v>44516</v>
      </c>
      <c r="K457">
        <v>39</v>
      </c>
      <c r="L457" s="48">
        <f t="shared" si="210"/>
        <v>0</v>
      </c>
      <c r="M457" s="48">
        <f t="shared" si="202"/>
        <v>0</v>
      </c>
      <c r="N457" s="48">
        <f t="shared" si="203"/>
        <v>0</v>
      </c>
      <c r="O457">
        <v>30.857142857142858</v>
      </c>
      <c r="P457">
        <v>3200</v>
      </c>
      <c r="Q457" s="9">
        <f>VLOOKUP(ROUND(K457,0),Sheet2!$B$20:$J$37,8,0)</f>
        <v>2883.6536389391513</v>
      </c>
      <c r="R457" s="46">
        <f>VLOOKUP(ROUND(K457,0),Sheet2!$B$20:$J$37,2,0)</f>
        <v>3986.9445441050993</v>
      </c>
      <c r="S457" s="46">
        <f>VLOOKUP(ROUND(K457,0),Sheet2!$B$20:$J$37,3,0)</f>
        <v>3823.1316171522089</v>
      </c>
      <c r="T457" s="46">
        <f>VLOOKUP(ROUND(K457,0),Sheet2!$B$20:$J$37,4,0)</f>
        <v>3736.3856874523608</v>
      </c>
      <c r="U457" s="46">
        <f>VLOOKUP(ROUND(K457,0),Sheet2!$B$20:$J$37,5,0)</f>
        <v>3602.8137210549116</v>
      </c>
      <c r="V457" s="46">
        <f>VLOOKUP(ROUND(K457,0),Sheet2!$B$20:$J$37,6,0)</f>
        <v>3379.6207896898895</v>
      </c>
      <c r="W457" s="46">
        <f>VLOOKUP(ROUND(K457,0),Sheet2!$B$20:$J$37,7,0)</f>
        <v>3131.6372143145204</v>
      </c>
      <c r="X457" s="46">
        <f>VLOOKUP(ROUND(K457,0),Sheet2!$B$20:$J$37,8,0)</f>
        <v>2883.6536389391513</v>
      </c>
      <c r="Y457" s="46">
        <f>VLOOKUP(ROUND(K457,0),Sheet2!$B$20:$J$37,9,0)</f>
        <v>2660.4607075741292</v>
      </c>
      <c r="Z457" s="46">
        <f>VLOOKUP(ROUND(K457,0),Sheet2!$B$20:$M$37,10,0)</f>
        <v>2526.8887411766796</v>
      </c>
      <c r="AA457" s="46">
        <f>VLOOKUP(ROUND(K457,0),Sheet2!$B$20:$M$37,11,0)</f>
        <v>2440.1428114768319</v>
      </c>
      <c r="AB457" s="46">
        <f>VLOOKUP(ROUND(K457,0),Sheet2!$B$20:$M$37,12,0)</f>
        <v>2276.3298845239415</v>
      </c>
      <c r="AC457" s="46">
        <v>50</v>
      </c>
      <c r="AD457" s="53">
        <f t="shared" si="206"/>
        <v>0</v>
      </c>
      <c r="AE457">
        <v>1</v>
      </c>
      <c r="AF457" s="46">
        <v>0</v>
      </c>
      <c r="AG457">
        <v>0</v>
      </c>
      <c r="AH457" s="45">
        <v>0</v>
      </c>
      <c r="AL457">
        <v>0</v>
      </c>
      <c r="AM457" s="45">
        <v>0</v>
      </c>
      <c r="AO457">
        <v>0</v>
      </c>
      <c r="AS457">
        <v>0</v>
      </c>
      <c r="AT457">
        <v>0</v>
      </c>
      <c r="AU457" t="s">
        <v>20</v>
      </c>
      <c r="AV457" t="s">
        <v>25</v>
      </c>
      <c r="AW457">
        <v>0</v>
      </c>
      <c r="AX457">
        <v>0</v>
      </c>
      <c r="AY457">
        <v>1</v>
      </c>
      <c r="AZ457" s="51">
        <f t="shared" si="207"/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 s="51">
        <f t="shared" si="208"/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21</v>
      </c>
      <c r="BW457" t="s">
        <v>25</v>
      </c>
      <c r="BX457">
        <v>0</v>
      </c>
      <c r="BY457">
        <v>0</v>
      </c>
      <c r="BZ457" s="52">
        <f t="shared" ref="BZ457:BZ465" si="213">BX457+BY457</f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 s="52">
        <f t="shared" ref="CF457:CF465" si="214">CD457+CE457</f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Y457">
        <v>0</v>
      </c>
      <c r="CZ457">
        <v>0</v>
      </c>
      <c r="DA457">
        <v>0</v>
      </c>
      <c r="DC457">
        <v>0</v>
      </c>
      <c r="DD457" s="54">
        <f t="shared" si="209"/>
        <v>0</v>
      </c>
      <c r="DE457" t="s">
        <v>73</v>
      </c>
      <c r="DF457">
        <v>0</v>
      </c>
      <c r="DG457" s="46">
        <v>0</v>
      </c>
      <c r="DH457" t="s">
        <v>68</v>
      </c>
    </row>
    <row r="458" spans="1:112" hidden="1" x14ac:dyDescent="0.35">
      <c r="A458" t="s">
        <v>2</v>
      </c>
      <c r="B458">
        <v>21039587</v>
      </c>
      <c r="C458">
        <v>1994</v>
      </c>
      <c r="D458">
        <v>28</v>
      </c>
      <c r="E458">
        <v>0</v>
      </c>
      <c r="F458" t="s">
        <v>8</v>
      </c>
      <c r="G458" s="3" t="s">
        <v>11</v>
      </c>
      <c r="H458" s="1">
        <v>44447</v>
      </c>
      <c r="I458" s="1">
        <v>44469</v>
      </c>
      <c r="J458" s="1">
        <v>44491</v>
      </c>
      <c r="K458">
        <v>39</v>
      </c>
      <c r="L458" s="48">
        <f t="shared" si="210"/>
        <v>0</v>
      </c>
      <c r="M458" s="48">
        <f t="shared" si="202"/>
        <v>0</v>
      </c>
      <c r="N458" s="48">
        <f t="shared" si="203"/>
        <v>0</v>
      </c>
      <c r="O458">
        <v>35.857142857142854</v>
      </c>
      <c r="P458">
        <v>3200</v>
      </c>
      <c r="Q458" s="9">
        <f>VLOOKUP(ROUND(K458,0),Sheet2!$B$20:$J$37,8,0)</f>
        <v>2883.6536389391513</v>
      </c>
      <c r="R458" s="46">
        <f>VLOOKUP(ROUND(K458,0),Sheet2!$B$20:$J$37,2,0)</f>
        <v>3986.9445441050993</v>
      </c>
      <c r="S458" s="46">
        <f>VLOOKUP(ROUND(K458,0),Sheet2!$B$20:$J$37,3,0)</f>
        <v>3823.1316171522089</v>
      </c>
      <c r="T458" s="46">
        <f>VLOOKUP(ROUND(K458,0),Sheet2!$B$20:$J$37,4,0)</f>
        <v>3736.3856874523608</v>
      </c>
      <c r="U458" s="46">
        <f>VLOOKUP(ROUND(K458,0),Sheet2!$B$20:$J$37,5,0)</f>
        <v>3602.8137210549116</v>
      </c>
      <c r="V458" s="46">
        <f>VLOOKUP(ROUND(K458,0),Sheet2!$B$20:$J$37,6,0)</f>
        <v>3379.6207896898895</v>
      </c>
      <c r="W458" s="46">
        <f>VLOOKUP(ROUND(K458,0),Sheet2!$B$20:$J$37,7,0)</f>
        <v>3131.6372143145204</v>
      </c>
      <c r="X458" s="46">
        <f>VLOOKUP(ROUND(K458,0),Sheet2!$B$20:$J$37,8,0)</f>
        <v>2883.6536389391513</v>
      </c>
      <c r="Y458" s="46">
        <f>VLOOKUP(ROUND(K458,0),Sheet2!$B$20:$J$37,9,0)</f>
        <v>2660.4607075741292</v>
      </c>
      <c r="Z458" s="46">
        <f>VLOOKUP(ROUND(K458,0),Sheet2!$B$20:$M$37,10,0)</f>
        <v>2526.8887411766796</v>
      </c>
      <c r="AA458" s="46">
        <f>VLOOKUP(ROUND(K458,0),Sheet2!$B$20:$M$37,11,0)</f>
        <v>2440.1428114768319</v>
      </c>
      <c r="AB458" s="46">
        <f>VLOOKUP(ROUND(K458,0),Sheet2!$B$20:$M$37,12,0)</f>
        <v>2276.3298845239415</v>
      </c>
      <c r="AC458" s="46">
        <v>50</v>
      </c>
      <c r="AD458" s="53">
        <f t="shared" si="206"/>
        <v>0</v>
      </c>
      <c r="AE458">
        <v>1</v>
      </c>
      <c r="AF458" s="46">
        <v>0</v>
      </c>
      <c r="AG458">
        <v>0</v>
      </c>
      <c r="AH458" s="45">
        <v>0</v>
      </c>
      <c r="AL458">
        <v>0</v>
      </c>
      <c r="AM458" s="45">
        <v>0</v>
      </c>
      <c r="AO458">
        <v>0</v>
      </c>
      <c r="AQ458">
        <v>0</v>
      </c>
      <c r="AS458">
        <v>0</v>
      </c>
      <c r="AT458">
        <v>0</v>
      </c>
      <c r="AU458" t="s">
        <v>20</v>
      </c>
      <c r="AV458" t="s">
        <v>25</v>
      </c>
      <c r="AW458">
        <v>0</v>
      </c>
      <c r="AX458">
        <v>1</v>
      </c>
      <c r="AY458">
        <v>1</v>
      </c>
      <c r="AZ458" s="51">
        <v>1</v>
      </c>
      <c r="BA458">
        <v>0</v>
      </c>
      <c r="BB458">
        <v>0</v>
      </c>
      <c r="BC458">
        <v>0</v>
      </c>
      <c r="BD458">
        <v>0</v>
      </c>
      <c r="BE458">
        <v>0</v>
      </c>
      <c r="BF458" s="51">
        <f t="shared" si="208"/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22</v>
      </c>
      <c r="BW458" t="s">
        <v>25</v>
      </c>
      <c r="BX458">
        <v>1</v>
      </c>
      <c r="BY458">
        <v>1</v>
      </c>
      <c r="BZ458" s="52">
        <v>1</v>
      </c>
      <c r="CA458">
        <v>0</v>
      </c>
      <c r="CB458">
        <v>0</v>
      </c>
      <c r="CC458">
        <v>0</v>
      </c>
      <c r="CD458">
        <v>0</v>
      </c>
      <c r="CE458">
        <v>0</v>
      </c>
      <c r="CF458" s="52">
        <f t="shared" si="214"/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Y458">
        <v>0</v>
      </c>
      <c r="CZ458">
        <v>0</v>
      </c>
      <c r="DA458">
        <v>0</v>
      </c>
      <c r="DC458">
        <v>0</v>
      </c>
      <c r="DD458" s="54">
        <f t="shared" si="209"/>
        <v>0</v>
      </c>
      <c r="DF458">
        <v>0</v>
      </c>
      <c r="DG458" s="46">
        <v>0</v>
      </c>
      <c r="DH458" t="s">
        <v>68</v>
      </c>
    </row>
    <row r="459" spans="1:112" hidden="1" x14ac:dyDescent="0.35">
      <c r="A459" t="s">
        <v>3</v>
      </c>
      <c r="B459">
        <v>987639967</v>
      </c>
      <c r="C459">
        <v>1988</v>
      </c>
      <c r="D459">
        <v>34</v>
      </c>
      <c r="E459">
        <v>2</v>
      </c>
      <c r="F459" t="s">
        <v>8</v>
      </c>
      <c r="G459" s="3" t="s">
        <v>11</v>
      </c>
      <c r="H459" s="1">
        <v>44429</v>
      </c>
      <c r="I459" s="1">
        <v>44489</v>
      </c>
      <c r="J459" s="1">
        <v>44456</v>
      </c>
      <c r="K459">
        <v>39.142857142857146</v>
      </c>
      <c r="L459" s="48">
        <f t="shared" si="210"/>
        <v>0</v>
      </c>
      <c r="M459" s="48">
        <f t="shared" si="202"/>
        <v>0</v>
      </c>
      <c r="N459" s="48">
        <f t="shared" si="203"/>
        <v>0</v>
      </c>
      <c r="O459">
        <v>35.285714285714292</v>
      </c>
      <c r="P459">
        <v>3200</v>
      </c>
      <c r="Q459" s="9">
        <f>VLOOKUP(ROUND(K459,0),Sheet2!$B$20:$J$37,8,0)</f>
        <v>2883.6536389391513</v>
      </c>
      <c r="R459" s="46">
        <f>VLOOKUP(ROUND(K459,0),Sheet2!$B$20:$J$37,2,0)</f>
        <v>3986.9445441050993</v>
      </c>
      <c r="S459" s="46">
        <f>VLOOKUP(ROUND(K459,0),Sheet2!$B$20:$J$37,3,0)</f>
        <v>3823.1316171522089</v>
      </c>
      <c r="T459" s="46">
        <f>VLOOKUP(ROUND(K459,0),Sheet2!$B$20:$J$37,4,0)</f>
        <v>3736.3856874523608</v>
      </c>
      <c r="U459" s="46">
        <f>VLOOKUP(ROUND(K459,0),Sheet2!$B$20:$J$37,5,0)</f>
        <v>3602.8137210549116</v>
      </c>
      <c r="V459" s="46">
        <f>VLOOKUP(ROUND(K459,0),Sheet2!$B$20:$J$37,6,0)</f>
        <v>3379.6207896898895</v>
      </c>
      <c r="W459" s="46">
        <f>VLOOKUP(ROUND(K459,0),Sheet2!$B$20:$J$37,7,0)</f>
        <v>3131.6372143145204</v>
      </c>
      <c r="X459" s="46">
        <f>VLOOKUP(ROUND(K459,0),Sheet2!$B$20:$J$37,8,0)</f>
        <v>2883.6536389391513</v>
      </c>
      <c r="Y459" s="46">
        <f>VLOOKUP(ROUND(K459,0),Sheet2!$B$20:$J$37,9,0)</f>
        <v>2660.4607075741292</v>
      </c>
      <c r="Z459" s="46">
        <f>VLOOKUP(ROUND(K459,0),Sheet2!$B$20:$M$37,10,0)</f>
        <v>2526.8887411766796</v>
      </c>
      <c r="AA459" s="46">
        <f>VLOOKUP(ROUND(K459,0),Sheet2!$B$20:$M$37,11,0)</f>
        <v>2440.1428114768319</v>
      </c>
      <c r="AB459" s="46">
        <f>VLOOKUP(ROUND(K459,0),Sheet2!$B$20:$M$37,12,0)</f>
        <v>2276.3298845239415</v>
      </c>
      <c r="AC459" s="46">
        <v>50</v>
      </c>
      <c r="AD459" s="53">
        <f t="shared" si="206"/>
        <v>0</v>
      </c>
      <c r="AE459">
        <v>1</v>
      </c>
      <c r="AF459" s="46">
        <v>0</v>
      </c>
      <c r="AG459">
        <v>0</v>
      </c>
      <c r="AH459" s="45">
        <v>1</v>
      </c>
      <c r="AI459" s="42">
        <v>140</v>
      </c>
      <c r="AJ459" s="42">
        <v>100</v>
      </c>
      <c r="AK459">
        <v>39</v>
      </c>
      <c r="AL459">
        <v>1</v>
      </c>
      <c r="AM459" s="45">
        <v>0</v>
      </c>
      <c r="AN459">
        <v>24</v>
      </c>
      <c r="AO459">
        <v>0</v>
      </c>
      <c r="AQ459">
        <v>0</v>
      </c>
      <c r="AS459">
        <v>0</v>
      </c>
      <c r="AT459">
        <v>0</v>
      </c>
      <c r="AU459" t="s">
        <v>20</v>
      </c>
      <c r="AV459" t="s">
        <v>25</v>
      </c>
      <c r="AW459">
        <v>0</v>
      </c>
      <c r="AX459">
        <v>0</v>
      </c>
      <c r="AY459">
        <v>0</v>
      </c>
      <c r="AZ459" s="51">
        <f t="shared" si="207"/>
        <v>0</v>
      </c>
      <c r="BA459">
        <v>0</v>
      </c>
      <c r="BB459">
        <v>1</v>
      </c>
      <c r="BC459">
        <v>0</v>
      </c>
      <c r="BD459">
        <v>0</v>
      </c>
      <c r="BE459">
        <v>0</v>
      </c>
      <c r="BF459" s="51">
        <f t="shared" si="208"/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60</v>
      </c>
      <c r="BW459" t="s">
        <v>25</v>
      </c>
      <c r="BX459">
        <v>0</v>
      </c>
      <c r="BY459">
        <v>0</v>
      </c>
      <c r="BZ459" s="52">
        <f t="shared" si="213"/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 s="52">
        <f t="shared" si="214"/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Y459">
        <v>0</v>
      </c>
      <c r="CZ459">
        <v>0</v>
      </c>
      <c r="DA459">
        <v>0</v>
      </c>
      <c r="DC459">
        <v>0</v>
      </c>
      <c r="DD459" s="54">
        <f t="shared" si="209"/>
        <v>0</v>
      </c>
      <c r="DE459" t="s">
        <v>8</v>
      </c>
      <c r="DF459">
        <v>0</v>
      </c>
      <c r="DG459" s="46">
        <v>0</v>
      </c>
      <c r="DH459" t="s">
        <v>68</v>
      </c>
    </row>
    <row r="460" spans="1:112" hidden="1" x14ac:dyDescent="0.35">
      <c r="A460" t="s">
        <v>3</v>
      </c>
      <c r="B460">
        <v>388298035</v>
      </c>
      <c r="C460">
        <v>1992</v>
      </c>
      <c r="D460">
        <v>30</v>
      </c>
      <c r="E460">
        <v>2</v>
      </c>
      <c r="F460" t="s">
        <v>8</v>
      </c>
      <c r="G460" s="3" t="s">
        <v>11</v>
      </c>
      <c r="H460" s="1">
        <v>44447</v>
      </c>
      <c r="I460" s="1">
        <v>44485</v>
      </c>
      <c r="J460" s="1">
        <v>44460</v>
      </c>
      <c r="K460">
        <v>39</v>
      </c>
      <c r="L460" s="48">
        <f t="shared" si="210"/>
        <v>0</v>
      </c>
      <c r="M460" s="48">
        <f t="shared" si="202"/>
        <v>0</v>
      </c>
      <c r="N460" s="48">
        <f t="shared" si="203"/>
        <v>0</v>
      </c>
      <c r="O460">
        <v>37.142857142857146</v>
      </c>
      <c r="P460">
        <v>3200</v>
      </c>
      <c r="Q460" s="9">
        <f>VLOOKUP(ROUND(K460,0),Sheet2!$B$20:$J$37,8,0)</f>
        <v>2883.6536389391513</v>
      </c>
      <c r="R460" s="46">
        <f>VLOOKUP(ROUND(K460,0),Sheet2!$B$20:$J$37,2,0)</f>
        <v>3986.9445441050993</v>
      </c>
      <c r="S460" s="46">
        <f>VLOOKUP(ROUND(K460,0),Sheet2!$B$20:$J$37,3,0)</f>
        <v>3823.1316171522089</v>
      </c>
      <c r="T460" s="46">
        <f>VLOOKUP(ROUND(K460,0),Sheet2!$B$20:$J$37,4,0)</f>
        <v>3736.3856874523608</v>
      </c>
      <c r="U460" s="46">
        <f>VLOOKUP(ROUND(K460,0),Sheet2!$B$20:$J$37,5,0)</f>
        <v>3602.8137210549116</v>
      </c>
      <c r="V460" s="46">
        <f>VLOOKUP(ROUND(K460,0),Sheet2!$B$20:$J$37,6,0)</f>
        <v>3379.6207896898895</v>
      </c>
      <c r="W460" s="46">
        <f>VLOOKUP(ROUND(K460,0),Sheet2!$B$20:$J$37,7,0)</f>
        <v>3131.6372143145204</v>
      </c>
      <c r="X460" s="46">
        <f>VLOOKUP(ROUND(K460,0),Sheet2!$B$20:$J$37,8,0)</f>
        <v>2883.6536389391513</v>
      </c>
      <c r="Y460" s="46">
        <f>VLOOKUP(ROUND(K460,0),Sheet2!$B$20:$J$37,9,0)</f>
        <v>2660.4607075741292</v>
      </c>
      <c r="Z460" s="46">
        <f>VLOOKUP(ROUND(K460,0),Sheet2!$B$20:$M$37,10,0)</f>
        <v>2526.8887411766796</v>
      </c>
      <c r="AA460" s="46">
        <f>VLOOKUP(ROUND(K460,0),Sheet2!$B$20:$M$37,11,0)</f>
        <v>2440.1428114768319</v>
      </c>
      <c r="AB460" s="46">
        <f>VLOOKUP(ROUND(K460,0),Sheet2!$B$20:$M$37,12,0)</f>
        <v>2276.3298845239415</v>
      </c>
      <c r="AC460" s="46">
        <v>50</v>
      </c>
      <c r="AD460" s="53">
        <f t="shared" si="206"/>
        <v>0</v>
      </c>
      <c r="AE460">
        <v>1</v>
      </c>
      <c r="AF460" s="46">
        <v>0</v>
      </c>
      <c r="AG460">
        <v>0</v>
      </c>
      <c r="AH460" s="45">
        <v>0</v>
      </c>
      <c r="AL460">
        <v>0</v>
      </c>
      <c r="AM460" s="45">
        <v>0</v>
      </c>
      <c r="AO460">
        <v>0</v>
      </c>
      <c r="AS460">
        <v>0</v>
      </c>
      <c r="AT460">
        <v>0</v>
      </c>
      <c r="AU460" t="s">
        <v>20</v>
      </c>
      <c r="AV460" t="s">
        <v>25</v>
      </c>
      <c r="AW460">
        <v>0</v>
      </c>
      <c r="AX460">
        <v>0</v>
      </c>
      <c r="AY460">
        <v>1</v>
      </c>
      <c r="AZ460" s="51">
        <f t="shared" si="207"/>
        <v>1</v>
      </c>
      <c r="BA460">
        <v>0</v>
      </c>
      <c r="BB460">
        <v>0</v>
      </c>
      <c r="BC460">
        <v>0</v>
      </c>
      <c r="BD460">
        <v>0</v>
      </c>
      <c r="BE460">
        <v>0</v>
      </c>
      <c r="BF460" s="51">
        <f t="shared" si="208"/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38</v>
      </c>
      <c r="BW460" t="s">
        <v>25</v>
      </c>
      <c r="BX460">
        <v>0</v>
      </c>
      <c r="BY460">
        <v>0</v>
      </c>
      <c r="BZ460" s="52">
        <f t="shared" si="213"/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 s="52">
        <f t="shared" si="214"/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Y460">
        <v>0</v>
      </c>
      <c r="CZ460">
        <v>0</v>
      </c>
      <c r="DA460">
        <v>0</v>
      </c>
      <c r="DC460">
        <v>0</v>
      </c>
      <c r="DD460" s="54">
        <f t="shared" si="209"/>
        <v>0</v>
      </c>
      <c r="DE460" t="s">
        <v>8</v>
      </c>
      <c r="DF460">
        <v>0</v>
      </c>
      <c r="DG460" s="46">
        <v>0</v>
      </c>
      <c r="DH460" t="s">
        <v>68</v>
      </c>
    </row>
    <row r="461" spans="1:112" hidden="1" x14ac:dyDescent="0.35">
      <c r="A461" t="s">
        <v>3</v>
      </c>
      <c r="B461">
        <v>336479429</v>
      </c>
      <c r="C461">
        <v>1992</v>
      </c>
      <c r="D461">
        <v>30</v>
      </c>
      <c r="E461">
        <v>2</v>
      </c>
      <c r="F461" t="s">
        <v>8</v>
      </c>
      <c r="G461" s="3" t="s">
        <v>11</v>
      </c>
      <c r="H461" s="1">
        <v>44424</v>
      </c>
      <c r="I461" s="1">
        <v>44467</v>
      </c>
      <c r="J461" s="1">
        <v>44518</v>
      </c>
      <c r="K461">
        <v>39</v>
      </c>
      <c r="L461" s="48">
        <f t="shared" si="210"/>
        <v>0</v>
      </c>
      <c r="M461" s="48">
        <f t="shared" si="202"/>
        <v>0</v>
      </c>
      <c r="N461" s="48">
        <f t="shared" si="203"/>
        <v>0</v>
      </c>
      <c r="O461">
        <v>31.714285714285715</v>
      </c>
      <c r="P461">
        <v>3200</v>
      </c>
      <c r="Q461" s="9">
        <f>VLOOKUP(ROUND(K461,0),Sheet2!$B$20:$J$37,8,0)</f>
        <v>2883.6536389391513</v>
      </c>
      <c r="R461" s="46">
        <f>VLOOKUP(ROUND(K461,0),Sheet2!$B$20:$J$37,2,0)</f>
        <v>3986.9445441050993</v>
      </c>
      <c r="S461" s="46">
        <f>VLOOKUP(ROUND(K461,0),Sheet2!$B$20:$J$37,3,0)</f>
        <v>3823.1316171522089</v>
      </c>
      <c r="T461" s="46">
        <f>VLOOKUP(ROUND(K461,0),Sheet2!$B$20:$J$37,4,0)</f>
        <v>3736.3856874523608</v>
      </c>
      <c r="U461" s="46">
        <f>VLOOKUP(ROUND(K461,0),Sheet2!$B$20:$J$37,5,0)</f>
        <v>3602.8137210549116</v>
      </c>
      <c r="V461" s="46">
        <f>VLOOKUP(ROUND(K461,0),Sheet2!$B$20:$J$37,6,0)</f>
        <v>3379.6207896898895</v>
      </c>
      <c r="W461" s="46">
        <f>VLOOKUP(ROUND(K461,0),Sheet2!$B$20:$J$37,7,0)</f>
        <v>3131.6372143145204</v>
      </c>
      <c r="X461" s="46">
        <f>VLOOKUP(ROUND(K461,0),Sheet2!$B$20:$J$37,8,0)</f>
        <v>2883.6536389391513</v>
      </c>
      <c r="Y461" s="46">
        <f>VLOOKUP(ROUND(K461,0),Sheet2!$B$20:$J$37,9,0)</f>
        <v>2660.4607075741292</v>
      </c>
      <c r="Z461" s="46">
        <f>VLOOKUP(ROUND(K461,0),Sheet2!$B$20:$M$37,10,0)</f>
        <v>2526.8887411766796</v>
      </c>
      <c r="AA461" s="46">
        <f>VLOOKUP(ROUND(K461,0),Sheet2!$B$20:$M$37,11,0)</f>
        <v>2440.1428114768319</v>
      </c>
      <c r="AB461" s="46">
        <f>VLOOKUP(ROUND(K461,0),Sheet2!$B$20:$M$37,12,0)</f>
        <v>2276.3298845239415</v>
      </c>
      <c r="AC461" s="46">
        <v>50</v>
      </c>
      <c r="AD461" s="53">
        <f t="shared" si="206"/>
        <v>0</v>
      </c>
      <c r="AE461">
        <v>1</v>
      </c>
      <c r="AF461" s="46">
        <v>0</v>
      </c>
      <c r="AG461">
        <v>0</v>
      </c>
      <c r="AH461" s="45">
        <v>0</v>
      </c>
      <c r="AL461">
        <v>0</v>
      </c>
      <c r="AM461" s="45">
        <v>0</v>
      </c>
      <c r="AO461">
        <v>0</v>
      </c>
      <c r="AS461">
        <v>0</v>
      </c>
      <c r="AT461">
        <v>0</v>
      </c>
      <c r="AU461" t="s">
        <v>20</v>
      </c>
      <c r="AV461" t="s">
        <v>24</v>
      </c>
      <c r="AW461">
        <v>0</v>
      </c>
      <c r="AX461">
        <v>0</v>
      </c>
      <c r="AY461">
        <v>1</v>
      </c>
      <c r="AZ461" s="51">
        <f t="shared" si="207"/>
        <v>1</v>
      </c>
      <c r="BA461">
        <v>0</v>
      </c>
      <c r="BB461">
        <v>0</v>
      </c>
      <c r="BC461">
        <v>1</v>
      </c>
      <c r="BD461">
        <v>0</v>
      </c>
      <c r="BE461">
        <v>0</v>
      </c>
      <c r="BF461" s="51">
        <f t="shared" si="208"/>
        <v>0</v>
      </c>
      <c r="BG461">
        <v>0</v>
      </c>
      <c r="BH461">
        <v>1</v>
      </c>
      <c r="BI461">
        <v>0</v>
      </c>
      <c r="BJ461">
        <v>1</v>
      </c>
      <c r="BK461">
        <v>1</v>
      </c>
      <c r="BL461">
        <v>0</v>
      </c>
      <c r="BM461">
        <v>1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43</v>
      </c>
      <c r="BW461" t="s">
        <v>24</v>
      </c>
      <c r="BX461">
        <v>0</v>
      </c>
      <c r="BY461">
        <v>0</v>
      </c>
      <c r="BZ461" s="52">
        <f t="shared" si="213"/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 s="52">
        <f t="shared" si="214"/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Y461">
        <v>0</v>
      </c>
      <c r="CZ461">
        <v>0</v>
      </c>
      <c r="DA461">
        <v>0</v>
      </c>
      <c r="DC461">
        <v>0</v>
      </c>
      <c r="DD461" s="54">
        <f t="shared" si="209"/>
        <v>0</v>
      </c>
      <c r="DE461" t="s">
        <v>73</v>
      </c>
      <c r="DF461">
        <v>0</v>
      </c>
      <c r="DG461" s="46">
        <v>0</v>
      </c>
      <c r="DH461" t="s">
        <v>68</v>
      </c>
    </row>
    <row r="462" spans="1:112" hidden="1" x14ac:dyDescent="0.35">
      <c r="A462" t="s">
        <v>3</v>
      </c>
      <c r="B462">
        <v>792147148</v>
      </c>
      <c r="C462">
        <v>1992</v>
      </c>
      <c r="D462">
        <v>30</v>
      </c>
      <c r="E462">
        <v>1</v>
      </c>
      <c r="F462" t="s">
        <v>8</v>
      </c>
      <c r="G462" s="3" t="s">
        <v>11</v>
      </c>
      <c r="H462" s="1">
        <v>44452</v>
      </c>
      <c r="I462" s="1">
        <v>44473</v>
      </c>
      <c r="J462" s="1">
        <v>44544</v>
      </c>
      <c r="K462">
        <v>39</v>
      </c>
      <c r="L462" s="48">
        <f t="shared" si="210"/>
        <v>0</v>
      </c>
      <c r="M462" s="48">
        <f t="shared" si="202"/>
        <v>0</v>
      </c>
      <c r="N462" s="48">
        <f t="shared" si="203"/>
        <v>0</v>
      </c>
      <c r="O462">
        <v>28.857142857142858</v>
      </c>
      <c r="P462">
        <v>3200</v>
      </c>
      <c r="Q462" s="9">
        <f>VLOOKUP(ROUND(K462,0),Sheet2!$B$20:$J$37,8,0)</f>
        <v>2883.6536389391513</v>
      </c>
      <c r="R462" s="46">
        <f>VLOOKUP(ROUND(K462,0),Sheet2!$B$20:$J$37,2,0)</f>
        <v>3986.9445441050993</v>
      </c>
      <c r="S462" s="46">
        <f>VLOOKUP(ROUND(K462,0),Sheet2!$B$20:$J$37,3,0)</f>
        <v>3823.1316171522089</v>
      </c>
      <c r="T462" s="46">
        <f>VLOOKUP(ROUND(K462,0),Sheet2!$B$20:$J$37,4,0)</f>
        <v>3736.3856874523608</v>
      </c>
      <c r="U462" s="46">
        <f>VLOOKUP(ROUND(K462,0),Sheet2!$B$20:$J$37,5,0)</f>
        <v>3602.8137210549116</v>
      </c>
      <c r="V462" s="46">
        <f>VLOOKUP(ROUND(K462,0),Sheet2!$B$20:$J$37,6,0)</f>
        <v>3379.6207896898895</v>
      </c>
      <c r="W462" s="46">
        <f>VLOOKUP(ROUND(K462,0),Sheet2!$B$20:$J$37,7,0)</f>
        <v>3131.6372143145204</v>
      </c>
      <c r="X462" s="46">
        <f>VLOOKUP(ROUND(K462,0),Sheet2!$B$20:$J$37,8,0)</f>
        <v>2883.6536389391513</v>
      </c>
      <c r="Y462" s="46">
        <f>VLOOKUP(ROUND(K462,0),Sheet2!$B$20:$J$37,9,0)</f>
        <v>2660.4607075741292</v>
      </c>
      <c r="Z462" s="46">
        <f>VLOOKUP(ROUND(K462,0),Sheet2!$B$20:$M$37,10,0)</f>
        <v>2526.8887411766796</v>
      </c>
      <c r="AA462" s="46">
        <f>VLOOKUP(ROUND(K462,0),Sheet2!$B$20:$M$37,11,0)</f>
        <v>2440.1428114768319</v>
      </c>
      <c r="AB462" s="46">
        <f>VLOOKUP(ROUND(K462,0),Sheet2!$B$20:$M$37,12,0)</f>
        <v>2276.3298845239415</v>
      </c>
      <c r="AC462" s="46">
        <v>50</v>
      </c>
      <c r="AD462" s="53">
        <f t="shared" si="206"/>
        <v>0</v>
      </c>
      <c r="AE462">
        <v>1</v>
      </c>
      <c r="AF462" s="46">
        <v>0</v>
      </c>
      <c r="AG462">
        <v>0</v>
      </c>
      <c r="AH462" s="45">
        <v>0</v>
      </c>
      <c r="AL462">
        <v>0</v>
      </c>
      <c r="AM462" s="45">
        <v>0</v>
      </c>
      <c r="AN462" t="s">
        <v>15</v>
      </c>
      <c r="AO462">
        <v>0</v>
      </c>
      <c r="AS462">
        <v>0</v>
      </c>
      <c r="AT462">
        <v>0</v>
      </c>
      <c r="AU462" t="s">
        <v>20</v>
      </c>
      <c r="AV462" t="s">
        <v>25</v>
      </c>
      <c r="AW462">
        <v>0</v>
      </c>
      <c r="AX462">
        <v>0</v>
      </c>
      <c r="AY462">
        <v>1</v>
      </c>
      <c r="AZ462" s="51">
        <f t="shared" si="207"/>
        <v>1</v>
      </c>
      <c r="BA462">
        <v>0</v>
      </c>
      <c r="BB462">
        <v>0</v>
      </c>
      <c r="BC462">
        <v>0</v>
      </c>
      <c r="BD462">
        <v>0</v>
      </c>
      <c r="BE462">
        <v>0</v>
      </c>
      <c r="BF462" s="51">
        <f t="shared" si="208"/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21</v>
      </c>
      <c r="BW462" t="s">
        <v>25</v>
      </c>
      <c r="BX462">
        <v>0</v>
      </c>
      <c r="BY462">
        <v>1</v>
      </c>
      <c r="BZ462" s="52">
        <f t="shared" si="213"/>
        <v>1</v>
      </c>
      <c r="CA462">
        <v>0</v>
      </c>
      <c r="CB462">
        <v>0</v>
      </c>
      <c r="CC462">
        <v>0</v>
      </c>
      <c r="CD462">
        <v>0</v>
      </c>
      <c r="CE462">
        <v>0</v>
      </c>
      <c r="CF462" s="52">
        <f t="shared" si="214"/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Y462">
        <v>0</v>
      </c>
      <c r="CZ462">
        <v>0</v>
      </c>
      <c r="DA462">
        <v>0</v>
      </c>
      <c r="DC462">
        <v>0</v>
      </c>
      <c r="DD462" s="54">
        <f t="shared" si="209"/>
        <v>0</v>
      </c>
      <c r="DE462" t="s">
        <v>8</v>
      </c>
      <c r="DF462">
        <v>0</v>
      </c>
      <c r="DG462" s="46">
        <v>0</v>
      </c>
      <c r="DH462" t="s">
        <v>68</v>
      </c>
    </row>
    <row r="463" spans="1:112" hidden="1" x14ac:dyDescent="0.35">
      <c r="A463" t="s">
        <v>3</v>
      </c>
      <c r="B463">
        <v>933867255</v>
      </c>
      <c r="C463">
        <v>1992</v>
      </c>
      <c r="D463">
        <v>30</v>
      </c>
      <c r="E463">
        <v>1</v>
      </c>
      <c r="F463" t="s">
        <v>8</v>
      </c>
      <c r="G463" s="3" t="s">
        <v>11</v>
      </c>
      <c r="H463" s="1">
        <v>44448</v>
      </c>
      <c r="I463" s="1">
        <v>44469</v>
      </c>
      <c r="J463" s="1">
        <v>44544</v>
      </c>
      <c r="K463">
        <v>39</v>
      </c>
      <c r="L463" s="48">
        <f t="shared" si="210"/>
        <v>0</v>
      </c>
      <c r="M463" s="48">
        <f t="shared" si="202"/>
        <v>0</v>
      </c>
      <c r="N463" s="48">
        <f t="shared" si="203"/>
        <v>0</v>
      </c>
      <c r="O463">
        <v>28.285714285714285</v>
      </c>
      <c r="P463">
        <v>3200</v>
      </c>
      <c r="Q463" s="9">
        <f>VLOOKUP(ROUND(K463,0),Sheet2!$B$20:$J$37,8,0)</f>
        <v>2883.6536389391513</v>
      </c>
      <c r="R463" s="46">
        <f>VLOOKUP(ROUND(K463,0),Sheet2!$B$20:$J$37,2,0)</f>
        <v>3986.9445441050993</v>
      </c>
      <c r="S463" s="46">
        <f>VLOOKUP(ROUND(K463,0),Sheet2!$B$20:$J$37,3,0)</f>
        <v>3823.1316171522089</v>
      </c>
      <c r="T463" s="46">
        <f>VLOOKUP(ROUND(K463,0),Sheet2!$B$20:$J$37,4,0)</f>
        <v>3736.3856874523608</v>
      </c>
      <c r="U463" s="46">
        <f>VLOOKUP(ROUND(K463,0),Sheet2!$B$20:$J$37,5,0)</f>
        <v>3602.8137210549116</v>
      </c>
      <c r="V463" s="46">
        <f>VLOOKUP(ROUND(K463,0),Sheet2!$B$20:$J$37,6,0)</f>
        <v>3379.6207896898895</v>
      </c>
      <c r="W463" s="46">
        <f>VLOOKUP(ROUND(K463,0),Sheet2!$B$20:$J$37,7,0)</f>
        <v>3131.6372143145204</v>
      </c>
      <c r="X463" s="46">
        <f>VLOOKUP(ROUND(K463,0),Sheet2!$B$20:$J$37,8,0)</f>
        <v>2883.6536389391513</v>
      </c>
      <c r="Y463" s="46">
        <f>VLOOKUP(ROUND(K463,0),Sheet2!$B$20:$J$37,9,0)</f>
        <v>2660.4607075741292</v>
      </c>
      <c r="Z463" s="46">
        <f>VLOOKUP(ROUND(K463,0),Sheet2!$B$20:$M$37,10,0)</f>
        <v>2526.8887411766796</v>
      </c>
      <c r="AA463" s="46">
        <f>VLOOKUP(ROUND(K463,0),Sheet2!$B$20:$M$37,11,0)</f>
        <v>2440.1428114768319</v>
      </c>
      <c r="AB463" s="46">
        <f>VLOOKUP(ROUND(K463,0),Sheet2!$B$20:$M$37,12,0)</f>
        <v>2276.3298845239415</v>
      </c>
      <c r="AC463" s="46">
        <v>50</v>
      </c>
      <c r="AD463" s="53">
        <f t="shared" si="206"/>
        <v>0</v>
      </c>
      <c r="AE463">
        <v>1</v>
      </c>
      <c r="AF463" s="46">
        <v>0</v>
      </c>
      <c r="AG463">
        <v>0</v>
      </c>
      <c r="AH463" s="45">
        <v>0</v>
      </c>
      <c r="AL463">
        <v>0</v>
      </c>
      <c r="AM463" s="45">
        <v>0</v>
      </c>
      <c r="AN463" t="s">
        <v>15</v>
      </c>
      <c r="AO463">
        <v>0</v>
      </c>
      <c r="AS463">
        <v>0</v>
      </c>
      <c r="AT463">
        <v>0</v>
      </c>
      <c r="AU463" t="s">
        <v>20</v>
      </c>
      <c r="AV463" t="s">
        <v>25</v>
      </c>
      <c r="AW463">
        <v>0</v>
      </c>
      <c r="AX463">
        <v>0</v>
      </c>
      <c r="AY463">
        <v>1</v>
      </c>
      <c r="AZ463" s="51">
        <f t="shared" si="207"/>
        <v>1</v>
      </c>
      <c r="BA463">
        <v>0</v>
      </c>
      <c r="BB463">
        <v>0</v>
      </c>
      <c r="BC463">
        <v>0</v>
      </c>
      <c r="BD463">
        <v>0</v>
      </c>
      <c r="BE463">
        <v>0</v>
      </c>
      <c r="BF463" s="51">
        <f t="shared" si="208"/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21</v>
      </c>
      <c r="BW463" t="s">
        <v>25</v>
      </c>
      <c r="BX463">
        <v>0</v>
      </c>
      <c r="BY463">
        <v>1</v>
      </c>
      <c r="BZ463" s="52">
        <f t="shared" si="213"/>
        <v>1</v>
      </c>
      <c r="CA463">
        <v>0</v>
      </c>
      <c r="CB463">
        <v>0</v>
      </c>
      <c r="CC463">
        <v>0</v>
      </c>
      <c r="CD463">
        <v>0</v>
      </c>
      <c r="CE463">
        <v>0</v>
      </c>
      <c r="CF463" s="52">
        <f t="shared" si="214"/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Y463">
        <v>0</v>
      </c>
      <c r="CZ463">
        <v>0</v>
      </c>
      <c r="DA463">
        <v>0</v>
      </c>
      <c r="DC463">
        <v>0</v>
      </c>
      <c r="DD463" s="54">
        <f t="shared" si="209"/>
        <v>0</v>
      </c>
      <c r="DE463" t="s">
        <v>8</v>
      </c>
      <c r="DF463">
        <v>0</v>
      </c>
      <c r="DG463" s="46">
        <v>0</v>
      </c>
      <c r="DH463" t="s">
        <v>68</v>
      </c>
    </row>
    <row r="464" spans="1:112" hidden="1" x14ac:dyDescent="0.35">
      <c r="A464" t="s">
        <v>3</v>
      </c>
      <c r="B464">
        <v>389697959</v>
      </c>
      <c r="C464">
        <v>1990</v>
      </c>
      <c r="D464">
        <v>32</v>
      </c>
      <c r="E464">
        <v>0</v>
      </c>
      <c r="F464" t="s">
        <v>8</v>
      </c>
      <c r="G464" s="3" t="s">
        <v>11</v>
      </c>
      <c r="H464" s="1">
        <v>44426</v>
      </c>
      <c r="I464" s="1">
        <v>44481</v>
      </c>
      <c r="J464" s="1">
        <v>44474</v>
      </c>
      <c r="K464">
        <v>39</v>
      </c>
      <c r="L464" s="48">
        <f t="shared" si="210"/>
        <v>0</v>
      </c>
      <c r="M464" s="48">
        <f t="shared" si="202"/>
        <v>0</v>
      </c>
      <c r="N464" s="48">
        <f t="shared" si="203"/>
        <v>0</v>
      </c>
      <c r="O464">
        <v>32.142857142857146</v>
      </c>
      <c r="P464">
        <v>3200</v>
      </c>
      <c r="Q464" s="9">
        <f>VLOOKUP(ROUND(K464,0),Sheet2!$B$20:$J$37,8,0)</f>
        <v>2883.6536389391513</v>
      </c>
      <c r="R464" s="46">
        <f>VLOOKUP(ROUND(K464,0),Sheet2!$B$20:$J$37,2,0)</f>
        <v>3986.9445441050993</v>
      </c>
      <c r="S464" s="46">
        <f>VLOOKUP(ROUND(K464,0),Sheet2!$B$20:$J$37,3,0)</f>
        <v>3823.1316171522089</v>
      </c>
      <c r="T464" s="46">
        <f>VLOOKUP(ROUND(K464,0),Sheet2!$B$20:$J$37,4,0)</f>
        <v>3736.3856874523608</v>
      </c>
      <c r="U464" s="46">
        <f>VLOOKUP(ROUND(K464,0),Sheet2!$B$20:$J$37,5,0)</f>
        <v>3602.8137210549116</v>
      </c>
      <c r="V464" s="46">
        <f>VLOOKUP(ROUND(K464,0),Sheet2!$B$20:$J$37,6,0)</f>
        <v>3379.6207896898895</v>
      </c>
      <c r="W464" s="46">
        <f>VLOOKUP(ROUND(K464,0),Sheet2!$B$20:$J$37,7,0)</f>
        <v>3131.6372143145204</v>
      </c>
      <c r="X464" s="46">
        <f>VLOOKUP(ROUND(K464,0),Sheet2!$B$20:$J$37,8,0)</f>
        <v>2883.6536389391513</v>
      </c>
      <c r="Y464" s="46">
        <f>VLOOKUP(ROUND(K464,0),Sheet2!$B$20:$J$37,9,0)</f>
        <v>2660.4607075741292</v>
      </c>
      <c r="Z464" s="46">
        <f>VLOOKUP(ROUND(K464,0),Sheet2!$B$20:$M$37,10,0)</f>
        <v>2526.8887411766796</v>
      </c>
      <c r="AA464" s="46">
        <f>VLOOKUP(ROUND(K464,0),Sheet2!$B$20:$M$37,11,0)</f>
        <v>2440.1428114768319</v>
      </c>
      <c r="AB464" s="46">
        <f>VLOOKUP(ROUND(K464,0),Sheet2!$B$20:$M$37,12,0)</f>
        <v>2276.3298845239415</v>
      </c>
      <c r="AC464" s="46">
        <v>50</v>
      </c>
      <c r="AD464" s="53">
        <f t="shared" si="206"/>
        <v>0</v>
      </c>
      <c r="AE464">
        <v>1</v>
      </c>
      <c r="AF464" s="46">
        <v>0</v>
      </c>
      <c r="AG464">
        <v>0</v>
      </c>
      <c r="AH464" s="45">
        <v>0</v>
      </c>
      <c r="AL464">
        <v>0</v>
      </c>
      <c r="AM464" s="45">
        <v>0</v>
      </c>
      <c r="AO464">
        <v>0</v>
      </c>
      <c r="AQ464">
        <v>0</v>
      </c>
      <c r="AS464">
        <v>0</v>
      </c>
      <c r="AT464">
        <v>0</v>
      </c>
      <c r="AU464" t="s">
        <v>20</v>
      </c>
      <c r="AV464" t="s">
        <v>24</v>
      </c>
      <c r="AW464">
        <v>0</v>
      </c>
      <c r="AX464">
        <v>0</v>
      </c>
      <c r="AY464">
        <v>0</v>
      </c>
      <c r="AZ464" s="51">
        <f t="shared" si="207"/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 s="51">
        <f t="shared" si="208"/>
        <v>0</v>
      </c>
      <c r="BG464">
        <v>0</v>
      </c>
      <c r="BH464">
        <v>1</v>
      </c>
      <c r="BI464">
        <v>1</v>
      </c>
      <c r="BJ464">
        <v>1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55</v>
      </c>
      <c r="BW464" t="s">
        <v>24</v>
      </c>
      <c r="BX464">
        <v>0</v>
      </c>
      <c r="BY464">
        <v>0</v>
      </c>
      <c r="BZ464" s="52">
        <f t="shared" si="213"/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 s="52">
        <f t="shared" si="214"/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Y464">
        <v>0</v>
      </c>
      <c r="CZ464">
        <v>0</v>
      </c>
      <c r="DA464">
        <v>0</v>
      </c>
      <c r="DC464">
        <v>0</v>
      </c>
      <c r="DD464" s="54">
        <f t="shared" si="209"/>
        <v>0</v>
      </c>
      <c r="DE464" t="s">
        <v>8</v>
      </c>
      <c r="DF464">
        <v>0</v>
      </c>
      <c r="DG464" s="46">
        <v>0</v>
      </c>
      <c r="DH464" t="s">
        <v>68</v>
      </c>
    </row>
    <row r="465" spans="1:112" hidden="1" x14ac:dyDescent="0.35">
      <c r="A465" t="s">
        <v>3</v>
      </c>
      <c r="B465">
        <v>938588851</v>
      </c>
      <c r="C465">
        <v>1989</v>
      </c>
      <c r="D465">
        <v>33</v>
      </c>
      <c r="E465">
        <v>2</v>
      </c>
      <c r="F465" t="s">
        <v>8</v>
      </c>
      <c r="G465" s="3" t="s">
        <v>11</v>
      </c>
      <c r="H465" s="1">
        <v>44445</v>
      </c>
      <c r="I465" s="1">
        <v>44466</v>
      </c>
      <c r="J465" s="1">
        <v>44466</v>
      </c>
      <c r="K465" s="46">
        <v>39</v>
      </c>
      <c r="L465" s="48">
        <f t="shared" si="210"/>
        <v>0</v>
      </c>
      <c r="M465" s="48">
        <f t="shared" si="202"/>
        <v>0</v>
      </c>
      <c r="N465" s="48">
        <f t="shared" si="203"/>
        <v>0</v>
      </c>
      <c r="O465">
        <v>36</v>
      </c>
      <c r="P465">
        <v>3200</v>
      </c>
      <c r="Q465" s="9">
        <f>VLOOKUP(ROUND(K465,0),Sheet2!$B$20:$J$37,8,0)</f>
        <v>2883.6536389391513</v>
      </c>
      <c r="R465" s="46">
        <f>VLOOKUP(ROUND(K465,0),Sheet2!$B$20:$J$37,2,0)</f>
        <v>3986.9445441050993</v>
      </c>
      <c r="S465" s="46">
        <f>VLOOKUP(ROUND(K465,0),Sheet2!$B$20:$J$37,3,0)</f>
        <v>3823.1316171522089</v>
      </c>
      <c r="T465" s="46">
        <f>VLOOKUP(ROUND(K465,0),Sheet2!$B$20:$J$37,4,0)</f>
        <v>3736.3856874523608</v>
      </c>
      <c r="U465" s="46">
        <f>VLOOKUP(ROUND(K465,0),Sheet2!$B$20:$J$37,5,0)</f>
        <v>3602.8137210549116</v>
      </c>
      <c r="V465" s="46">
        <f>VLOOKUP(ROUND(K465,0),Sheet2!$B$20:$J$37,6,0)</f>
        <v>3379.6207896898895</v>
      </c>
      <c r="W465" s="46">
        <f>VLOOKUP(ROUND(K465,0),Sheet2!$B$20:$J$37,7,0)</f>
        <v>3131.6372143145204</v>
      </c>
      <c r="X465" s="46">
        <f>VLOOKUP(ROUND(K465,0),Sheet2!$B$20:$J$37,8,0)</f>
        <v>2883.6536389391513</v>
      </c>
      <c r="Y465" s="46">
        <f>VLOOKUP(ROUND(K465,0),Sheet2!$B$20:$J$37,9,0)</f>
        <v>2660.4607075741292</v>
      </c>
      <c r="Z465" s="46">
        <f>VLOOKUP(ROUND(K465,0),Sheet2!$B$20:$M$37,10,0)</f>
        <v>2526.8887411766796</v>
      </c>
      <c r="AA465" s="46">
        <f>VLOOKUP(ROUND(K465,0),Sheet2!$B$20:$M$37,11,0)</f>
        <v>2440.1428114768319</v>
      </c>
      <c r="AB465" s="46">
        <f>VLOOKUP(ROUND(K465,0),Sheet2!$B$20:$M$37,12,0)</f>
        <v>2276.3298845239415</v>
      </c>
      <c r="AC465" s="46">
        <v>50</v>
      </c>
      <c r="AD465" s="53">
        <f t="shared" si="206"/>
        <v>0</v>
      </c>
      <c r="AE465">
        <v>1</v>
      </c>
      <c r="AF465" s="46">
        <v>0</v>
      </c>
      <c r="AG465">
        <v>0</v>
      </c>
      <c r="AH465" s="45">
        <v>0</v>
      </c>
      <c r="AL465">
        <v>0</v>
      </c>
      <c r="AM465" s="45">
        <v>0</v>
      </c>
      <c r="AO465">
        <v>0</v>
      </c>
      <c r="AS465">
        <v>0</v>
      </c>
      <c r="AT465">
        <v>1</v>
      </c>
      <c r="AU465" t="s">
        <v>20</v>
      </c>
      <c r="AV465" t="s">
        <v>25</v>
      </c>
      <c r="AW465">
        <v>0</v>
      </c>
      <c r="AX465">
        <v>0</v>
      </c>
      <c r="AY465">
        <v>0</v>
      </c>
      <c r="AZ465" s="51">
        <f t="shared" si="207"/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51">
        <f t="shared" si="208"/>
        <v>0</v>
      </c>
      <c r="BG465">
        <v>0</v>
      </c>
      <c r="BH465">
        <v>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21</v>
      </c>
      <c r="BW465" t="s">
        <v>25</v>
      </c>
      <c r="BX465">
        <v>0</v>
      </c>
      <c r="BY465">
        <v>0</v>
      </c>
      <c r="BZ465" s="52">
        <f t="shared" si="213"/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 s="52">
        <f t="shared" si="214"/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Y465">
        <v>0</v>
      </c>
      <c r="CZ465">
        <v>0</v>
      </c>
      <c r="DA465">
        <v>0</v>
      </c>
      <c r="DC465">
        <v>0</v>
      </c>
      <c r="DD465" s="54">
        <f t="shared" si="209"/>
        <v>0</v>
      </c>
      <c r="DE465" t="s">
        <v>73</v>
      </c>
      <c r="DF465">
        <v>0</v>
      </c>
      <c r="DG465" s="46">
        <v>0</v>
      </c>
      <c r="DH465" t="s">
        <v>68</v>
      </c>
    </row>
    <row r="466" spans="1:112" hidden="1" x14ac:dyDescent="0.35">
      <c r="A466" t="s">
        <v>2</v>
      </c>
      <c r="B466">
        <v>19021941</v>
      </c>
      <c r="C466">
        <v>1989</v>
      </c>
      <c r="D466">
        <v>33</v>
      </c>
      <c r="E466">
        <v>0</v>
      </c>
      <c r="F466" t="s">
        <v>8</v>
      </c>
      <c r="G466" s="4" t="s">
        <v>11</v>
      </c>
      <c r="H466" s="1">
        <v>44429</v>
      </c>
      <c r="I466" s="1"/>
      <c r="J466" s="1">
        <v>44551</v>
      </c>
      <c r="K466">
        <v>38.571428571428569</v>
      </c>
      <c r="L466" s="48">
        <f t="shared" si="210"/>
        <v>0</v>
      </c>
      <c r="M466" s="48">
        <f t="shared" si="202"/>
        <v>0</v>
      </c>
      <c r="N466" s="48">
        <f t="shared" si="203"/>
        <v>0</v>
      </c>
      <c r="O466">
        <v>21.142857142857142</v>
      </c>
      <c r="P466">
        <v>3200</v>
      </c>
      <c r="Q466" s="9">
        <f>VLOOKUP(ROUND(K466,0),Sheet2!$B$20:$J$37,8,0)</f>
        <v>2883.6536389391513</v>
      </c>
      <c r="R466" s="46">
        <f>VLOOKUP(ROUND(K466,0),Sheet2!$B$20:$J$37,2,0)</f>
        <v>3986.9445441050993</v>
      </c>
      <c r="S466" s="46">
        <f>VLOOKUP(ROUND(K466,0),Sheet2!$B$20:$J$37,3,0)</f>
        <v>3823.1316171522089</v>
      </c>
      <c r="T466" s="46">
        <f>VLOOKUP(ROUND(K466,0),Sheet2!$B$20:$J$37,4,0)</f>
        <v>3736.3856874523608</v>
      </c>
      <c r="U466" s="46">
        <f>VLOOKUP(ROUND(K466,0),Sheet2!$B$20:$J$37,5,0)</f>
        <v>3602.8137210549116</v>
      </c>
      <c r="V466" s="46">
        <f>VLOOKUP(ROUND(K466,0),Sheet2!$B$20:$J$37,6,0)</f>
        <v>3379.6207896898895</v>
      </c>
      <c r="W466" s="46">
        <f>VLOOKUP(ROUND(K466,0),Sheet2!$B$20:$J$37,7,0)</f>
        <v>3131.6372143145204</v>
      </c>
      <c r="X466" s="46">
        <f>VLOOKUP(ROUND(K466,0),Sheet2!$B$20:$J$37,8,0)</f>
        <v>2883.6536389391513</v>
      </c>
      <c r="Y466" s="46">
        <f>VLOOKUP(ROUND(K466,0),Sheet2!$B$20:$J$37,9,0)</f>
        <v>2660.4607075741292</v>
      </c>
      <c r="Z466" s="46">
        <f>VLOOKUP(ROUND(K466,0),Sheet2!$B$20:$M$37,10,0)</f>
        <v>2526.8887411766796</v>
      </c>
      <c r="AA466" s="46">
        <f>VLOOKUP(ROUND(K466,0),Sheet2!$B$20:$M$37,11,0)</f>
        <v>2440.1428114768319</v>
      </c>
      <c r="AB466" s="46">
        <f>VLOOKUP(ROUND(K466,0),Sheet2!$B$20:$M$37,12,0)</f>
        <v>2276.3298845239415</v>
      </c>
      <c r="AC466" s="46">
        <v>50</v>
      </c>
      <c r="AD466" s="53">
        <f t="shared" si="206"/>
        <v>0</v>
      </c>
      <c r="AE466">
        <v>1</v>
      </c>
      <c r="AF466" s="46">
        <v>0</v>
      </c>
      <c r="AG466">
        <v>0</v>
      </c>
      <c r="AH466" s="45">
        <v>0</v>
      </c>
      <c r="AL466">
        <v>1</v>
      </c>
      <c r="AM466" s="45">
        <v>0</v>
      </c>
      <c r="AO466">
        <v>0</v>
      </c>
      <c r="AQ466">
        <v>0</v>
      </c>
      <c r="AS466">
        <v>0</v>
      </c>
      <c r="AT466">
        <v>0</v>
      </c>
      <c r="AU466" t="s">
        <v>21</v>
      </c>
      <c r="AV466" t="s">
        <v>25</v>
      </c>
      <c r="AW466">
        <v>0</v>
      </c>
      <c r="AX466">
        <v>1</v>
      </c>
      <c r="AY466">
        <v>1</v>
      </c>
      <c r="AZ466" s="51">
        <v>1</v>
      </c>
      <c r="BA466">
        <v>0</v>
      </c>
      <c r="BB466">
        <v>1</v>
      </c>
      <c r="BC466">
        <v>0</v>
      </c>
      <c r="BD466">
        <v>0</v>
      </c>
      <c r="BE466">
        <v>0</v>
      </c>
      <c r="BF466" s="51">
        <f t="shared" si="208"/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/>
      <c r="CW466">
        <v>0</v>
      </c>
      <c r="CY466">
        <v>0</v>
      </c>
      <c r="CZ466">
        <v>0</v>
      </c>
      <c r="DA466">
        <v>0</v>
      </c>
      <c r="DC466">
        <v>0</v>
      </c>
      <c r="DD466" s="54">
        <f t="shared" si="209"/>
        <v>0</v>
      </c>
      <c r="DF466">
        <v>0</v>
      </c>
      <c r="DG466" s="46">
        <v>0</v>
      </c>
      <c r="DH466" t="s">
        <v>68</v>
      </c>
    </row>
    <row r="467" spans="1:112" hidden="1" x14ac:dyDescent="0.35">
      <c r="A467" t="s">
        <v>2</v>
      </c>
      <c r="B467">
        <v>21011684</v>
      </c>
      <c r="C467">
        <v>1985</v>
      </c>
      <c r="D467">
        <v>37</v>
      </c>
      <c r="E467">
        <v>0</v>
      </c>
      <c r="F467" t="s">
        <v>9</v>
      </c>
      <c r="G467" s="4" t="s">
        <v>11</v>
      </c>
      <c r="H467" s="1">
        <v>44422</v>
      </c>
      <c r="I467" s="1"/>
      <c r="J467" s="1">
        <v>44534</v>
      </c>
      <c r="K467" s="46">
        <v>39</v>
      </c>
      <c r="L467" s="48">
        <f t="shared" si="210"/>
        <v>0</v>
      </c>
      <c r="M467" s="48">
        <f t="shared" si="202"/>
        <v>0</v>
      </c>
      <c r="N467" s="48">
        <f t="shared" si="203"/>
        <v>0</v>
      </c>
      <c r="O467">
        <v>23</v>
      </c>
      <c r="P467">
        <v>3200</v>
      </c>
      <c r="Q467" s="9">
        <f>VLOOKUP(ROUND(K467,0),Sheet2!$B$20:$J$37,8,0)</f>
        <v>2883.6536389391513</v>
      </c>
      <c r="R467" s="46">
        <f>VLOOKUP(ROUND(K467,0),Sheet2!$B$20:$J$37,2,0)</f>
        <v>3986.9445441050993</v>
      </c>
      <c r="S467" s="46">
        <f>VLOOKUP(ROUND(K467,0),Sheet2!$B$20:$J$37,3,0)</f>
        <v>3823.1316171522089</v>
      </c>
      <c r="T467" s="46">
        <f>VLOOKUP(ROUND(K467,0),Sheet2!$B$20:$J$37,4,0)</f>
        <v>3736.3856874523608</v>
      </c>
      <c r="U467" s="46">
        <f>VLOOKUP(ROUND(K467,0),Sheet2!$B$20:$J$37,5,0)</f>
        <v>3602.8137210549116</v>
      </c>
      <c r="V467" s="46">
        <f>VLOOKUP(ROUND(K467,0),Sheet2!$B$20:$J$37,6,0)</f>
        <v>3379.6207896898895</v>
      </c>
      <c r="W467" s="46">
        <f>VLOOKUP(ROUND(K467,0),Sheet2!$B$20:$J$37,7,0)</f>
        <v>3131.6372143145204</v>
      </c>
      <c r="X467" s="46">
        <f>VLOOKUP(ROUND(K467,0),Sheet2!$B$20:$J$37,8,0)</f>
        <v>2883.6536389391513</v>
      </c>
      <c r="Y467" s="46">
        <f>VLOOKUP(ROUND(K467,0),Sheet2!$B$20:$J$37,9,0)</f>
        <v>2660.4607075741292</v>
      </c>
      <c r="Z467" s="46">
        <f>VLOOKUP(ROUND(K467,0),Sheet2!$B$20:$M$37,10,0)</f>
        <v>2526.8887411766796</v>
      </c>
      <c r="AA467" s="46">
        <f>VLOOKUP(ROUND(K467,0),Sheet2!$B$20:$M$37,11,0)</f>
        <v>2440.1428114768319</v>
      </c>
      <c r="AB467" s="46">
        <f>VLOOKUP(ROUND(K467,0),Sheet2!$B$20:$M$37,12,0)</f>
        <v>2276.3298845239415</v>
      </c>
      <c r="AC467" s="46">
        <v>50</v>
      </c>
      <c r="AD467" s="53">
        <f t="shared" si="206"/>
        <v>0</v>
      </c>
      <c r="AE467">
        <v>1</v>
      </c>
      <c r="AF467" s="46">
        <v>0</v>
      </c>
      <c r="AG467">
        <v>0</v>
      </c>
      <c r="AH467" s="45">
        <v>0</v>
      </c>
      <c r="AL467">
        <v>0</v>
      </c>
      <c r="AM467" s="45">
        <v>0</v>
      </c>
      <c r="AO467">
        <v>0</v>
      </c>
      <c r="AQ467">
        <v>0</v>
      </c>
      <c r="AS467">
        <v>0</v>
      </c>
      <c r="AT467">
        <v>0</v>
      </c>
      <c r="AU467" t="s">
        <v>21</v>
      </c>
      <c r="AV467" t="s">
        <v>24</v>
      </c>
      <c r="AW467">
        <v>0</v>
      </c>
      <c r="AX467">
        <v>0</v>
      </c>
      <c r="AY467">
        <v>0</v>
      </c>
      <c r="AZ467" s="51">
        <f t="shared" si="207"/>
        <v>0</v>
      </c>
      <c r="BA467">
        <v>0</v>
      </c>
      <c r="BB467">
        <v>1</v>
      </c>
      <c r="BC467">
        <v>1</v>
      </c>
      <c r="BD467">
        <v>0</v>
      </c>
      <c r="BE467">
        <v>0</v>
      </c>
      <c r="BF467" s="51">
        <f t="shared" si="208"/>
        <v>0</v>
      </c>
      <c r="BG467">
        <v>0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/>
      <c r="CW467">
        <v>0</v>
      </c>
      <c r="CY467">
        <v>0</v>
      </c>
      <c r="CZ467">
        <v>0</v>
      </c>
      <c r="DA467">
        <v>0</v>
      </c>
      <c r="DC467">
        <v>0</v>
      </c>
      <c r="DD467" s="54">
        <f t="shared" si="209"/>
        <v>0</v>
      </c>
      <c r="DF467">
        <v>0</v>
      </c>
      <c r="DG467" s="46">
        <v>0</v>
      </c>
      <c r="DH467" t="s">
        <v>68</v>
      </c>
    </row>
    <row r="468" spans="1:112" hidden="1" x14ac:dyDescent="0.35">
      <c r="A468" t="s">
        <v>3</v>
      </c>
      <c r="B468">
        <v>942232299</v>
      </c>
      <c r="C468">
        <v>1985</v>
      </c>
      <c r="D468">
        <v>37</v>
      </c>
      <c r="E468">
        <v>2</v>
      </c>
      <c r="F468" t="s">
        <v>8</v>
      </c>
      <c r="G468" s="3" t="s">
        <v>11</v>
      </c>
      <c r="H468" s="1">
        <v>44435</v>
      </c>
      <c r="I468" s="1">
        <v>44488</v>
      </c>
      <c r="J468" s="1">
        <v>44529</v>
      </c>
      <c r="K468" s="46">
        <v>39</v>
      </c>
      <c r="L468" s="48">
        <f t="shared" si="210"/>
        <v>0</v>
      </c>
      <c r="M468" s="48">
        <f t="shared" si="202"/>
        <v>0</v>
      </c>
      <c r="N468" s="48">
        <f t="shared" si="203"/>
        <v>0</v>
      </c>
      <c r="O468">
        <v>33.142857142857146</v>
      </c>
      <c r="P468">
        <v>3200</v>
      </c>
      <c r="Q468" s="9">
        <f>VLOOKUP(ROUND(K468,0),Sheet2!$B$20:$J$37,8,0)</f>
        <v>2883.6536389391513</v>
      </c>
      <c r="R468" s="46">
        <f>VLOOKUP(ROUND(K468,0),Sheet2!$B$20:$J$37,2,0)</f>
        <v>3986.9445441050993</v>
      </c>
      <c r="S468" s="46">
        <f>VLOOKUP(ROUND(K468,0),Sheet2!$B$20:$J$37,3,0)</f>
        <v>3823.1316171522089</v>
      </c>
      <c r="T468" s="46">
        <f>VLOOKUP(ROUND(K468,0),Sheet2!$B$20:$J$37,4,0)</f>
        <v>3736.3856874523608</v>
      </c>
      <c r="U468" s="46">
        <f>VLOOKUP(ROUND(K468,0),Sheet2!$B$20:$J$37,5,0)</f>
        <v>3602.8137210549116</v>
      </c>
      <c r="V468" s="46">
        <f>VLOOKUP(ROUND(K468,0),Sheet2!$B$20:$J$37,6,0)</f>
        <v>3379.6207896898895</v>
      </c>
      <c r="W468" s="46">
        <f>VLOOKUP(ROUND(K468,0),Sheet2!$B$20:$J$37,7,0)</f>
        <v>3131.6372143145204</v>
      </c>
      <c r="X468" s="46">
        <f>VLOOKUP(ROUND(K468,0),Sheet2!$B$20:$J$37,8,0)</f>
        <v>2883.6536389391513</v>
      </c>
      <c r="Y468" s="46">
        <f>VLOOKUP(ROUND(K468,0),Sheet2!$B$20:$J$37,9,0)</f>
        <v>2660.4607075741292</v>
      </c>
      <c r="Z468" s="46">
        <f>VLOOKUP(ROUND(K468,0),Sheet2!$B$20:$M$37,10,0)</f>
        <v>2526.8887411766796</v>
      </c>
      <c r="AA468" s="46">
        <f>VLOOKUP(ROUND(K468,0),Sheet2!$B$20:$M$37,11,0)</f>
        <v>2440.1428114768319</v>
      </c>
      <c r="AB468" s="46">
        <f>VLOOKUP(ROUND(K468,0),Sheet2!$B$20:$M$37,12,0)</f>
        <v>2276.3298845239415</v>
      </c>
      <c r="AC468" s="46">
        <v>50</v>
      </c>
      <c r="AD468" s="53">
        <f t="shared" si="206"/>
        <v>0</v>
      </c>
      <c r="AE468">
        <v>1</v>
      </c>
      <c r="AF468" s="46">
        <v>0</v>
      </c>
      <c r="AG468">
        <v>0</v>
      </c>
      <c r="AH468" s="45">
        <v>0</v>
      </c>
      <c r="AL468">
        <v>0</v>
      </c>
      <c r="AM468" s="45">
        <v>0</v>
      </c>
      <c r="AN468" t="s">
        <v>15</v>
      </c>
      <c r="AO468">
        <v>0</v>
      </c>
      <c r="AS468">
        <v>0</v>
      </c>
      <c r="AT468">
        <v>0</v>
      </c>
      <c r="AU468" t="s">
        <v>20</v>
      </c>
      <c r="AV468" t="s">
        <v>24</v>
      </c>
      <c r="AW468">
        <v>0</v>
      </c>
      <c r="AX468">
        <v>0</v>
      </c>
      <c r="AY468">
        <v>1</v>
      </c>
      <c r="AZ468" s="51">
        <f t="shared" si="207"/>
        <v>1</v>
      </c>
      <c r="BA468">
        <v>0</v>
      </c>
      <c r="BB468">
        <v>0</v>
      </c>
      <c r="BC468">
        <v>1</v>
      </c>
      <c r="BD468">
        <v>0</v>
      </c>
      <c r="BE468">
        <v>0</v>
      </c>
      <c r="BF468" s="51">
        <f t="shared" si="208"/>
        <v>0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53</v>
      </c>
      <c r="BW468" t="s">
        <v>24</v>
      </c>
      <c r="BX468">
        <v>0</v>
      </c>
      <c r="BY468">
        <v>0</v>
      </c>
      <c r="BZ468" s="52">
        <f t="shared" ref="BZ468:BZ472" si="215">BX468+BY468</f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 s="52">
        <f t="shared" ref="CF468:CF472" si="216">CD468+CE468</f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Y468">
        <v>0</v>
      </c>
      <c r="CZ468">
        <v>0</v>
      </c>
      <c r="DA468">
        <v>0</v>
      </c>
      <c r="DC468">
        <v>0</v>
      </c>
      <c r="DD468" s="54">
        <f t="shared" si="209"/>
        <v>0</v>
      </c>
      <c r="DE468" t="s">
        <v>73</v>
      </c>
      <c r="DF468">
        <v>0</v>
      </c>
      <c r="DG468" s="46">
        <v>0</v>
      </c>
      <c r="DH468" t="s">
        <v>68</v>
      </c>
    </row>
    <row r="469" spans="1:112" hidden="1" x14ac:dyDescent="0.35">
      <c r="A469" t="s">
        <v>3</v>
      </c>
      <c r="B469">
        <v>909778330</v>
      </c>
      <c r="C469">
        <v>1984</v>
      </c>
      <c r="D469">
        <v>38</v>
      </c>
      <c r="E469">
        <v>2</v>
      </c>
      <c r="F469" t="s">
        <v>8</v>
      </c>
      <c r="G469" s="3" t="s">
        <v>11</v>
      </c>
      <c r="H469" s="1">
        <v>44438</v>
      </c>
      <c r="I469" s="1">
        <v>44459</v>
      </c>
      <c r="J469" s="1">
        <v>44501</v>
      </c>
      <c r="K469">
        <v>39</v>
      </c>
      <c r="L469" s="48">
        <f t="shared" si="210"/>
        <v>0</v>
      </c>
      <c r="M469" s="48">
        <f t="shared" si="202"/>
        <v>0</v>
      </c>
      <c r="N469" s="48">
        <f t="shared" si="203"/>
        <v>0</v>
      </c>
      <c r="O469">
        <v>33</v>
      </c>
      <c r="P469">
        <v>3200</v>
      </c>
      <c r="Q469" s="9">
        <f>VLOOKUP(ROUND(K469,0),Sheet2!$B$20:$J$37,8,0)</f>
        <v>2883.6536389391513</v>
      </c>
      <c r="R469" s="46">
        <f>VLOOKUP(ROUND(K469,0),Sheet2!$B$20:$J$37,2,0)</f>
        <v>3986.9445441050993</v>
      </c>
      <c r="S469" s="46">
        <f>VLOOKUP(ROUND(K469,0),Sheet2!$B$20:$J$37,3,0)</f>
        <v>3823.1316171522089</v>
      </c>
      <c r="T469" s="46">
        <f>VLOOKUP(ROUND(K469,0),Sheet2!$B$20:$J$37,4,0)</f>
        <v>3736.3856874523608</v>
      </c>
      <c r="U469" s="46">
        <f>VLOOKUP(ROUND(K469,0),Sheet2!$B$20:$J$37,5,0)</f>
        <v>3602.8137210549116</v>
      </c>
      <c r="V469" s="46">
        <f>VLOOKUP(ROUND(K469,0),Sheet2!$B$20:$J$37,6,0)</f>
        <v>3379.6207896898895</v>
      </c>
      <c r="W469" s="46">
        <f>VLOOKUP(ROUND(K469,0),Sheet2!$B$20:$J$37,7,0)</f>
        <v>3131.6372143145204</v>
      </c>
      <c r="X469" s="46">
        <f>VLOOKUP(ROUND(K469,0),Sheet2!$B$20:$J$37,8,0)</f>
        <v>2883.6536389391513</v>
      </c>
      <c r="Y469" s="46">
        <f>VLOOKUP(ROUND(K469,0),Sheet2!$B$20:$J$37,9,0)</f>
        <v>2660.4607075741292</v>
      </c>
      <c r="Z469" s="46">
        <f>VLOOKUP(ROUND(K469,0),Sheet2!$B$20:$M$37,10,0)</f>
        <v>2526.8887411766796</v>
      </c>
      <c r="AA469" s="46">
        <f>VLOOKUP(ROUND(K469,0),Sheet2!$B$20:$M$37,11,0)</f>
        <v>2440.1428114768319</v>
      </c>
      <c r="AB469" s="46">
        <f>VLOOKUP(ROUND(K469,0),Sheet2!$B$20:$M$37,12,0)</f>
        <v>2276.3298845239415</v>
      </c>
      <c r="AC469" s="46">
        <v>50</v>
      </c>
      <c r="AD469" s="53">
        <f t="shared" si="206"/>
        <v>0</v>
      </c>
      <c r="AE469">
        <v>1</v>
      </c>
      <c r="AF469" s="46">
        <v>0</v>
      </c>
      <c r="AG469">
        <v>0</v>
      </c>
      <c r="AH469" s="45">
        <v>0</v>
      </c>
      <c r="AL469">
        <v>0</v>
      </c>
      <c r="AM469" s="45">
        <v>0</v>
      </c>
      <c r="AO469">
        <v>0</v>
      </c>
      <c r="AQ469">
        <v>0</v>
      </c>
      <c r="AS469">
        <v>0</v>
      </c>
      <c r="AT469">
        <v>0</v>
      </c>
      <c r="AU469" t="s">
        <v>20</v>
      </c>
      <c r="AV469" t="s">
        <v>25</v>
      </c>
      <c r="AW469">
        <v>0</v>
      </c>
      <c r="AX469">
        <v>1</v>
      </c>
      <c r="AY469">
        <v>1</v>
      </c>
      <c r="AZ469" s="51">
        <v>1</v>
      </c>
      <c r="BA469">
        <v>0</v>
      </c>
      <c r="BB469">
        <v>0</v>
      </c>
      <c r="BC469">
        <v>1</v>
      </c>
      <c r="BD469">
        <v>0</v>
      </c>
      <c r="BE469">
        <v>0</v>
      </c>
      <c r="BF469" s="51">
        <f t="shared" si="208"/>
        <v>0</v>
      </c>
      <c r="BG469">
        <v>0</v>
      </c>
      <c r="BH469">
        <v>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21</v>
      </c>
      <c r="BW469" t="s">
        <v>25</v>
      </c>
      <c r="BX469">
        <v>1</v>
      </c>
      <c r="BY469">
        <v>1</v>
      </c>
      <c r="BZ469" s="52">
        <v>1</v>
      </c>
      <c r="CA469">
        <v>0</v>
      </c>
      <c r="CB469">
        <v>0</v>
      </c>
      <c r="CC469">
        <v>1</v>
      </c>
      <c r="CD469">
        <v>0</v>
      </c>
      <c r="CE469">
        <v>0</v>
      </c>
      <c r="CF469" s="52">
        <f t="shared" si="216"/>
        <v>0</v>
      </c>
      <c r="CG469">
        <v>0</v>
      </c>
      <c r="CH469">
        <v>1</v>
      </c>
      <c r="CI469">
        <v>1</v>
      </c>
      <c r="CJ469">
        <v>0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Y469">
        <v>0</v>
      </c>
      <c r="CZ469">
        <v>0</v>
      </c>
      <c r="DA469">
        <v>0</v>
      </c>
      <c r="DC469">
        <v>0</v>
      </c>
      <c r="DD469" s="54">
        <f t="shared" si="209"/>
        <v>0</v>
      </c>
      <c r="DE469" t="s">
        <v>8</v>
      </c>
      <c r="DF469">
        <v>0</v>
      </c>
      <c r="DG469" s="46">
        <v>0</v>
      </c>
      <c r="DH469" t="s">
        <v>68</v>
      </c>
    </row>
    <row r="470" spans="1:112" hidden="1" x14ac:dyDescent="0.35">
      <c r="A470" t="s">
        <v>3</v>
      </c>
      <c r="B470">
        <v>902700813</v>
      </c>
      <c r="C470">
        <v>1982</v>
      </c>
      <c r="D470">
        <v>40</v>
      </c>
      <c r="E470">
        <v>2</v>
      </c>
      <c r="F470" t="s">
        <v>8</v>
      </c>
      <c r="G470" s="3" t="s">
        <v>11</v>
      </c>
      <c r="H470" s="1">
        <v>44445</v>
      </c>
      <c r="I470" s="1">
        <v>44466</v>
      </c>
      <c r="J470" s="1">
        <v>44527</v>
      </c>
      <c r="K470">
        <v>39</v>
      </c>
      <c r="L470" s="48">
        <f t="shared" si="210"/>
        <v>0</v>
      </c>
      <c r="M470" s="48">
        <f t="shared" si="202"/>
        <v>0</v>
      </c>
      <c r="N470" s="48">
        <f t="shared" si="203"/>
        <v>0</v>
      </c>
      <c r="O470">
        <v>30.285714285714285</v>
      </c>
      <c r="P470">
        <v>3200</v>
      </c>
      <c r="Q470" s="9">
        <f>VLOOKUP(ROUND(K470,0),Sheet2!$B$20:$J$37,8,0)</f>
        <v>2883.6536389391513</v>
      </c>
      <c r="R470" s="46">
        <f>VLOOKUP(ROUND(K470,0),Sheet2!$B$20:$J$37,2,0)</f>
        <v>3986.9445441050993</v>
      </c>
      <c r="S470" s="46">
        <f>VLOOKUP(ROUND(K470,0),Sheet2!$B$20:$J$37,3,0)</f>
        <v>3823.1316171522089</v>
      </c>
      <c r="T470" s="46">
        <f>VLOOKUP(ROUND(K470,0),Sheet2!$B$20:$J$37,4,0)</f>
        <v>3736.3856874523608</v>
      </c>
      <c r="U470" s="46">
        <f>VLOOKUP(ROUND(K470,0),Sheet2!$B$20:$J$37,5,0)</f>
        <v>3602.8137210549116</v>
      </c>
      <c r="V470" s="46">
        <f>VLOOKUP(ROUND(K470,0),Sheet2!$B$20:$J$37,6,0)</f>
        <v>3379.6207896898895</v>
      </c>
      <c r="W470" s="46">
        <f>VLOOKUP(ROUND(K470,0),Sheet2!$B$20:$J$37,7,0)</f>
        <v>3131.6372143145204</v>
      </c>
      <c r="X470" s="46">
        <f>VLOOKUP(ROUND(K470,0),Sheet2!$B$20:$J$37,8,0)</f>
        <v>2883.6536389391513</v>
      </c>
      <c r="Y470" s="46">
        <f>VLOOKUP(ROUND(K470,0),Sheet2!$B$20:$J$37,9,0)</f>
        <v>2660.4607075741292</v>
      </c>
      <c r="Z470" s="46">
        <f>VLOOKUP(ROUND(K470,0),Sheet2!$B$20:$M$37,10,0)</f>
        <v>2526.8887411766796</v>
      </c>
      <c r="AA470" s="46">
        <f>VLOOKUP(ROUND(K470,0),Sheet2!$B$20:$M$37,11,0)</f>
        <v>2440.1428114768319</v>
      </c>
      <c r="AB470" s="46">
        <f>VLOOKUP(ROUND(K470,0),Sheet2!$B$20:$M$37,12,0)</f>
        <v>2276.3298845239415</v>
      </c>
      <c r="AC470" s="46">
        <v>50</v>
      </c>
      <c r="AD470" s="53">
        <f t="shared" si="206"/>
        <v>0</v>
      </c>
      <c r="AE470">
        <v>1</v>
      </c>
      <c r="AF470" s="46">
        <v>0</v>
      </c>
      <c r="AG470">
        <v>0</v>
      </c>
      <c r="AH470" s="45">
        <v>0</v>
      </c>
      <c r="AL470">
        <v>0</v>
      </c>
      <c r="AM470" s="45">
        <v>0</v>
      </c>
      <c r="AO470">
        <v>0</v>
      </c>
      <c r="AQ470">
        <v>0</v>
      </c>
      <c r="AS470">
        <v>0</v>
      </c>
      <c r="AT470">
        <v>0</v>
      </c>
      <c r="AU470" t="s">
        <v>20</v>
      </c>
      <c r="AV470" t="s">
        <v>25</v>
      </c>
      <c r="AW470">
        <v>0</v>
      </c>
      <c r="AX470">
        <v>1</v>
      </c>
      <c r="AY470">
        <v>1</v>
      </c>
      <c r="AZ470" s="51">
        <v>1</v>
      </c>
      <c r="BA470">
        <v>0</v>
      </c>
      <c r="BB470">
        <v>0</v>
      </c>
      <c r="BC470">
        <v>0</v>
      </c>
      <c r="BD470">
        <v>0</v>
      </c>
      <c r="BE470">
        <v>0</v>
      </c>
      <c r="BF470" s="51">
        <f t="shared" si="208"/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21</v>
      </c>
      <c r="BW470" t="s">
        <v>25</v>
      </c>
      <c r="BX470">
        <v>1</v>
      </c>
      <c r="BY470">
        <v>1</v>
      </c>
      <c r="BZ470" s="52">
        <v>1</v>
      </c>
      <c r="CA470">
        <v>0</v>
      </c>
      <c r="CB470">
        <v>0</v>
      </c>
      <c r="CC470">
        <v>0</v>
      </c>
      <c r="CD470">
        <v>0</v>
      </c>
      <c r="CE470">
        <v>0</v>
      </c>
      <c r="CF470" s="52">
        <f t="shared" si="216"/>
        <v>0</v>
      </c>
      <c r="CG470">
        <v>0</v>
      </c>
      <c r="CH470">
        <v>0</v>
      </c>
      <c r="CI470">
        <v>0</v>
      </c>
      <c r="CJ470">
        <v>0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Y470">
        <v>0</v>
      </c>
      <c r="CZ470">
        <v>0</v>
      </c>
      <c r="DA470">
        <v>0</v>
      </c>
      <c r="DC470">
        <v>0</v>
      </c>
      <c r="DD470" s="54">
        <f t="shared" si="209"/>
        <v>0</v>
      </c>
      <c r="DE470" t="s">
        <v>8</v>
      </c>
      <c r="DF470">
        <v>0</v>
      </c>
      <c r="DG470" s="46">
        <v>0</v>
      </c>
      <c r="DH470" t="s">
        <v>68</v>
      </c>
    </row>
    <row r="471" spans="1:112" hidden="1" x14ac:dyDescent="0.35">
      <c r="A471" t="s">
        <v>3</v>
      </c>
      <c r="B471">
        <v>917200336</v>
      </c>
      <c r="C471">
        <v>1980</v>
      </c>
      <c r="D471">
        <v>42</v>
      </c>
      <c r="E471">
        <v>3</v>
      </c>
      <c r="F471" t="s">
        <v>8</v>
      </c>
      <c r="G471" s="3" t="s">
        <v>11</v>
      </c>
      <c r="H471" s="1">
        <v>44445</v>
      </c>
      <c r="I471" s="1">
        <v>44466</v>
      </c>
      <c r="J471" s="1">
        <v>44547</v>
      </c>
      <c r="K471">
        <v>39</v>
      </c>
      <c r="L471" s="48">
        <f t="shared" si="210"/>
        <v>0</v>
      </c>
      <c r="M471" s="48">
        <f t="shared" si="202"/>
        <v>0</v>
      </c>
      <c r="N471" s="48">
        <f t="shared" si="203"/>
        <v>0</v>
      </c>
      <c r="O471">
        <v>27.428571428571431</v>
      </c>
      <c r="P471">
        <v>3200</v>
      </c>
      <c r="Q471" s="9">
        <f>VLOOKUP(ROUND(K471,0),Sheet2!$B$20:$J$37,8,0)</f>
        <v>2883.6536389391513</v>
      </c>
      <c r="R471" s="46">
        <f>VLOOKUP(ROUND(K471,0),Sheet2!$B$20:$J$37,2,0)</f>
        <v>3986.9445441050993</v>
      </c>
      <c r="S471" s="46">
        <f>VLOOKUP(ROUND(K471,0),Sheet2!$B$20:$J$37,3,0)</f>
        <v>3823.1316171522089</v>
      </c>
      <c r="T471" s="46">
        <f>VLOOKUP(ROUND(K471,0),Sheet2!$B$20:$J$37,4,0)</f>
        <v>3736.3856874523608</v>
      </c>
      <c r="U471" s="46">
        <f>VLOOKUP(ROUND(K471,0),Sheet2!$B$20:$J$37,5,0)</f>
        <v>3602.8137210549116</v>
      </c>
      <c r="V471" s="46">
        <f>VLOOKUP(ROUND(K471,0),Sheet2!$B$20:$J$37,6,0)</f>
        <v>3379.6207896898895</v>
      </c>
      <c r="W471" s="46">
        <f>VLOOKUP(ROUND(K471,0),Sheet2!$B$20:$J$37,7,0)</f>
        <v>3131.6372143145204</v>
      </c>
      <c r="X471" s="46">
        <f>VLOOKUP(ROUND(K471,0),Sheet2!$B$20:$J$37,8,0)</f>
        <v>2883.6536389391513</v>
      </c>
      <c r="Y471" s="46">
        <f>VLOOKUP(ROUND(K471,0),Sheet2!$B$20:$J$37,9,0)</f>
        <v>2660.4607075741292</v>
      </c>
      <c r="Z471" s="46">
        <f>VLOOKUP(ROUND(K471,0),Sheet2!$B$20:$M$37,10,0)</f>
        <v>2526.8887411766796</v>
      </c>
      <c r="AA471" s="46">
        <f>VLOOKUP(ROUND(K471,0),Sheet2!$B$20:$M$37,11,0)</f>
        <v>2440.1428114768319</v>
      </c>
      <c r="AB471" s="46">
        <f>VLOOKUP(ROUND(K471,0),Sheet2!$B$20:$M$37,12,0)</f>
        <v>2276.3298845239415</v>
      </c>
      <c r="AC471" s="46">
        <v>50</v>
      </c>
      <c r="AD471" s="53">
        <f t="shared" si="206"/>
        <v>0</v>
      </c>
      <c r="AE471">
        <v>1</v>
      </c>
      <c r="AF471" s="46">
        <v>0</v>
      </c>
      <c r="AG471">
        <v>0</v>
      </c>
      <c r="AH471" s="45">
        <v>0</v>
      </c>
      <c r="AL471">
        <v>0</v>
      </c>
      <c r="AM471" s="45">
        <v>0</v>
      </c>
      <c r="AO471">
        <v>0</v>
      </c>
      <c r="AS471">
        <v>0</v>
      </c>
      <c r="AT471">
        <v>1</v>
      </c>
      <c r="AU471" t="s">
        <v>20</v>
      </c>
      <c r="AV471" t="s">
        <v>25</v>
      </c>
      <c r="AW471">
        <v>0</v>
      </c>
      <c r="AX471">
        <v>0</v>
      </c>
      <c r="AY471">
        <v>1</v>
      </c>
      <c r="AZ471" s="51">
        <f t="shared" si="207"/>
        <v>1</v>
      </c>
      <c r="BA471">
        <v>0</v>
      </c>
      <c r="BB471">
        <v>0</v>
      </c>
      <c r="BC471">
        <v>0</v>
      </c>
      <c r="BD471">
        <v>0</v>
      </c>
      <c r="BE471">
        <v>0</v>
      </c>
      <c r="BF471" s="51">
        <f t="shared" si="208"/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21</v>
      </c>
      <c r="BW471" t="s">
        <v>25</v>
      </c>
      <c r="BX471">
        <v>0</v>
      </c>
      <c r="BY471">
        <v>1</v>
      </c>
      <c r="BZ471" s="52">
        <f t="shared" si="215"/>
        <v>1</v>
      </c>
      <c r="CA471">
        <v>0</v>
      </c>
      <c r="CB471">
        <v>0</v>
      </c>
      <c r="CC471">
        <v>0</v>
      </c>
      <c r="CD471">
        <v>0</v>
      </c>
      <c r="CE471">
        <v>0</v>
      </c>
      <c r="CF471" s="52">
        <f t="shared" si="216"/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Y471">
        <v>0</v>
      </c>
      <c r="CZ471">
        <v>0</v>
      </c>
      <c r="DA471">
        <v>0</v>
      </c>
      <c r="DC471">
        <v>0</v>
      </c>
      <c r="DD471" s="54">
        <f t="shared" si="209"/>
        <v>0</v>
      </c>
      <c r="DE471" t="s">
        <v>8</v>
      </c>
      <c r="DF471">
        <v>0</v>
      </c>
      <c r="DG471" s="46">
        <v>0</v>
      </c>
      <c r="DH471" t="s">
        <v>68</v>
      </c>
    </row>
    <row r="472" spans="1:112" hidden="1" x14ac:dyDescent="0.35">
      <c r="A472" t="s">
        <v>2</v>
      </c>
      <c r="B472">
        <v>21016684</v>
      </c>
      <c r="C472">
        <v>1988</v>
      </c>
      <c r="D472">
        <v>34</v>
      </c>
      <c r="E472">
        <v>0</v>
      </c>
      <c r="F472" t="s">
        <v>8</v>
      </c>
      <c r="G472" s="3" t="s">
        <v>11</v>
      </c>
      <c r="H472" s="1">
        <v>44427</v>
      </c>
      <c r="I472" s="1">
        <v>44482</v>
      </c>
      <c r="J472" s="1">
        <v>44513</v>
      </c>
      <c r="K472">
        <v>39.1</v>
      </c>
      <c r="L472" s="48">
        <f t="shared" si="210"/>
        <v>0</v>
      </c>
      <c r="M472" s="48">
        <f t="shared" si="202"/>
        <v>0</v>
      </c>
      <c r="N472" s="48">
        <f t="shared" si="203"/>
        <v>0</v>
      </c>
      <c r="O472">
        <v>34.671428571428571</v>
      </c>
      <c r="P472">
        <v>3200</v>
      </c>
      <c r="Q472" s="9">
        <f>VLOOKUP(ROUND(K472,0),Sheet2!$B$20:$J$37,8,0)</f>
        <v>2883.6536389391513</v>
      </c>
      <c r="R472" s="46">
        <f>VLOOKUP(ROUND(K472,0),Sheet2!$B$20:$J$37,2,0)</f>
        <v>3986.9445441050993</v>
      </c>
      <c r="S472" s="46">
        <f>VLOOKUP(ROUND(K472,0),Sheet2!$B$20:$J$37,3,0)</f>
        <v>3823.1316171522089</v>
      </c>
      <c r="T472" s="46">
        <f>VLOOKUP(ROUND(K472,0),Sheet2!$B$20:$J$37,4,0)</f>
        <v>3736.3856874523608</v>
      </c>
      <c r="U472" s="46">
        <f>VLOOKUP(ROUND(K472,0),Sheet2!$B$20:$J$37,5,0)</f>
        <v>3602.8137210549116</v>
      </c>
      <c r="V472" s="46">
        <f>VLOOKUP(ROUND(K472,0),Sheet2!$B$20:$J$37,6,0)</f>
        <v>3379.6207896898895</v>
      </c>
      <c r="W472" s="46">
        <f>VLOOKUP(ROUND(K472,0),Sheet2!$B$20:$J$37,7,0)</f>
        <v>3131.6372143145204</v>
      </c>
      <c r="X472" s="46">
        <f>VLOOKUP(ROUND(K472,0),Sheet2!$B$20:$J$37,8,0)</f>
        <v>2883.6536389391513</v>
      </c>
      <c r="Y472" s="46">
        <f>VLOOKUP(ROUND(K472,0),Sheet2!$B$20:$J$37,9,0)</f>
        <v>2660.4607075741292</v>
      </c>
      <c r="Z472" s="46">
        <f>VLOOKUP(ROUND(K472,0),Sheet2!$B$20:$M$37,10,0)</f>
        <v>2526.8887411766796</v>
      </c>
      <c r="AA472" s="46">
        <f>VLOOKUP(ROUND(K472,0),Sheet2!$B$20:$M$37,11,0)</f>
        <v>2440.1428114768319</v>
      </c>
      <c r="AB472" s="46">
        <f>VLOOKUP(ROUND(K472,0),Sheet2!$B$20:$M$37,12,0)</f>
        <v>2276.3298845239415</v>
      </c>
      <c r="AC472" s="46">
        <v>50</v>
      </c>
      <c r="AD472" s="53">
        <f t="shared" si="206"/>
        <v>0</v>
      </c>
      <c r="AE472">
        <v>1</v>
      </c>
      <c r="AF472" s="46">
        <v>0</v>
      </c>
      <c r="AG472">
        <v>0</v>
      </c>
      <c r="AH472" s="45">
        <v>0</v>
      </c>
      <c r="AL472">
        <v>0</v>
      </c>
      <c r="AM472" s="45">
        <v>0</v>
      </c>
      <c r="AO472">
        <v>0</v>
      </c>
      <c r="AQ472">
        <v>0</v>
      </c>
      <c r="AS472">
        <v>0</v>
      </c>
      <c r="AT472">
        <v>0</v>
      </c>
      <c r="AU472" t="s">
        <v>20</v>
      </c>
      <c r="AV472" t="s">
        <v>24</v>
      </c>
      <c r="AW472">
        <v>0</v>
      </c>
      <c r="AX472">
        <v>0</v>
      </c>
      <c r="AY472">
        <v>1</v>
      </c>
      <c r="AZ472" s="51">
        <f t="shared" si="207"/>
        <v>1</v>
      </c>
      <c r="BA472">
        <v>0</v>
      </c>
      <c r="BB472">
        <v>0</v>
      </c>
      <c r="BC472">
        <v>0</v>
      </c>
      <c r="BD472">
        <v>0</v>
      </c>
      <c r="BE472">
        <v>0</v>
      </c>
      <c r="BF472" s="51">
        <f t="shared" si="208"/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55</v>
      </c>
      <c r="BW472" t="s">
        <v>24</v>
      </c>
      <c r="BX472">
        <v>0</v>
      </c>
      <c r="BY472">
        <v>0</v>
      </c>
      <c r="BZ472" s="52">
        <f t="shared" si="215"/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 s="52">
        <f t="shared" si="216"/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</v>
      </c>
      <c r="CY472">
        <v>0</v>
      </c>
      <c r="CZ472">
        <v>1</v>
      </c>
      <c r="DA472">
        <v>0</v>
      </c>
      <c r="DC472">
        <v>0</v>
      </c>
      <c r="DD472" s="54">
        <f t="shared" si="209"/>
        <v>0</v>
      </c>
      <c r="DE472" t="s">
        <v>73</v>
      </c>
      <c r="DF472">
        <v>0</v>
      </c>
      <c r="DG472" s="46">
        <v>0</v>
      </c>
      <c r="DH472" t="s">
        <v>68</v>
      </c>
    </row>
    <row r="473" spans="1:112" hidden="1" x14ac:dyDescent="0.35">
      <c r="A473" t="s">
        <v>2</v>
      </c>
      <c r="B473">
        <v>21048149</v>
      </c>
      <c r="C473">
        <v>1993</v>
      </c>
      <c r="D473">
        <v>29</v>
      </c>
      <c r="E473" s="45">
        <v>0</v>
      </c>
      <c r="F473" t="s">
        <v>8</v>
      </c>
      <c r="G473" s="4" t="s">
        <v>11</v>
      </c>
      <c r="H473" s="1">
        <v>44432</v>
      </c>
      <c r="I473" s="1"/>
      <c r="J473" s="1">
        <v>44551</v>
      </c>
      <c r="K473">
        <v>39.142857142857146</v>
      </c>
      <c r="L473" s="48">
        <f t="shared" si="210"/>
        <v>0</v>
      </c>
      <c r="M473" s="48">
        <f t="shared" si="202"/>
        <v>0</v>
      </c>
      <c r="N473" s="48">
        <f t="shared" si="203"/>
        <v>0</v>
      </c>
      <c r="O473">
        <v>22.142857142857146</v>
      </c>
      <c r="P473">
        <v>3200</v>
      </c>
      <c r="Q473" s="9">
        <f>VLOOKUP(ROUND(K473,0),Sheet2!$B$20:$J$37,8,0)</f>
        <v>2883.6536389391513</v>
      </c>
      <c r="R473" s="46">
        <f>VLOOKUP(ROUND(K473,0),Sheet2!$B$20:$J$37,2,0)</f>
        <v>3986.9445441050993</v>
      </c>
      <c r="S473" s="46">
        <f>VLOOKUP(ROUND(K473,0),Sheet2!$B$20:$J$37,3,0)</f>
        <v>3823.1316171522089</v>
      </c>
      <c r="T473" s="46">
        <f>VLOOKUP(ROUND(K473,0),Sheet2!$B$20:$J$37,4,0)</f>
        <v>3736.3856874523608</v>
      </c>
      <c r="U473" s="46">
        <f>VLOOKUP(ROUND(K473,0),Sheet2!$B$20:$J$37,5,0)</f>
        <v>3602.8137210549116</v>
      </c>
      <c r="V473" s="46">
        <f>VLOOKUP(ROUND(K473,0),Sheet2!$B$20:$J$37,6,0)</f>
        <v>3379.6207896898895</v>
      </c>
      <c r="W473" s="46">
        <f>VLOOKUP(ROUND(K473,0),Sheet2!$B$20:$J$37,7,0)</f>
        <v>3131.6372143145204</v>
      </c>
      <c r="X473" s="46">
        <f>VLOOKUP(ROUND(K473,0),Sheet2!$B$20:$J$37,8,0)</f>
        <v>2883.6536389391513</v>
      </c>
      <c r="Y473" s="46">
        <f>VLOOKUP(ROUND(K473,0),Sheet2!$B$20:$J$37,9,0)</f>
        <v>2660.4607075741292</v>
      </c>
      <c r="Z473" s="46">
        <f>VLOOKUP(ROUND(K473,0),Sheet2!$B$20:$M$37,10,0)</f>
        <v>2526.8887411766796</v>
      </c>
      <c r="AA473" s="46">
        <f>VLOOKUP(ROUND(K473,0),Sheet2!$B$20:$M$37,11,0)</f>
        <v>2440.1428114768319</v>
      </c>
      <c r="AB473" s="46">
        <f>VLOOKUP(ROUND(K473,0),Sheet2!$B$20:$M$37,12,0)</f>
        <v>2276.3298845239415</v>
      </c>
      <c r="AC473" s="46">
        <v>50</v>
      </c>
      <c r="AD473" s="53">
        <f t="shared" si="206"/>
        <v>0</v>
      </c>
      <c r="AE473">
        <v>1</v>
      </c>
      <c r="AF473" s="46">
        <v>0</v>
      </c>
      <c r="AG473">
        <v>0</v>
      </c>
      <c r="AH473" s="45">
        <v>0</v>
      </c>
      <c r="AL473">
        <v>0</v>
      </c>
      <c r="AM473" s="45">
        <v>0</v>
      </c>
      <c r="AO473">
        <v>0</v>
      </c>
      <c r="AQ473">
        <v>0</v>
      </c>
      <c r="AS473">
        <v>0</v>
      </c>
      <c r="AT473">
        <v>0</v>
      </c>
      <c r="AU473" t="s">
        <v>21</v>
      </c>
      <c r="AV473" t="s">
        <v>24</v>
      </c>
      <c r="AW473">
        <v>0</v>
      </c>
      <c r="AX473">
        <v>1</v>
      </c>
      <c r="AY473">
        <v>1</v>
      </c>
      <c r="AZ473" s="51">
        <v>1</v>
      </c>
      <c r="BA473">
        <v>1</v>
      </c>
      <c r="BB473">
        <v>1</v>
      </c>
      <c r="BC473">
        <v>1</v>
      </c>
      <c r="BD473">
        <v>0</v>
      </c>
      <c r="BE473">
        <v>0</v>
      </c>
      <c r="BF473" s="51">
        <f t="shared" si="208"/>
        <v>0</v>
      </c>
      <c r="BG473">
        <v>0</v>
      </c>
      <c r="BH473">
        <v>1</v>
      </c>
      <c r="BI473">
        <v>0</v>
      </c>
      <c r="BJ473">
        <v>1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/>
      <c r="CW473">
        <v>0</v>
      </c>
      <c r="CY473">
        <v>0</v>
      </c>
      <c r="CZ473">
        <v>0</v>
      </c>
      <c r="DA473">
        <v>0</v>
      </c>
      <c r="DC473">
        <v>0</v>
      </c>
      <c r="DD473" s="54">
        <f t="shared" si="209"/>
        <v>0</v>
      </c>
      <c r="DF473">
        <v>0</v>
      </c>
      <c r="DG473" s="46">
        <v>0</v>
      </c>
      <c r="DH473" t="s">
        <v>68</v>
      </c>
    </row>
    <row r="474" spans="1:112" hidden="1" x14ac:dyDescent="0.35">
      <c r="A474" t="s">
        <v>2</v>
      </c>
      <c r="B474" s="46">
        <v>12000439</v>
      </c>
      <c r="C474">
        <v>1989</v>
      </c>
      <c r="D474">
        <v>33</v>
      </c>
      <c r="E474">
        <v>0</v>
      </c>
      <c r="F474" t="s">
        <v>8</v>
      </c>
      <c r="G474" s="3" t="s">
        <v>11</v>
      </c>
      <c r="H474" s="1">
        <v>44433</v>
      </c>
      <c r="I474" s="1" t="s">
        <v>52</v>
      </c>
      <c r="J474" s="1">
        <v>44482</v>
      </c>
      <c r="K474" s="46">
        <v>39.142857142857146</v>
      </c>
      <c r="L474" s="48">
        <f t="shared" si="210"/>
        <v>0</v>
      </c>
      <c r="M474" s="48">
        <f t="shared" si="202"/>
        <v>0</v>
      </c>
      <c r="N474" s="48">
        <f t="shared" si="203"/>
        <v>0</v>
      </c>
      <c r="O474">
        <v>32.142857142857146</v>
      </c>
      <c r="P474">
        <v>3200</v>
      </c>
      <c r="Q474" s="9">
        <f>VLOOKUP(ROUND(K474,0),Sheet2!$B$20:$J$37,8,0)</f>
        <v>2883.6536389391513</v>
      </c>
      <c r="R474" s="46">
        <f>VLOOKUP(ROUND(K474,0),Sheet2!$B$20:$J$37,2,0)</f>
        <v>3986.9445441050993</v>
      </c>
      <c r="S474" s="46">
        <f>VLOOKUP(ROUND(K474,0),Sheet2!$B$20:$J$37,3,0)</f>
        <v>3823.1316171522089</v>
      </c>
      <c r="T474" s="46">
        <f>VLOOKUP(ROUND(K474,0),Sheet2!$B$20:$J$37,4,0)</f>
        <v>3736.3856874523608</v>
      </c>
      <c r="U474" s="46">
        <f>VLOOKUP(ROUND(K474,0),Sheet2!$B$20:$J$37,5,0)</f>
        <v>3602.8137210549116</v>
      </c>
      <c r="V474" s="46">
        <f>VLOOKUP(ROUND(K474,0),Sheet2!$B$20:$J$37,6,0)</f>
        <v>3379.6207896898895</v>
      </c>
      <c r="W474" s="46">
        <f>VLOOKUP(ROUND(K474,0),Sheet2!$B$20:$J$37,7,0)</f>
        <v>3131.6372143145204</v>
      </c>
      <c r="X474" s="46">
        <f>VLOOKUP(ROUND(K474,0),Sheet2!$B$20:$J$37,8,0)</f>
        <v>2883.6536389391513</v>
      </c>
      <c r="Y474" s="46">
        <f>VLOOKUP(ROUND(K474,0),Sheet2!$B$20:$J$37,9,0)</f>
        <v>2660.4607075741292</v>
      </c>
      <c r="Z474" s="46">
        <f>VLOOKUP(ROUND(K474,0),Sheet2!$B$20:$M$37,10,0)</f>
        <v>2526.8887411766796</v>
      </c>
      <c r="AA474" s="46">
        <f>VLOOKUP(ROUND(K474,0),Sheet2!$B$20:$M$37,11,0)</f>
        <v>2440.1428114768319</v>
      </c>
      <c r="AB474" s="46">
        <f>VLOOKUP(ROUND(K474,0),Sheet2!$B$20:$M$37,12,0)</f>
        <v>2276.3298845239415</v>
      </c>
      <c r="AC474" s="46">
        <v>50</v>
      </c>
      <c r="AD474" s="53">
        <f t="shared" si="206"/>
        <v>0</v>
      </c>
      <c r="AE474">
        <v>1</v>
      </c>
      <c r="AF474" s="46">
        <v>0</v>
      </c>
      <c r="AG474">
        <v>0</v>
      </c>
      <c r="AH474" s="45">
        <v>0</v>
      </c>
      <c r="AL474">
        <v>0</v>
      </c>
      <c r="AM474" s="45">
        <v>0</v>
      </c>
      <c r="AO474">
        <v>0</v>
      </c>
      <c r="AQ474">
        <v>0</v>
      </c>
      <c r="AS474">
        <v>0</v>
      </c>
      <c r="AT474">
        <v>0</v>
      </c>
      <c r="AU474" t="s">
        <v>21</v>
      </c>
      <c r="AV474" t="s">
        <v>24</v>
      </c>
      <c r="AW474">
        <v>0</v>
      </c>
      <c r="AX474">
        <v>0</v>
      </c>
      <c r="AY474">
        <v>1</v>
      </c>
      <c r="AZ474" s="51">
        <f t="shared" si="207"/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 s="51">
        <f t="shared" si="208"/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/>
      <c r="CW474">
        <v>0</v>
      </c>
      <c r="CY474">
        <v>0</v>
      </c>
      <c r="CZ474">
        <v>0</v>
      </c>
      <c r="DA474">
        <v>0</v>
      </c>
      <c r="DC474">
        <v>0</v>
      </c>
      <c r="DD474" s="54">
        <f t="shared" si="209"/>
        <v>0</v>
      </c>
      <c r="DF474">
        <v>0</v>
      </c>
      <c r="DG474" s="46">
        <v>0</v>
      </c>
      <c r="DH474" t="s">
        <v>68</v>
      </c>
    </row>
    <row r="475" spans="1:112" hidden="1" x14ac:dyDescent="0.35">
      <c r="A475" t="s">
        <v>3</v>
      </c>
      <c r="B475">
        <v>938310716</v>
      </c>
      <c r="C475">
        <v>1992</v>
      </c>
      <c r="D475">
        <v>30</v>
      </c>
      <c r="E475">
        <v>2</v>
      </c>
      <c r="F475" t="s">
        <v>8</v>
      </c>
      <c r="G475" s="3" t="s">
        <v>11</v>
      </c>
      <c r="H475" s="1">
        <v>44434</v>
      </c>
      <c r="I475" s="1">
        <v>44455</v>
      </c>
      <c r="J475" s="1">
        <v>44527</v>
      </c>
      <c r="K475">
        <v>39.285714285714285</v>
      </c>
      <c r="L475" s="48">
        <f t="shared" si="210"/>
        <v>0</v>
      </c>
      <c r="M475" s="48">
        <f t="shared" si="202"/>
        <v>0</v>
      </c>
      <c r="N475" s="48">
        <f t="shared" si="203"/>
        <v>0</v>
      </c>
      <c r="O475">
        <v>29</v>
      </c>
      <c r="P475">
        <v>3200</v>
      </c>
      <c r="Q475" s="9">
        <f>VLOOKUP(ROUND(K475,0),Sheet2!$B$20:$J$37,8,0)</f>
        <v>2883.6536389391513</v>
      </c>
      <c r="R475" s="46">
        <f>VLOOKUP(ROUND(K475,0),Sheet2!$B$20:$J$37,2,0)</f>
        <v>3986.9445441050993</v>
      </c>
      <c r="S475" s="46">
        <f>VLOOKUP(ROUND(K475,0),Sheet2!$B$20:$J$37,3,0)</f>
        <v>3823.1316171522089</v>
      </c>
      <c r="T475" s="46">
        <f>VLOOKUP(ROUND(K475,0),Sheet2!$B$20:$J$37,4,0)</f>
        <v>3736.3856874523608</v>
      </c>
      <c r="U475" s="46">
        <f>VLOOKUP(ROUND(K475,0),Sheet2!$B$20:$J$37,5,0)</f>
        <v>3602.8137210549116</v>
      </c>
      <c r="V475" s="46">
        <f>VLOOKUP(ROUND(K475,0),Sheet2!$B$20:$J$37,6,0)</f>
        <v>3379.6207896898895</v>
      </c>
      <c r="W475" s="46">
        <f>VLOOKUP(ROUND(K475,0),Sheet2!$B$20:$J$37,7,0)</f>
        <v>3131.6372143145204</v>
      </c>
      <c r="X475" s="46">
        <f>VLOOKUP(ROUND(K475,0),Sheet2!$B$20:$J$37,8,0)</f>
        <v>2883.6536389391513</v>
      </c>
      <c r="Y475" s="46">
        <f>VLOOKUP(ROUND(K475,0),Sheet2!$B$20:$J$37,9,0)</f>
        <v>2660.4607075741292</v>
      </c>
      <c r="Z475" s="46">
        <f>VLOOKUP(ROUND(K475,0),Sheet2!$B$20:$M$37,10,0)</f>
        <v>2526.8887411766796</v>
      </c>
      <c r="AA475" s="46">
        <f>VLOOKUP(ROUND(K475,0),Sheet2!$B$20:$M$37,11,0)</f>
        <v>2440.1428114768319</v>
      </c>
      <c r="AB475" s="46">
        <f>VLOOKUP(ROUND(K475,0),Sheet2!$B$20:$M$37,12,0)</f>
        <v>2276.3298845239415</v>
      </c>
      <c r="AC475" s="46">
        <v>50</v>
      </c>
      <c r="AD475" s="53">
        <f t="shared" si="206"/>
        <v>0</v>
      </c>
      <c r="AE475">
        <v>1</v>
      </c>
      <c r="AF475" s="46">
        <v>0</v>
      </c>
      <c r="AG475">
        <v>0</v>
      </c>
      <c r="AH475" s="45">
        <v>0</v>
      </c>
      <c r="AL475">
        <v>0</v>
      </c>
      <c r="AM475" s="45">
        <v>0</v>
      </c>
      <c r="AO475">
        <v>0</v>
      </c>
      <c r="AQ475">
        <v>0</v>
      </c>
      <c r="AS475">
        <v>0</v>
      </c>
      <c r="AT475">
        <v>0</v>
      </c>
      <c r="AU475" t="s">
        <v>20</v>
      </c>
      <c r="AV475" t="s">
        <v>25</v>
      </c>
      <c r="AW475">
        <v>0</v>
      </c>
      <c r="AX475">
        <v>1</v>
      </c>
      <c r="AY475">
        <v>1</v>
      </c>
      <c r="AZ475" s="51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 s="51">
        <f t="shared" si="208"/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21</v>
      </c>
      <c r="BW475" t="s">
        <v>25</v>
      </c>
      <c r="BX475">
        <v>1</v>
      </c>
      <c r="BY475">
        <v>1</v>
      </c>
      <c r="BZ475" s="52">
        <v>1</v>
      </c>
      <c r="CA475">
        <v>0</v>
      </c>
      <c r="CB475">
        <v>0</v>
      </c>
      <c r="CC475">
        <v>0</v>
      </c>
      <c r="CD475">
        <v>0</v>
      </c>
      <c r="CE475">
        <v>0</v>
      </c>
      <c r="CF475" s="52">
        <f>CD475+CE475</f>
        <v>0</v>
      </c>
      <c r="CG475">
        <v>0</v>
      </c>
      <c r="CH475">
        <v>0</v>
      </c>
      <c r="CI475">
        <v>0</v>
      </c>
      <c r="CJ475">
        <v>0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Y475">
        <v>0</v>
      </c>
      <c r="CZ475">
        <v>0</v>
      </c>
      <c r="DA475">
        <v>0</v>
      </c>
      <c r="DC475">
        <v>0</v>
      </c>
      <c r="DD475" s="54">
        <f t="shared" si="209"/>
        <v>0</v>
      </c>
      <c r="DE475" t="s">
        <v>8</v>
      </c>
      <c r="DF475">
        <v>0</v>
      </c>
      <c r="DG475" s="46">
        <v>0</v>
      </c>
      <c r="DH475" t="s">
        <v>68</v>
      </c>
    </row>
    <row r="476" spans="1:112" hidden="1" x14ac:dyDescent="0.35">
      <c r="A476" t="s">
        <v>2</v>
      </c>
      <c r="B476" s="46">
        <v>18416472</v>
      </c>
      <c r="C476">
        <v>1991</v>
      </c>
      <c r="D476">
        <v>31</v>
      </c>
      <c r="E476">
        <v>0</v>
      </c>
      <c r="F476" t="s">
        <v>9</v>
      </c>
      <c r="G476" s="4" t="s">
        <v>11</v>
      </c>
      <c r="H476" s="1">
        <v>44449</v>
      </c>
      <c r="I476" s="1"/>
      <c r="J476" s="1">
        <v>44555</v>
      </c>
      <c r="K476">
        <v>39.285714285714285</v>
      </c>
      <c r="L476" s="48">
        <f t="shared" si="210"/>
        <v>0</v>
      </c>
      <c r="M476" s="48">
        <f t="shared" si="202"/>
        <v>0</v>
      </c>
      <c r="N476" s="48">
        <f t="shared" si="203"/>
        <v>0</v>
      </c>
      <c r="O476">
        <v>24.142857142857142</v>
      </c>
      <c r="P476">
        <v>3200</v>
      </c>
      <c r="Q476" s="9">
        <f>VLOOKUP(ROUND(K476,0),Sheet2!$B$20:$J$37,8,0)</f>
        <v>2883.6536389391513</v>
      </c>
      <c r="R476" s="46">
        <f>VLOOKUP(ROUND(K476,0),Sheet2!$B$20:$J$37,2,0)</f>
        <v>3986.9445441050993</v>
      </c>
      <c r="S476" s="46">
        <f>VLOOKUP(ROUND(K476,0),Sheet2!$B$20:$J$37,3,0)</f>
        <v>3823.1316171522089</v>
      </c>
      <c r="T476" s="46">
        <f>VLOOKUP(ROUND(K476,0),Sheet2!$B$20:$J$37,4,0)</f>
        <v>3736.3856874523608</v>
      </c>
      <c r="U476" s="46">
        <f>VLOOKUP(ROUND(K476,0),Sheet2!$B$20:$J$37,5,0)</f>
        <v>3602.8137210549116</v>
      </c>
      <c r="V476" s="46">
        <f>VLOOKUP(ROUND(K476,0),Sheet2!$B$20:$J$37,6,0)</f>
        <v>3379.6207896898895</v>
      </c>
      <c r="W476" s="46">
        <f>VLOOKUP(ROUND(K476,0),Sheet2!$B$20:$J$37,7,0)</f>
        <v>3131.6372143145204</v>
      </c>
      <c r="X476" s="46">
        <f>VLOOKUP(ROUND(K476,0),Sheet2!$B$20:$J$37,8,0)</f>
        <v>2883.6536389391513</v>
      </c>
      <c r="Y476" s="46">
        <f>VLOOKUP(ROUND(K476,0),Sheet2!$B$20:$J$37,9,0)</f>
        <v>2660.4607075741292</v>
      </c>
      <c r="Z476" s="46">
        <f>VLOOKUP(ROUND(K476,0),Sheet2!$B$20:$M$37,10,0)</f>
        <v>2526.8887411766796</v>
      </c>
      <c r="AA476" s="46">
        <f>VLOOKUP(ROUND(K476,0),Sheet2!$B$20:$M$37,11,0)</f>
        <v>2440.1428114768319</v>
      </c>
      <c r="AB476" s="46">
        <f>VLOOKUP(ROUND(K476,0),Sheet2!$B$20:$M$37,12,0)</f>
        <v>2276.3298845239415</v>
      </c>
      <c r="AC476" s="46">
        <v>50</v>
      </c>
      <c r="AD476" s="53">
        <f t="shared" si="206"/>
        <v>0</v>
      </c>
      <c r="AE476">
        <v>1</v>
      </c>
      <c r="AF476" s="46">
        <v>0</v>
      </c>
      <c r="AG476">
        <v>0</v>
      </c>
      <c r="AH476" s="45">
        <v>0</v>
      </c>
      <c r="AL476">
        <v>0</v>
      </c>
      <c r="AM476" s="45">
        <v>0</v>
      </c>
      <c r="AO476">
        <v>0</v>
      </c>
      <c r="AQ476">
        <v>0</v>
      </c>
      <c r="AS476">
        <v>0</v>
      </c>
      <c r="AT476">
        <v>0</v>
      </c>
      <c r="AU476" t="s">
        <v>21</v>
      </c>
      <c r="AV476" t="s">
        <v>25</v>
      </c>
      <c r="AW476">
        <v>0</v>
      </c>
      <c r="AX476">
        <v>0</v>
      </c>
      <c r="AY476">
        <v>1</v>
      </c>
      <c r="AZ476" s="51">
        <f t="shared" si="207"/>
        <v>1</v>
      </c>
      <c r="BA476">
        <v>0</v>
      </c>
      <c r="BB476">
        <v>1</v>
      </c>
      <c r="BC476">
        <v>0</v>
      </c>
      <c r="BD476">
        <v>0</v>
      </c>
      <c r="BE476">
        <v>0</v>
      </c>
      <c r="BF476" s="51">
        <f t="shared" si="208"/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/>
      <c r="CW476">
        <v>0</v>
      </c>
      <c r="CY476">
        <v>0</v>
      </c>
      <c r="CZ476">
        <v>0</v>
      </c>
      <c r="DA476">
        <v>0</v>
      </c>
      <c r="DC476">
        <v>0</v>
      </c>
      <c r="DD476" s="54">
        <f t="shared" si="209"/>
        <v>0</v>
      </c>
      <c r="DF476">
        <v>0</v>
      </c>
      <c r="DG476" s="46">
        <v>0</v>
      </c>
      <c r="DH476" t="s">
        <v>68</v>
      </c>
    </row>
    <row r="477" spans="1:112" hidden="1" x14ac:dyDescent="0.35">
      <c r="A477" t="s">
        <v>2</v>
      </c>
      <c r="B477" s="46">
        <v>21053753</v>
      </c>
      <c r="C477">
        <v>1989</v>
      </c>
      <c r="D477">
        <v>33</v>
      </c>
      <c r="E477">
        <v>0</v>
      </c>
      <c r="F477" t="s">
        <v>8</v>
      </c>
      <c r="G477" s="3" t="s">
        <v>11</v>
      </c>
      <c r="H477" s="1">
        <v>44457</v>
      </c>
      <c r="I477" s="1">
        <v>44480</v>
      </c>
      <c r="J477" s="1">
        <v>44485</v>
      </c>
      <c r="K477">
        <v>39.285714285714285</v>
      </c>
      <c r="L477" s="48">
        <f t="shared" si="210"/>
        <v>0</v>
      </c>
      <c r="M477" s="48">
        <f t="shared" si="202"/>
        <v>0</v>
      </c>
      <c r="N477" s="48">
        <f t="shared" si="203"/>
        <v>0</v>
      </c>
      <c r="O477">
        <v>38.571428571428569</v>
      </c>
      <c r="P477">
        <v>3200</v>
      </c>
      <c r="Q477" s="9">
        <f>VLOOKUP(ROUND(K477,0),Sheet2!$B$20:$J$37,8,0)</f>
        <v>2883.6536389391513</v>
      </c>
      <c r="R477" s="46">
        <f>VLOOKUP(ROUND(K477,0),Sheet2!$B$20:$J$37,2,0)</f>
        <v>3986.9445441050993</v>
      </c>
      <c r="S477" s="46">
        <f>VLOOKUP(ROUND(K477,0),Sheet2!$B$20:$J$37,3,0)</f>
        <v>3823.1316171522089</v>
      </c>
      <c r="T477" s="46">
        <f>VLOOKUP(ROUND(K477,0),Sheet2!$B$20:$J$37,4,0)</f>
        <v>3736.3856874523608</v>
      </c>
      <c r="U477" s="46">
        <f>VLOOKUP(ROUND(K477,0),Sheet2!$B$20:$J$37,5,0)</f>
        <v>3602.8137210549116</v>
      </c>
      <c r="V477" s="46">
        <f>VLOOKUP(ROUND(K477,0),Sheet2!$B$20:$J$37,6,0)</f>
        <v>3379.6207896898895</v>
      </c>
      <c r="W477" s="46">
        <f>VLOOKUP(ROUND(K477,0),Sheet2!$B$20:$J$37,7,0)</f>
        <v>3131.6372143145204</v>
      </c>
      <c r="X477" s="46">
        <f>VLOOKUP(ROUND(K477,0),Sheet2!$B$20:$J$37,8,0)</f>
        <v>2883.6536389391513</v>
      </c>
      <c r="Y477" s="46">
        <f>VLOOKUP(ROUND(K477,0),Sheet2!$B$20:$J$37,9,0)</f>
        <v>2660.4607075741292</v>
      </c>
      <c r="Z477" s="46">
        <f>VLOOKUP(ROUND(K477,0),Sheet2!$B$20:$M$37,10,0)</f>
        <v>2526.8887411766796</v>
      </c>
      <c r="AA477" s="46">
        <f>VLOOKUP(ROUND(K477,0),Sheet2!$B$20:$M$37,11,0)</f>
        <v>2440.1428114768319</v>
      </c>
      <c r="AB477" s="46">
        <f>VLOOKUP(ROUND(K477,0),Sheet2!$B$20:$M$37,12,0)</f>
        <v>2276.3298845239415</v>
      </c>
      <c r="AC477" s="46">
        <v>50</v>
      </c>
      <c r="AD477" s="53">
        <f t="shared" si="206"/>
        <v>0</v>
      </c>
      <c r="AE477">
        <v>1</v>
      </c>
      <c r="AF477" s="46">
        <v>0</v>
      </c>
      <c r="AG477">
        <v>0</v>
      </c>
      <c r="AH477" s="45">
        <v>0</v>
      </c>
      <c r="AL477">
        <v>0</v>
      </c>
      <c r="AM477" s="45">
        <v>0</v>
      </c>
      <c r="AO477">
        <v>0</v>
      </c>
      <c r="AQ477">
        <v>0</v>
      </c>
      <c r="AS477">
        <v>0</v>
      </c>
      <c r="AT477">
        <v>0</v>
      </c>
      <c r="AU477" t="s">
        <v>20</v>
      </c>
      <c r="AV477" t="s">
        <v>25</v>
      </c>
      <c r="AW477">
        <v>0</v>
      </c>
      <c r="AX477">
        <v>0</v>
      </c>
      <c r="AY477">
        <v>1</v>
      </c>
      <c r="AZ477" s="51">
        <f t="shared" si="207"/>
        <v>1</v>
      </c>
      <c r="BA477">
        <v>0</v>
      </c>
      <c r="BB477">
        <v>0</v>
      </c>
      <c r="BC477">
        <v>0</v>
      </c>
      <c r="BD477">
        <v>0</v>
      </c>
      <c r="BE477">
        <v>0</v>
      </c>
      <c r="BF477" s="51">
        <f t="shared" si="208"/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23</v>
      </c>
      <c r="BW477" t="s">
        <v>25</v>
      </c>
      <c r="BX477">
        <v>0</v>
      </c>
      <c r="BY477">
        <v>1</v>
      </c>
      <c r="BZ477" s="52">
        <f t="shared" ref="BZ477:BZ487" si="217">BX477+BY477</f>
        <v>1</v>
      </c>
      <c r="CA477">
        <v>0</v>
      </c>
      <c r="CB477">
        <v>0</v>
      </c>
      <c r="CC477">
        <v>0</v>
      </c>
      <c r="CD477">
        <v>0</v>
      </c>
      <c r="CE477">
        <v>0</v>
      </c>
      <c r="CF477" s="52">
        <f t="shared" ref="CF477:CF487" si="218">CD477+CE477</f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Y477">
        <v>0</v>
      </c>
      <c r="CZ477">
        <v>0</v>
      </c>
      <c r="DA477">
        <v>0</v>
      </c>
      <c r="DC477">
        <v>0</v>
      </c>
      <c r="DD477" s="54">
        <f t="shared" si="209"/>
        <v>0</v>
      </c>
      <c r="DF477">
        <v>0</v>
      </c>
      <c r="DG477" s="46">
        <v>0</v>
      </c>
      <c r="DH477" t="s">
        <v>68</v>
      </c>
    </row>
    <row r="478" spans="1:112" hidden="1" x14ac:dyDescent="0.35">
      <c r="A478" t="s">
        <v>2</v>
      </c>
      <c r="B478">
        <v>21007548</v>
      </c>
      <c r="C478">
        <v>1988</v>
      </c>
      <c r="D478">
        <v>34</v>
      </c>
      <c r="E478">
        <v>0</v>
      </c>
      <c r="F478" t="s">
        <v>8</v>
      </c>
      <c r="G478" s="3" t="s">
        <v>11</v>
      </c>
      <c r="H478" s="1">
        <v>44427</v>
      </c>
      <c r="I478" s="1">
        <v>44469</v>
      </c>
      <c r="J478" s="1">
        <v>44484</v>
      </c>
      <c r="K478">
        <v>39.428571428571431</v>
      </c>
      <c r="L478" s="48">
        <f t="shared" si="210"/>
        <v>0</v>
      </c>
      <c r="M478" s="48">
        <f t="shared" si="202"/>
        <v>0</v>
      </c>
      <c r="N478" s="48">
        <f t="shared" si="203"/>
        <v>0</v>
      </c>
      <c r="O478">
        <v>37.285714285714285</v>
      </c>
      <c r="P478">
        <v>3200</v>
      </c>
      <c r="Q478" s="9">
        <f>VLOOKUP(ROUND(K478,0),Sheet2!$B$20:$J$37,8,0)</f>
        <v>2883.6536389391513</v>
      </c>
      <c r="R478" s="46">
        <f>VLOOKUP(ROUND(K478,0),Sheet2!$B$20:$J$37,2,0)</f>
        <v>3986.9445441050993</v>
      </c>
      <c r="S478" s="46">
        <f>VLOOKUP(ROUND(K478,0),Sheet2!$B$20:$J$37,3,0)</f>
        <v>3823.1316171522089</v>
      </c>
      <c r="T478" s="46">
        <f>VLOOKUP(ROUND(K478,0),Sheet2!$B$20:$J$37,4,0)</f>
        <v>3736.3856874523608</v>
      </c>
      <c r="U478" s="46">
        <f>VLOOKUP(ROUND(K478,0),Sheet2!$B$20:$J$37,5,0)</f>
        <v>3602.8137210549116</v>
      </c>
      <c r="V478" s="46">
        <f>VLOOKUP(ROUND(K478,0),Sheet2!$B$20:$J$37,6,0)</f>
        <v>3379.6207896898895</v>
      </c>
      <c r="W478" s="46">
        <f>VLOOKUP(ROUND(K478,0),Sheet2!$B$20:$J$37,7,0)</f>
        <v>3131.6372143145204</v>
      </c>
      <c r="X478" s="46">
        <f>VLOOKUP(ROUND(K478,0),Sheet2!$B$20:$J$37,8,0)</f>
        <v>2883.6536389391513</v>
      </c>
      <c r="Y478" s="46">
        <f>VLOOKUP(ROUND(K478,0),Sheet2!$B$20:$J$37,9,0)</f>
        <v>2660.4607075741292</v>
      </c>
      <c r="Z478" s="46">
        <f>VLOOKUP(ROUND(K478,0),Sheet2!$B$20:$M$37,10,0)</f>
        <v>2526.8887411766796</v>
      </c>
      <c r="AA478" s="46">
        <f>VLOOKUP(ROUND(K478,0),Sheet2!$B$20:$M$37,11,0)</f>
        <v>2440.1428114768319</v>
      </c>
      <c r="AB478" s="46">
        <f>VLOOKUP(ROUND(K478,0),Sheet2!$B$20:$M$37,12,0)</f>
        <v>2276.3298845239415</v>
      </c>
      <c r="AC478" s="46">
        <v>50</v>
      </c>
      <c r="AD478" s="53">
        <f t="shared" si="206"/>
        <v>0</v>
      </c>
      <c r="AE478">
        <v>1</v>
      </c>
      <c r="AF478" s="46">
        <v>0</v>
      </c>
      <c r="AG478">
        <v>0</v>
      </c>
      <c r="AH478" s="45">
        <v>0</v>
      </c>
      <c r="AL478">
        <v>0</v>
      </c>
      <c r="AM478" s="45">
        <v>0</v>
      </c>
      <c r="AO478">
        <v>0</v>
      </c>
      <c r="AQ478">
        <v>0</v>
      </c>
      <c r="AS478">
        <v>0</v>
      </c>
      <c r="AT478">
        <v>0</v>
      </c>
      <c r="AU478" t="s">
        <v>20</v>
      </c>
      <c r="AV478" t="s">
        <v>24</v>
      </c>
      <c r="AW478">
        <v>0</v>
      </c>
      <c r="AX478">
        <v>0</v>
      </c>
      <c r="AY478">
        <v>1</v>
      </c>
      <c r="AZ478" s="51">
        <f t="shared" si="207"/>
        <v>1</v>
      </c>
      <c r="BA478">
        <v>0</v>
      </c>
      <c r="BB478">
        <v>0</v>
      </c>
      <c r="BC478">
        <v>1</v>
      </c>
      <c r="BD478">
        <v>0</v>
      </c>
      <c r="BE478">
        <v>0</v>
      </c>
      <c r="BF478" s="51">
        <f t="shared" si="208"/>
        <v>0</v>
      </c>
      <c r="BG478">
        <v>0</v>
      </c>
      <c r="BH478">
        <v>1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42</v>
      </c>
      <c r="BW478" t="s">
        <v>24</v>
      </c>
      <c r="BX478">
        <v>0</v>
      </c>
      <c r="BY478">
        <v>0</v>
      </c>
      <c r="BZ478" s="52">
        <f t="shared" si="217"/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 s="52">
        <f t="shared" si="218"/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Y478">
        <v>0</v>
      </c>
      <c r="CZ478">
        <v>0</v>
      </c>
      <c r="DA478">
        <v>0</v>
      </c>
      <c r="DC478">
        <v>0</v>
      </c>
      <c r="DD478" s="54">
        <f t="shared" si="209"/>
        <v>0</v>
      </c>
      <c r="DF478">
        <v>0</v>
      </c>
      <c r="DG478" s="46">
        <v>0</v>
      </c>
      <c r="DH478" t="s">
        <v>68</v>
      </c>
    </row>
    <row r="479" spans="1:112" hidden="1" x14ac:dyDescent="0.35">
      <c r="A479" t="s">
        <v>3</v>
      </c>
      <c r="B479">
        <v>977397624</v>
      </c>
      <c r="C479">
        <v>1988</v>
      </c>
      <c r="D479">
        <v>34</v>
      </c>
      <c r="E479">
        <v>2</v>
      </c>
      <c r="F479" t="s">
        <v>8</v>
      </c>
      <c r="G479" s="3" t="s">
        <v>11</v>
      </c>
      <c r="H479" s="1">
        <v>44405</v>
      </c>
      <c r="I479" s="1">
        <v>44429</v>
      </c>
      <c r="J479" s="1">
        <v>44484</v>
      </c>
      <c r="K479">
        <v>39.428571428571431</v>
      </c>
      <c r="L479" s="48">
        <f t="shared" si="210"/>
        <v>0</v>
      </c>
      <c r="M479" s="48">
        <f t="shared" si="202"/>
        <v>0</v>
      </c>
      <c r="N479" s="48">
        <f t="shared" si="203"/>
        <v>0</v>
      </c>
      <c r="O479">
        <v>31.571428571428573</v>
      </c>
      <c r="P479">
        <v>3200</v>
      </c>
      <c r="Q479" s="9">
        <f>VLOOKUP(ROUND(K479,0),Sheet2!$B$20:$J$37,8,0)</f>
        <v>2883.6536389391513</v>
      </c>
      <c r="R479" s="46">
        <f>VLOOKUP(ROUND(K479,0),Sheet2!$B$20:$J$37,2,0)</f>
        <v>3986.9445441050993</v>
      </c>
      <c r="S479" s="46">
        <f>VLOOKUP(ROUND(K479,0),Sheet2!$B$20:$J$37,3,0)</f>
        <v>3823.1316171522089</v>
      </c>
      <c r="T479" s="46">
        <f>VLOOKUP(ROUND(K479,0),Sheet2!$B$20:$J$37,4,0)</f>
        <v>3736.3856874523608</v>
      </c>
      <c r="U479" s="46">
        <f>VLOOKUP(ROUND(K479,0),Sheet2!$B$20:$J$37,5,0)</f>
        <v>3602.8137210549116</v>
      </c>
      <c r="V479" s="46">
        <f>VLOOKUP(ROUND(K479,0),Sheet2!$B$20:$J$37,6,0)</f>
        <v>3379.6207896898895</v>
      </c>
      <c r="W479" s="46">
        <f>VLOOKUP(ROUND(K479,0),Sheet2!$B$20:$J$37,7,0)</f>
        <v>3131.6372143145204</v>
      </c>
      <c r="X479" s="46">
        <f>VLOOKUP(ROUND(K479,0),Sheet2!$B$20:$J$37,8,0)</f>
        <v>2883.6536389391513</v>
      </c>
      <c r="Y479" s="46">
        <f>VLOOKUP(ROUND(K479,0),Sheet2!$B$20:$J$37,9,0)</f>
        <v>2660.4607075741292</v>
      </c>
      <c r="Z479" s="46">
        <f>VLOOKUP(ROUND(K479,0),Sheet2!$B$20:$M$37,10,0)</f>
        <v>2526.8887411766796</v>
      </c>
      <c r="AA479" s="46">
        <f>VLOOKUP(ROUND(K479,0),Sheet2!$B$20:$M$37,11,0)</f>
        <v>2440.1428114768319</v>
      </c>
      <c r="AB479" s="46">
        <f>VLOOKUP(ROUND(K479,0),Sheet2!$B$20:$M$37,12,0)</f>
        <v>2276.3298845239415</v>
      </c>
      <c r="AC479" s="46">
        <v>50</v>
      </c>
      <c r="AD479" s="53">
        <f t="shared" si="206"/>
        <v>0</v>
      </c>
      <c r="AE479">
        <v>1</v>
      </c>
      <c r="AF479" s="46">
        <v>0</v>
      </c>
      <c r="AG479">
        <v>0</v>
      </c>
      <c r="AH479" s="45">
        <v>0</v>
      </c>
      <c r="AL479">
        <v>0</v>
      </c>
      <c r="AM479" s="45">
        <v>0</v>
      </c>
      <c r="AO479">
        <v>0</v>
      </c>
      <c r="AQ479">
        <v>0</v>
      </c>
      <c r="AS479">
        <v>0</v>
      </c>
      <c r="AT479">
        <v>0</v>
      </c>
      <c r="AU479" t="s">
        <v>20</v>
      </c>
      <c r="AV479" t="s">
        <v>25</v>
      </c>
      <c r="AW479">
        <v>0</v>
      </c>
      <c r="AX479">
        <v>0</v>
      </c>
      <c r="AY479">
        <v>1</v>
      </c>
      <c r="AZ479" s="51">
        <f t="shared" si="207"/>
        <v>1</v>
      </c>
      <c r="BA479">
        <v>0</v>
      </c>
      <c r="BB479">
        <v>0</v>
      </c>
      <c r="BC479">
        <v>1</v>
      </c>
      <c r="BD479">
        <v>0</v>
      </c>
      <c r="BE479">
        <v>0</v>
      </c>
      <c r="BF479" s="51">
        <f t="shared" si="208"/>
        <v>0</v>
      </c>
      <c r="BG479">
        <v>0</v>
      </c>
      <c r="BH479">
        <v>0</v>
      </c>
      <c r="BI479">
        <v>1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24</v>
      </c>
      <c r="BW479" t="s">
        <v>25</v>
      </c>
      <c r="BX479">
        <v>0</v>
      </c>
      <c r="BY479">
        <v>0</v>
      </c>
      <c r="BZ479" s="52">
        <f t="shared" si="217"/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 s="52">
        <f t="shared" si="218"/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</v>
      </c>
      <c r="CY479">
        <v>0</v>
      </c>
      <c r="CZ479">
        <v>0</v>
      </c>
      <c r="DA479">
        <v>0</v>
      </c>
      <c r="DC479">
        <v>0</v>
      </c>
      <c r="DD479" s="54">
        <f t="shared" si="209"/>
        <v>0</v>
      </c>
      <c r="DE479" t="s">
        <v>73</v>
      </c>
      <c r="DF479">
        <v>0</v>
      </c>
      <c r="DG479" s="46">
        <v>0</v>
      </c>
      <c r="DH479" t="s">
        <v>68</v>
      </c>
    </row>
    <row r="480" spans="1:112" hidden="1" x14ac:dyDescent="0.35">
      <c r="A480" t="s">
        <v>2</v>
      </c>
      <c r="B480">
        <v>21021891</v>
      </c>
      <c r="C480">
        <v>1986</v>
      </c>
      <c r="D480">
        <v>36</v>
      </c>
      <c r="E480">
        <v>0</v>
      </c>
      <c r="F480" t="s">
        <v>8</v>
      </c>
      <c r="G480" s="4" t="s">
        <v>11</v>
      </c>
      <c r="H480" s="1">
        <v>44429</v>
      </c>
      <c r="I480" s="1">
        <v>44454</v>
      </c>
      <c r="J480" s="1">
        <v>44522</v>
      </c>
      <c r="K480">
        <v>38.571428571428569</v>
      </c>
      <c r="L480" s="48">
        <f t="shared" si="210"/>
        <v>0</v>
      </c>
      <c r="M480" s="48">
        <f t="shared" si="202"/>
        <v>0</v>
      </c>
      <c r="N480" s="48">
        <f t="shared" si="203"/>
        <v>0</v>
      </c>
      <c r="O480">
        <v>28.857142857142854</v>
      </c>
      <c r="P480">
        <v>3200</v>
      </c>
      <c r="Q480" s="9">
        <f>VLOOKUP(ROUND(K480,0),Sheet2!$B$20:$J$37,8,0)</f>
        <v>2883.6536389391513</v>
      </c>
      <c r="R480" s="46">
        <f>VLOOKUP(ROUND(K480,0),Sheet2!$B$20:$J$37,2,0)</f>
        <v>3986.9445441050993</v>
      </c>
      <c r="S480" s="46">
        <f>VLOOKUP(ROUND(K480,0),Sheet2!$B$20:$J$37,3,0)</f>
        <v>3823.1316171522089</v>
      </c>
      <c r="T480" s="46">
        <f>VLOOKUP(ROUND(K480,0),Sheet2!$B$20:$J$37,4,0)</f>
        <v>3736.3856874523608</v>
      </c>
      <c r="U480" s="46">
        <f>VLOOKUP(ROUND(K480,0),Sheet2!$B$20:$J$37,5,0)</f>
        <v>3602.8137210549116</v>
      </c>
      <c r="V480" s="46">
        <f>VLOOKUP(ROUND(K480,0),Sheet2!$B$20:$J$37,6,0)</f>
        <v>3379.6207896898895</v>
      </c>
      <c r="W480" s="46">
        <f>VLOOKUP(ROUND(K480,0),Sheet2!$B$20:$J$37,7,0)</f>
        <v>3131.6372143145204</v>
      </c>
      <c r="X480" s="46">
        <f>VLOOKUP(ROUND(K480,0),Sheet2!$B$20:$J$37,8,0)</f>
        <v>2883.6536389391513</v>
      </c>
      <c r="Y480" s="46">
        <f>VLOOKUP(ROUND(K480,0),Sheet2!$B$20:$J$37,9,0)</f>
        <v>2660.4607075741292</v>
      </c>
      <c r="Z480" s="46">
        <f>VLOOKUP(ROUND(K480,0),Sheet2!$B$20:$M$37,10,0)</f>
        <v>2526.8887411766796</v>
      </c>
      <c r="AA480" s="46">
        <f>VLOOKUP(ROUND(K480,0),Sheet2!$B$20:$M$37,11,0)</f>
        <v>2440.1428114768319</v>
      </c>
      <c r="AB480" s="46">
        <f>VLOOKUP(ROUND(K480,0),Sheet2!$B$20:$M$37,12,0)</f>
        <v>2276.3298845239415</v>
      </c>
      <c r="AC480" s="46">
        <v>50</v>
      </c>
      <c r="AD480" s="53">
        <f t="shared" si="206"/>
        <v>0</v>
      </c>
      <c r="AE480">
        <v>1</v>
      </c>
      <c r="AF480" s="46">
        <v>0</v>
      </c>
      <c r="AG480">
        <v>0</v>
      </c>
      <c r="AH480" s="45">
        <v>0</v>
      </c>
      <c r="AL480">
        <v>1</v>
      </c>
      <c r="AM480" s="45">
        <v>0</v>
      </c>
      <c r="AO480">
        <v>0</v>
      </c>
      <c r="AQ480">
        <v>0</v>
      </c>
      <c r="AS480">
        <v>0</v>
      </c>
      <c r="AT480">
        <v>0</v>
      </c>
      <c r="AU480" t="s">
        <v>20</v>
      </c>
      <c r="AV480" t="s">
        <v>25</v>
      </c>
      <c r="AW480">
        <v>0</v>
      </c>
      <c r="AX480">
        <v>1</v>
      </c>
      <c r="AY480">
        <v>1</v>
      </c>
      <c r="AZ480" s="51">
        <v>1</v>
      </c>
      <c r="BA480">
        <v>0</v>
      </c>
      <c r="BB480">
        <v>1</v>
      </c>
      <c r="BC480">
        <v>0</v>
      </c>
      <c r="BD480">
        <v>0</v>
      </c>
      <c r="BE480">
        <v>0</v>
      </c>
      <c r="BF480" s="51">
        <f t="shared" si="208"/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25</v>
      </c>
      <c r="BW480" t="s">
        <v>25</v>
      </c>
      <c r="BX480">
        <v>1</v>
      </c>
      <c r="BY480">
        <v>1</v>
      </c>
      <c r="BZ480" s="52">
        <v>1</v>
      </c>
      <c r="CA480">
        <v>0</v>
      </c>
      <c r="CB480">
        <v>0</v>
      </c>
      <c r="CC480">
        <v>0</v>
      </c>
      <c r="CD480">
        <v>0</v>
      </c>
      <c r="CE480">
        <v>0</v>
      </c>
      <c r="CF480" s="52">
        <f t="shared" si="218"/>
        <v>0</v>
      </c>
      <c r="CG480">
        <v>0</v>
      </c>
      <c r="CH480">
        <v>1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Y480">
        <v>0</v>
      </c>
      <c r="CZ480">
        <v>0</v>
      </c>
      <c r="DA480">
        <v>0</v>
      </c>
      <c r="DC480">
        <v>0</v>
      </c>
      <c r="DD480" s="54">
        <f t="shared" si="209"/>
        <v>0</v>
      </c>
      <c r="DF480">
        <v>0</v>
      </c>
      <c r="DG480" s="46">
        <v>0</v>
      </c>
      <c r="DH480" t="s">
        <v>68</v>
      </c>
    </row>
    <row r="481" spans="1:112" hidden="1" x14ac:dyDescent="0.35">
      <c r="A481" t="s">
        <v>3</v>
      </c>
      <c r="B481">
        <v>904474948</v>
      </c>
      <c r="C481">
        <v>1987</v>
      </c>
      <c r="D481">
        <v>35</v>
      </c>
      <c r="E481">
        <v>3</v>
      </c>
      <c r="F481" t="s">
        <v>8</v>
      </c>
      <c r="G481" s="3" t="s">
        <v>11</v>
      </c>
      <c r="H481" s="1">
        <v>44434</v>
      </c>
      <c r="I481" s="1">
        <v>44458</v>
      </c>
      <c r="J481" s="1">
        <v>44545</v>
      </c>
      <c r="K481" s="46">
        <v>40</v>
      </c>
      <c r="L481" s="48">
        <f t="shared" si="210"/>
        <v>0</v>
      </c>
      <c r="M481" s="48">
        <f t="shared" si="202"/>
        <v>0</v>
      </c>
      <c r="N481" s="48">
        <f t="shared" si="203"/>
        <v>0</v>
      </c>
      <c r="O481">
        <v>27.571428571428569</v>
      </c>
      <c r="P481">
        <v>3350</v>
      </c>
      <c r="Q481" s="9">
        <f>VLOOKUP(ROUND(K481,0),Sheet2!$B$20:$J$37,8,0)</f>
        <v>3027.866102317616</v>
      </c>
      <c r="R481" s="46">
        <f>VLOOKUP(ROUND(K481,0),Sheet2!$B$20:$J$37,2,0)</f>
        <v>4186.3329471694315</v>
      </c>
      <c r="S481" s="46">
        <f>VLOOKUP(ROUND(K481,0),Sheet2!$B$20:$J$37,3,0)</f>
        <v>4014.327682062572</v>
      </c>
      <c r="T481" s="46">
        <f>VLOOKUP(ROUND(K481,0),Sheet2!$B$20:$J$37,4,0)</f>
        <v>3923.2435599941455</v>
      </c>
      <c r="U481" s="46">
        <f>VLOOKUP(ROUND(K481,0),Sheet2!$B$20:$J$37,5,0)</f>
        <v>3782.9916157892471</v>
      </c>
      <c r="V481" s="46">
        <f>VLOOKUP(ROUND(K481,0),Sheet2!$B$20:$J$37,6,0)</f>
        <v>3548.6367327923881</v>
      </c>
      <c r="W481" s="46">
        <f>VLOOKUP(ROUND(K481,0),Sheet2!$B$20:$J$37,7,0)</f>
        <v>3288.2514175550023</v>
      </c>
      <c r="X481" s="46">
        <f>VLOOKUP(ROUND(K481,0),Sheet2!$B$20:$J$37,8,0)</f>
        <v>3027.866102317616</v>
      </c>
      <c r="Y481" s="46">
        <f>VLOOKUP(ROUND(K481,0),Sheet2!$B$20:$J$37,9,0)</f>
        <v>2793.5112193207569</v>
      </c>
      <c r="Z481" s="46">
        <f>VLOOKUP(ROUND(K481,0),Sheet2!$B$20:$M$37,10,0)</f>
        <v>2653.2592751158591</v>
      </c>
      <c r="AA481" s="46">
        <f>VLOOKUP(ROUND(K481,0),Sheet2!$B$20:$M$37,11,0)</f>
        <v>2562.1751530474321</v>
      </c>
      <c r="AB481" s="46">
        <f>VLOOKUP(ROUND(K481,0),Sheet2!$B$20:$M$37,12,0)</f>
        <v>2390.1698879405726</v>
      </c>
      <c r="AC481" s="46">
        <v>50</v>
      </c>
      <c r="AD481" s="53">
        <f t="shared" si="206"/>
        <v>0</v>
      </c>
      <c r="AE481">
        <v>1</v>
      </c>
      <c r="AF481" s="46">
        <v>0</v>
      </c>
      <c r="AG481">
        <v>0</v>
      </c>
      <c r="AH481" s="45">
        <v>0</v>
      </c>
      <c r="AL481">
        <v>1</v>
      </c>
      <c r="AM481" s="45">
        <v>0</v>
      </c>
      <c r="AN481">
        <v>20</v>
      </c>
      <c r="AO481">
        <v>0</v>
      </c>
      <c r="AS481">
        <v>0</v>
      </c>
      <c r="AT481">
        <v>0</v>
      </c>
      <c r="AU481" t="s">
        <v>20</v>
      </c>
      <c r="AV481" t="s">
        <v>25</v>
      </c>
      <c r="AW481">
        <v>0</v>
      </c>
      <c r="AX481">
        <v>0</v>
      </c>
      <c r="AY481">
        <v>1</v>
      </c>
      <c r="AZ481" s="51">
        <f t="shared" si="207"/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 s="51">
        <f t="shared" si="208"/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24</v>
      </c>
      <c r="BW481" t="s">
        <v>25</v>
      </c>
      <c r="BX481">
        <v>0</v>
      </c>
      <c r="BY481">
        <v>0</v>
      </c>
      <c r="BZ481" s="52">
        <f t="shared" si="217"/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 s="52">
        <f t="shared" si="218"/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Y481">
        <v>0</v>
      </c>
      <c r="CZ481">
        <v>0</v>
      </c>
      <c r="DA481">
        <v>0</v>
      </c>
      <c r="DC481">
        <v>0</v>
      </c>
      <c r="DD481" s="54">
        <f t="shared" si="209"/>
        <v>0</v>
      </c>
      <c r="DE481" t="s">
        <v>8</v>
      </c>
      <c r="DF481">
        <v>0</v>
      </c>
      <c r="DG481" s="46">
        <v>0</v>
      </c>
      <c r="DH481" t="s">
        <v>68</v>
      </c>
    </row>
    <row r="482" spans="1:112" hidden="1" x14ac:dyDescent="0.35">
      <c r="A482" t="s">
        <v>3</v>
      </c>
      <c r="B482">
        <v>909300338</v>
      </c>
      <c r="C482">
        <v>1991</v>
      </c>
      <c r="D482">
        <v>31</v>
      </c>
      <c r="E482">
        <v>1</v>
      </c>
      <c r="F482" t="s">
        <v>8</v>
      </c>
      <c r="G482" s="3" t="s">
        <v>11</v>
      </c>
      <c r="H482" s="1">
        <v>44426</v>
      </c>
      <c r="I482" s="1">
        <v>44479</v>
      </c>
      <c r="J482" s="1">
        <v>44452</v>
      </c>
      <c r="K482">
        <v>39.857142857142854</v>
      </c>
      <c r="L482" s="48">
        <f t="shared" si="210"/>
        <v>0</v>
      </c>
      <c r="M482" s="48">
        <f t="shared" si="202"/>
        <v>0</v>
      </c>
      <c r="N482" s="48">
        <f t="shared" si="203"/>
        <v>0</v>
      </c>
      <c r="O482">
        <v>36.142857142857139</v>
      </c>
      <c r="P482">
        <v>3350</v>
      </c>
      <c r="Q482" s="9">
        <f>VLOOKUP(ROUND(K482,0),Sheet2!$B$20:$J$37,8,0)</f>
        <v>3027.866102317616</v>
      </c>
      <c r="R482" s="46">
        <f>VLOOKUP(ROUND(K482,0),Sheet2!$B$20:$J$37,2,0)</f>
        <v>4186.3329471694315</v>
      </c>
      <c r="S482" s="46">
        <f>VLOOKUP(ROUND(K482,0),Sheet2!$B$20:$J$37,3,0)</f>
        <v>4014.327682062572</v>
      </c>
      <c r="T482" s="46">
        <f>VLOOKUP(ROUND(K482,0),Sheet2!$B$20:$J$37,4,0)</f>
        <v>3923.2435599941455</v>
      </c>
      <c r="U482" s="46">
        <f>VLOOKUP(ROUND(K482,0),Sheet2!$B$20:$J$37,5,0)</f>
        <v>3782.9916157892471</v>
      </c>
      <c r="V482" s="46">
        <f>VLOOKUP(ROUND(K482,0),Sheet2!$B$20:$J$37,6,0)</f>
        <v>3548.6367327923881</v>
      </c>
      <c r="W482" s="46">
        <f>VLOOKUP(ROUND(K482,0),Sheet2!$B$20:$J$37,7,0)</f>
        <v>3288.2514175550023</v>
      </c>
      <c r="X482" s="46">
        <f>VLOOKUP(ROUND(K482,0),Sheet2!$B$20:$J$37,8,0)</f>
        <v>3027.866102317616</v>
      </c>
      <c r="Y482" s="46">
        <f>VLOOKUP(ROUND(K482,0),Sheet2!$B$20:$J$37,9,0)</f>
        <v>2793.5112193207569</v>
      </c>
      <c r="Z482" s="46">
        <f>VLOOKUP(ROUND(K482,0),Sheet2!$B$20:$M$37,10,0)</f>
        <v>2653.2592751158591</v>
      </c>
      <c r="AA482" s="46">
        <f>VLOOKUP(ROUND(K482,0),Sheet2!$B$20:$M$37,11,0)</f>
        <v>2562.1751530474321</v>
      </c>
      <c r="AB482" s="46">
        <f>VLOOKUP(ROUND(K482,0),Sheet2!$B$20:$M$37,12,0)</f>
        <v>2390.1698879405726</v>
      </c>
      <c r="AC482" s="46">
        <v>50</v>
      </c>
      <c r="AD482" s="53">
        <f t="shared" si="206"/>
        <v>0</v>
      </c>
      <c r="AE482">
        <v>1</v>
      </c>
      <c r="AF482" s="46">
        <v>0</v>
      </c>
      <c r="AG482">
        <v>0</v>
      </c>
      <c r="AH482" s="45">
        <v>0</v>
      </c>
      <c r="AL482">
        <v>0</v>
      </c>
      <c r="AM482" s="45">
        <v>0</v>
      </c>
      <c r="AO482">
        <v>0</v>
      </c>
      <c r="AQ482">
        <v>0</v>
      </c>
      <c r="AS482">
        <v>0</v>
      </c>
      <c r="AT482">
        <v>0</v>
      </c>
      <c r="AU482" t="s">
        <v>20</v>
      </c>
      <c r="AV482" t="s">
        <v>24</v>
      </c>
      <c r="AW482">
        <v>0</v>
      </c>
      <c r="AX482">
        <v>0</v>
      </c>
      <c r="AY482">
        <v>1</v>
      </c>
      <c r="AZ482" s="51">
        <f t="shared" si="207"/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 s="51">
        <f t="shared" si="208"/>
        <v>0</v>
      </c>
      <c r="BG482">
        <v>0</v>
      </c>
      <c r="BH482">
        <v>0</v>
      </c>
      <c r="BI482">
        <v>0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53</v>
      </c>
      <c r="BW482" t="s">
        <v>24</v>
      </c>
      <c r="BX482">
        <v>0</v>
      </c>
      <c r="BY482">
        <v>0</v>
      </c>
      <c r="BZ482" s="52">
        <f t="shared" si="217"/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 s="52">
        <f t="shared" si="218"/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Y482">
        <v>0</v>
      </c>
      <c r="CZ482">
        <v>0</v>
      </c>
      <c r="DA482">
        <v>0</v>
      </c>
      <c r="DC482">
        <v>0</v>
      </c>
      <c r="DD482" s="54">
        <f t="shared" si="209"/>
        <v>0</v>
      </c>
      <c r="DE482" t="s">
        <v>8</v>
      </c>
      <c r="DF482">
        <v>0</v>
      </c>
      <c r="DG482" s="46">
        <v>0</v>
      </c>
      <c r="DH482" t="s">
        <v>68</v>
      </c>
    </row>
    <row r="483" spans="1:112" hidden="1" x14ac:dyDescent="0.35">
      <c r="A483" t="s">
        <v>3</v>
      </c>
      <c r="B483" s="46">
        <v>903803263</v>
      </c>
      <c r="C483">
        <v>1979</v>
      </c>
      <c r="D483">
        <v>43</v>
      </c>
      <c r="E483">
        <v>2</v>
      </c>
      <c r="F483" t="s">
        <v>8</v>
      </c>
      <c r="G483" s="3" t="s">
        <v>11</v>
      </c>
      <c r="H483" s="1">
        <v>44426</v>
      </c>
      <c r="I483" s="1">
        <v>44481</v>
      </c>
      <c r="J483" s="1">
        <v>44470</v>
      </c>
      <c r="K483">
        <v>40</v>
      </c>
      <c r="L483" s="48">
        <f t="shared" si="210"/>
        <v>0</v>
      </c>
      <c r="M483" s="48">
        <f t="shared" si="202"/>
        <v>0</v>
      </c>
      <c r="N483" s="48">
        <f t="shared" si="203"/>
        <v>0</v>
      </c>
      <c r="O483">
        <v>33.714285714285715</v>
      </c>
      <c r="P483">
        <v>3350</v>
      </c>
      <c r="Q483" s="9">
        <f>VLOOKUP(ROUND(K483,0),Sheet2!$B$20:$J$37,8,0)</f>
        <v>3027.866102317616</v>
      </c>
      <c r="R483" s="46">
        <f>VLOOKUP(ROUND(K483,0),Sheet2!$B$20:$J$37,2,0)</f>
        <v>4186.3329471694315</v>
      </c>
      <c r="S483" s="46">
        <f>VLOOKUP(ROUND(K483,0),Sheet2!$B$20:$J$37,3,0)</f>
        <v>4014.327682062572</v>
      </c>
      <c r="T483" s="46">
        <f>VLOOKUP(ROUND(K483,0),Sheet2!$B$20:$J$37,4,0)</f>
        <v>3923.2435599941455</v>
      </c>
      <c r="U483" s="46">
        <f>VLOOKUP(ROUND(K483,0),Sheet2!$B$20:$J$37,5,0)</f>
        <v>3782.9916157892471</v>
      </c>
      <c r="V483" s="46">
        <f>VLOOKUP(ROUND(K483,0),Sheet2!$B$20:$J$37,6,0)</f>
        <v>3548.6367327923881</v>
      </c>
      <c r="W483" s="46">
        <f>VLOOKUP(ROUND(K483,0),Sheet2!$B$20:$J$37,7,0)</f>
        <v>3288.2514175550023</v>
      </c>
      <c r="X483" s="46">
        <f>VLOOKUP(ROUND(K483,0),Sheet2!$B$20:$J$37,8,0)</f>
        <v>3027.866102317616</v>
      </c>
      <c r="Y483" s="46">
        <f>VLOOKUP(ROUND(K483,0),Sheet2!$B$20:$J$37,9,0)</f>
        <v>2793.5112193207569</v>
      </c>
      <c r="Z483" s="46">
        <f>VLOOKUP(ROUND(K483,0),Sheet2!$B$20:$M$37,10,0)</f>
        <v>2653.2592751158591</v>
      </c>
      <c r="AA483" s="46">
        <f>VLOOKUP(ROUND(K483,0),Sheet2!$B$20:$M$37,11,0)</f>
        <v>2562.1751530474321</v>
      </c>
      <c r="AB483" s="46">
        <f>VLOOKUP(ROUND(K483,0),Sheet2!$B$20:$M$37,12,0)</f>
        <v>2390.1698879405726</v>
      </c>
      <c r="AC483" s="46">
        <v>50</v>
      </c>
      <c r="AD483" s="53">
        <f t="shared" si="206"/>
        <v>0</v>
      </c>
      <c r="AE483">
        <v>1</v>
      </c>
      <c r="AF483" s="46">
        <v>0</v>
      </c>
      <c r="AG483">
        <v>0</v>
      </c>
      <c r="AH483" s="45">
        <v>0</v>
      </c>
      <c r="AL483">
        <v>0</v>
      </c>
      <c r="AM483" s="45">
        <v>0</v>
      </c>
      <c r="AO483">
        <v>0</v>
      </c>
      <c r="AQ483">
        <v>0</v>
      </c>
      <c r="AS483">
        <v>0</v>
      </c>
      <c r="AT483">
        <v>0</v>
      </c>
      <c r="AU483" t="s">
        <v>20</v>
      </c>
      <c r="AV483" t="s">
        <v>24</v>
      </c>
      <c r="AW483">
        <v>0</v>
      </c>
      <c r="AX483">
        <v>0</v>
      </c>
      <c r="AY483">
        <v>0</v>
      </c>
      <c r="AZ483" s="51">
        <f t="shared" si="207"/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51">
        <f t="shared" si="208"/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55</v>
      </c>
      <c r="BW483" t="s">
        <v>24</v>
      </c>
      <c r="BX483">
        <v>0</v>
      </c>
      <c r="BY483">
        <v>0</v>
      </c>
      <c r="BZ483" s="52">
        <f t="shared" si="217"/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 s="52">
        <f t="shared" si="218"/>
        <v>0</v>
      </c>
      <c r="CG483">
        <v>0</v>
      </c>
      <c r="CH483">
        <v>0</v>
      </c>
      <c r="CI483">
        <v>0</v>
      </c>
      <c r="CJ483">
        <v>0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Y483">
        <v>0</v>
      </c>
      <c r="CZ483">
        <v>0</v>
      </c>
      <c r="DA483">
        <v>0</v>
      </c>
      <c r="DC483">
        <v>0</v>
      </c>
      <c r="DD483" s="54">
        <f t="shared" si="209"/>
        <v>0</v>
      </c>
      <c r="DE483" t="s">
        <v>8</v>
      </c>
      <c r="DF483">
        <v>0</v>
      </c>
      <c r="DG483" s="46">
        <v>0</v>
      </c>
      <c r="DH483" t="s">
        <v>68</v>
      </c>
    </row>
    <row r="484" spans="1:112" hidden="1" x14ac:dyDescent="0.35">
      <c r="A484" t="s">
        <v>3</v>
      </c>
      <c r="B484">
        <v>764970663</v>
      </c>
      <c r="C484">
        <v>1997</v>
      </c>
      <c r="D484">
        <v>25</v>
      </c>
      <c r="E484" s="45">
        <v>1</v>
      </c>
      <c r="F484" t="s">
        <v>8</v>
      </c>
      <c r="G484" s="3" t="s">
        <v>11</v>
      </c>
      <c r="H484" s="1">
        <v>44433</v>
      </c>
      <c r="I484" s="1">
        <v>44484</v>
      </c>
      <c r="J484" s="1">
        <v>44453</v>
      </c>
      <c r="K484">
        <v>38.714285714285715</v>
      </c>
      <c r="L484" s="48">
        <f t="shared" ref="L484:L515" si="219">IF(K484&lt;28,1,0)</f>
        <v>0</v>
      </c>
      <c r="M484" s="48">
        <f t="shared" si="202"/>
        <v>0</v>
      </c>
      <c r="N484" s="48">
        <f t="shared" si="203"/>
        <v>0</v>
      </c>
      <c r="O484">
        <v>35.857142857142861</v>
      </c>
      <c r="P484">
        <v>3180</v>
      </c>
      <c r="Q484" s="9">
        <f>VLOOKUP(ROUND(K484,0),Sheet2!$B$20:$J$37,8,0)</f>
        <v>2883.6536389391513</v>
      </c>
      <c r="R484" s="46">
        <f>VLOOKUP(ROUND(K484,0),Sheet2!$B$20:$J$37,2,0)</f>
        <v>3986.9445441050993</v>
      </c>
      <c r="S484" s="46">
        <f>VLOOKUP(ROUND(K484,0),Sheet2!$B$20:$J$37,3,0)</f>
        <v>3823.1316171522089</v>
      </c>
      <c r="T484" s="46">
        <f>VLOOKUP(ROUND(K484,0),Sheet2!$B$20:$J$37,4,0)</f>
        <v>3736.3856874523608</v>
      </c>
      <c r="U484" s="46">
        <f>VLOOKUP(ROUND(K484,0),Sheet2!$B$20:$J$37,5,0)</f>
        <v>3602.8137210549116</v>
      </c>
      <c r="V484" s="46">
        <f>VLOOKUP(ROUND(K484,0),Sheet2!$B$20:$J$37,6,0)</f>
        <v>3379.6207896898895</v>
      </c>
      <c r="W484" s="46">
        <f>VLOOKUP(ROUND(K484,0),Sheet2!$B$20:$J$37,7,0)</f>
        <v>3131.6372143145204</v>
      </c>
      <c r="X484" s="46">
        <f>VLOOKUP(ROUND(K484,0),Sheet2!$B$20:$J$37,8,0)</f>
        <v>2883.6536389391513</v>
      </c>
      <c r="Y484" s="46">
        <f>VLOOKUP(ROUND(K484,0),Sheet2!$B$20:$J$37,9,0)</f>
        <v>2660.4607075741292</v>
      </c>
      <c r="Z484" s="46">
        <f>VLOOKUP(ROUND(K484,0),Sheet2!$B$20:$M$37,10,0)</f>
        <v>2526.8887411766796</v>
      </c>
      <c r="AA484" s="46">
        <f>VLOOKUP(ROUND(K484,0),Sheet2!$B$20:$M$37,11,0)</f>
        <v>2440.1428114768319</v>
      </c>
      <c r="AB484" s="46">
        <f>VLOOKUP(ROUND(K484,0),Sheet2!$B$20:$M$37,12,0)</f>
        <v>2276.3298845239415</v>
      </c>
      <c r="AC484" s="46">
        <v>50</v>
      </c>
      <c r="AD484" s="53">
        <f t="shared" si="206"/>
        <v>0</v>
      </c>
      <c r="AE484">
        <v>1</v>
      </c>
      <c r="AF484" s="46">
        <v>0</v>
      </c>
      <c r="AG484">
        <v>0</v>
      </c>
      <c r="AH484" s="45">
        <v>0</v>
      </c>
      <c r="AL484">
        <v>1</v>
      </c>
      <c r="AM484" s="45">
        <v>0</v>
      </c>
      <c r="AN484">
        <v>22</v>
      </c>
      <c r="AO484">
        <v>0</v>
      </c>
      <c r="AS484">
        <v>0</v>
      </c>
      <c r="AT484">
        <v>0</v>
      </c>
      <c r="AU484" t="s">
        <v>20</v>
      </c>
      <c r="AV484" t="s">
        <v>24</v>
      </c>
      <c r="AW484">
        <v>0</v>
      </c>
      <c r="AX484">
        <v>0</v>
      </c>
      <c r="AY484">
        <v>1</v>
      </c>
      <c r="AZ484" s="51">
        <f t="shared" si="207"/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 s="51">
        <f t="shared" si="208"/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51</v>
      </c>
      <c r="BW484" t="s">
        <v>24</v>
      </c>
      <c r="BX484">
        <v>0</v>
      </c>
      <c r="BY484">
        <v>0</v>
      </c>
      <c r="BZ484" s="52">
        <f t="shared" si="217"/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 s="52">
        <f t="shared" si="218"/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Y484">
        <v>0</v>
      </c>
      <c r="CZ484">
        <v>0</v>
      </c>
      <c r="DA484">
        <v>0</v>
      </c>
      <c r="DC484">
        <v>0</v>
      </c>
      <c r="DD484" s="54">
        <f t="shared" si="209"/>
        <v>0</v>
      </c>
      <c r="DE484" t="s">
        <v>73</v>
      </c>
      <c r="DF484">
        <v>0</v>
      </c>
      <c r="DG484" s="46">
        <v>0</v>
      </c>
      <c r="DH484" t="s">
        <v>68</v>
      </c>
    </row>
    <row r="485" spans="1:112" hidden="1" x14ac:dyDescent="0.35">
      <c r="A485" t="s">
        <v>3</v>
      </c>
      <c r="B485">
        <v>984669992</v>
      </c>
      <c r="C485">
        <v>1989</v>
      </c>
      <c r="D485">
        <v>33</v>
      </c>
      <c r="E485">
        <v>1</v>
      </c>
      <c r="F485" t="s">
        <v>8</v>
      </c>
      <c r="G485" s="3" t="s">
        <v>11</v>
      </c>
      <c r="H485" s="1">
        <v>44429</v>
      </c>
      <c r="I485" s="1">
        <v>44450</v>
      </c>
      <c r="J485" s="1">
        <v>44459</v>
      </c>
      <c r="K485">
        <v>37.571428571428569</v>
      </c>
      <c r="L485" s="48">
        <f t="shared" si="219"/>
        <v>0</v>
      </c>
      <c r="M485" s="48">
        <f t="shared" si="202"/>
        <v>0</v>
      </c>
      <c r="N485" s="48">
        <f t="shared" si="203"/>
        <v>0</v>
      </c>
      <c r="O485">
        <v>36.285714285714285</v>
      </c>
      <c r="P485">
        <v>3005</v>
      </c>
      <c r="Q485" s="9">
        <f>VLOOKUP(ROUND(K485,0),Sheet2!$B$20:$J$37,8,0)</f>
        <v>2726.9345824864808</v>
      </c>
      <c r="R485" s="46">
        <f>VLOOKUP(ROUND(K485,0),Sheet2!$B$20:$J$37,2,0)</f>
        <v>3770.264503671694</v>
      </c>
      <c r="S485" s="46">
        <f>VLOOKUP(ROUND(K485,0),Sheet2!$B$20:$J$37,3,0)</f>
        <v>3615.3543821737098</v>
      </c>
      <c r="T485" s="46">
        <f>VLOOKUP(ROUND(K485,0),Sheet2!$B$20:$J$37,4,0)</f>
        <v>3533.3228675721571</v>
      </c>
      <c r="U485" s="46">
        <f>VLOOKUP(ROUND(K485,0),Sheet2!$B$20:$J$37,5,0)</f>
        <v>3407.0101892735506</v>
      </c>
      <c r="V485" s="46">
        <f>VLOOKUP(ROUND(K485,0),Sheet2!$B$20:$J$37,6,0)</f>
        <v>3195.9472117761161</v>
      </c>
      <c r="W485" s="46">
        <f>VLOOKUP(ROUND(K485,0),Sheet2!$B$20:$J$37,7,0)</f>
        <v>2961.4408971312987</v>
      </c>
      <c r="X485" s="46">
        <f>VLOOKUP(ROUND(K485,0),Sheet2!$B$20:$J$37,8,0)</f>
        <v>2726.9345824864808</v>
      </c>
      <c r="Y485" s="46">
        <f>VLOOKUP(ROUND(K485,0),Sheet2!$B$20:$J$37,9,0)</f>
        <v>2515.8716049890463</v>
      </c>
      <c r="Z485" s="46">
        <f>VLOOKUP(ROUND(K485,0),Sheet2!$B$20:$M$37,10,0)</f>
        <v>2389.5589266904399</v>
      </c>
      <c r="AA485" s="46">
        <f>VLOOKUP(ROUND(K485,0),Sheet2!$B$20:$M$37,11,0)</f>
        <v>2307.5274120888876</v>
      </c>
      <c r="AB485" s="46">
        <f>VLOOKUP(ROUND(K485,0),Sheet2!$B$20:$M$37,12,0)</f>
        <v>2152.6172905909029</v>
      </c>
      <c r="AC485" s="46">
        <v>50</v>
      </c>
      <c r="AD485" s="53">
        <f t="shared" si="206"/>
        <v>0</v>
      </c>
      <c r="AE485">
        <v>1</v>
      </c>
      <c r="AF485" s="46">
        <v>0</v>
      </c>
      <c r="AG485">
        <v>0</v>
      </c>
      <c r="AH485" s="45">
        <v>0</v>
      </c>
      <c r="AL485">
        <v>0</v>
      </c>
      <c r="AM485" s="45">
        <v>0</v>
      </c>
      <c r="AO485">
        <v>0</v>
      </c>
      <c r="AS485">
        <v>0</v>
      </c>
      <c r="AT485">
        <v>0</v>
      </c>
      <c r="AU485" t="s">
        <v>20</v>
      </c>
      <c r="AV485" t="s">
        <v>25</v>
      </c>
      <c r="AW485">
        <v>0</v>
      </c>
      <c r="AX485">
        <v>0</v>
      </c>
      <c r="AY485">
        <v>1</v>
      </c>
      <c r="AZ485" s="51">
        <f t="shared" si="207"/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 s="51">
        <f t="shared" si="208"/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21</v>
      </c>
      <c r="BW485" t="s">
        <v>25</v>
      </c>
      <c r="BX485">
        <v>0</v>
      </c>
      <c r="BY485">
        <v>0</v>
      </c>
      <c r="BZ485" s="52">
        <f t="shared" si="217"/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 s="52">
        <f t="shared" si="218"/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Y485">
        <v>0</v>
      </c>
      <c r="CZ485">
        <v>0</v>
      </c>
      <c r="DA485">
        <v>0</v>
      </c>
      <c r="DC485">
        <v>0</v>
      </c>
      <c r="DD485" s="54">
        <f t="shared" si="209"/>
        <v>0</v>
      </c>
      <c r="DE485" t="s">
        <v>8</v>
      </c>
      <c r="DF485">
        <v>0</v>
      </c>
      <c r="DG485" s="46">
        <v>0</v>
      </c>
      <c r="DH485" t="s">
        <v>68</v>
      </c>
    </row>
    <row r="486" spans="1:112" hidden="1" x14ac:dyDescent="0.35">
      <c r="A486" t="s">
        <v>2</v>
      </c>
      <c r="B486">
        <v>20035295</v>
      </c>
      <c r="C486">
        <v>1987</v>
      </c>
      <c r="D486">
        <v>35</v>
      </c>
      <c r="E486">
        <v>0</v>
      </c>
      <c r="F486" t="s">
        <v>8</v>
      </c>
      <c r="G486" s="4" t="s">
        <v>11</v>
      </c>
      <c r="H486" s="1">
        <v>44445</v>
      </c>
      <c r="I486" s="1">
        <v>44466</v>
      </c>
      <c r="J486" s="1">
        <v>44522</v>
      </c>
      <c r="K486">
        <v>37.571428571428569</v>
      </c>
      <c r="L486" s="48">
        <f t="shared" si="219"/>
        <v>0</v>
      </c>
      <c r="M486" s="48">
        <f t="shared" si="202"/>
        <v>0</v>
      </c>
      <c r="N486" s="48">
        <f t="shared" si="203"/>
        <v>0</v>
      </c>
      <c r="O486">
        <v>29.571428571428569</v>
      </c>
      <c r="P486">
        <v>3000</v>
      </c>
      <c r="Q486" s="9">
        <f>VLOOKUP(ROUND(K486,0),Sheet2!$B$20:$J$37,8,0)</f>
        <v>2726.9345824864808</v>
      </c>
      <c r="R486" s="46">
        <f>VLOOKUP(ROUND(K486,0),Sheet2!$B$20:$J$37,2,0)</f>
        <v>3770.264503671694</v>
      </c>
      <c r="S486" s="46">
        <f>VLOOKUP(ROUND(K486,0),Sheet2!$B$20:$J$37,3,0)</f>
        <v>3615.3543821737098</v>
      </c>
      <c r="T486" s="46">
        <f>VLOOKUP(ROUND(K486,0),Sheet2!$B$20:$J$37,4,0)</f>
        <v>3533.3228675721571</v>
      </c>
      <c r="U486" s="46">
        <f>VLOOKUP(ROUND(K486,0),Sheet2!$B$20:$J$37,5,0)</f>
        <v>3407.0101892735506</v>
      </c>
      <c r="V486" s="46">
        <f>VLOOKUP(ROUND(K486,0),Sheet2!$B$20:$J$37,6,0)</f>
        <v>3195.9472117761161</v>
      </c>
      <c r="W486" s="46">
        <f>VLOOKUP(ROUND(K486,0),Sheet2!$B$20:$J$37,7,0)</f>
        <v>2961.4408971312987</v>
      </c>
      <c r="X486" s="46">
        <f>VLOOKUP(ROUND(K486,0),Sheet2!$B$20:$J$37,8,0)</f>
        <v>2726.9345824864808</v>
      </c>
      <c r="Y486" s="46">
        <f>VLOOKUP(ROUND(K486,0),Sheet2!$B$20:$J$37,9,0)</f>
        <v>2515.8716049890463</v>
      </c>
      <c r="Z486" s="46">
        <f>VLOOKUP(ROUND(K486,0),Sheet2!$B$20:$M$37,10,0)</f>
        <v>2389.5589266904399</v>
      </c>
      <c r="AA486" s="46">
        <f>VLOOKUP(ROUND(K486,0),Sheet2!$B$20:$M$37,11,0)</f>
        <v>2307.5274120888876</v>
      </c>
      <c r="AB486" s="46">
        <f>VLOOKUP(ROUND(K486,0),Sheet2!$B$20:$M$37,12,0)</f>
        <v>2152.6172905909029</v>
      </c>
      <c r="AC486" s="46">
        <v>50</v>
      </c>
      <c r="AD486" s="53">
        <f t="shared" si="206"/>
        <v>0</v>
      </c>
      <c r="AE486">
        <v>1</v>
      </c>
      <c r="AF486" s="46">
        <v>0</v>
      </c>
      <c r="AG486">
        <v>0</v>
      </c>
      <c r="AH486" s="45">
        <v>0</v>
      </c>
      <c r="AL486">
        <v>0</v>
      </c>
      <c r="AM486" s="45">
        <v>0</v>
      </c>
      <c r="AO486">
        <v>0</v>
      </c>
      <c r="AQ486">
        <v>0</v>
      </c>
      <c r="AS486">
        <v>0</v>
      </c>
      <c r="AT486">
        <v>0</v>
      </c>
      <c r="AU486" t="s">
        <v>20</v>
      </c>
      <c r="AV486" t="s">
        <v>25</v>
      </c>
      <c r="AW486">
        <v>0</v>
      </c>
      <c r="AX486">
        <v>0</v>
      </c>
      <c r="AY486">
        <v>0</v>
      </c>
      <c r="AZ486" s="51">
        <f t="shared" si="207"/>
        <v>0</v>
      </c>
      <c r="BA486">
        <v>0</v>
      </c>
      <c r="BB486">
        <v>1</v>
      </c>
      <c r="BC486">
        <v>0</v>
      </c>
      <c r="BD486">
        <v>0</v>
      </c>
      <c r="BE486">
        <v>0</v>
      </c>
      <c r="BF486" s="51">
        <f t="shared" si="208"/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21</v>
      </c>
      <c r="BW486" t="s">
        <v>25</v>
      </c>
      <c r="BX486">
        <v>0</v>
      </c>
      <c r="BY486">
        <v>1</v>
      </c>
      <c r="BZ486" s="52">
        <f t="shared" si="217"/>
        <v>1</v>
      </c>
      <c r="CA486">
        <v>0</v>
      </c>
      <c r="CB486">
        <v>0</v>
      </c>
      <c r="CC486">
        <v>1</v>
      </c>
      <c r="CD486">
        <v>0</v>
      </c>
      <c r="CE486">
        <v>0</v>
      </c>
      <c r="CF486" s="52">
        <f t="shared" si="218"/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Y486">
        <v>0</v>
      </c>
      <c r="CZ486">
        <v>0</v>
      </c>
      <c r="DA486">
        <v>0</v>
      </c>
      <c r="DC486">
        <v>0</v>
      </c>
      <c r="DD486" s="54">
        <f t="shared" si="209"/>
        <v>0</v>
      </c>
      <c r="DF486">
        <v>0</v>
      </c>
      <c r="DG486" s="46">
        <v>0</v>
      </c>
      <c r="DH486" t="s">
        <v>68</v>
      </c>
    </row>
    <row r="487" spans="1:112" hidden="1" x14ac:dyDescent="0.35">
      <c r="A487" t="s">
        <v>3</v>
      </c>
      <c r="B487">
        <v>983426994</v>
      </c>
      <c r="C487">
        <v>1992</v>
      </c>
      <c r="D487">
        <v>30</v>
      </c>
      <c r="E487" s="45">
        <v>2</v>
      </c>
      <c r="F487" t="s">
        <v>8</v>
      </c>
      <c r="G487" s="3" t="s">
        <v>11</v>
      </c>
      <c r="H487" s="1">
        <v>44445</v>
      </c>
      <c r="I487" s="1">
        <v>44470</v>
      </c>
      <c r="J487" s="1">
        <v>44512</v>
      </c>
      <c r="K487">
        <v>37.714285714285715</v>
      </c>
      <c r="L487" s="48">
        <f t="shared" si="219"/>
        <v>0</v>
      </c>
      <c r="M487" s="48">
        <f t="shared" si="202"/>
        <v>0</v>
      </c>
      <c r="N487" s="48">
        <f t="shared" si="203"/>
        <v>0</v>
      </c>
      <c r="O487">
        <v>31.714285714285715</v>
      </c>
      <c r="P487">
        <v>3000</v>
      </c>
      <c r="Q487" s="9">
        <f>VLOOKUP(ROUND(K487,0),Sheet2!$B$20:$J$37,8,0)</f>
        <v>2726.9345824864808</v>
      </c>
      <c r="R487" s="46">
        <f>VLOOKUP(ROUND(K487,0),Sheet2!$B$20:$J$37,2,0)</f>
        <v>3770.264503671694</v>
      </c>
      <c r="S487" s="46">
        <f>VLOOKUP(ROUND(K487,0),Sheet2!$B$20:$J$37,3,0)</f>
        <v>3615.3543821737098</v>
      </c>
      <c r="T487" s="46">
        <f>VLOOKUP(ROUND(K487,0),Sheet2!$B$20:$J$37,4,0)</f>
        <v>3533.3228675721571</v>
      </c>
      <c r="U487" s="46">
        <f>VLOOKUP(ROUND(K487,0),Sheet2!$B$20:$J$37,5,0)</f>
        <v>3407.0101892735506</v>
      </c>
      <c r="V487" s="46">
        <f>VLOOKUP(ROUND(K487,0),Sheet2!$B$20:$J$37,6,0)</f>
        <v>3195.9472117761161</v>
      </c>
      <c r="W487" s="46">
        <f>VLOOKUP(ROUND(K487,0),Sheet2!$B$20:$J$37,7,0)</f>
        <v>2961.4408971312987</v>
      </c>
      <c r="X487" s="46">
        <f>VLOOKUP(ROUND(K487,0),Sheet2!$B$20:$J$37,8,0)</f>
        <v>2726.9345824864808</v>
      </c>
      <c r="Y487" s="46">
        <f>VLOOKUP(ROUND(K487,0),Sheet2!$B$20:$J$37,9,0)</f>
        <v>2515.8716049890463</v>
      </c>
      <c r="Z487" s="46">
        <f>VLOOKUP(ROUND(K487,0),Sheet2!$B$20:$M$37,10,0)</f>
        <v>2389.5589266904399</v>
      </c>
      <c r="AA487" s="46">
        <f>VLOOKUP(ROUND(K487,0),Sheet2!$B$20:$M$37,11,0)</f>
        <v>2307.5274120888876</v>
      </c>
      <c r="AB487" s="46">
        <f>VLOOKUP(ROUND(K487,0),Sheet2!$B$20:$M$37,12,0)</f>
        <v>2152.6172905909029</v>
      </c>
      <c r="AC487" s="46">
        <v>50</v>
      </c>
      <c r="AD487" s="53">
        <f t="shared" si="206"/>
        <v>0</v>
      </c>
      <c r="AE487">
        <v>1</v>
      </c>
      <c r="AF487" s="46">
        <v>0</v>
      </c>
      <c r="AG487">
        <v>0</v>
      </c>
      <c r="AH487" s="45">
        <v>0</v>
      </c>
      <c r="AL487">
        <v>0</v>
      </c>
      <c r="AM487" s="45">
        <v>0</v>
      </c>
      <c r="AO487">
        <v>0</v>
      </c>
      <c r="AQ487">
        <v>0</v>
      </c>
      <c r="AS487">
        <v>0</v>
      </c>
      <c r="AT487">
        <v>0</v>
      </c>
      <c r="AU487" t="s">
        <v>20</v>
      </c>
      <c r="AV487" t="s">
        <v>25</v>
      </c>
      <c r="AW487">
        <v>0</v>
      </c>
      <c r="AX487">
        <v>0</v>
      </c>
      <c r="AY487">
        <v>0</v>
      </c>
      <c r="AZ487" s="51">
        <f t="shared" si="207"/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51">
        <f t="shared" si="208"/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25</v>
      </c>
      <c r="BW487" t="s">
        <v>25</v>
      </c>
      <c r="BX487">
        <v>0</v>
      </c>
      <c r="BY487">
        <v>1</v>
      </c>
      <c r="BZ487" s="52">
        <f t="shared" si="217"/>
        <v>1</v>
      </c>
      <c r="CA487">
        <v>0</v>
      </c>
      <c r="CB487">
        <v>0</v>
      </c>
      <c r="CC487">
        <v>0</v>
      </c>
      <c r="CD487">
        <v>0</v>
      </c>
      <c r="CE487">
        <v>0</v>
      </c>
      <c r="CF487" s="52">
        <f t="shared" si="218"/>
        <v>0</v>
      </c>
      <c r="CG487">
        <v>0</v>
      </c>
      <c r="CH487">
        <v>1</v>
      </c>
      <c r="CI487">
        <v>0</v>
      </c>
      <c r="CJ487">
        <v>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Y487">
        <v>0</v>
      </c>
      <c r="CZ487">
        <v>0</v>
      </c>
      <c r="DA487">
        <v>0</v>
      </c>
      <c r="DC487">
        <v>0</v>
      </c>
      <c r="DD487" s="54">
        <f t="shared" si="209"/>
        <v>0</v>
      </c>
      <c r="DE487" t="s">
        <v>73</v>
      </c>
      <c r="DF487">
        <v>0</v>
      </c>
      <c r="DG487" s="46">
        <v>0</v>
      </c>
      <c r="DH487" t="s">
        <v>68</v>
      </c>
    </row>
    <row r="488" spans="1:112" hidden="1" x14ac:dyDescent="0.35">
      <c r="A488" t="s">
        <v>2</v>
      </c>
      <c r="B488">
        <v>21049282</v>
      </c>
      <c r="C488">
        <v>1995</v>
      </c>
      <c r="D488">
        <v>27</v>
      </c>
      <c r="E488" s="45">
        <v>0</v>
      </c>
      <c r="F488" t="s">
        <v>8</v>
      </c>
      <c r="G488" s="3" t="s">
        <v>11</v>
      </c>
      <c r="H488" s="1">
        <v>44438</v>
      </c>
      <c r="I488" s="1" t="s">
        <v>52</v>
      </c>
      <c r="J488" s="1">
        <v>44440</v>
      </c>
      <c r="K488">
        <v>37.857142857142854</v>
      </c>
      <c r="L488" s="48">
        <f t="shared" si="219"/>
        <v>0</v>
      </c>
      <c r="M488" s="48">
        <f t="shared" si="202"/>
        <v>0</v>
      </c>
      <c r="N488" s="48">
        <f t="shared" si="203"/>
        <v>0</v>
      </c>
      <c r="O488">
        <v>37.571428571428569</v>
      </c>
      <c r="P488">
        <v>3000</v>
      </c>
      <c r="Q488" s="9">
        <f>VLOOKUP(ROUND(K488,0),Sheet2!$B$20:$J$37,8,0)</f>
        <v>2726.9345824864808</v>
      </c>
      <c r="R488" s="46">
        <f>VLOOKUP(ROUND(K488,0),Sheet2!$B$20:$J$37,2,0)</f>
        <v>3770.264503671694</v>
      </c>
      <c r="S488" s="46">
        <f>VLOOKUP(ROUND(K488,0),Sheet2!$B$20:$J$37,3,0)</f>
        <v>3615.3543821737098</v>
      </c>
      <c r="T488" s="46">
        <f>VLOOKUP(ROUND(K488,0),Sheet2!$B$20:$J$37,4,0)</f>
        <v>3533.3228675721571</v>
      </c>
      <c r="U488" s="46">
        <f>VLOOKUP(ROUND(K488,0),Sheet2!$B$20:$J$37,5,0)</f>
        <v>3407.0101892735506</v>
      </c>
      <c r="V488" s="46">
        <f>VLOOKUP(ROUND(K488,0),Sheet2!$B$20:$J$37,6,0)</f>
        <v>3195.9472117761161</v>
      </c>
      <c r="W488" s="46">
        <f>VLOOKUP(ROUND(K488,0),Sheet2!$B$20:$J$37,7,0)</f>
        <v>2961.4408971312987</v>
      </c>
      <c r="X488" s="46">
        <f>VLOOKUP(ROUND(K488,0),Sheet2!$B$20:$J$37,8,0)</f>
        <v>2726.9345824864808</v>
      </c>
      <c r="Y488" s="46">
        <f>VLOOKUP(ROUND(K488,0),Sheet2!$B$20:$J$37,9,0)</f>
        <v>2515.8716049890463</v>
      </c>
      <c r="Z488" s="46">
        <f>VLOOKUP(ROUND(K488,0),Sheet2!$B$20:$M$37,10,0)</f>
        <v>2389.5589266904399</v>
      </c>
      <c r="AA488" s="46">
        <f>VLOOKUP(ROUND(K488,0),Sheet2!$B$20:$M$37,11,0)</f>
        <v>2307.5274120888876</v>
      </c>
      <c r="AB488" s="46">
        <f>VLOOKUP(ROUND(K488,0),Sheet2!$B$20:$M$37,12,0)</f>
        <v>2152.6172905909029</v>
      </c>
      <c r="AC488" s="46">
        <v>50</v>
      </c>
      <c r="AD488" s="53">
        <f t="shared" si="206"/>
        <v>0</v>
      </c>
      <c r="AE488">
        <v>1</v>
      </c>
      <c r="AF488" s="46">
        <v>0</v>
      </c>
      <c r="AG488">
        <v>0</v>
      </c>
      <c r="AH488" s="45">
        <v>0</v>
      </c>
      <c r="AL488">
        <v>0</v>
      </c>
      <c r="AM488" s="45">
        <v>0</v>
      </c>
      <c r="AO488">
        <v>0</v>
      </c>
      <c r="AQ488">
        <v>0</v>
      </c>
      <c r="AS488">
        <v>0</v>
      </c>
      <c r="AT488">
        <v>0</v>
      </c>
      <c r="AU488" t="s">
        <v>21</v>
      </c>
      <c r="AV488" t="s">
        <v>25</v>
      </c>
      <c r="AW488">
        <v>0</v>
      </c>
      <c r="AX488">
        <v>0</v>
      </c>
      <c r="AY488">
        <v>1</v>
      </c>
      <c r="AZ488" s="51">
        <f t="shared" si="207"/>
        <v>1</v>
      </c>
      <c r="BA488">
        <v>0</v>
      </c>
      <c r="BB488">
        <v>0</v>
      </c>
      <c r="BC488">
        <v>0</v>
      </c>
      <c r="BD488">
        <v>0</v>
      </c>
      <c r="BE488">
        <v>0</v>
      </c>
      <c r="BF488" s="51">
        <f t="shared" si="208"/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/>
      <c r="CW488">
        <v>0</v>
      </c>
      <c r="CY488">
        <v>0</v>
      </c>
      <c r="CZ488">
        <v>0</v>
      </c>
      <c r="DA488">
        <v>0</v>
      </c>
      <c r="DC488">
        <v>0</v>
      </c>
      <c r="DD488" s="54">
        <f t="shared" si="209"/>
        <v>0</v>
      </c>
      <c r="DE488" t="s">
        <v>8</v>
      </c>
      <c r="DF488">
        <v>0</v>
      </c>
      <c r="DG488" s="46">
        <v>0</v>
      </c>
      <c r="DH488" t="s">
        <v>68</v>
      </c>
    </row>
    <row r="489" spans="1:112" hidden="1" x14ac:dyDescent="0.35">
      <c r="A489" t="s">
        <v>3</v>
      </c>
      <c r="B489">
        <v>902920842</v>
      </c>
      <c r="C489">
        <v>1992</v>
      </c>
      <c r="D489">
        <v>30</v>
      </c>
      <c r="E489" s="45">
        <v>1</v>
      </c>
      <c r="F489" t="s">
        <v>8</v>
      </c>
      <c r="G489" s="3" t="s">
        <v>11</v>
      </c>
      <c r="H489" s="1">
        <v>44452</v>
      </c>
      <c r="I489" s="1">
        <v>44479</v>
      </c>
      <c r="J489" s="1">
        <v>44537</v>
      </c>
      <c r="K489">
        <v>37.857142857142854</v>
      </c>
      <c r="L489" s="48">
        <f t="shared" si="219"/>
        <v>0</v>
      </c>
      <c r="M489" s="48">
        <f t="shared" si="202"/>
        <v>0</v>
      </c>
      <c r="N489" s="48">
        <f t="shared" si="203"/>
        <v>0</v>
      </c>
      <c r="O489">
        <v>29.571428571428569</v>
      </c>
      <c r="P489">
        <v>3000</v>
      </c>
      <c r="Q489" s="9">
        <f>VLOOKUP(ROUND(K489,0),Sheet2!$B$20:$J$37,8,0)</f>
        <v>2726.9345824864808</v>
      </c>
      <c r="R489" s="46">
        <f>VLOOKUP(ROUND(K489,0),Sheet2!$B$20:$J$37,2,0)</f>
        <v>3770.264503671694</v>
      </c>
      <c r="S489" s="46">
        <f>VLOOKUP(ROUND(K489,0),Sheet2!$B$20:$J$37,3,0)</f>
        <v>3615.3543821737098</v>
      </c>
      <c r="T489" s="46">
        <f>VLOOKUP(ROUND(K489,0),Sheet2!$B$20:$J$37,4,0)</f>
        <v>3533.3228675721571</v>
      </c>
      <c r="U489" s="46">
        <f>VLOOKUP(ROUND(K489,0),Sheet2!$B$20:$J$37,5,0)</f>
        <v>3407.0101892735506</v>
      </c>
      <c r="V489" s="46">
        <f>VLOOKUP(ROUND(K489,0),Sheet2!$B$20:$J$37,6,0)</f>
        <v>3195.9472117761161</v>
      </c>
      <c r="W489" s="46">
        <f>VLOOKUP(ROUND(K489,0),Sheet2!$B$20:$J$37,7,0)</f>
        <v>2961.4408971312987</v>
      </c>
      <c r="X489" s="46">
        <f>VLOOKUP(ROUND(K489,0),Sheet2!$B$20:$J$37,8,0)</f>
        <v>2726.9345824864808</v>
      </c>
      <c r="Y489" s="46">
        <f>VLOOKUP(ROUND(K489,0),Sheet2!$B$20:$J$37,9,0)</f>
        <v>2515.8716049890463</v>
      </c>
      <c r="Z489" s="46">
        <f>VLOOKUP(ROUND(K489,0),Sheet2!$B$20:$M$37,10,0)</f>
        <v>2389.5589266904399</v>
      </c>
      <c r="AA489" s="46">
        <f>VLOOKUP(ROUND(K489,0),Sheet2!$B$20:$M$37,11,0)</f>
        <v>2307.5274120888876</v>
      </c>
      <c r="AB489" s="46">
        <f>VLOOKUP(ROUND(K489,0),Sheet2!$B$20:$M$37,12,0)</f>
        <v>2152.6172905909029</v>
      </c>
      <c r="AC489" s="46">
        <v>50</v>
      </c>
      <c r="AD489" s="53">
        <f t="shared" si="206"/>
        <v>0</v>
      </c>
      <c r="AE489">
        <v>1</v>
      </c>
      <c r="AF489" s="46">
        <v>0</v>
      </c>
      <c r="AG489">
        <v>0</v>
      </c>
      <c r="AH489" s="45">
        <v>0</v>
      </c>
      <c r="AL489">
        <v>0</v>
      </c>
      <c r="AM489" s="45">
        <v>0</v>
      </c>
      <c r="AO489">
        <v>0</v>
      </c>
      <c r="AS489">
        <v>0</v>
      </c>
      <c r="AT489">
        <v>1</v>
      </c>
      <c r="AU489" t="s">
        <v>20</v>
      </c>
      <c r="AV489" t="s">
        <v>25</v>
      </c>
      <c r="AW489">
        <v>0</v>
      </c>
      <c r="AX489">
        <v>0</v>
      </c>
      <c r="AY489">
        <v>1</v>
      </c>
      <c r="AZ489" s="51">
        <f t="shared" si="207"/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 s="51">
        <f t="shared" si="208"/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27</v>
      </c>
      <c r="BW489" t="s">
        <v>25</v>
      </c>
      <c r="BX489">
        <v>0</v>
      </c>
      <c r="BY489">
        <v>0</v>
      </c>
      <c r="BZ489" s="52">
        <f t="shared" ref="BZ489" si="220">BX489+BY489</f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 s="52">
        <f>CD489+CE489</f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Y489">
        <v>0</v>
      </c>
      <c r="CZ489">
        <v>0</v>
      </c>
      <c r="DA489">
        <v>1</v>
      </c>
      <c r="DB489">
        <v>36</v>
      </c>
      <c r="DC489">
        <v>0</v>
      </c>
      <c r="DD489" s="54">
        <f t="shared" si="209"/>
        <v>0</v>
      </c>
      <c r="DE489" t="s">
        <v>73</v>
      </c>
      <c r="DF489">
        <v>0</v>
      </c>
      <c r="DG489" s="46">
        <v>0</v>
      </c>
      <c r="DH489" t="s">
        <v>68</v>
      </c>
    </row>
    <row r="490" spans="1:112" hidden="1" x14ac:dyDescent="0.35">
      <c r="A490" t="s">
        <v>2</v>
      </c>
      <c r="B490" s="46">
        <v>16031309</v>
      </c>
      <c r="C490">
        <v>1990</v>
      </c>
      <c r="D490">
        <v>32</v>
      </c>
      <c r="E490">
        <v>0</v>
      </c>
      <c r="F490" t="s">
        <v>8</v>
      </c>
      <c r="G490" s="3" t="s">
        <v>11</v>
      </c>
      <c r="H490" s="1">
        <v>44426</v>
      </c>
      <c r="I490" s="1" t="s">
        <v>52</v>
      </c>
      <c r="J490" s="1">
        <v>44501</v>
      </c>
      <c r="K490">
        <v>37.857142857142854</v>
      </c>
      <c r="L490" s="48">
        <f t="shared" si="219"/>
        <v>0</v>
      </c>
      <c r="M490" s="48">
        <f t="shared" si="202"/>
        <v>0</v>
      </c>
      <c r="N490" s="48">
        <f t="shared" si="203"/>
        <v>0</v>
      </c>
      <c r="O490">
        <v>27.142857142857139</v>
      </c>
      <c r="P490">
        <v>3000</v>
      </c>
      <c r="Q490" s="9">
        <f>VLOOKUP(ROUND(K490,0),Sheet2!$B$20:$J$37,8,0)</f>
        <v>2726.9345824864808</v>
      </c>
      <c r="R490" s="46">
        <f>VLOOKUP(ROUND(K490,0),Sheet2!$B$20:$J$37,2,0)</f>
        <v>3770.264503671694</v>
      </c>
      <c r="S490" s="46">
        <f>VLOOKUP(ROUND(K490,0),Sheet2!$B$20:$J$37,3,0)</f>
        <v>3615.3543821737098</v>
      </c>
      <c r="T490" s="46">
        <f>VLOOKUP(ROUND(K490,0),Sheet2!$B$20:$J$37,4,0)</f>
        <v>3533.3228675721571</v>
      </c>
      <c r="U490" s="46">
        <f>VLOOKUP(ROUND(K490,0),Sheet2!$B$20:$J$37,5,0)</f>
        <v>3407.0101892735506</v>
      </c>
      <c r="V490" s="46">
        <f>VLOOKUP(ROUND(K490,0),Sheet2!$B$20:$J$37,6,0)</f>
        <v>3195.9472117761161</v>
      </c>
      <c r="W490" s="46">
        <f>VLOOKUP(ROUND(K490,0),Sheet2!$B$20:$J$37,7,0)</f>
        <v>2961.4408971312987</v>
      </c>
      <c r="X490" s="46">
        <f>VLOOKUP(ROUND(K490,0),Sheet2!$B$20:$J$37,8,0)</f>
        <v>2726.9345824864808</v>
      </c>
      <c r="Y490" s="46">
        <f>VLOOKUP(ROUND(K490,0),Sheet2!$B$20:$J$37,9,0)</f>
        <v>2515.8716049890463</v>
      </c>
      <c r="Z490" s="46">
        <f>VLOOKUP(ROUND(K490,0),Sheet2!$B$20:$M$37,10,0)</f>
        <v>2389.5589266904399</v>
      </c>
      <c r="AA490" s="46">
        <f>VLOOKUP(ROUND(K490,0),Sheet2!$B$20:$M$37,11,0)</f>
        <v>2307.5274120888876</v>
      </c>
      <c r="AB490" s="46">
        <f>VLOOKUP(ROUND(K490,0),Sheet2!$B$20:$M$37,12,0)</f>
        <v>2152.6172905909029</v>
      </c>
      <c r="AC490" s="46">
        <v>50</v>
      </c>
      <c r="AD490" s="53">
        <f t="shared" si="206"/>
        <v>0</v>
      </c>
      <c r="AE490">
        <v>1</v>
      </c>
      <c r="AF490" s="46">
        <v>0</v>
      </c>
      <c r="AG490">
        <v>0</v>
      </c>
      <c r="AH490" s="45">
        <v>0</v>
      </c>
      <c r="AL490">
        <v>0</v>
      </c>
      <c r="AM490" s="45">
        <v>0</v>
      </c>
      <c r="AO490">
        <v>0</v>
      </c>
      <c r="AQ490">
        <v>0</v>
      </c>
      <c r="AS490">
        <v>0</v>
      </c>
      <c r="AT490">
        <v>0</v>
      </c>
      <c r="AU490" t="s">
        <v>21</v>
      </c>
      <c r="AV490" t="s">
        <v>24</v>
      </c>
      <c r="AW490">
        <v>0</v>
      </c>
      <c r="AX490">
        <v>0</v>
      </c>
      <c r="AY490">
        <v>1</v>
      </c>
      <c r="AZ490" s="51">
        <f t="shared" si="207"/>
        <v>1</v>
      </c>
      <c r="BA490">
        <v>0</v>
      </c>
      <c r="BB490">
        <v>0</v>
      </c>
      <c r="BC490">
        <v>1</v>
      </c>
      <c r="BD490">
        <v>0</v>
      </c>
      <c r="BE490">
        <v>0</v>
      </c>
      <c r="BF490" s="51">
        <f t="shared" si="208"/>
        <v>0</v>
      </c>
      <c r="BG490">
        <v>0</v>
      </c>
      <c r="BH490">
        <v>0</v>
      </c>
      <c r="BI490">
        <v>1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/>
      <c r="CW490">
        <v>0</v>
      </c>
      <c r="CY490">
        <v>0</v>
      </c>
      <c r="CZ490">
        <v>0</v>
      </c>
      <c r="DA490">
        <v>0</v>
      </c>
      <c r="DC490">
        <v>0</v>
      </c>
      <c r="DD490" s="54">
        <f t="shared" si="209"/>
        <v>0</v>
      </c>
      <c r="DF490">
        <v>0</v>
      </c>
      <c r="DG490" s="46">
        <v>0</v>
      </c>
      <c r="DH490" t="s">
        <v>68</v>
      </c>
    </row>
    <row r="491" spans="1:112" hidden="1" x14ac:dyDescent="0.35">
      <c r="A491" t="s">
        <v>2</v>
      </c>
      <c r="B491">
        <v>21052506</v>
      </c>
      <c r="C491">
        <v>1990</v>
      </c>
      <c r="D491">
        <v>32</v>
      </c>
      <c r="E491">
        <v>0</v>
      </c>
      <c r="F491" t="s">
        <v>8</v>
      </c>
      <c r="G491" s="3" t="s">
        <v>11</v>
      </c>
      <c r="H491" s="1">
        <v>44452</v>
      </c>
      <c r="I491" s="1">
        <v>44473</v>
      </c>
      <c r="J491" s="1">
        <v>44482</v>
      </c>
      <c r="K491">
        <v>37.857142857142854</v>
      </c>
      <c r="L491" s="48">
        <f t="shared" si="219"/>
        <v>0</v>
      </c>
      <c r="M491" s="48">
        <f t="shared" si="202"/>
        <v>0</v>
      </c>
      <c r="N491" s="48">
        <f t="shared" si="203"/>
        <v>0</v>
      </c>
      <c r="O491">
        <v>36.571428571428569</v>
      </c>
      <c r="P491">
        <v>3000</v>
      </c>
      <c r="Q491" s="9">
        <f>VLOOKUP(ROUND(K491,0),Sheet2!$B$20:$J$37,8,0)</f>
        <v>2726.9345824864808</v>
      </c>
      <c r="R491" s="46">
        <f>VLOOKUP(ROUND(K491,0),Sheet2!$B$20:$J$37,2,0)</f>
        <v>3770.264503671694</v>
      </c>
      <c r="S491" s="46">
        <f>VLOOKUP(ROUND(K491,0),Sheet2!$B$20:$J$37,3,0)</f>
        <v>3615.3543821737098</v>
      </c>
      <c r="T491" s="46">
        <f>VLOOKUP(ROUND(K491,0),Sheet2!$B$20:$J$37,4,0)</f>
        <v>3533.3228675721571</v>
      </c>
      <c r="U491" s="46">
        <f>VLOOKUP(ROUND(K491,0),Sheet2!$B$20:$J$37,5,0)</f>
        <v>3407.0101892735506</v>
      </c>
      <c r="V491" s="46">
        <f>VLOOKUP(ROUND(K491,0),Sheet2!$B$20:$J$37,6,0)</f>
        <v>3195.9472117761161</v>
      </c>
      <c r="W491" s="46">
        <f>VLOOKUP(ROUND(K491,0),Sheet2!$B$20:$J$37,7,0)</f>
        <v>2961.4408971312987</v>
      </c>
      <c r="X491" s="46">
        <f>VLOOKUP(ROUND(K491,0),Sheet2!$B$20:$J$37,8,0)</f>
        <v>2726.9345824864808</v>
      </c>
      <c r="Y491" s="46">
        <f>VLOOKUP(ROUND(K491,0),Sheet2!$B$20:$J$37,9,0)</f>
        <v>2515.8716049890463</v>
      </c>
      <c r="Z491" s="46">
        <f>VLOOKUP(ROUND(K491,0),Sheet2!$B$20:$M$37,10,0)</f>
        <v>2389.5589266904399</v>
      </c>
      <c r="AA491" s="46">
        <f>VLOOKUP(ROUND(K491,0),Sheet2!$B$20:$M$37,11,0)</f>
        <v>2307.5274120888876</v>
      </c>
      <c r="AB491" s="46">
        <f>VLOOKUP(ROUND(K491,0),Sheet2!$B$20:$M$37,12,0)</f>
        <v>2152.6172905909029</v>
      </c>
      <c r="AC491" s="46">
        <v>50</v>
      </c>
      <c r="AD491" s="53">
        <f t="shared" si="206"/>
        <v>0</v>
      </c>
      <c r="AE491">
        <v>1</v>
      </c>
      <c r="AF491" s="46">
        <v>0</v>
      </c>
      <c r="AG491">
        <v>0</v>
      </c>
      <c r="AH491" s="45">
        <v>0</v>
      </c>
      <c r="AL491">
        <v>0</v>
      </c>
      <c r="AM491" s="45">
        <v>0</v>
      </c>
      <c r="AO491">
        <v>0</v>
      </c>
      <c r="AQ491">
        <v>0</v>
      </c>
      <c r="AS491">
        <v>0</v>
      </c>
      <c r="AT491">
        <v>0</v>
      </c>
      <c r="AU491" t="s">
        <v>20</v>
      </c>
      <c r="AV491" t="s">
        <v>25</v>
      </c>
      <c r="AW491">
        <v>0</v>
      </c>
      <c r="AX491">
        <v>0</v>
      </c>
      <c r="AY491">
        <v>1</v>
      </c>
      <c r="AZ491" s="51">
        <f t="shared" si="207"/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 s="51">
        <f t="shared" si="208"/>
        <v>0</v>
      </c>
      <c r="BG491">
        <v>0</v>
      </c>
      <c r="BH491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21</v>
      </c>
      <c r="BW491" t="s">
        <v>25</v>
      </c>
      <c r="BX491">
        <v>0</v>
      </c>
      <c r="BY491">
        <v>1</v>
      </c>
      <c r="BZ491" s="52">
        <f t="shared" ref="BZ491" si="221">BX491+BY491</f>
        <v>1</v>
      </c>
      <c r="CA491">
        <v>0</v>
      </c>
      <c r="CB491">
        <v>0</v>
      </c>
      <c r="CC491">
        <v>0</v>
      </c>
      <c r="CD491">
        <v>0</v>
      </c>
      <c r="CE491">
        <v>0</v>
      </c>
      <c r="CF491" s="52">
        <f>CD491+CE491</f>
        <v>0</v>
      </c>
      <c r="CG491">
        <v>0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1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Y491">
        <v>0</v>
      </c>
      <c r="CZ491">
        <v>0</v>
      </c>
      <c r="DA491">
        <v>0</v>
      </c>
      <c r="DC491">
        <v>0</v>
      </c>
      <c r="DD491" s="54">
        <f t="shared" si="209"/>
        <v>0</v>
      </c>
      <c r="DF491">
        <v>0</v>
      </c>
      <c r="DG491" s="46">
        <v>0</v>
      </c>
      <c r="DH491" t="s">
        <v>68</v>
      </c>
    </row>
    <row r="492" spans="1:112" hidden="1" x14ac:dyDescent="0.35">
      <c r="A492" t="s">
        <v>2</v>
      </c>
      <c r="B492">
        <v>17407396</v>
      </c>
      <c r="C492">
        <v>1987</v>
      </c>
      <c r="D492">
        <v>35</v>
      </c>
      <c r="E492">
        <v>0</v>
      </c>
      <c r="F492" t="s">
        <v>9</v>
      </c>
      <c r="G492" s="3" t="s">
        <v>11</v>
      </c>
      <c r="H492" s="1">
        <v>44424</v>
      </c>
      <c r="I492" s="1" t="s">
        <v>52</v>
      </c>
      <c r="J492" s="1">
        <v>44447</v>
      </c>
      <c r="K492">
        <v>37.857142857142854</v>
      </c>
      <c r="L492" s="48">
        <f t="shared" si="219"/>
        <v>0</v>
      </c>
      <c r="M492" s="48">
        <f t="shared" si="202"/>
        <v>0</v>
      </c>
      <c r="N492" s="48">
        <f t="shared" si="203"/>
        <v>0</v>
      </c>
      <c r="O492">
        <v>34.571428571428569</v>
      </c>
      <c r="P492">
        <v>3000</v>
      </c>
      <c r="Q492" s="9">
        <f>VLOOKUP(ROUND(K492,0),Sheet2!$B$20:$J$37,8,0)</f>
        <v>2726.9345824864808</v>
      </c>
      <c r="R492" s="46">
        <f>VLOOKUP(ROUND(K492,0),Sheet2!$B$20:$J$37,2,0)</f>
        <v>3770.264503671694</v>
      </c>
      <c r="S492" s="46">
        <f>VLOOKUP(ROUND(K492,0),Sheet2!$B$20:$J$37,3,0)</f>
        <v>3615.3543821737098</v>
      </c>
      <c r="T492" s="46">
        <f>VLOOKUP(ROUND(K492,0),Sheet2!$B$20:$J$37,4,0)</f>
        <v>3533.3228675721571</v>
      </c>
      <c r="U492" s="46">
        <f>VLOOKUP(ROUND(K492,0),Sheet2!$B$20:$J$37,5,0)</f>
        <v>3407.0101892735506</v>
      </c>
      <c r="V492" s="46">
        <f>VLOOKUP(ROUND(K492,0),Sheet2!$B$20:$J$37,6,0)</f>
        <v>3195.9472117761161</v>
      </c>
      <c r="W492" s="46">
        <f>VLOOKUP(ROUND(K492,0),Sheet2!$B$20:$J$37,7,0)</f>
        <v>2961.4408971312987</v>
      </c>
      <c r="X492" s="46">
        <f>VLOOKUP(ROUND(K492,0),Sheet2!$B$20:$J$37,8,0)</f>
        <v>2726.9345824864808</v>
      </c>
      <c r="Y492" s="46">
        <f>VLOOKUP(ROUND(K492,0),Sheet2!$B$20:$J$37,9,0)</f>
        <v>2515.8716049890463</v>
      </c>
      <c r="Z492" s="46">
        <f>VLOOKUP(ROUND(K492,0),Sheet2!$B$20:$M$37,10,0)</f>
        <v>2389.5589266904399</v>
      </c>
      <c r="AA492" s="46">
        <f>VLOOKUP(ROUND(K492,0),Sheet2!$B$20:$M$37,11,0)</f>
        <v>2307.5274120888876</v>
      </c>
      <c r="AB492" s="46">
        <f>VLOOKUP(ROUND(K492,0),Sheet2!$B$20:$M$37,12,0)</f>
        <v>2152.6172905909029</v>
      </c>
      <c r="AC492" s="46">
        <v>50</v>
      </c>
      <c r="AD492" s="53">
        <f t="shared" si="206"/>
        <v>0</v>
      </c>
      <c r="AE492">
        <v>1</v>
      </c>
      <c r="AF492" s="46">
        <v>0</v>
      </c>
      <c r="AG492">
        <v>0</v>
      </c>
      <c r="AH492" s="45">
        <v>0</v>
      </c>
      <c r="AL492">
        <v>0</v>
      </c>
      <c r="AM492" s="45">
        <v>0</v>
      </c>
      <c r="AO492">
        <v>0</v>
      </c>
      <c r="AQ492">
        <v>0</v>
      </c>
      <c r="AS492">
        <v>0</v>
      </c>
      <c r="AT492">
        <v>0</v>
      </c>
      <c r="AU492" t="s">
        <v>21</v>
      </c>
      <c r="AV492" t="s">
        <v>24</v>
      </c>
      <c r="AW492">
        <v>0</v>
      </c>
      <c r="AX492">
        <v>0</v>
      </c>
      <c r="AY492">
        <v>1</v>
      </c>
      <c r="AZ492" s="51">
        <f t="shared" si="207"/>
        <v>1</v>
      </c>
      <c r="BA492">
        <v>0</v>
      </c>
      <c r="BB492">
        <v>0</v>
      </c>
      <c r="BC492">
        <v>0</v>
      </c>
      <c r="BD492">
        <v>0</v>
      </c>
      <c r="BE492">
        <v>0</v>
      </c>
      <c r="BF492" s="51">
        <f t="shared" si="208"/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/>
      <c r="CW492">
        <v>0</v>
      </c>
      <c r="CY492">
        <v>0</v>
      </c>
      <c r="CZ492">
        <v>0</v>
      </c>
      <c r="DA492">
        <v>0</v>
      </c>
      <c r="DC492">
        <v>0</v>
      </c>
      <c r="DD492" s="54">
        <f t="shared" si="209"/>
        <v>0</v>
      </c>
      <c r="DF492">
        <v>0</v>
      </c>
      <c r="DG492" s="46">
        <v>0</v>
      </c>
      <c r="DH492" t="s">
        <v>68</v>
      </c>
    </row>
    <row r="493" spans="1:112" hidden="1" x14ac:dyDescent="0.35">
      <c r="A493" t="s">
        <v>2</v>
      </c>
      <c r="B493">
        <v>21049417</v>
      </c>
      <c r="C493">
        <v>1987</v>
      </c>
      <c r="D493">
        <v>35</v>
      </c>
      <c r="E493">
        <v>0</v>
      </c>
      <c r="F493" t="s">
        <v>8</v>
      </c>
      <c r="G493" s="3" t="s">
        <v>11</v>
      </c>
      <c r="H493" s="1">
        <v>44438</v>
      </c>
      <c r="I493" s="1" t="s">
        <v>52</v>
      </c>
      <c r="J493" s="1">
        <v>44497</v>
      </c>
      <c r="K493">
        <v>37.857142857142854</v>
      </c>
      <c r="L493" s="48">
        <f t="shared" si="219"/>
        <v>0</v>
      </c>
      <c r="M493" s="48">
        <f t="shared" si="202"/>
        <v>0</v>
      </c>
      <c r="N493" s="48">
        <f t="shared" si="203"/>
        <v>0</v>
      </c>
      <c r="O493">
        <v>29.428571428571423</v>
      </c>
      <c r="P493">
        <v>3000</v>
      </c>
      <c r="Q493" s="9">
        <f>VLOOKUP(ROUND(K493,0),Sheet2!$B$20:$J$37,8,0)</f>
        <v>2726.9345824864808</v>
      </c>
      <c r="R493" s="46">
        <f>VLOOKUP(ROUND(K493,0),Sheet2!$B$20:$J$37,2,0)</f>
        <v>3770.264503671694</v>
      </c>
      <c r="S493" s="46">
        <f>VLOOKUP(ROUND(K493,0),Sheet2!$B$20:$J$37,3,0)</f>
        <v>3615.3543821737098</v>
      </c>
      <c r="T493" s="46">
        <f>VLOOKUP(ROUND(K493,0),Sheet2!$B$20:$J$37,4,0)</f>
        <v>3533.3228675721571</v>
      </c>
      <c r="U493" s="46">
        <f>VLOOKUP(ROUND(K493,0),Sheet2!$B$20:$J$37,5,0)</f>
        <v>3407.0101892735506</v>
      </c>
      <c r="V493" s="46">
        <f>VLOOKUP(ROUND(K493,0),Sheet2!$B$20:$J$37,6,0)</f>
        <v>3195.9472117761161</v>
      </c>
      <c r="W493" s="46">
        <f>VLOOKUP(ROUND(K493,0),Sheet2!$B$20:$J$37,7,0)</f>
        <v>2961.4408971312987</v>
      </c>
      <c r="X493" s="46">
        <f>VLOOKUP(ROUND(K493,0),Sheet2!$B$20:$J$37,8,0)</f>
        <v>2726.9345824864808</v>
      </c>
      <c r="Y493" s="46">
        <f>VLOOKUP(ROUND(K493,0),Sheet2!$B$20:$J$37,9,0)</f>
        <v>2515.8716049890463</v>
      </c>
      <c r="Z493" s="46">
        <f>VLOOKUP(ROUND(K493,0),Sheet2!$B$20:$M$37,10,0)</f>
        <v>2389.5589266904399</v>
      </c>
      <c r="AA493" s="46">
        <f>VLOOKUP(ROUND(K493,0),Sheet2!$B$20:$M$37,11,0)</f>
        <v>2307.5274120888876</v>
      </c>
      <c r="AB493" s="46">
        <f>VLOOKUP(ROUND(K493,0),Sheet2!$B$20:$M$37,12,0)</f>
        <v>2152.6172905909029</v>
      </c>
      <c r="AC493" s="46">
        <v>50</v>
      </c>
      <c r="AD493" s="53">
        <f t="shared" si="206"/>
        <v>0</v>
      </c>
      <c r="AE493">
        <v>1</v>
      </c>
      <c r="AF493" s="46">
        <v>0</v>
      </c>
      <c r="AG493">
        <v>0</v>
      </c>
      <c r="AH493" s="45">
        <v>0</v>
      </c>
      <c r="AL493">
        <v>0</v>
      </c>
      <c r="AM493" s="45">
        <v>0</v>
      </c>
      <c r="AO493">
        <v>0</v>
      </c>
      <c r="AQ493">
        <v>0</v>
      </c>
      <c r="AS493">
        <v>0</v>
      </c>
      <c r="AT493">
        <v>0</v>
      </c>
      <c r="AU493" t="s">
        <v>21</v>
      </c>
      <c r="AV493" t="s">
        <v>25</v>
      </c>
      <c r="AW493">
        <v>0</v>
      </c>
      <c r="AX493">
        <v>0</v>
      </c>
      <c r="AY493">
        <v>1</v>
      </c>
      <c r="AZ493" s="51">
        <f t="shared" si="207"/>
        <v>1</v>
      </c>
      <c r="BA493">
        <v>0</v>
      </c>
      <c r="BB493">
        <v>0</v>
      </c>
      <c r="BC493">
        <v>0</v>
      </c>
      <c r="BD493">
        <v>0</v>
      </c>
      <c r="BE493">
        <v>0</v>
      </c>
      <c r="BF493" s="51">
        <f t="shared" si="208"/>
        <v>0</v>
      </c>
      <c r="BG493">
        <v>0</v>
      </c>
      <c r="BH493">
        <v>1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/>
      <c r="CW493">
        <v>0</v>
      </c>
      <c r="CY493">
        <v>0</v>
      </c>
      <c r="CZ493">
        <v>0</v>
      </c>
      <c r="DA493">
        <v>0</v>
      </c>
      <c r="DC493">
        <v>0</v>
      </c>
      <c r="DD493" s="54">
        <f t="shared" si="209"/>
        <v>0</v>
      </c>
      <c r="DE493" t="s">
        <v>8</v>
      </c>
      <c r="DF493">
        <v>0</v>
      </c>
      <c r="DG493" s="46">
        <v>0</v>
      </c>
      <c r="DH493" t="s">
        <v>68</v>
      </c>
    </row>
    <row r="494" spans="1:112" hidden="1" x14ac:dyDescent="0.35">
      <c r="A494" t="s">
        <v>3</v>
      </c>
      <c r="B494">
        <v>899752790</v>
      </c>
      <c r="C494">
        <v>1999</v>
      </c>
      <c r="D494">
        <v>23</v>
      </c>
      <c r="E494">
        <v>1</v>
      </c>
      <c r="F494" t="s">
        <v>8</v>
      </c>
      <c r="G494" s="3" t="s">
        <v>11</v>
      </c>
      <c r="H494" s="1">
        <v>44454</v>
      </c>
      <c r="I494" s="1">
        <v>44476</v>
      </c>
      <c r="J494" s="1">
        <v>44527</v>
      </c>
      <c r="K494">
        <v>38</v>
      </c>
      <c r="L494" s="48">
        <f t="shared" si="219"/>
        <v>0</v>
      </c>
      <c r="M494" s="48">
        <f t="shared" si="202"/>
        <v>0</v>
      </c>
      <c r="N494" s="48">
        <f t="shared" si="203"/>
        <v>0</v>
      </c>
      <c r="O494">
        <v>30.714285714285715</v>
      </c>
      <c r="P494">
        <v>3000</v>
      </c>
      <c r="Q494" s="9">
        <f>VLOOKUP(ROUND(K494,0),Sheet2!$B$20:$J$37,8,0)</f>
        <v>2726.9345824864808</v>
      </c>
      <c r="R494" s="46">
        <f>VLOOKUP(ROUND(K494,0),Sheet2!$B$20:$J$37,2,0)</f>
        <v>3770.264503671694</v>
      </c>
      <c r="S494" s="46">
        <f>VLOOKUP(ROUND(K494,0),Sheet2!$B$20:$J$37,3,0)</f>
        <v>3615.3543821737098</v>
      </c>
      <c r="T494" s="46">
        <f>VLOOKUP(ROUND(K494,0),Sheet2!$B$20:$J$37,4,0)</f>
        <v>3533.3228675721571</v>
      </c>
      <c r="U494" s="46">
        <f>VLOOKUP(ROUND(K494,0),Sheet2!$B$20:$J$37,5,0)</f>
        <v>3407.0101892735506</v>
      </c>
      <c r="V494" s="46">
        <f>VLOOKUP(ROUND(K494,0),Sheet2!$B$20:$J$37,6,0)</f>
        <v>3195.9472117761161</v>
      </c>
      <c r="W494" s="46">
        <f>VLOOKUP(ROUND(K494,0),Sheet2!$B$20:$J$37,7,0)</f>
        <v>2961.4408971312987</v>
      </c>
      <c r="X494" s="46">
        <f>VLOOKUP(ROUND(K494,0),Sheet2!$B$20:$J$37,8,0)</f>
        <v>2726.9345824864808</v>
      </c>
      <c r="Y494" s="46">
        <f>VLOOKUP(ROUND(K494,0),Sheet2!$B$20:$J$37,9,0)</f>
        <v>2515.8716049890463</v>
      </c>
      <c r="Z494" s="46">
        <f>VLOOKUP(ROUND(K494,0),Sheet2!$B$20:$M$37,10,0)</f>
        <v>2389.5589266904399</v>
      </c>
      <c r="AA494" s="46">
        <f>VLOOKUP(ROUND(K494,0),Sheet2!$B$20:$M$37,11,0)</f>
        <v>2307.5274120888876</v>
      </c>
      <c r="AB494" s="46">
        <f>VLOOKUP(ROUND(K494,0),Sheet2!$B$20:$M$37,12,0)</f>
        <v>2152.6172905909029</v>
      </c>
      <c r="AC494" s="46">
        <v>50</v>
      </c>
      <c r="AD494" s="53">
        <f t="shared" si="206"/>
        <v>0</v>
      </c>
      <c r="AE494">
        <v>1</v>
      </c>
      <c r="AF494" s="46">
        <v>0</v>
      </c>
      <c r="AG494">
        <v>0</v>
      </c>
      <c r="AH494" s="45">
        <v>0</v>
      </c>
      <c r="AL494">
        <v>0</v>
      </c>
      <c r="AM494" s="45">
        <v>0</v>
      </c>
      <c r="AO494">
        <v>0</v>
      </c>
      <c r="AS494">
        <v>0</v>
      </c>
      <c r="AT494">
        <v>0</v>
      </c>
      <c r="AU494" t="s">
        <v>20</v>
      </c>
      <c r="AV494" t="s">
        <v>25</v>
      </c>
      <c r="AW494">
        <v>0</v>
      </c>
      <c r="AX494">
        <v>0</v>
      </c>
      <c r="AY494">
        <v>1</v>
      </c>
      <c r="AZ494" s="51">
        <f t="shared" si="207"/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 s="51">
        <f t="shared" si="208"/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22</v>
      </c>
      <c r="BW494" t="s">
        <v>25</v>
      </c>
      <c r="BX494">
        <v>0</v>
      </c>
      <c r="BY494">
        <v>0</v>
      </c>
      <c r="BZ494" s="52">
        <f t="shared" ref="BZ494:BZ497" si="222">BX494+BY494</f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 s="52">
        <f t="shared" ref="CF494:CF497" si="223">CD494+CE494</f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Y494">
        <v>0</v>
      </c>
      <c r="CZ494">
        <v>0</v>
      </c>
      <c r="DA494">
        <v>0</v>
      </c>
      <c r="DC494">
        <v>1</v>
      </c>
      <c r="DD494" s="54">
        <f t="shared" si="209"/>
        <v>1</v>
      </c>
      <c r="DE494" t="s">
        <v>73</v>
      </c>
      <c r="DF494">
        <v>0</v>
      </c>
      <c r="DG494" s="46">
        <v>0</v>
      </c>
      <c r="DH494" t="s">
        <v>68</v>
      </c>
    </row>
    <row r="495" spans="1:112" hidden="1" x14ac:dyDescent="0.35">
      <c r="A495" t="s">
        <v>3</v>
      </c>
      <c r="B495">
        <v>901563479</v>
      </c>
      <c r="C495">
        <v>1995</v>
      </c>
      <c r="D495">
        <v>27</v>
      </c>
      <c r="E495">
        <v>2</v>
      </c>
      <c r="F495" t="s">
        <v>8</v>
      </c>
      <c r="G495" s="3" t="s">
        <v>11</v>
      </c>
      <c r="H495" s="1">
        <v>44428</v>
      </c>
      <c r="I495" s="1">
        <v>44479</v>
      </c>
      <c r="J495" s="1">
        <v>44510</v>
      </c>
      <c r="K495">
        <v>38</v>
      </c>
      <c r="L495" s="48">
        <f t="shared" si="219"/>
        <v>0</v>
      </c>
      <c r="M495" s="48">
        <f t="shared" si="202"/>
        <v>0</v>
      </c>
      <c r="N495" s="48">
        <f t="shared" si="203"/>
        <v>0</v>
      </c>
      <c r="O495">
        <v>33.571428571428569</v>
      </c>
      <c r="P495">
        <v>3000</v>
      </c>
      <c r="Q495" s="9">
        <f>VLOOKUP(ROUND(K495,0),Sheet2!$B$20:$J$37,8,0)</f>
        <v>2726.9345824864808</v>
      </c>
      <c r="R495" s="46">
        <f>VLOOKUP(ROUND(K495,0),Sheet2!$B$20:$J$37,2,0)</f>
        <v>3770.264503671694</v>
      </c>
      <c r="S495" s="46">
        <f>VLOOKUP(ROUND(K495,0),Sheet2!$B$20:$J$37,3,0)</f>
        <v>3615.3543821737098</v>
      </c>
      <c r="T495" s="46">
        <f>VLOOKUP(ROUND(K495,0),Sheet2!$B$20:$J$37,4,0)</f>
        <v>3533.3228675721571</v>
      </c>
      <c r="U495" s="46">
        <f>VLOOKUP(ROUND(K495,0),Sheet2!$B$20:$J$37,5,0)</f>
        <v>3407.0101892735506</v>
      </c>
      <c r="V495" s="46">
        <f>VLOOKUP(ROUND(K495,0),Sheet2!$B$20:$J$37,6,0)</f>
        <v>3195.9472117761161</v>
      </c>
      <c r="W495" s="46">
        <f>VLOOKUP(ROUND(K495,0),Sheet2!$B$20:$J$37,7,0)</f>
        <v>2961.4408971312987</v>
      </c>
      <c r="X495" s="46">
        <f>VLOOKUP(ROUND(K495,0),Sheet2!$B$20:$J$37,8,0)</f>
        <v>2726.9345824864808</v>
      </c>
      <c r="Y495" s="46">
        <f>VLOOKUP(ROUND(K495,0),Sheet2!$B$20:$J$37,9,0)</f>
        <v>2515.8716049890463</v>
      </c>
      <c r="Z495" s="46">
        <f>VLOOKUP(ROUND(K495,0),Sheet2!$B$20:$M$37,10,0)</f>
        <v>2389.5589266904399</v>
      </c>
      <c r="AA495" s="46">
        <f>VLOOKUP(ROUND(K495,0),Sheet2!$B$20:$M$37,11,0)</f>
        <v>2307.5274120888876</v>
      </c>
      <c r="AB495" s="46">
        <f>VLOOKUP(ROUND(K495,0),Sheet2!$B$20:$M$37,12,0)</f>
        <v>2152.6172905909029</v>
      </c>
      <c r="AC495" s="46">
        <v>50</v>
      </c>
      <c r="AD495" s="53">
        <f t="shared" si="206"/>
        <v>0</v>
      </c>
      <c r="AE495">
        <v>1</v>
      </c>
      <c r="AF495" s="46">
        <v>0</v>
      </c>
      <c r="AG495">
        <v>0</v>
      </c>
      <c r="AH495" s="45">
        <v>0</v>
      </c>
      <c r="AL495">
        <v>0</v>
      </c>
      <c r="AM495" s="45">
        <v>0</v>
      </c>
      <c r="AO495">
        <v>0</v>
      </c>
      <c r="AQ495">
        <v>0</v>
      </c>
      <c r="AS495">
        <v>0</v>
      </c>
      <c r="AT495">
        <v>0</v>
      </c>
      <c r="AU495" t="s">
        <v>20</v>
      </c>
      <c r="AV495" t="s">
        <v>24</v>
      </c>
      <c r="AW495">
        <v>0</v>
      </c>
      <c r="AX495">
        <v>0</v>
      </c>
      <c r="AY495">
        <v>1</v>
      </c>
      <c r="AZ495" s="51">
        <f t="shared" si="207"/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 s="51">
        <f t="shared" si="208"/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51</v>
      </c>
      <c r="BW495" t="s">
        <v>24</v>
      </c>
      <c r="BX495">
        <v>0</v>
      </c>
      <c r="BY495">
        <v>0</v>
      </c>
      <c r="BZ495" s="52">
        <f t="shared" si="222"/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 s="52">
        <f t="shared" si="223"/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Y495">
        <v>0</v>
      </c>
      <c r="CZ495">
        <v>0</v>
      </c>
      <c r="DA495">
        <v>0</v>
      </c>
      <c r="DC495">
        <v>0</v>
      </c>
      <c r="DD495" s="54">
        <f t="shared" si="209"/>
        <v>0</v>
      </c>
      <c r="DE495" t="s">
        <v>8</v>
      </c>
      <c r="DF495">
        <v>0</v>
      </c>
      <c r="DG495" s="46">
        <v>0</v>
      </c>
      <c r="DH495" t="s">
        <v>68</v>
      </c>
    </row>
    <row r="496" spans="1:112" hidden="1" x14ac:dyDescent="0.35">
      <c r="A496" t="s">
        <v>2</v>
      </c>
      <c r="B496">
        <v>21046576</v>
      </c>
      <c r="C496">
        <v>1993</v>
      </c>
      <c r="D496">
        <v>29</v>
      </c>
      <c r="E496">
        <v>0</v>
      </c>
      <c r="F496" t="s">
        <v>8</v>
      </c>
      <c r="G496" s="3" t="s">
        <v>11</v>
      </c>
      <c r="H496" s="1">
        <v>44428</v>
      </c>
      <c r="I496" s="1">
        <v>44482</v>
      </c>
      <c r="J496" s="1">
        <v>44498</v>
      </c>
      <c r="K496">
        <v>38</v>
      </c>
      <c r="L496" s="48">
        <f t="shared" si="219"/>
        <v>0</v>
      </c>
      <c r="M496" s="48">
        <f t="shared" si="202"/>
        <v>0</v>
      </c>
      <c r="N496" s="48">
        <f t="shared" si="203"/>
        <v>0</v>
      </c>
      <c r="O496">
        <v>35.714285714285715</v>
      </c>
      <c r="P496">
        <v>3000</v>
      </c>
      <c r="Q496" s="9">
        <f>VLOOKUP(ROUND(K496,0),Sheet2!$B$20:$J$37,8,0)</f>
        <v>2726.9345824864808</v>
      </c>
      <c r="R496" s="46">
        <f>VLOOKUP(ROUND(K496,0),Sheet2!$B$20:$J$37,2,0)</f>
        <v>3770.264503671694</v>
      </c>
      <c r="S496" s="46">
        <f>VLOOKUP(ROUND(K496,0),Sheet2!$B$20:$J$37,3,0)</f>
        <v>3615.3543821737098</v>
      </c>
      <c r="T496" s="46">
        <f>VLOOKUP(ROUND(K496,0),Sheet2!$B$20:$J$37,4,0)</f>
        <v>3533.3228675721571</v>
      </c>
      <c r="U496" s="46">
        <f>VLOOKUP(ROUND(K496,0),Sheet2!$B$20:$J$37,5,0)</f>
        <v>3407.0101892735506</v>
      </c>
      <c r="V496" s="46">
        <f>VLOOKUP(ROUND(K496,0),Sheet2!$B$20:$J$37,6,0)</f>
        <v>3195.9472117761161</v>
      </c>
      <c r="W496" s="46">
        <f>VLOOKUP(ROUND(K496,0),Sheet2!$B$20:$J$37,7,0)</f>
        <v>2961.4408971312987</v>
      </c>
      <c r="X496" s="46">
        <f>VLOOKUP(ROUND(K496,0),Sheet2!$B$20:$J$37,8,0)</f>
        <v>2726.9345824864808</v>
      </c>
      <c r="Y496" s="46">
        <f>VLOOKUP(ROUND(K496,0),Sheet2!$B$20:$J$37,9,0)</f>
        <v>2515.8716049890463</v>
      </c>
      <c r="Z496" s="46">
        <f>VLOOKUP(ROUND(K496,0),Sheet2!$B$20:$M$37,10,0)</f>
        <v>2389.5589266904399</v>
      </c>
      <c r="AA496" s="46">
        <f>VLOOKUP(ROUND(K496,0),Sheet2!$B$20:$M$37,11,0)</f>
        <v>2307.5274120888876</v>
      </c>
      <c r="AB496" s="46">
        <f>VLOOKUP(ROUND(K496,0),Sheet2!$B$20:$M$37,12,0)</f>
        <v>2152.6172905909029</v>
      </c>
      <c r="AC496" s="46">
        <v>50</v>
      </c>
      <c r="AD496" s="53">
        <f t="shared" si="206"/>
        <v>0</v>
      </c>
      <c r="AE496">
        <v>1</v>
      </c>
      <c r="AF496" s="46">
        <v>0</v>
      </c>
      <c r="AG496">
        <v>0</v>
      </c>
      <c r="AH496" s="45">
        <v>0</v>
      </c>
      <c r="AL496">
        <v>0</v>
      </c>
      <c r="AM496" s="45">
        <v>0</v>
      </c>
      <c r="AO496">
        <v>0</v>
      </c>
      <c r="AQ496">
        <v>0</v>
      </c>
      <c r="AS496">
        <v>0</v>
      </c>
      <c r="AT496">
        <v>0</v>
      </c>
      <c r="AU496" t="s">
        <v>20</v>
      </c>
      <c r="AV496" t="s">
        <v>24</v>
      </c>
      <c r="AW496">
        <v>0</v>
      </c>
      <c r="AX496">
        <v>0</v>
      </c>
      <c r="AY496">
        <v>1</v>
      </c>
      <c r="AZ496" s="51">
        <f t="shared" si="207"/>
        <v>1</v>
      </c>
      <c r="BA496">
        <v>0</v>
      </c>
      <c r="BB496">
        <v>0</v>
      </c>
      <c r="BC496">
        <v>1</v>
      </c>
      <c r="BD496">
        <v>0</v>
      </c>
      <c r="BE496">
        <v>0</v>
      </c>
      <c r="BF496" s="51">
        <f t="shared" si="208"/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54</v>
      </c>
      <c r="BW496" t="s">
        <v>24</v>
      </c>
      <c r="BX496">
        <v>0</v>
      </c>
      <c r="BY496">
        <v>0</v>
      </c>
      <c r="BZ496" s="52">
        <f t="shared" si="222"/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 s="52">
        <f t="shared" si="223"/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Y496">
        <v>0</v>
      </c>
      <c r="CZ496">
        <v>0</v>
      </c>
      <c r="DA496">
        <v>0</v>
      </c>
      <c r="DC496">
        <v>0</v>
      </c>
      <c r="DD496" s="54">
        <f t="shared" si="209"/>
        <v>0</v>
      </c>
      <c r="DE496" t="s">
        <v>73</v>
      </c>
      <c r="DF496">
        <v>0</v>
      </c>
      <c r="DG496" s="46">
        <v>0</v>
      </c>
      <c r="DH496" t="s">
        <v>68</v>
      </c>
    </row>
    <row r="497" spans="1:112" hidden="1" x14ac:dyDescent="0.35">
      <c r="A497" t="s">
        <v>2</v>
      </c>
      <c r="B497">
        <v>21048710</v>
      </c>
      <c r="C497">
        <v>1991</v>
      </c>
      <c r="D497">
        <v>31</v>
      </c>
      <c r="E497">
        <v>0</v>
      </c>
      <c r="F497" t="s">
        <v>8</v>
      </c>
      <c r="G497" s="3" t="s">
        <v>11</v>
      </c>
      <c r="H497" s="1">
        <v>44434</v>
      </c>
      <c r="I497" s="1">
        <v>44455</v>
      </c>
      <c r="J497" s="1">
        <v>44491</v>
      </c>
      <c r="K497">
        <v>38</v>
      </c>
      <c r="L497" s="48">
        <f t="shared" si="219"/>
        <v>0</v>
      </c>
      <c r="M497" s="48">
        <f t="shared" si="202"/>
        <v>0</v>
      </c>
      <c r="N497" s="48">
        <f t="shared" si="203"/>
        <v>0</v>
      </c>
      <c r="O497">
        <v>32.857142857142854</v>
      </c>
      <c r="P497">
        <v>3000</v>
      </c>
      <c r="Q497" s="9">
        <f>VLOOKUP(ROUND(K497,0),Sheet2!$B$20:$J$37,8,0)</f>
        <v>2726.9345824864808</v>
      </c>
      <c r="R497" s="46">
        <f>VLOOKUP(ROUND(K497,0),Sheet2!$B$20:$J$37,2,0)</f>
        <v>3770.264503671694</v>
      </c>
      <c r="S497" s="46">
        <f>VLOOKUP(ROUND(K497,0),Sheet2!$B$20:$J$37,3,0)</f>
        <v>3615.3543821737098</v>
      </c>
      <c r="T497" s="46">
        <f>VLOOKUP(ROUND(K497,0),Sheet2!$B$20:$J$37,4,0)</f>
        <v>3533.3228675721571</v>
      </c>
      <c r="U497" s="46">
        <f>VLOOKUP(ROUND(K497,0),Sheet2!$B$20:$J$37,5,0)</f>
        <v>3407.0101892735506</v>
      </c>
      <c r="V497" s="46">
        <f>VLOOKUP(ROUND(K497,0),Sheet2!$B$20:$J$37,6,0)</f>
        <v>3195.9472117761161</v>
      </c>
      <c r="W497" s="46">
        <f>VLOOKUP(ROUND(K497,0),Sheet2!$B$20:$J$37,7,0)</f>
        <v>2961.4408971312987</v>
      </c>
      <c r="X497" s="46">
        <f>VLOOKUP(ROUND(K497,0),Sheet2!$B$20:$J$37,8,0)</f>
        <v>2726.9345824864808</v>
      </c>
      <c r="Y497" s="46">
        <f>VLOOKUP(ROUND(K497,0),Sheet2!$B$20:$J$37,9,0)</f>
        <v>2515.8716049890463</v>
      </c>
      <c r="Z497" s="46">
        <f>VLOOKUP(ROUND(K497,0),Sheet2!$B$20:$M$37,10,0)</f>
        <v>2389.5589266904399</v>
      </c>
      <c r="AA497" s="46">
        <f>VLOOKUP(ROUND(K497,0),Sheet2!$B$20:$M$37,11,0)</f>
        <v>2307.5274120888876</v>
      </c>
      <c r="AB497" s="46">
        <f>VLOOKUP(ROUND(K497,0),Sheet2!$B$20:$M$37,12,0)</f>
        <v>2152.6172905909029</v>
      </c>
      <c r="AC497" s="46">
        <v>50</v>
      </c>
      <c r="AD497" s="53">
        <f t="shared" si="206"/>
        <v>0</v>
      </c>
      <c r="AE497">
        <v>1</v>
      </c>
      <c r="AF497" s="46">
        <v>0</v>
      </c>
      <c r="AG497">
        <v>0</v>
      </c>
      <c r="AH497" s="45">
        <v>0</v>
      </c>
      <c r="AL497">
        <v>0</v>
      </c>
      <c r="AM497" s="45">
        <v>0</v>
      </c>
      <c r="AO497">
        <v>0</v>
      </c>
      <c r="AQ497">
        <v>0</v>
      </c>
      <c r="AS497">
        <v>0</v>
      </c>
      <c r="AT497">
        <v>0</v>
      </c>
      <c r="AU497" t="s">
        <v>20</v>
      </c>
      <c r="AV497" t="s">
        <v>25</v>
      </c>
      <c r="AW497">
        <v>0</v>
      </c>
      <c r="AX497">
        <v>0</v>
      </c>
      <c r="AY497">
        <v>1</v>
      </c>
      <c r="AZ497" s="51">
        <f t="shared" si="207"/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 s="51">
        <f t="shared" si="208"/>
        <v>0</v>
      </c>
      <c r="BG497">
        <v>0</v>
      </c>
      <c r="BH497">
        <v>0</v>
      </c>
      <c r="BI497">
        <v>1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21</v>
      </c>
      <c r="BW497" t="s">
        <v>25</v>
      </c>
      <c r="BX497">
        <v>0</v>
      </c>
      <c r="BY497">
        <v>1</v>
      </c>
      <c r="BZ497" s="52">
        <f t="shared" si="222"/>
        <v>1</v>
      </c>
      <c r="CA497">
        <v>0</v>
      </c>
      <c r="CB497">
        <v>0</v>
      </c>
      <c r="CC497">
        <v>1</v>
      </c>
      <c r="CD497">
        <v>0</v>
      </c>
      <c r="CE497">
        <v>0</v>
      </c>
      <c r="CF497" s="52">
        <f t="shared" si="223"/>
        <v>0</v>
      </c>
      <c r="CG497">
        <v>0</v>
      </c>
      <c r="CH497">
        <v>0</v>
      </c>
      <c r="CI497">
        <v>1</v>
      </c>
      <c r="CJ497">
        <v>0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Y497">
        <v>0</v>
      </c>
      <c r="CZ497">
        <v>0</v>
      </c>
      <c r="DA497">
        <v>0</v>
      </c>
      <c r="DC497">
        <v>0</v>
      </c>
      <c r="DD497" s="54">
        <f t="shared" si="209"/>
        <v>0</v>
      </c>
      <c r="DF497">
        <v>0</v>
      </c>
      <c r="DG497" s="46">
        <v>0</v>
      </c>
      <c r="DH497" t="s">
        <v>68</v>
      </c>
    </row>
    <row r="498" spans="1:112" hidden="1" x14ac:dyDescent="0.35">
      <c r="A498" t="s">
        <v>2</v>
      </c>
      <c r="B498">
        <v>20018833</v>
      </c>
      <c r="C498">
        <v>1990</v>
      </c>
      <c r="D498">
        <v>32</v>
      </c>
      <c r="E498">
        <v>0</v>
      </c>
      <c r="F498" t="s">
        <v>9</v>
      </c>
      <c r="G498" s="3" t="s">
        <v>11</v>
      </c>
      <c r="H498" s="1">
        <v>44424</v>
      </c>
      <c r="I498" s="1" t="s">
        <v>52</v>
      </c>
      <c r="J498" s="1">
        <v>44434</v>
      </c>
      <c r="K498">
        <v>38</v>
      </c>
      <c r="L498" s="48">
        <f t="shared" si="219"/>
        <v>0</v>
      </c>
      <c r="M498" s="48">
        <f t="shared" si="202"/>
        <v>0</v>
      </c>
      <c r="N498" s="48">
        <f t="shared" si="203"/>
        <v>0</v>
      </c>
      <c r="O498">
        <v>36.571428571428569</v>
      </c>
      <c r="P498">
        <v>3000</v>
      </c>
      <c r="Q498" s="9">
        <f>VLOOKUP(ROUND(K498,0),Sheet2!$B$20:$J$37,8,0)</f>
        <v>2726.9345824864808</v>
      </c>
      <c r="R498" s="46">
        <f>VLOOKUP(ROUND(K498,0),Sheet2!$B$20:$J$37,2,0)</f>
        <v>3770.264503671694</v>
      </c>
      <c r="S498" s="46">
        <f>VLOOKUP(ROUND(K498,0),Sheet2!$B$20:$J$37,3,0)</f>
        <v>3615.3543821737098</v>
      </c>
      <c r="T498" s="46">
        <f>VLOOKUP(ROUND(K498,0),Sheet2!$B$20:$J$37,4,0)</f>
        <v>3533.3228675721571</v>
      </c>
      <c r="U498" s="46">
        <f>VLOOKUP(ROUND(K498,0),Sheet2!$B$20:$J$37,5,0)</f>
        <v>3407.0101892735506</v>
      </c>
      <c r="V498" s="46">
        <f>VLOOKUP(ROUND(K498,0),Sheet2!$B$20:$J$37,6,0)</f>
        <v>3195.9472117761161</v>
      </c>
      <c r="W498" s="46">
        <f>VLOOKUP(ROUND(K498,0),Sheet2!$B$20:$J$37,7,0)</f>
        <v>2961.4408971312987</v>
      </c>
      <c r="X498" s="46">
        <f>VLOOKUP(ROUND(K498,0),Sheet2!$B$20:$J$37,8,0)</f>
        <v>2726.9345824864808</v>
      </c>
      <c r="Y498" s="46">
        <f>VLOOKUP(ROUND(K498,0),Sheet2!$B$20:$J$37,9,0)</f>
        <v>2515.8716049890463</v>
      </c>
      <c r="Z498" s="46">
        <f>VLOOKUP(ROUND(K498,0),Sheet2!$B$20:$M$37,10,0)</f>
        <v>2389.5589266904399</v>
      </c>
      <c r="AA498" s="46">
        <f>VLOOKUP(ROUND(K498,0),Sheet2!$B$20:$M$37,11,0)</f>
        <v>2307.5274120888876</v>
      </c>
      <c r="AB498" s="46">
        <f>VLOOKUP(ROUND(K498,0),Sheet2!$B$20:$M$37,12,0)</f>
        <v>2152.6172905909029</v>
      </c>
      <c r="AC498" s="46">
        <v>50</v>
      </c>
      <c r="AD498" s="53">
        <f t="shared" si="206"/>
        <v>0</v>
      </c>
      <c r="AE498">
        <v>1</v>
      </c>
      <c r="AF498" s="46">
        <v>0</v>
      </c>
      <c r="AG498">
        <v>0</v>
      </c>
      <c r="AH498" s="45">
        <v>0</v>
      </c>
      <c r="AL498">
        <v>0</v>
      </c>
      <c r="AM498" s="45">
        <v>0</v>
      </c>
      <c r="AO498">
        <v>0</v>
      </c>
      <c r="AQ498">
        <v>0</v>
      </c>
      <c r="AS498">
        <v>0</v>
      </c>
      <c r="AT498">
        <v>0</v>
      </c>
      <c r="AU498" t="s">
        <v>21</v>
      </c>
      <c r="AV498" t="s">
        <v>24</v>
      </c>
      <c r="AW498">
        <v>0</v>
      </c>
      <c r="AX498">
        <v>0</v>
      </c>
      <c r="AY498">
        <v>1</v>
      </c>
      <c r="AZ498" s="51">
        <f t="shared" si="207"/>
        <v>1</v>
      </c>
      <c r="BA498">
        <v>0</v>
      </c>
      <c r="BB498">
        <v>0</v>
      </c>
      <c r="BC498">
        <v>1</v>
      </c>
      <c r="BD498">
        <v>0</v>
      </c>
      <c r="BE498">
        <v>0</v>
      </c>
      <c r="BF498" s="51">
        <f t="shared" si="208"/>
        <v>0</v>
      </c>
      <c r="BG498">
        <v>0</v>
      </c>
      <c r="BH498">
        <v>1</v>
      </c>
      <c r="BI498">
        <v>1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/>
      <c r="CW498">
        <v>0</v>
      </c>
      <c r="CY498">
        <v>0</v>
      </c>
      <c r="CZ498">
        <v>0</v>
      </c>
      <c r="DA498">
        <v>0</v>
      </c>
      <c r="DC498">
        <v>0</v>
      </c>
      <c r="DD498" s="54">
        <f t="shared" si="209"/>
        <v>0</v>
      </c>
      <c r="DF498">
        <v>0</v>
      </c>
      <c r="DG498" s="46">
        <v>0</v>
      </c>
      <c r="DH498" t="s">
        <v>68</v>
      </c>
    </row>
    <row r="499" spans="1:112" hidden="1" x14ac:dyDescent="0.35">
      <c r="A499" t="s">
        <v>3</v>
      </c>
      <c r="B499">
        <v>903751351</v>
      </c>
      <c r="C499">
        <v>1990</v>
      </c>
      <c r="D499">
        <v>32</v>
      </c>
      <c r="E499">
        <v>1</v>
      </c>
      <c r="F499" t="s">
        <v>8</v>
      </c>
      <c r="G499" s="3" t="s">
        <v>11</v>
      </c>
      <c r="H499" s="1">
        <v>44426</v>
      </c>
      <c r="I499" s="1">
        <v>44476</v>
      </c>
      <c r="J499" s="1">
        <v>44444</v>
      </c>
      <c r="K499">
        <v>38</v>
      </c>
      <c r="L499" s="48">
        <f t="shared" si="219"/>
        <v>0</v>
      </c>
      <c r="M499" s="48">
        <f t="shared" si="202"/>
        <v>0</v>
      </c>
      <c r="N499" s="48">
        <f t="shared" si="203"/>
        <v>0</v>
      </c>
      <c r="O499">
        <v>35.428571428571431</v>
      </c>
      <c r="P499">
        <v>3000</v>
      </c>
      <c r="Q499" s="9">
        <f>VLOOKUP(ROUND(K499,0),Sheet2!$B$20:$J$37,8,0)</f>
        <v>2726.9345824864808</v>
      </c>
      <c r="R499" s="46">
        <f>VLOOKUP(ROUND(K499,0),Sheet2!$B$20:$J$37,2,0)</f>
        <v>3770.264503671694</v>
      </c>
      <c r="S499" s="46">
        <f>VLOOKUP(ROUND(K499,0),Sheet2!$B$20:$J$37,3,0)</f>
        <v>3615.3543821737098</v>
      </c>
      <c r="T499" s="46">
        <f>VLOOKUP(ROUND(K499,0),Sheet2!$B$20:$J$37,4,0)</f>
        <v>3533.3228675721571</v>
      </c>
      <c r="U499" s="46">
        <f>VLOOKUP(ROUND(K499,0),Sheet2!$B$20:$J$37,5,0)</f>
        <v>3407.0101892735506</v>
      </c>
      <c r="V499" s="46">
        <f>VLOOKUP(ROUND(K499,0),Sheet2!$B$20:$J$37,6,0)</f>
        <v>3195.9472117761161</v>
      </c>
      <c r="W499" s="46">
        <f>VLOOKUP(ROUND(K499,0),Sheet2!$B$20:$J$37,7,0)</f>
        <v>2961.4408971312987</v>
      </c>
      <c r="X499" s="46">
        <f>VLOOKUP(ROUND(K499,0),Sheet2!$B$20:$J$37,8,0)</f>
        <v>2726.9345824864808</v>
      </c>
      <c r="Y499" s="46">
        <f>VLOOKUP(ROUND(K499,0),Sheet2!$B$20:$J$37,9,0)</f>
        <v>2515.8716049890463</v>
      </c>
      <c r="Z499" s="46">
        <f>VLOOKUP(ROUND(K499,0),Sheet2!$B$20:$M$37,10,0)</f>
        <v>2389.5589266904399</v>
      </c>
      <c r="AA499" s="46">
        <f>VLOOKUP(ROUND(K499,0),Sheet2!$B$20:$M$37,11,0)</f>
        <v>2307.5274120888876</v>
      </c>
      <c r="AB499" s="46">
        <f>VLOOKUP(ROUND(K499,0),Sheet2!$B$20:$M$37,12,0)</f>
        <v>2152.6172905909029</v>
      </c>
      <c r="AC499" s="46">
        <v>50</v>
      </c>
      <c r="AD499" s="53">
        <f t="shared" si="206"/>
        <v>0</v>
      </c>
      <c r="AE499">
        <v>1</v>
      </c>
      <c r="AF499" s="46">
        <v>0</v>
      </c>
      <c r="AG499">
        <v>0</v>
      </c>
      <c r="AH499" s="45">
        <v>0</v>
      </c>
      <c r="AL499">
        <v>0</v>
      </c>
      <c r="AM499" s="45">
        <v>0</v>
      </c>
      <c r="AO499">
        <v>0</v>
      </c>
      <c r="AS499">
        <v>0</v>
      </c>
      <c r="AT499">
        <v>0</v>
      </c>
      <c r="AU499" t="s">
        <v>20</v>
      </c>
      <c r="AV499" t="s">
        <v>24</v>
      </c>
      <c r="AW499">
        <v>0</v>
      </c>
      <c r="AX499">
        <v>0</v>
      </c>
      <c r="AY499">
        <v>1</v>
      </c>
      <c r="AZ499" s="51">
        <f t="shared" si="207"/>
        <v>1</v>
      </c>
      <c r="BA499">
        <v>0</v>
      </c>
      <c r="BB499">
        <v>0</v>
      </c>
      <c r="BC499">
        <v>0</v>
      </c>
      <c r="BD499">
        <v>0</v>
      </c>
      <c r="BE499">
        <v>0</v>
      </c>
      <c r="BF499" s="51">
        <f t="shared" si="208"/>
        <v>0</v>
      </c>
      <c r="BG499">
        <v>0</v>
      </c>
      <c r="BH499">
        <v>1</v>
      </c>
      <c r="BI499">
        <v>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50</v>
      </c>
      <c r="BW499" t="s">
        <v>24</v>
      </c>
      <c r="BX499">
        <v>0</v>
      </c>
      <c r="BY499">
        <v>0</v>
      </c>
      <c r="BZ499" s="52">
        <f t="shared" ref="BZ499:BZ504" si="224">BX499+BY499</f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 s="52">
        <f t="shared" ref="CF499:CF504" si="225">CD499+CE499</f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Y499">
        <v>0</v>
      </c>
      <c r="CZ499">
        <v>0</v>
      </c>
      <c r="DA499">
        <v>0</v>
      </c>
      <c r="DC499">
        <v>0</v>
      </c>
      <c r="DD499" s="54">
        <f t="shared" si="209"/>
        <v>0</v>
      </c>
      <c r="DE499" t="s">
        <v>8</v>
      </c>
      <c r="DF499">
        <v>0</v>
      </c>
      <c r="DG499" s="46">
        <v>0</v>
      </c>
      <c r="DH499" t="s">
        <v>68</v>
      </c>
    </row>
    <row r="500" spans="1:112" hidden="1" x14ac:dyDescent="0.35">
      <c r="A500" t="s">
        <v>2</v>
      </c>
      <c r="B500">
        <v>21045333</v>
      </c>
      <c r="C500">
        <v>1987</v>
      </c>
      <c r="D500">
        <v>35</v>
      </c>
      <c r="E500">
        <v>0</v>
      </c>
      <c r="F500" t="s">
        <v>8</v>
      </c>
      <c r="G500" s="3" t="s">
        <v>11</v>
      </c>
      <c r="H500" s="1">
        <v>44425</v>
      </c>
      <c r="I500" s="1">
        <v>44479</v>
      </c>
      <c r="J500" s="1">
        <v>44515</v>
      </c>
      <c r="K500">
        <v>38</v>
      </c>
      <c r="L500" s="48">
        <f t="shared" si="219"/>
        <v>0</v>
      </c>
      <c r="M500" s="48">
        <f t="shared" si="202"/>
        <v>0</v>
      </c>
      <c r="N500" s="48">
        <f t="shared" si="203"/>
        <v>0</v>
      </c>
      <c r="O500">
        <v>32.857142857142854</v>
      </c>
      <c r="P500">
        <v>3000</v>
      </c>
      <c r="Q500" s="9">
        <f>VLOOKUP(ROUND(K500,0),Sheet2!$B$20:$J$37,8,0)</f>
        <v>2726.9345824864808</v>
      </c>
      <c r="R500" s="46">
        <f>VLOOKUP(ROUND(K500,0),Sheet2!$B$20:$J$37,2,0)</f>
        <v>3770.264503671694</v>
      </c>
      <c r="S500" s="46">
        <f>VLOOKUP(ROUND(K500,0),Sheet2!$B$20:$J$37,3,0)</f>
        <v>3615.3543821737098</v>
      </c>
      <c r="T500" s="46">
        <f>VLOOKUP(ROUND(K500,0),Sheet2!$B$20:$J$37,4,0)</f>
        <v>3533.3228675721571</v>
      </c>
      <c r="U500" s="46">
        <f>VLOOKUP(ROUND(K500,0),Sheet2!$B$20:$J$37,5,0)</f>
        <v>3407.0101892735506</v>
      </c>
      <c r="V500" s="46">
        <f>VLOOKUP(ROUND(K500,0),Sheet2!$B$20:$J$37,6,0)</f>
        <v>3195.9472117761161</v>
      </c>
      <c r="W500" s="46">
        <f>VLOOKUP(ROUND(K500,0),Sheet2!$B$20:$J$37,7,0)</f>
        <v>2961.4408971312987</v>
      </c>
      <c r="X500" s="46">
        <f>VLOOKUP(ROUND(K500,0),Sheet2!$B$20:$J$37,8,0)</f>
        <v>2726.9345824864808</v>
      </c>
      <c r="Y500" s="46">
        <f>VLOOKUP(ROUND(K500,0),Sheet2!$B$20:$J$37,9,0)</f>
        <v>2515.8716049890463</v>
      </c>
      <c r="Z500" s="46">
        <f>VLOOKUP(ROUND(K500,0),Sheet2!$B$20:$M$37,10,0)</f>
        <v>2389.5589266904399</v>
      </c>
      <c r="AA500" s="46">
        <f>VLOOKUP(ROUND(K500,0),Sheet2!$B$20:$M$37,11,0)</f>
        <v>2307.5274120888876</v>
      </c>
      <c r="AB500" s="46">
        <f>VLOOKUP(ROUND(K500,0),Sheet2!$B$20:$M$37,12,0)</f>
        <v>2152.6172905909029</v>
      </c>
      <c r="AC500" s="46">
        <v>50</v>
      </c>
      <c r="AD500" s="53">
        <f t="shared" si="206"/>
        <v>0</v>
      </c>
      <c r="AE500">
        <v>1</v>
      </c>
      <c r="AF500" s="46">
        <v>0</v>
      </c>
      <c r="AG500">
        <v>0</v>
      </c>
      <c r="AH500" s="45">
        <v>0</v>
      </c>
      <c r="AL500">
        <v>0</v>
      </c>
      <c r="AM500" s="45">
        <v>0</v>
      </c>
      <c r="AO500">
        <v>0</v>
      </c>
      <c r="AQ500">
        <v>0</v>
      </c>
      <c r="AS500">
        <v>0</v>
      </c>
      <c r="AT500">
        <v>0</v>
      </c>
      <c r="AU500" t="s">
        <v>20</v>
      </c>
      <c r="AV500" t="s">
        <v>24</v>
      </c>
      <c r="AW500">
        <v>0</v>
      </c>
      <c r="AX500">
        <v>0</v>
      </c>
      <c r="AY500">
        <v>1</v>
      </c>
      <c r="AZ500" s="51">
        <f t="shared" si="207"/>
        <v>1</v>
      </c>
      <c r="BA500">
        <v>0</v>
      </c>
      <c r="BB500">
        <v>0</v>
      </c>
      <c r="BC500">
        <v>1</v>
      </c>
      <c r="BD500">
        <v>0</v>
      </c>
      <c r="BE500">
        <v>0</v>
      </c>
      <c r="BF500" s="51">
        <f t="shared" si="208"/>
        <v>0</v>
      </c>
      <c r="BG500">
        <v>0</v>
      </c>
      <c r="BH500">
        <v>1</v>
      </c>
      <c r="BI500">
        <v>0</v>
      </c>
      <c r="BJ500">
        <v>0</v>
      </c>
      <c r="BK500">
        <v>0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54</v>
      </c>
      <c r="BW500" t="s">
        <v>24</v>
      </c>
      <c r="BX500">
        <v>0</v>
      </c>
      <c r="BY500">
        <v>0</v>
      </c>
      <c r="BZ500" s="52">
        <f t="shared" si="224"/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 s="52">
        <f t="shared" si="225"/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</v>
      </c>
      <c r="CY500">
        <v>0</v>
      </c>
      <c r="CZ500">
        <v>0</v>
      </c>
      <c r="DA500">
        <v>0</v>
      </c>
      <c r="DC500">
        <v>0</v>
      </c>
      <c r="DD500" s="54">
        <f t="shared" si="209"/>
        <v>0</v>
      </c>
      <c r="DE500" t="s">
        <v>73</v>
      </c>
      <c r="DF500">
        <v>0</v>
      </c>
      <c r="DG500" s="46">
        <v>0</v>
      </c>
      <c r="DH500" t="s">
        <v>68</v>
      </c>
    </row>
    <row r="501" spans="1:112" hidden="1" x14ac:dyDescent="0.35">
      <c r="A501" t="s">
        <v>2</v>
      </c>
      <c r="B501">
        <v>21053112</v>
      </c>
      <c r="C501">
        <v>1990</v>
      </c>
      <c r="D501">
        <v>32</v>
      </c>
      <c r="E501">
        <v>0</v>
      </c>
      <c r="F501" t="s">
        <v>8</v>
      </c>
      <c r="G501" s="3" t="s">
        <v>11</v>
      </c>
      <c r="H501" s="1">
        <v>44454</v>
      </c>
      <c r="I501" s="1">
        <v>44468</v>
      </c>
      <c r="J501" s="1">
        <v>44485</v>
      </c>
      <c r="K501">
        <v>38.142857142857146</v>
      </c>
      <c r="L501" s="48">
        <f t="shared" si="219"/>
        <v>0</v>
      </c>
      <c r="M501" s="48">
        <f t="shared" si="202"/>
        <v>0</v>
      </c>
      <c r="N501" s="48">
        <f t="shared" si="203"/>
        <v>0</v>
      </c>
      <c r="O501">
        <v>35.714285714285715</v>
      </c>
      <c r="P501">
        <v>3000</v>
      </c>
      <c r="Q501" s="9">
        <f>VLOOKUP(ROUND(K501,0),Sheet2!$B$20:$J$37,8,0)</f>
        <v>2726.9345824864808</v>
      </c>
      <c r="R501" s="46">
        <f>VLOOKUP(ROUND(K501,0),Sheet2!$B$20:$J$37,2,0)</f>
        <v>3770.264503671694</v>
      </c>
      <c r="S501" s="46">
        <f>VLOOKUP(ROUND(K501,0),Sheet2!$B$20:$J$37,3,0)</f>
        <v>3615.3543821737098</v>
      </c>
      <c r="T501" s="46">
        <f>VLOOKUP(ROUND(K501,0),Sheet2!$B$20:$J$37,4,0)</f>
        <v>3533.3228675721571</v>
      </c>
      <c r="U501" s="46">
        <f>VLOOKUP(ROUND(K501,0),Sheet2!$B$20:$J$37,5,0)</f>
        <v>3407.0101892735506</v>
      </c>
      <c r="V501" s="46">
        <f>VLOOKUP(ROUND(K501,0),Sheet2!$B$20:$J$37,6,0)</f>
        <v>3195.9472117761161</v>
      </c>
      <c r="W501" s="46">
        <f>VLOOKUP(ROUND(K501,0),Sheet2!$B$20:$J$37,7,0)</f>
        <v>2961.4408971312987</v>
      </c>
      <c r="X501" s="46">
        <f>VLOOKUP(ROUND(K501,0),Sheet2!$B$20:$J$37,8,0)</f>
        <v>2726.9345824864808</v>
      </c>
      <c r="Y501" s="46">
        <f>VLOOKUP(ROUND(K501,0),Sheet2!$B$20:$J$37,9,0)</f>
        <v>2515.8716049890463</v>
      </c>
      <c r="Z501" s="46">
        <f>VLOOKUP(ROUND(K501,0),Sheet2!$B$20:$M$37,10,0)</f>
        <v>2389.5589266904399</v>
      </c>
      <c r="AA501" s="46">
        <f>VLOOKUP(ROUND(K501,0),Sheet2!$B$20:$M$37,11,0)</f>
        <v>2307.5274120888876</v>
      </c>
      <c r="AB501" s="46">
        <f>VLOOKUP(ROUND(K501,0),Sheet2!$B$20:$M$37,12,0)</f>
        <v>2152.6172905909029</v>
      </c>
      <c r="AC501" s="46">
        <v>50</v>
      </c>
      <c r="AD501" s="53">
        <f t="shared" si="206"/>
        <v>0</v>
      </c>
      <c r="AE501">
        <v>1</v>
      </c>
      <c r="AF501" s="46">
        <v>0</v>
      </c>
      <c r="AG501">
        <v>0</v>
      </c>
      <c r="AH501" s="45">
        <v>0</v>
      </c>
      <c r="AL501">
        <v>0</v>
      </c>
      <c r="AM501" s="45">
        <v>0</v>
      </c>
      <c r="AO501">
        <v>0</v>
      </c>
      <c r="AQ501">
        <v>0</v>
      </c>
      <c r="AS501">
        <v>0</v>
      </c>
      <c r="AT501">
        <v>0</v>
      </c>
      <c r="AU501" t="s">
        <v>20</v>
      </c>
      <c r="AV501" t="s">
        <v>25</v>
      </c>
      <c r="AW501">
        <v>0</v>
      </c>
      <c r="AX501">
        <v>0</v>
      </c>
      <c r="AY501">
        <v>1</v>
      </c>
      <c r="AZ501" s="51">
        <f t="shared" si="207"/>
        <v>1</v>
      </c>
      <c r="BA501">
        <v>0</v>
      </c>
      <c r="BB501">
        <v>0</v>
      </c>
      <c r="BC501">
        <v>1</v>
      </c>
      <c r="BD501">
        <v>0</v>
      </c>
      <c r="BE501">
        <v>0</v>
      </c>
      <c r="BF501" s="51">
        <f t="shared" si="208"/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14</v>
      </c>
      <c r="BW501" t="s">
        <v>25</v>
      </c>
      <c r="BX501">
        <v>0</v>
      </c>
      <c r="BY501">
        <v>1</v>
      </c>
      <c r="BZ501" s="52">
        <f t="shared" si="224"/>
        <v>1</v>
      </c>
      <c r="CA501">
        <v>0</v>
      </c>
      <c r="CB501">
        <v>0</v>
      </c>
      <c r="CC501">
        <v>0</v>
      </c>
      <c r="CD501">
        <v>0</v>
      </c>
      <c r="CE501">
        <v>0</v>
      </c>
      <c r="CF501" s="52">
        <f t="shared" si="225"/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Y501">
        <v>0</v>
      </c>
      <c r="CZ501">
        <v>0</v>
      </c>
      <c r="DA501">
        <v>0</v>
      </c>
      <c r="DC501">
        <v>0</v>
      </c>
      <c r="DD501" s="54">
        <f t="shared" si="209"/>
        <v>0</v>
      </c>
      <c r="DF501">
        <v>0</v>
      </c>
      <c r="DG501" s="46">
        <v>0</v>
      </c>
      <c r="DH501" t="s">
        <v>68</v>
      </c>
    </row>
    <row r="502" spans="1:112" hidden="1" x14ac:dyDescent="0.35">
      <c r="A502" t="s">
        <v>2</v>
      </c>
      <c r="B502">
        <v>21046572</v>
      </c>
      <c r="C502">
        <v>1986</v>
      </c>
      <c r="D502">
        <v>36</v>
      </c>
      <c r="E502">
        <v>0</v>
      </c>
      <c r="F502" t="s">
        <v>8</v>
      </c>
      <c r="G502" s="3" t="s">
        <v>11</v>
      </c>
      <c r="H502" s="1">
        <v>44428</v>
      </c>
      <c r="I502" s="1">
        <v>44482</v>
      </c>
      <c r="J502" s="1">
        <v>44464</v>
      </c>
      <c r="K502">
        <v>38.142857142857146</v>
      </c>
      <c r="L502" s="48">
        <f t="shared" si="219"/>
        <v>0</v>
      </c>
      <c r="M502" s="48">
        <f t="shared" si="202"/>
        <v>0</v>
      </c>
      <c r="N502" s="48">
        <f t="shared" si="203"/>
        <v>0</v>
      </c>
      <c r="O502">
        <v>33</v>
      </c>
      <c r="P502">
        <v>3000</v>
      </c>
      <c r="Q502" s="9">
        <f>VLOOKUP(ROUND(K502,0),Sheet2!$B$20:$J$37,8,0)</f>
        <v>2726.9345824864808</v>
      </c>
      <c r="R502" s="46">
        <f>VLOOKUP(ROUND(K502,0),Sheet2!$B$20:$J$37,2,0)</f>
        <v>3770.264503671694</v>
      </c>
      <c r="S502" s="46">
        <f>VLOOKUP(ROUND(K502,0),Sheet2!$B$20:$J$37,3,0)</f>
        <v>3615.3543821737098</v>
      </c>
      <c r="T502" s="46">
        <f>VLOOKUP(ROUND(K502,0),Sheet2!$B$20:$J$37,4,0)</f>
        <v>3533.3228675721571</v>
      </c>
      <c r="U502" s="46">
        <f>VLOOKUP(ROUND(K502,0),Sheet2!$B$20:$J$37,5,0)</f>
        <v>3407.0101892735506</v>
      </c>
      <c r="V502" s="46">
        <f>VLOOKUP(ROUND(K502,0),Sheet2!$B$20:$J$37,6,0)</f>
        <v>3195.9472117761161</v>
      </c>
      <c r="W502" s="46">
        <f>VLOOKUP(ROUND(K502,0),Sheet2!$B$20:$J$37,7,0)</f>
        <v>2961.4408971312987</v>
      </c>
      <c r="X502" s="46">
        <f>VLOOKUP(ROUND(K502,0),Sheet2!$B$20:$J$37,8,0)</f>
        <v>2726.9345824864808</v>
      </c>
      <c r="Y502" s="46">
        <f>VLOOKUP(ROUND(K502,0),Sheet2!$B$20:$J$37,9,0)</f>
        <v>2515.8716049890463</v>
      </c>
      <c r="Z502" s="46">
        <f>VLOOKUP(ROUND(K502,0),Sheet2!$B$20:$M$37,10,0)</f>
        <v>2389.5589266904399</v>
      </c>
      <c r="AA502" s="46">
        <f>VLOOKUP(ROUND(K502,0),Sheet2!$B$20:$M$37,11,0)</f>
        <v>2307.5274120888876</v>
      </c>
      <c r="AB502" s="46">
        <f>VLOOKUP(ROUND(K502,0),Sheet2!$B$20:$M$37,12,0)</f>
        <v>2152.6172905909029</v>
      </c>
      <c r="AC502" s="46">
        <v>50</v>
      </c>
      <c r="AD502" s="53">
        <f t="shared" si="206"/>
        <v>0</v>
      </c>
      <c r="AE502">
        <v>1</v>
      </c>
      <c r="AF502" s="46">
        <v>0</v>
      </c>
      <c r="AG502">
        <v>0</v>
      </c>
      <c r="AH502" s="45">
        <v>0</v>
      </c>
      <c r="AL502">
        <v>0</v>
      </c>
      <c r="AM502" s="45">
        <v>0</v>
      </c>
      <c r="AO502">
        <v>0</v>
      </c>
      <c r="AQ502">
        <v>0</v>
      </c>
      <c r="AS502">
        <v>0</v>
      </c>
      <c r="AT502">
        <v>0</v>
      </c>
      <c r="AU502" t="s">
        <v>20</v>
      </c>
      <c r="AV502" t="s">
        <v>24</v>
      </c>
      <c r="AW502">
        <v>0</v>
      </c>
      <c r="AX502">
        <v>0</v>
      </c>
      <c r="AY502">
        <v>1</v>
      </c>
      <c r="AZ502" s="51">
        <f t="shared" si="207"/>
        <v>1</v>
      </c>
      <c r="BA502">
        <v>0</v>
      </c>
      <c r="BB502">
        <v>0</v>
      </c>
      <c r="BC502">
        <v>0</v>
      </c>
      <c r="BD502">
        <v>0</v>
      </c>
      <c r="BE502">
        <v>0</v>
      </c>
      <c r="BF502" s="51">
        <f t="shared" si="208"/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54</v>
      </c>
      <c r="BW502" t="s">
        <v>24</v>
      </c>
      <c r="BX502">
        <v>0</v>
      </c>
      <c r="BY502">
        <v>0</v>
      </c>
      <c r="BZ502" s="52">
        <f t="shared" si="224"/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 s="52">
        <f t="shared" si="225"/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Y502">
        <v>0</v>
      </c>
      <c r="CZ502">
        <v>0</v>
      </c>
      <c r="DA502">
        <v>0</v>
      </c>
      <c r="DC502">
        <v>0</v>
      </c>
      <c r="DD502" s="54">
        <f t="shared" si="209"/>
        <v>0</v>
      </c>
      <c r="DF502">
        <v>0</v>
      </c>
      <c r="DG502" s="46">
        <v>0</v>
      </c>
      <c r="DH502" t="s">
        <v>68</v>
      </c>
    </row>
    <row r="503" spans="1:112" hidden="1" x14ac:dyDescent="0.35">
      <c r="A503" t="s">
        <v>2</v>
      </c>
      <c r="B503">
        <v>21047016</v>
      </c>
      <c r="C503">
        <v>1996</v>
      </c>
      <c r="D503">
        <v>26</v>
      </c>
      <c r="E503">
        <v>0</v>
      </c>
      <c r="F503" t="s">
        <v>8</v>
      </c>
      <c r="G503" s="3" t="s">
        <v>11</v>
      </c>
      <c r="H503" s="1">
        <v>44429</v>
      </c>
      <c r="I503" s="1">
        <v>44453</v>
      </c>
      <c r="J503" s="1">
        <v>44475</v>
      </c>
      <c r="K503">
        <v>38.285714285714285</v>
      </c>
      <c r="L503" s="48">
        <f t="shared" si="219"/>
        <v>0</v>
      </c>
      <c r="M503" s="48">
        <f t="shared" si="202"/>
        <v>0</v>
      </c>
      <c r="N503" s="48">
        <f t="shared" si="203"/>
        <v>0</v>
      </c>
      <c r="O503">
        <v>35.142857142857139</v>
      </c>
      <c r="P503">
        <v>3000</v>
      </c>
      <c r="Q503" s="9">
        <f>VLOOKUP(ROUND(K503,0),Sheet2!$B$20:$J$37,8,0)</f>
        <v>2726.9345824864808</v>
      </c>
      <c r="R503" s="46">
        <f>VLOOKUP(ROUND(K503,0),Sheet2!$B$20:$J$37,2,0)</f>
        <v>3770.264503671694</v>
      </c>
      <c r="S503" s="46">
        <f>VLOOKUP(ROUND(K503,0),Sheet2!$B$20:$J$37,3,0)</f>
        <v>3615.3543821737098</v>
      </c>
      <c r="T503" s="46">
        <f>VLOOKUP(ROUND(K503,0),Sheet2!$B$20:$J$37,4,0)</f>
        <v>3533.3228675721571</v>
      </c>
      <c r="U503" s="46">
        <f>VLOOKUP(ROUND(K503,0),Sheet2!$B$20:$J$37,5,0)</f>
        <v>3407.0101892735506</v>
      </c>
      <c r="V503" s="46">
        <f>VLOOKUP(ROUND(K503,0),Sheet2!$B$20:$J$37,6,0)</f>
        <v>3195.9472117761161</v>
      </c>
      <c r="W503" s="46">
        <f>VLOOKUP(ROUND(K503,0),Sheet2!$B$20:$J$37,7,0)</f>
        <v>2961.4408971312987</v>
      </c>
      <c r="X503" s="46">
        <f>VLOOKUP(ROUND(K503,0),Sheet2!$B$20:$J$37,8,0)</f>
        <v>2726.9345824864808</v>
      </c>
      <c r="Y503" s="46">
        <f>VLOOKUP(ROUND(K503,0),Sheet2!$B$20:$J$37,9,0)</f>
        <v>2515.8716049890463</v>
      </c>
      <c r="Z503" s="46">
        <f>VLOOKUP(ROUND(K503,0),Sheet2!$B$20:$M$37,10,0)</f>
        <v>2389.5589266904399</v>
      </c>
      <c r="AA503" s="46">
        <f>VLOOKUP(ROUND(K503,0),Sheet2!$B$20:$M$37,11,0)</f>
        <v>2307.5274120888876</v>
      </c>
      <c r="AB503" s="46">
        <f>VLOOKUP(ROUND(K503,0),Sheet2!$B$20:$M$37,12,0)</f>
        <v>2152.6172905909029</v>
      </c>
      <c r="AC503" s="46">
        <v>50</v>
      </c>
      <c r="AD503" s="53">
        <f t="shared" si="206"/>
        <v>0</v>
      </c>
      <c r="AE503">
        <v>1</v>
      </c>
      <c r="AF503" s="46">
        <v>0</v>
      </c>
      <c r="AG503">
        <v>0</v>
      </c>
      <c r="AH503" s="45">
        <v>0</v>
      </c>
      <c r="AL503">
        <v>0</v>
      </c>
      <c r="AM503" s="45">
        <v>0</v>
      </c>
      <c r="AO503">
        <v>0</v>
      </c>
      <c r="AQ503">
        <v>0</v>
      </c>
      <c r="AS503">
        <v>0</v>
      </c>
      <c r="AT503">
        <v>0</v>
      </c>
      <c r="AU503" t="s">
        <v>20</v>
      </c>
      <c r="AV503" t="s">
        <v>25</v>
      </c>
      <c r="AW503">
        <v>0</v>
      </c>
      <c r="AX503">
        <v>0</v>
      </c>
      <c r="AY503">
        <v>1</v>
      </c>
      <c r="AZ503" s="51">
        <f t="shared" si="207"/>
        <v>1</v>
      </c>
      <c r="BA503">
        <v>0</v>
      </c>
      <c r="BB503">
        <v>0</v>
      </c>
      <c r="BC503">
        <v>0</v>
      </c>
      <c r="BD503">
        <v>0</v>
      </c>
      <c r="BE503">
        <v>0</v>
      </c>
      <c r="BF503" s="51">
        <f t="shared" si="208"/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24</v>
      </c>
      <c r="BW503" t="s">
        <v>25</v>
      </c>
      <c r="BX503">
        <v>0</v>
      </c>
      <c r="BY503">
        <v>1</v>
      </c>
      <c r="BZ503" s="52">
        <f t="shared" si="224"/>
        <v>1</v>
      </c>
      <c r="CA503">
        <v>0</v>
      </c>
      <c r="CB503">
        <v>0</v>
      </c>
      <c r="CC503">
        <v>1</v>
      </c>
      <c r="CD503">
        <v>0</v>
      </c>
      <c r="CE503">
        <v>0</v>
      </c>
      <c r="CF503" s="52">
        <f t="shared" si="225"/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Y503">
        <v>0</v>
      </c>
      <c r="CZ503">
        <v>0</v>
      </c>
      <c r="DA503">
        <v>0</v>
      </c>
      <c r="DC503">
        <v>0</v>
      </c>
      <c r="DD503" s="54">
        <f t="shared" si="209"/>
        <v>0</v>
      </c>
      <c r="DF503">
        <v>0</v>
      </c>
      <c r="DG503" s="46">
        <v>0</v>
      </c>
      <c r="DH503" t="s">
        <v>68</v>
      </c>
    </row>
    <row r="504" spans="1:112" hidden="1" x14ac:dyDescent="0.35">
      <c r="A504" t="s">
        <v>3</v>
      </c>
      <c r="B504">
        <v>362972764</v>
      </c>
      <c r="C504">
        <v>1993</v>
      </c>
      <c r="D504">
        <v>29</v>
      </c>
      <c r="E504">
        <v>1</v>
      </c>
      <c r="F504" t="s">
        <v>8</v>
      </c>
      <c r="G504" s="3" t="s">
        <v>11</v>
      </c>
      <c r="H504" s="1">
        <v>44429</v>
      </c>
      <c r="I504" s="1">
        <v>44453</v>
      </c>
      <c r="J504" s="1">
        <v>44516</v>
      </c>
      <c r="K504">
        <v>38.285714285714285</v>
      </c>
      <c r="L504" s="48">
        <f t="shared" si="219"/>
        <v>0</v>
      </c>
      <c r="M504" s="48">
        <f t="shared" si="202"/>
        <v>0</v>
      </c>
      <c r="N504" s="48">
        <f t="shared" si="203"/>
        <v>0</v>
      </c>
      <c r="O504">
        <v>29.285714285714285</v>
      </c>
      <c r="P504">
        <v>3000</v>
      </c>
      <c r="Q504" s="9">
        <f>VLOOKUP(ROUND(K504,0),Sheet2!$B$20:$J$37,8,0)</f>
        <v>2726.9345824864808</v>
      </c>
      <c r="R504" s="46">
        <f>VLOOKUP(ROUND(K504,0),Sheet2!$B$20:$J$37,2,0)</f>
        <v>3770.264503671694</v>
      </c>
      <c r="S504" s="46">
        <f>VLOOKUP(ROUND(K504,0),Sheet2!$B$20:$J$37,3,0)</f>
        <v>3615.3543821737098</v>
      </c>
      <c r="T504" s="46">
        <f>VLOOKUP(ROUND(K504,0),Sheet2!$B$20:$J$37,4,0)</f>
        <v>3533.3228675721571</v>
      </c>
      <c r="U504" s="46">
        <f>VLOOKUP(ROUND(K504,0),Sheet2!$B$20:$J$37,5,0)</f>
        <v>3407.0101892735506</v>
      </c>
      <c r="V504" s="46">
        <f>VLOOKUP(ROUND(K504,0),Sheet2!$B$20:$J$37,6,0)</f>
        <v>3195.9472117761161</v>
      </c>
      <c r="W504" s="46">
        <f>VLOOKUP(ROUND(K504,0),Sheet2!$B$20:$J$37,7,0)</f>
        <v>2961.4408971312987</v>
      </c>
      <c r="X504" s="46">
        <f>VLOOKUP(ROUND(K504,0),Sheet2!$B$20:$J$37,8,0)</f>
        <v>2726.9345824864808</v>
      </c>
      <c r="Y504" s="46">
        <f>VLOOKUP(ROUND(K504,0),Sheet2!$B$20:$J$37,9,0)</f>
        <v>2515.8716049890463</v>
      </c>
      <c r="Z504" s="46">
        <f>VLOOKUP(ROUND(K504,0),Sheet2!$B$20:$M$37,10,0)</f>
        <v>2389.5589266904399</v>
      </c>
      <c r="AA504" s="46">
        <f>VLOOKUP(ROUND(K504,0),Sheet2!$B$20:$M$37,11,0)</f>
        <v>2307.5274120888876</v>
      </c>
      <c r="AB504" s="46">
        <f>VLOOKUP(ROUND(K504,0),Sheet2!$B$20:$M$37,12,0)</f>
        <v>2152.6172905909029</v>
      </c>
      <c r="AC504" s="46">
        <v>50</v>
      </c>
      <c r="AD504" s="53">
        <f t="shared" si="206"/>
        <v>0</v>
      </c>
      <c r="AE504">
        <v>1</v>
      </c>
      <c r="AF504" s="46">
        <v>0</v>
      </c>
      <c r="AG504">
        <v>0</v>
      </c>
      <c r="AH504" s="45">
        <v>0</v>
      </c>
      <c r="AL504">
        <v>0</v>
      </c>
      <c r="AM504" s="45">
        <v>0</v>
      </c>
      <c r="AO504">
        <v>0</v>
      </c>
      <c r="AS504">
        <v>0</v>
      </c>
      <c r="AT504">
        <v>0</v>
      </c>
      <c r="AU504" t="s">
        <v>20</v>
      </c>
      <c r="AV504" t="s">
        <v>25</v>
      </c>
      <c r="AW504">
        <v>0</v>
      </c>
      <c r="AX504">
        <v>0</v>
      </c>
      <c r="AY504">
        <v>1</v>
      </c>
      <c r="AZ504" s="51">
        <f t="shared" si="207"/>
        <v>1</v>
      </c>
      <c r="BA504">
        <v>0</v>
      </c>
      <c r="BB504">
        <v>0</v>
      </c>
      <c r="BC504">
        <v>0</v>
      </c>
      <c r="BD504">
        <v>0</v>
      </c>
      <c r="BE504">
        <v>0</v>
      </c>
      <c r="BF504" s="51">
        <f t="shared" si="208"/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24</v>
      </c>
      <c r="BW504" t="s">
        <v>25</v>
      </c>
      <c r="BX504">
        <v>0</v>
      </c>
      <c r="BY504">
        <v>0</v>
      </c>
      <c r="BZ504" s="52">
        <f t="shared" si="224"/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 s="52">
        <f t="shared" si="225"/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Y504">
        <v>0</v>
      </c>
      <c r="CZ504">
        <v>0</v>
      </c>
      <c r="DA504">
        <v>0</v>
      </c>
      <c r="DC504">
        <v>0</v>
      </c>
      <c r="DD504" s="54">
        <f t="shared" si="209"/>
        <v>0</v>
      </c>
      <c r="DE504" t="s">
        <v>8</v>
      </c>
      <c r="DF504">
        <v>0</v>
      </c>
      <c r="DG504" s="46">
        <v>0</v>
      </c>
      <c r="DH504" t="s">
        <v>68</v>
      </c>
    </row>
    <row r="505" spans="1:112" hidden="1" x14ac:dyDescent="0.35">
      <c r="A505" t="s">
        <v>2</v>
      </c>
      <c r="B505">
        <v>16007482</v>
      </c>
      <c r="C505">
        <v>1989</v>
      </c>
      <c r="D505">
        <v>33</v>
      </c>
      <c r="E505">
        <v>0</v>
      </c>
      <c r="F505" t="s">
        <v>8</v>
      </c>
      <c r="G505" s="3" t="s">
        <v>11</v>
      </c>
      <c r="H505" s="1">
        <v>44452</v>
      </c>
      <c r="I505" s="1" t="s">
        <v>52</v>
      </c>
      <c r="J505" s="1">
        <v>44490</v>
      </c>
      <c r="K505">
        <v>38.285714285714285</v>
      </c>
      <c r="L505" s="48">
        <f t="shared" si="219"/>
        <v>0</v>
      </c>
      <c r="M505" s="48">
        <f t="shared" si="202"/>
        <v>0</v>
      </c>
      <c r="N505" s="48">
        <f t="shared" si="203"/>
        <v>0</v>
      </c>
      <c r="O505">
        <v>32.857142857142854</v>
      </c>
      <c r="P505">
        <v>3000</v>
      </c>
      <c r="Q505" s="9">
        <f>VLOOKUP(ROUND(K505,0),Sheet2!$B$20:$J$37,8,0)</f>
        <v>2726.9345824864808</v>
      </c>
      <c r="R505" s="46">
        <f>VLOOKUP(ROUND(K505,0),Sheet2!$B$20:$J$37,2,0)</f>
        <v>3770.264503671694</v>
      </c>
      <c r="S505" s="46">
        <f>VLOOKUP(ROUND(K505,0),Sheet2!$B$20:$J$37,3,0)</f>
        <v>3615.3543821737098</v>
      </c>
      <c r="T505" s="46">
        <f>VLOOKUP(ROUND(K505,0),Sheet2!$B$20:$J$37,4,0)</f>
        <v>3533.3228675721571</v>
      </c>
      <c r="U505" s="46">
        <f>VLOOKUP(ROUND(K505,0),Sheet2!$B$20:$J$37,5,0)</f>
        <v>3407.0101892735506</v>
      </c>
      <c r="V505" s="46">
        <f>VLOOKUP(ROUND(K505,0),Sheet2!$B$20:$J$37,6,0)</f>
        <v>3195.9472117761161</v>
      </c>
      <c r="W505" s="46">
        <f>VLOOKUP(ROUND(K505,0),Sheet2!$B$20:$J$37,7,0)</f>
        <v>2961.4408971312987</v>
      </c>
      <c r="X505" s="46">
        <f>VLOOKUP(ROUND(K505,0),Sheet2!$B$20:$J$37,8,0)</f>
        <v>2726.9345824864808</v>
      </c>
      <c r="Y505" s="46">
        <f>VLOOKUP(ROUND(K505,0),Sheet2!$B$20:$J$37,9,0)</f>
        <v>2515.8716049890463</v>
      </c>
      <c r="Z505" s="46">
        <f>VLOOKUP(ROUND(K505,0),Sheet2!$B$20:$M$37,10,0)</f>
        <v>2389.5589266904399</v>
      </c>
      <c r="AA505" s="46">
        <f>VLOOKUP(ROUND(K505,0),Sheet2!$B$20:$M$37,11,0)</f>
        <v>2307.5274120888876</v>
      </c>
      <c r="AB505" s="46">
        <f>VLOOKUP(ROUND(K505,0),Sheet2!$B$20:$M$37,12,0)</f>
        <v>2152.6172905909029</v>
      </c>
      <c r="AC505" s="46">
        <v>50</v>
      </c>
      <c r="AD505" s="53">
        <f t="shared" si="206"/>
        <v>0</v>
      </c>
      <c r="AE505">
        <v>1</v>
      </c>
      <c r="AF505" s="46">
        <v>0</v>
      </c>
      <c r="AG505">
        <v>0</v>
      </c>
      <c r="AH505" s="45">
        <v>0</v>
      </c>
      <c r="AL505">
        <v>0</v>
      </c>
      <c r="AM505" s="45">
        <v>0</v>
      </c>
      <c r="AO505">
        <v>0</v>
      </c>
      <c r="AQ505">
        <v>0</v>
      </c>
      <c r="AS505">
        <v>0</v>
      </c>
      <c r="AT505">
        <v>0</v>
      </c>
      <c r="AU505" t="s">
        <v>21</v>
      </c>
      <c r="AV505" t="s">
        <v>25</v>
      </c>
      <c r="AW505">
        <v>0</v>
      </c>
      <c r="AX505">
        <v>0</v>
      </c>
      <c r="AY505">
        <v>1</v>
      </c>
      <c r="AZ505" s="51">
        <f t="shared" si="207"/>
        <v>1</v>
      </c>
      <c r="BA505">
        <v>0</v>
      </c>
      <c r="BB505">
        <v>0</v>
      </c>
      <c r="BC505">
        <v>0</v>
      </c>
      <c r="BD505">
        <v>0</v>
      </c>
      <c r="BE505">
        <v>0</v>
      </c>
      <c r="BF505" s="51">
        <f t="shared" si="208"/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/>
      <c r="CW505">
        <v>0</v>
      </c>
      <c r="CY505">
        <v>0</v>
      </c>
      <c r="CZ505">
        <v>0</v>
      </c>
      <c r="DA505">
        <v>0</v>
      </c>
      <c r="DC505">
        <v>0</v>
      </c>
      <c r="DD505" s="54">
        <f t="shared" si="209"/>
        <v>0</v>
      </c>
      <c r="DE505" t="s">
        <v>8</v>
      </c>
      <c r="DF505">
        <v>0</v>
      </c>
      <c r="DG505" s="46">
        <v>0</v>
      </c>
      <c r="DH505" t="s">
        <v>68</v>
      </c>
    </row>
    <row r="506" spans="1:112" hidden="1" x14ac:dyDescent="0.35">
      <c r="A506" t="s">
        <v>2</v>
      </c>
      <c r="B506">
        <v>21004230</v>
      </c>
      <c r="C506">
        <v>1988</v>
      </c>
      <c r="D506">
        <v>34</v>
      </c>
      <c r="E506">
        <v>0</v>
      </c>
      <c r="F506" t="s">
        <v>8</v>
      </c>
      <c r="G506" s="3" t="s">
        <v>11</v>
      </c>
      <c r="H506" s="1">
        <v>44428</v>
      </c>
      <c r="I506" s="1" t="s">
        <v>52</v>
      </c>
      <c r="J506" s="1">
        <v>44449</v>
      </c>
      <c r="K506">
        <v>38.285714285714285</v>
      </c>
      <c r="L506" s="48">
        <f t="shared" si="219"/>
        <v>0</v>
      </c>
      <c r="M506" s="48">
        <f t="shared" si="202"/>
        <v>0</v>
      </c>
      <c r="N506" s="48">
        <f t="shared" si="203"/>
        <v>0</v>
      </c>
      <c r="O506">
        <v>35.285714285714285</v>
      </c>
      <c r="P506">
        <v>3000</v>
      </c>
      <c r="Q506" s="9">
        <f>VLOOKUP(ROUND(K506,0),Sheet2!$B$20:$J$37,8,0)</f>
        <v>2726.9345824864808</v>
      </c>
      <c r="R506" s="46">
        <f>VLOOKUP(ROUND(K506,0),Sheet2!$B$20:$J$37,2,0)</f>
        <v>3770.264503671694</v>
      </c>
      <c r="S506" s="46">
        <f>VLOOKUP(ROUND(K506,0),Sheet2!$B$20:$J$37,3,0)</f>
        <v>3615.3543821737098</v>
      </c>
      <c r="T506" s="46">
        <f>VLOOKUP(ROUND(K506,0),Sheet2!$B$20:$J$37,4,0)</f>
        <v>3533.3228675721571</v>
      </c>
      <c r="U506" s="46">
        <f>VLOOKUP(ROUND(K506,0),Sheet2!$B$20:$J$37,5,0)</f>
        <v>3407.0101892735506</v>
      </c>
      <c r="V506" s="46">
        <f>VLOOKUP(ROUND(K506,0),Sheet2!$B$20:$J$37,6,0)</f>
        <v>3195.9472117761161</v>
      </c>
      <c r="W506" s="46">
        <f>VLOOKUP(ROUND(K506,0),Sheet2!$B$20:$J$37,7,0)</f>
        <v>2961.4408971312987</v>
      </c>
      <c r="X506" s="46">
        <f>VLOOKUP(ROUND(K506,0),Sheet2!$B$20:$J$37,8,0)</f>
        <v>2726.9345824864808</v>
      </c>
      <c r="Y506" s="46">
        <f>VLOOKUP(ROUND(K506,0),Sheet2!$B$20:$J$37,9,0)</f>
        <v>2515.8716049890463</v>
      </c>
      <c r="Z506" s="46">
        <f>VLOOKUP(ROUND(K506,0),Sheet2!$B$20:$M$37,10,0)</f>
        <v>2389.5589266904399</v>
      </c>
      <c r="AA506" s="46">
        <f>VLOOKUP(ROUND(K506,0),Sheet2!$B$20:$M$37,11,0)</f>
        <v>2307.5274120888876</v>
      </c>
      <c r="AB506" s="46">
        <f>VLOOKUP(ROUND(K506,0),Sheet2!$B$20:$M$37,12,0)</f>
        <v>2152.6172905909029</v>
      </c>
      <c r="AC506" s="46">
        <v>50</v>
      </c>
      <c r="AD506" s="53">
        <f t="shared" si="206"/>
        <v>0</v>
      </c>
      <c r="AE506">
        <v>1</v>
      </c>
      <c r="AF506" s="46">
        <v>0</v>
      </c>
      <c r="AG506">
        <v>0</v>
      </c>
      <c r="AH506" s="45">
        <v>0</v>
      </c>
      <c r="AL506">
        <v>0</v>
      </c>
      <c r="AM506" s="45">
        <v>0</v>
      </c>
      <c r="AO506">
        <v>0</v>
      </c>
      <c r="AQ506">
        <v>0</v>
      </c>
      <c r="AS506">
        <v>0</v>
      </c>
      <c r="AT506">
        <v>0</v>
      </c>
      <c r="AU506" t="s">
        <v>21</v>
      </c>
      <c r="AV506" t="s">
        <v>24</v>
      </c>
      <c r="AW506">
        <v>0</v>
      </c>
      <c r="AX506">
        <v>0</v>
      </c>
      <c r="AY506">
        <v>1</v>
      </c>
      <c r="AZ506" s="51">
        <f t="shared" si="207"/>
        <v>1</v>
      </c>
      <c r="BA506">
        <v>0</v>
      </c>
      <c r="BB506">
        <v>0</v>
      </c>
      <c r="BC506">
        <v>0</v>
      </c>
      <c r="BD506">
        <v>0</v>
      </c>
      <c r="BE506">
        <v>0</v>
      </c>
      <c r="BF506" s="51">
        <f t="shared" si="208"/>
        <v>0</v>
      </c>
      <c r="BG506">
        <v>0</v>
      </c>
      <c r="BH506">
        <v>0</v>
      </c>
      <c r="BI506">
        <v>1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/>
      <c r="CW506">
        <v>0</v>
      </c>
      <c r="CY506">
        <v>0</v>
      </c>
      <c r="CZ506">
        <v>0</v>
      </c>
      <c r="DA506">
        <v>0</v>
      </c>
      <c r="DC506">
        <v>0</v>
      </c>
      <c r="DD506" s="54">
        <f t="shared" si="209"/>
        <v>0</v>
      </c>
      <c r="DF506">
        <v>0</v>
      </c>
      <c r="DG506" s="46">
        <v>0</v>
      </c>
      <c r="DH506" t="s">
        <v>68</v>
      </c>
    </row>
    <row r="507" spans="1:112" hidden="1" x14ac:dyDescent="0.35">
      <c r="A507" t="s">
        <v>2</v>
      </c>
      <c r="B507">
        <v>21050823</v>
      </c>
      <c r="C507">
        <v>1984</v>
      </c>
      <c r="D507">
        <v>38</v>
      </c>
      <c r="E507">
        <v>0</v>
      </c>
      <c r="F507" t="s">
        <v>8</v>
      </c>
      <c r="G507" s="3" t="s">
        <v>11</v>
      </c>
      <c r="H507" s="1">
        <v>44446</v>
      </c>
      <c r="I507" s="1">
        <v>44467</v>
      </c>
      <c r="J507" s="1">
        <v>44508</v>
      </c>
      <c r="K507">
        <v>38.299999999999997</v>
      </c>
      <c r="L507" s="48">
        <f t="shared" si="219"/>
        <v>0</v>
      </c>
      <c r="M507" s="48">
        <f t="shared" si="202"/>
        <v>0</v>
      </c>
      <c r="N507" s="48">
        <f t="shared" si="203"/>
        <v>0</v>
      </c>
      <c r="O507">
        <v>32.442857142857143</v>
      </c>
      <c r="P507">
        <v>3000</v>
      </c>
      <c r="Q507" s="9">
        <f>VLOOKUP(ROUND(K507,0),Sheet2!$B$20:$J$37,8,0)</f>
        <v>2726.9345824864808</v>
      </c>
      <c r="R507" s="46">
        <f>VLOOKUP(ROUND(K507,0),Sheet2!$B$20:$J$37,2,0)</f>
        <v>3770.264503671694</v>
      </c>
      <c r="S507" s="46">
        <f>VLOOKUP(ROUND(K507,0),Sheet2!$B$20:$J$37,3,0)</f>
        <v>3615.3543821737098</v>
      </c>
      <c r="T507" s="46">
        <f>VLOOKUP(ROUND(K507,0),Sheet2!$B$20:$J$37,4,0)</f>
        <v>3533.3228675721571</v>
      </c>
      <c r="U507" s="46">
        <f>VLOOKUP(ROUND(K507,0),Sheet2!$B$20:$J$37,5,0)</f>
        <v>3407.0101892735506</v>
      </c>
      <c r="V507" s="46">
        <f>VLOOKUP(ROUND(K507,0),Sheet2!$B$20:$J$37,6,0)</f>
        <v>3195.9472117761161</v>
      </c>
      <c r="W507" s="46">
        <f>VLOOKUP(ROUND(K507,0),Sheet2!$B$20:$J$37,7,0)</f>
        <v>2961.4408971312987</v>
      </c>
      <c r="X507" s="46">
        <f>VLOOKUP(ROUND(K507,0),Sheet2!$B$20:$J$37,8,0)</f>
        <v>2726.9345824864808</v>
      </c>
      <c r="Y507" s="46">
        <f>VLOOKUP(ROUND(K507,0),Sheet2!$B$20:$J$37,9,0)</f>
        <v>2515.8716049890463</v>
      </c>
      <c r="Z507" s="46">
        <f>VLOOKUP(ROUND(K507,0),Sheet2!$B$20:$M$37,10,0)</f>
        <v>2389.5589266904399</v>
      </c>
      <c r="AA507" s="46">
        <f>VLOOKUP(ROUND(K507,0),Sheet2!$B$20:$M$37,11,0)</f>
        <v>2307.5274120888876</v>
      </c>
      <c r="AB507" s="46">
        <f>VLOOKUP(ROUND(K507,0),Sheet2!$B$20:$M$37,12,0)</f>
        <v>2152.6172905909029</v>
      </c>
      <c r="AC507" s="46">
        <v>50</v>
      </c>
      <c r="AD507" s="53">
        <f t="shared" si="206"/>
        <v>0</v>
      </c>
      <c r="AE507">
        <v>1</v>
      </c>
      <c r="AF507" s="46">
        <v>0</v>
      </c>
      <c r="AG507">
        <v>0</v>
      </c>
      <c r="AH507" s="45">
        <v>0</v>
      </c>
      <c r="AL507">
        <v>0</v>
      </c>
      <c r="AM507" s="45">
        <v>0</v>
      </c>
      <c r="AO507">
        <v>0</v>
      </c>
      <c r="AQ507">
        <v>0</v>
      </c>
      <c r="AS507">
        <v>0</v>
      </c>
      <c r="AT507">
        <v>0</v>
      </c>
      <c r="AU507" t="s">
        <v>20</v>
      </c>
      <c r="AV507" t="s">
        <v>25</v>
      </c>
      <c r="AW507">
        <v>0</v>
      </c>
      <c r="AX507">
        <v>0</v>
      </c>
      <c r="AY507">
        <v>1</v>
      </c>
      <c r="AZ507" s="51">
        <f t="shared" si="207"/>
        <v>1</v>
      </c>
      <c r="BA507">
        <v>0</v>
      </c>
      <c r="BB507">
        <v>0</v>
      </c>
      <c r="BC507">
        <v>0</v>
      </c>
      <c r="BD507">
        <v>0</v>
      </c>
      <c r="BE507">
        <v>0</v>
      </c>
      <c r="BF507" s="51">
        <f t="shared" si="208"/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21</v>
      </c>
      <c r="BW507" t="s">
        <v>25</v>
      </c>
      <c r="BX507">
        <v>0</v>
      </c>
      <c r="BY507">
        <v>1</v>
      </c>
      <c r="BZ507" s="52">
        <f t="shared" ref="BZ507:BZ508" si="226">BX507+BY507</f>
        <v>1</v>
      </c>
      <c r="CA507">
        <v>0</v>
      </c>
      <c r="CB507">
        <v>0</v>
      </c>
      <c r="CC507">
        <v>0</v>
      </c>
      <c r="CD507">
        <v>0</v>
      </c>
      <c r="CE507">
        <v>0</v>
      </c>
      <c r="CF507" s="52">
        <f t="shared" ref="CF507:CF508" si="227">CD507+CE507</f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</v>
      </c>
      <c r="CY507">
        <v>0</v>
      </c>
      <c r="CZ507">
        <v>0</v>
      </c>
      <c r="DA507">
        <v>0</v>
      </c>
      <c r="DC507">
        <v>0</v>
      </c>
      <c r="DD507" s="54">
        <f t="shared" si="209"/>
        <v>0</v>
      </c>
      <c r="DF507">
        <v>0</v>
      </c>
      <c r="DG507" s="46">
        <v>0</v>
      </c>
      <c r="DH507" t="s">
        <v>68</v>
      </c>
    </row>
    <row r="508" spans="1:112" hidden="1" x14ac:dyDescent="0.35">
      <c r="A508" t="s">
        <v>3</v>
      </c>
      <c r="B508">
        <v>944311314</v>
      </c>
      <c r="C508">
        <v>1991</v>
      </c>
      <c r="D508">
        <v>31</v>
      </c>
      <c r="E508">
        <v>1</v>
      </c>
      <c r="F508" t="s">
        <v>8</v>
      </c>
      <c r="G508" s="3" t="s">
        <v>11</v>
      </c>
      <c r="H508" s="1">
        <v>44439</v>
      </c>
      <c r="I508" s="1">
        <v>44460</v>
      </c>
      <c r="J508" s="1">
        <v>44499</v>
      </c>
      <c r="K508">
        <v>38</v>
      </c>
      <c r="L508" s="48">
        <f t="shared" si="219"/>
        <v>0</v>
      </c>
      <c r="M508" s="48">
        <f t="shared" si="202"/>
        <v>0</v>
      </c>
      <c r="N508" s="48">
        <f t="shared" si="203"/>
        <v>0</v>
      </c>
      <c r="O508">
        <v>32.428571428571431</v>
      </c>
      <c r="P508">
        <v>3000</v>
      </c>
      <c r="Q508" s="9">
        <f>VLOOKUP(ROUND(K508,0),Sheet2!$B$20:$J$37,8,0)</f>
        <v>2726.9345824864808</v>
      </c>
      <c r="R508" s="46">
        <f>VLOOKUP(ROUND(K508,0),Sheet2!$B$20:$J$37,2,0)</f>
        <v>3770.264503671694</v>
      </c>
      <c r="S508" s="46">
        <f>VLOOKUP(ROUND(K508,0),Sheet2!$B$20:$J$37,3,0)</f>
        <v>3615.3543821737098</v>
      </c>
      <c r="T508" s="46">
        <f>VLOOKUP(ROUND(K508,0),Sheet2!$B$20:$J$37,4,0)</f>
        <v>3533.3228675721571</v>
      </c>
      <c r="U508" s="46">
        <f>VLOOKUP(ROUND(K508,0),Sheet2!$B$20:$J$37,5,0)</f>
        <v>3407.0101892735506</v>
      </c>
      <c r="V508" s="46">
        <f>VLOOKUP(ROUND(K508,0),Sheet2!$B$20:$J$37,6,0)</f>
        <v>3195.9472117761161</v>
      </c>
      <c r="W508" s="46">
        <f>VLOOKUP(ROUND(K508,0),Sheet2!$B$20:$J$37,7,0)</f>
        <v>2961.4408971312987</v>
      </c>
      <c r="X508" s="46">
        <f>VLOOKUP(ROUND(K508,0),Sheet2!$B$20:$J$37,8,0)</f>
        <v>2726.9345824864808</v>
      </c>
      <c r="Y508" s="46">
        <f>VLOOKUP(ROUND(K508,0),Sheet2!$B$20:$J$37,9,0)</f>
        <v>2515.8716049890463</v>
      </c>
      <c r="Z508" s="46">
        <f>VLOOKUP(ROUND(K508,0),Sheet2!$B$20:$M$37,10,0)</f>
        <v>2389.5589266904399</v>
      </c>
      <c r="AA508" s="46">
        <f>VLOOKUP(ROUND(K508,0),Sheet2!$B$20:$M$37,11,0)</f>
        <v>2307.5274120888876</v>
      </c>
      <c r="AB508" s="46">
        <f>VLOOKUP(ROUND(K508,0),Sheet2!$B$20:$M$37,12,0)</f>
        <v>2152.6172905909029</v>
      </c>
      <c r="AC508" s="46">
        <v>50</v>
      </c>
      <c r="AD508" s="53">
        <f t="shared" si="206"/>
        <v>0</v>
      </c>
      <c r="AE508">
        <v>1</v>
      </c>
      <c r="AF508" s="46">
        <v>0</v>
      </c>
      <c r="AG508">
        <v>0</v>
      </c>
      <c r="AH508" s="45">
        <v>0</v>
      </c>
      <c r="AL508">
        <v>1</v>
      </c>
      <c r="AM508" s="45">
        <v>0</v>
      </c>
      <c r="AN508">
        <v>25</v>
      </c>
      <c r="AO508">
        <v>0</v>
      </c>
      <c r="AS508">
        <v>0</v>
      </c>
      <c r="AT508">
        <v>0</v>
      </c>
      <c r="AU508" t="s">
        <v>20</v>
      </c>
      <c r="AV508" t="s">
        <v>25</v>
      </c>
      <c r="AW508">
        <v>0</v>
      </c>
      <c r="AX508">
        <v>0</v>
      </c>
      <c r="AY508">
        <v>0</v>
      </c>
      <c r="AZ508" s="51">
        <f t="shared" si="207"/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51">
        <f t="shared" si="208"/>
        <v>0</v>
      </c>
      <c r="BG508">
        <v>0</v>
      </c>
      <c r="BH508">
        <v>0</v>
      </c>
      <c r="BI508">
        <v>1</v>
      </c>
      <c r="BJ508">
        <v>0</v>
      </c>
      <c r="BK508">
        <v>0</v>
      </c>
      <c r="BL508">
        <v>0</v>
      </c>
      <c r="BM508">
        <v>1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21</v>
      </c>
      <c r="BW508" t="s">
        <v>25</v>
      </c>
      <c r="BX508">
        <v>1</v>
      </c>
      <c r="BY508">
        <v>0</v>
      </c>
      <c r="BZ508" s="52">
        <f t="shared" si="226"/>
        <v>1</v>
      </c>
      <c r="CA508">
        <v>1</v>
      </c>
      <c r="CB508">
        <v>0</v>
      </c>
      <c r="CC508">
        <v>0</v>
      </c>
      <c r="CD508">
        <v>0</v>
      </c>
      <c r="CE508">
        <v>0</v>
      </c>
      <c r="CF508" s="52">
        <f t="shared" si="227"/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Y508">
        <v>0</v>
      </c>
      <c r="CZ508">
        <v>0</v>
      </c>
      <c r="DA508">
        <v>0</v>
      </c>
      <c r="DC508">
        <v>0</v>
      </c>
      <c r="DD508" s="54">
        <f t="shared" si="209"/>
        <v>0</v>
      </c>
      <c r="DE508" t="s">
        <v>8</v>
      </c>
      <c r="DF508">
        <v>0</v>
      </c>
      <c r="DG508" s="46">
        <v>0</v>
      </c>
      <c r="DH508" t="s">
        <v>68</v>
      </c>
    </row>
    <row r="509" spans="1:112" hidden="1" x14ac:dyDescent="0.35">
      <c r="A509" t="s">
        <v>2</v>
      </c>
      <c r="B509">
        <v>21035430</v>
      </c>
      <c r="C509">
        <v>1987</v>
      </c>
      <c r="D509">
        <v>35</v>
      </c>
      <c r="E509">
        <v>0</v>
      </c>
      <c r="F509" t="s">
        <v>8</v>
      </c>
      <c r="G509" s="4" t="s">
        <v>11</v>
      </c>
      <c r="H509" s="1">
        <v>44423</v>
      </c>
      <c r="I509" s="1"/>
      <c r="J509" s="1">
        <v>44543</v>
      </c>
      <c r="K509">
        <v>37.714285714285715</v>
      </c>
      <c r="L509" s="48">
        <f t="shared" si="219"/>
        <v>0</v>
      </c>
      <c r="M509" s="48">
        <f t="shared" si="202"/>
        <v>0</v>
      </c>
      <c r="N509" s="48">
        <f t="shared" si="203"/>
        <v>0</v>
      </c>
      <c r="O509">
        <v>20.571428571428573</v>
      </c>
      <c r="P509">
        <v>3000</v>
      </c>
      <c r="Q509" s="9">
        <f>VLOOKUP(ROUND(K509,0),Sheet2!$B$20:$J$37,8,0)</f>
        <v>2726.9345824864808</v>
      </c>
      <c r="R509" s="46">
        <f>VLOOKUP(ROUND(K509,0),Sheet2!$B$20:$J$37,2,0)</f>
        <v>3770.264503671694</v>
      </c>
      <c r="S509" s="46">
        <f>VLOOKUP(ROUND(K509,0),Sheet2!$B$20:$J$37,3,0)</f>
        <v>3615.3543821737098</v>
      </c>
      <c r="T509" s="46">
        <f>VLOOKUP(ROUND(K509,0),Sheet2!$B$20:$J$37,4,0)</f>
        <v>3533.3228675721571</v>
      </c>
      <c r="U509" s="46">
        <f>VLOOKUP(ROUND(K509,0),Sheet2!$B$20:$J$37,5,0)</f>
        <v>3407.0101892735506</v>
      </c>
      <c r="V509" s="46">
        <f>VLOOKUP(ROUND(K509,0),Sheet2!$B$20:$J$37,6,0)</f>
        <v>3195.9472117761161</v>
      </c>
      <c r="W509" s="46">
        <f>VLOOKUP(ROUND(K509,0),Sheet2!$B$20:$J$37,7,0)</f>
        <v>2961.4408971312987</v>
      </c>
      <c r="X509" s="46">
        <f>VLOOKUP(ROUND(K509,0),Sheet2!$B$20:$J$37,8,0)</f>
        <v>2726.9345824864808</v>
      </c>
      <c r="Y509" s="46">
        <f>VLOOKUP(ROUND(K509,0),Sheet2!$B$20:$J$37,9,0)</f>
        <v>2515.8716049890463</v>
      </c>
      <c r="Z509" s="46">
        <f>VLOOKUP(ROUND(K509,0),Sheet2!$B$20:$M$37,10,0)</f>
        <v>2389.5589266904399</v>
      </c>
      <c r="AA509" s="46">
        <f>VLOOKUP(ROUND(K509,0),Sheet2!$B$20:$M$37,11,0)</f>
        <v>2307.5274120888876</v>
      </c>
      <c r="AB509" s="46">
        <f>VLOOKUP(ROUND(K509,0),Sheet2!$B$20:$M$37,12,0)</f>
        <v>2152.6172905909029</v>
      </c>
      <c r="AC509" s="46">
        <v>50</v>
      </c>
      <c r="AD509" s="53">
        <f t="shared" si="206"/>
        <v>0</v>
      </c>
      <c r="AE509">
        <v>1</v>
      </c>
      <c r="AF509" s="46">
        <v>0</v>
      </c>
      <c r="AG509">
        <v>0</v>
      </c>
      <c r="AH509" s="45">
        <v>0</v>
      </c>
      <c r="AL509">
        <v>1</v>
      </c>
      <c r="AM509" s="45">
        <v>0</v>
      </c>
      <c r="AO509">
        <v>0</v>
      </c>
      <c r="AQ509">
        <v>0</v>
      </c>
      <c r="AS509">
        <v>0</v>
      </c>
      <c r="AT509">
        <v>0</v>
      </c>
      <c r="AU509" t="s">
        <v>21</v>
      </c>
      <c r="AV509" t="s">
        <v>24</v>
      </c>
      <c r="AW509">
        <v>0</v>
      </c>
      <c r="AX509">
        <v>0</v>
      </c>
      <c r="AY509">
        <v>1</v>
      </c>
      <c r="AZ509" s="51">
        <f t="shared" si="207"/>
        <v>1</v>
      </c>
      <c r="BA509">
        <v>0</v>
      </c>
      <c r="BB509">
        <v>1</v>
      </c>
      <c r="BC509">
        <v>0</v>
      </c>
      <c r="BD509">
        <v>0</v>
      </c>
      <c r="BE509">
        <v>0</v>
      </c>
      <c r="BF509" s="51">
        <f t="shared" si="208"/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/>
      <c r="CW509">
        <v>0</v>
      </c>
      <c r="CY509">
        <v>0</v>
      </c>
      <c r="CZ509">
        <v>0</v>
      </c>
      <c r="DA509">
        <v>0</v>
      </c>
      <c r="DC509">
        <v>0</v>
      </c>
      <c r="DD509" s="54">
        <f t="shared" si="209"/>
        <v>0</v>
      </c>
      <c r="DF509">
        <v>0</v>
      </c>
      <c r="DG509" s="46">
        <v>0</v>
      </c>
      <c r="DH509" t="s">
        <v>68</v>
      </c>
    </row>
    <row r="510" spans="1:112" hidden="1" x14ac:dyDescent="0.35">
      <c r="A510" t="s">
        <v>2</v>
      </c>
      <c r="B510">
        <v>21028522</v>
      </c>
      <c r="C510">
        <v>1983</v>
      </c>
      <c r="D510">
        <v>39</v>
      </c>
      <c r="E510">
        <v>0</v>
      </c>
      <c r="F510" t="s">
        <v>8</v>
      </c>
      <c r="G510" s="4" t="s">
        <v>11</v>
      </c>
      <c r="H510" s="1">
        <v>44424</v>
      </c>
      <c r="I510" s="1"/>
      <c r="J510" s="1">
        <v>44543</v>
      </c>
      <c r="K510">
        <v>38.142857142857146</v>
      </c>
      <c r="L510" s="48">
        <f t="shared" si="219"/>
        <v>0</v>
      </c>
      <c r="M510" s="48">
        <f t="shared" si="202"/>
        <v>0</v>
      </c>
      <c r="N510" s="48">
        <f t="shared" si="203"/>
        <v>0</v>
      </c>
      <c r="O510">
        <v>21.142857142857146</v>
      </c>
      <c r="P510">
        <v>3000</v>
      </c>
      <c r="Q510" s="9">
        <f>VLOOKUP(ROUND(K510,0),Sheet2!$B$20:$J$37,8,0)</f>
        <v>2726.9345824864808</v>
      </c>
      <c r="R510" s="46">
        <f>VLOOKUP(ROUND(K510,0),Sheet2!$B$20:$J$37,2,0)</f>
        <v>3770.264503671694</v>
      </c>
      <c r="S510" s="46">
        <f>VLOOKUP(ROUND(K510,0),Sheet2!$B$20:$J$37,3,0)</f>
        <v>3615.3543821737098</v>
      </c>
      <c r="T510" s="46">
        <f>VLOOKUP(ROUND(K510,0),Sheet2!$B$20:$J$37,4,0)</f>
        <v>3533.3228675721571</v>
      </c>
      <c r="U510" s="46">
        <f>VLOOKUP(ROUND(K510,0),Sheet2!$B$20:$J$37,5,0)</f>
        <v>3407.0101892735506</v>
      </c>
      <c r="V510" s="46">
        <f>VLOOKUP(ROUND(K510,0),Sheet2!$B$20:$J$37,6,0)</f>
        <v>3195.9472117761161</v>
      </c>
      <c r="W510" s="46">
        <f>VLOOKUP(ROUND(K510,0),Sheet2!$B$20:$J$37,7,0)</f>
        <v>2961.4408971312987</v>
      </c>
      <c r="X510" s="46">
        <f>VLOOKUP(ROUND(K510,0),Sheet2!$B$20:$J$37,8,0)</f>
        <v>2726.9345824864808</v>
      </c>
      <c r="Y510" s="46">
        <f>VLOOKUP(ROUND(K510,0),Sheet2!$B$20:$J$37,9,0)</f>
        <v>2515.8716049890463</v>
      </c>
      <c r="Z510" s="46">
        <f>VLOOKUP(ROUND(K510,0),Sheet2!$B$20:$M$37,10,0)</f>
        <v>2389.5589266904399</v>
      </c>
      <c r="AA510" s="46">
        <f>VLOOKUP(ROUND(K510,0),Sheet2!$B$20:$M$37,11,0)</f>
        <v>2307.5274120888876</v>
      </c>
      <c r="AB510" s="46">
        <f>VLOOKUP(ROUND(K510,0),Sheet2!$B$20:$M$37,12,0)</f>
        <v>2152.6172905909029</v>
      </c>
      <c r="AC510" s="46">
        <v>50</v>
      </c>
      <c r="AD510" s="53">
        <f t="shared" si="206"/>
        <v>0</v>
      </c>
      <c r="AE510">
        <v>1</v>
      </c>
      <c r="AF510" s="46">
        <v>0</v>
      </c>
      <c r="AG510">
        <v>0</v>
      </c>
      <c r="AH510" s="45">
        <v>0</v>
      </c>
      <c r="AL510">
        <v>1</v>
      </c>
      <c r="AM510" s="45">
        <v>0</v>
      </c>
      <c r="AO510">
        <v>0</v>
      </c>
      <c r="AQ510">
        <v>0</v>
      </c>
      <c r="AS510">
        <v>0</v>
      </c>
      <c r="AT510">
        <v>0</v>
      </c>
      <c r="AU510" t="s">
        <v>21</v>
      </c>
      <c r="AV510" t="s">
        <v>24</v>
      </c>
      <c r="AW510">
        <v>0</v>
      </c>
      <c r="AX510">
        <v>0</v>
      </c>
      <c r="AY510">
        <v>0</v>
      </c>
      <c r="AZ510" s="51">
        <f t="shared" si="207"/>
        <v>0</v>
      </c>
      <c r="BA510">
        <v>0</v>
      </c>
      <c r="BB510">
        <v>1</v>
      </c>
      <c r="BC510">
        <v>1</v>
      </c>
      <c r="BD510">
        <v>0</v>
      </c>
      <c r="BE510">
        <v>0</v>
      </c>
      <c r="BF510" s="51">
        <f t="shared" si="208"/>
        <v>0</v>
      </c>
      <c r="BG510">
        <v>0</v>
      </c>
      <c r="BH510">
        <v>1</v>
      </c>
      <c r="BI510">
        <v>1</v>
      </c>
      <c r="BJ510">
        <v>0</v>
      </c>
      <c r="BK510">
        <v>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/>
      <c r="CW510">
        <v>0</v>
      </c>
      <c r="CY510">
        <v>0</v>
      </c>
      <c r="CZ510">
        <v>0</v>
      </c>
      <c r="DA510">
        <v>0</v>
      </c>
      <c r="DC510">
        <v>0</v>
      </c>
      <c r="DD510" s="54">
        <f t="shared" si="209"/>
        <v>0</v>
      </c>
      <c r="DF510">
        <v>0</v>
      </c>
      <c r="DG510" s="46">
        <v>0</v>
      </c>
      <c r="DH510" t="s">
        <v>68</v>
      </c>
    </row>
    <row r="511" spans="1:112" hidden="1" x14ac:dyDescent="0.35">
      <c r="A511" t="s">
        <v>2</v>
      </c>
      <c r="B511">
        <v>18404257</v>
      </c>
      <c r="C511">
        <v>1986</v>
      </c>
      <c r="D511">
        <v>36</v>
      </c>
      <c r="E511">
        <v>0</v>
      </c>
      <c r="F511" t="s">
        <v>8</v>
      </c>
      <c r="G511" s="4" t="s">
        <v>11</v>
      </c>
      <c r="H511" s="1">
        <v>44427</v>
      </c>
      <c r="I511" s="1">
        <v>44454</v>
      </c>
      <c r="J511" s="1">
        <v>44519</v>
      </c>
      <c r="K511">
        <v>37.571428571428569</v>
      </c>
      <c r="L511" s="48">
        <f t="shared" si="219"/>
        <v>0</v>
      </c>
      <c r="M511" s="48">
        <f t="shared" si="202"/>
        <v>0</v>
      </c>
      <c r="N511" s="48">
        <f t="shared" si="203"/>
        <v>0</v>
      </c>
      <c r="O511">
        <v>28.285714285714285</v>
      </c>
      <c r="P511">
        <v>3000</v>
      </c>
      <c r="Q511" s="9">
        <f>VLOOKUP(ROUND(K511,0),Sheet2!$B$20:$J$37,8,0)</f>
        <v>2726.9345824864808</v>
      </c>
      <c r="R511" s="46">
        <f>VLOOKUP(ROUND(K511,0),Sheet2!$B$20:$J$37,2,0)</f>
        <v>3770.264503671694</v>
      </c>
      <c r="S511" s="46">
        <f>VLOOKUP(ROUND(K511,0),Sheet2!$B$20:$J$37,3,0)</f>
        <v>3615.3543821737098</v>
      </c>
      <c r="T511" s="46">
        <f>VLOOKUP(ROUND(K511,0),Sheet2!$B$20:$J$37,4,0)</f>
        <v>3533.3228675721571</v>
      </c>
      <c r="U511" s="46">
        <f>VLOOKUP(ROUND(K511,0),Sheet2!$B$20:$J$37,5,0)</f>
        <v>3407.0101892735506</v>
      </c>
      <c r="V511" s="46">
        <f>VLOOKUP(ROUND(K511,0),Sheet2!$B$20:$J$37,6,0)</f>
        <v>3195.9472117761161</v>
      </c>
      <c r="W511" s="46">
        <f>VLOOKUP(ROUND(K511,0),Sheet2!$B$20:$J$37,7,0)</f>
        <v>2961.4408971312987</v>
      </c>
      <c r="X511" s="46">
        <f>VLOOKUP(ROUND(K511,0),Sheet2!$B$20:$J$37,8,0)</f>
        <v>2726.9345824864808</v>
      </c>
      <c r="Y511" s="46">
        <f>VLOOKUP(ROUND(K511,0),Sheet2!$B$20:$J$37,9,0)</f>
        <v>2515.8716049890463</v>
      </c>
      <c r="Z511" s="46">
        <f>VLOOKUP(ROUND(K511,0),Sheet2!$B$20:$M$37,10,0)</f>
        <v>2389.5589266904399</v>
      </c>
      <c r="AA511" s="46">
        <f>VLOOKUP(ROUND(K511,0),Sheet2!$B$20:$M$37,11,0)</f>
        <v>2307.5274120888876</v>
      </c>
      <c r="AB511" s="46">
        <f>VLOOKUP(ROUND(K511,0),Sheet2!$B$20:$M$37,12,0)</f>
        <v>2152.6172905909029</v>
      </c>
      <c r="AC511" s="46">
        <v>50</v>
      </c>
      <c r="AD511" s="53">
        <f t="shared" si="206"/>
        <v>0</v>
      </c>
      <c r="AE511">
        <v>1</v>
      </c>
      <c r="AF511" s="46">
        <v>0</v>
      </c>
      <c r="AG511">
        <v>0</v>
      </c>
      <c r="AH511" s="45">
        <v>0</v>
      </c>
      <c r="AL511">
        <v>1</v>
      </c>
      <c r="AM511" s="45">
        <v>0</v>
      </c>
      <c r="AO511">
        <v>0</v>
      </c>
      <c r="AQ511">
        <v>0</v>
      </c>
      <c r="AS511">
        <v>0</v>
      </c>
      <c r="AT511">
        <v>0</v>
      </c>
      <c r="AU511" t="s">
        <v>20</v>
      </c>
      <c r="AV511" t="s">
        <v>25</v>
      </c>
      <c r="AW511">
        <v>0</v>
      </c>
      <c r="AX511">
        <v>0</v>
      </c>
      <c r="AY511">
        <v>1</v>
      </c>
      <c r="AZ511" s="51">
        <f t="shared" si="207"/>
        <v>1</v>
      </c>
      <c r="BA511">
        <v>0</v>
      </c>
      <c r="BB511">
        <v>1</v>
      </c>
      <c r="BC511">
        <v>1</v>
      </c>
      <c r="BD511">
        <v>0</v>
      </c>
      <c r="BE511">
        <v>0</v>
      </c>
      <c r="BF511" s="51">
        <f t="shared" si="208"/>
        <v>0</v>
      </c>
      <c r="BG511">
        <v>0</v>
      </c>
      <c r="BH511">
        <v>0</v>
      </c>
      <c r="BI511">
        <v>1</v>
      </c>
      <c r="BJ511">
        <v>1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27</v>
      </c>
      <c r="BW511" t="s">
        <v>25</v>
      </c>
      <c r="BX511">
        <v>0</v>
      </c>
      <c r="BY511">
        <v>1</v>
      </c>
      <c r="BZ511" s="52">
        <f t="shared" ref="BZ511:BZ516" si="228">BX511+BY511</f>
        <v>1</v>
      </c>
      <c r="CA511">
        <v>0</v>
      </c>
      <c r="CB511">
        <v>0</v>
      </c>
      <c r="CC511">
        <v>1</v>
      </c>
      <c r="CD511">
        <v>0</v>
      </c>
      <c r="CE511">
        <v>0</v>
      </c>
      <c r="CF511" s="52">
        <f t="shared" ref="CF511:CF516" si="229">CD511+CE511</f>
        <v>0</v>
      </c>
      <c r="CG511">
        <v>0</v>
      </c>
      <c r="CH511">
        <v>0</v>
      </c>
      <c r="CI511">
        <v>1</v>
      </c>
      <c r="CJ511">
        <v>1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Y511">
        <v>0</v>
      </c>
      <c r="CZ511">
        <v>0</v>
      </c>
      <c r="DA511">
        <v>0</v>
      </c>
      <c r="DC511">
        <v>0</v>
      </c>
      <c r="DD511" s="54">
        <f t="shared" si="209"/>
        <v>0</v>
      </c>
      <c r="DF511">
        <v>0</v>
      </c>
      <c r="DG511" s="46">
        <v>0</v>
      </c>
      <c r="DH511" t="s">
        <v>68</v>
      </c>
    </row>
    <row r="512" spans="1:112" hidden="1" x14ac:dyDescent="0.35">
      <c r="A512" t="s">
        <v>2</v>
      </c>
      <c r="B512">
        <v>21037887</v>
      </c>
      <c r="C512">
        <v>1985</v>
      </c>
      <c r="D512">
        <v>37</v>
      </c>
      <c r="E512">
        <v>0</v>
      </c>
      <c r="F512" t="s">
        <v>8</v>
      </c>
      <c r="G512" s="4" t="s">
        <v>11</v>
      </c>
      <c r="H512" s="1">
        <v>44434</v>
      </c>
      <c r="I512" s="1">
        <v>44455</v>
      </c>
      <c r="J512" s="1">
        <v>44523</v>
      </c>
      <c r="K512">
        <v>38.285714285714285</v>
      </c>
      <c r="L512" s="48">
        <f t="shared" si="219"/>
        <v>0</v>
      </c>
      <c r="M512" s="48">
        <f t="shared" si="202"/>
        <v>0</v>
      </c>
      <c r="N512" s="48">
        <f t="shared" si="203"/>
        <v>0</v>
      </c>
      <c r="O512">
        <v>28.571428571428569</v>
      </c>
      <c r="P512">
        <v>3000</v>
      </c>
      <c r="Q512" s="9">
        <f>VLOOKUP(ROUND(K512,0),Sheet2!$B$20:$J$37,8,0)</f>
        <v>2726.9345824864808</v>
      </c>
      <c r="R512" s="46">
        <f>VLOOKUP(ROUND(K512,0),Sheet2!$B$20:$J$37,2,0)</f>
        <v>3770.264503671694</v>
      </c>
      <c r="S512" s="46">
        <f>VLOOKUP(ROUND(K512,0),Sheet2!$B$20:$J$37,3,0)</f>
        <v>3615.3543821737098</v>
      </c>
      <c r="T512" s="46">
        <f>VLOOKUP(ROUND(K512,0),Sheet2!$B$20:$J$37,4,0)</f>
        <v>3533.3228675721571</v>
      </c>
      <c r="U512" s="46">
        <f>VLOOKUP(ROUND(K512,0),Sheet2!$B$20:$J$37,5,0)</f>
        <v>3407.0101892735506</v>
      </c>
      <c r="V512" s="46">
        <f>VLOOKUP(ROUND(K512,0),Sheet2!$B$20:$J$37,6,0)</f>
        <v>3195.9472117761161</v>
      </c>
      <c r="W512" s="46">
        <f>VLOOKUP(ROUND(K512,0),Sheet2!$B$20:$J$37,7,0)</f>
        <v>2961.4408971312987</v>
      </c>
      <c r="X512" s="46">
        <f>VLOOKUP(ROUND(K512,0),Sheet2!$B$20:$J$37,8,0)</f>
        <v>2726.9345824864808</v>
      </c>
      <c r="Y512" s="46">
        <f>VLOOKUP(ROUND(K512,0),Sheet2!$B$20:$J$37,9,0)</f>
        <v>2515.8716049890463</v>
      </c>
      <c r="Z512" s="46">
        <f>VLOOKUP(ROUND(K512,0),Sheet2!$B$20:$M$37,10,0)</f>
        <v>2389.5589266904399</v>
      </c>
      <c r="AA512" s="46">
        <f>VLOOKUP(ROUND(K512,0),Sheet2!$B$20:$M$37,11,0)</f>
        <v>2307.5274120888876</v>
      </c>
      <c r="AB512" s="46">
        <f>VLOOKUP(ROUND(K512,0),Sheet2!$B$20:$M$37,12,0)</f>
        <v>2152.6172905909029</v>
      </c>
      <c r="AC512" s="46">
        <v>50</v>
      </c>
      <c r="AD512" s="53">
        <f t="shared" si="206"/>
        <v>0</v>
      </c>
      <c r="AE512">
        <v>1</v>
      </c>
      <c r="AF512" s="46">
        <v>0</v>
      </c>
      <c r="AG512">
        <v>0</v>
      </c>
      <c r="AH512" s="45">
        <v>0</v>
      </c>
      <c r="AL512">
        <v>1</v>
      </c>
      <c r="AM512" s="45">
        <v>0</v>
      </c>
      <c r="AO512">
        <v>0</v>
      </c>
      <c r="AQ512">
        <v>0</v>
      </c>
      <c r="AS512">
        <v>0</v>
      </c>
      <c r="AT512">
        <v>0</v>
      </c>
      <c r="AU512" t="s">
        <v>20</v>
      </c>
      <c r="AV512" t="s">
        <v>25</v>
      </c>
      <c r="AW512">
        <v>0</v>
      </c>
      <c r="AX512">
        <v>0</v>
      </c>
      <c r="AY512">
        <v>1</v>
      </c>
      <c r="AZ512" s="51">
        <f t="shared" si="207"/>
        <v>1</v>
      </c>
      <c r="BA512">
        <v>0</v>
      </c>
      <c r="BB512">
        <v>1</v>
      </c>
      <c r="BC512">
        <v>0</v>
      </c>
      <c r="BD512">
        <v>0</v>
      </c>
      <c r="BE512">
        <v>0</v>
      </c>
      <c r="BF512" s="51">
        <f t="shared" si="208"/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21</v>
      </c>
      <c r="BW512" t="s">
        <v>25</v>
      </c>
      <c r="BX512">
        <v>0</v>
      </c>
      <c r="BY512">
        <v>1</v>
      </c>
      <c r="BZ512" s="52">
        <f t="shared" si="228"/>
        <v>1</v>
      </c>
      <c r="CA512">
        <v>0</v>
      </c>
      <c r="CB512">
        <v>0</v>
      </c>
      <c r="CC512">
        <v>0</v>
      </c>
      <c r="CD512">
        <v>0</v>
      </c>
      <c r="CE512">
        <v>0</v>
      </c>
      <c r="CF512" s="52">
        <f t="shared" si="229"/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Y512">
        <v>0</v>
      </c>
      <c r="CZ512">
        <v>0</v>
      </c>
      <c r="DA512">
        <v>0</v>
      </c>
      <c r="DC512">
        <v>0</v>
      </c>
      <c r="DD512" s="54">
        <f t="shared" si="209"/>
        <v>0</v>
      </c>
      <c r="DF512">
        <v>0</v>
      </c>
      <c r="DG512" s="46">
        <v>0</v>
      </c>
      <c r="DH512" t="s">
        <v>68</v>
      </c>
    </row>
    <row r="513" spans="1:112" hidden="1" x14ac:dyDescent="0.35">
      <c r="A513" t="s">
        <v>2</v>
      </c>
      <c r="B513">
        <v>21028522</v>
      </c>
      <c r="C513">
        <v>1983</v>
      </c>
      <c r="D513">
        <v>39</v>
      </c>
      <c r="E513">
        <v>0</v>
      </c>
      <c r="F513" t="s">
        <v>8</v>
      </c>
      <c r="G513" s="4" t="s">
        <v>11</v>
      </c>
      <c r="H513" s="1">
        <v>44424</v>
      </c>
      <c r="I513" s="1">
        <v>44478</v>
      </c>
      <c r="J513" s="1">
        <v>44543</v>
      </c>
      <c r="K513">
        <v>38.142857142857146</v>
      </c>
      <c r="L513" s="48">
        <f t="shared" si="219"/>
        <v>0</v>
      </c>
      <c r="M513" s="48">
        <f t="shared" si="202"/>
        <v>0</v>
      </c>
      <c r="N513" s="48">
        <f t="shared" si="203"/>
        <v>0</v>
      </c>
      <c r="O513">
        <v>28.857142857142861</v>
      </c>
      <c r="P513">
        <v>3000</v>
      </c>
      <c r="Q513" s="9">
        <f>VLOOKUP(ROUND(K513,0),Sheet2!$B$20:$J$37,8,0)</f>
        <v>2726.9345824864808</v>
      </c>
      <c r="R513" s="46">
        <f>VLOOKUP(ROUND(K513,0),Sheet2!$B$20:$J$37,2,0)</f>
        <v>3770.264503671694</v>
      </c>
      <c r="S513" s="46">
        <f>VLOOKUP(ROUND(K513,0),Sheet2!$B$20:$J$37,3,0)</f>
        <v>3615.3543821737098</v>
      </c>
      <c r="T513" s="46">
        <f>VLOOKUP(ROUND(K513,0),Sheet2!$B$20:$J$37,4,0)</f>
        <v>3533.3228675721571</v>
      </c>
      <c r="U513" s="46">
        <f>VLOOKUP(ROUND(K513,0),Sheet2!$B$20:$J$37,5,0)</f>
        <v>3407.0101892735506</v>
      </c>
      <c r="V513" s="46">
        <f>VLOOKUP(ROUND(K513,0),Sheet2!$B$20:$J$37,6,0)</f>
        <v>3195.9472117761161</v>
      </c>
      <c r="W513" s="46">
        <f>VLOOKUP(ROUND(K513,0),Sheet2!$B$20:$J$37,7,0)</f>
        <v>2961.4408971312987</v>
      </c>
      <c r="X513" s="46">
        <f>VLOOKUP(ROUND(K513,0),Sheet2!$B$20:$J$37,8,0)</f>
        <v>2726.9345824864808</v>
      </c>
      <c r="Y513" s="46">
        <f>VLOOKUP(ROUND(K513,0),Sheet2!$B$20:$J$37,9,0)</f>
        <v>2515.8716049890463</v>
      </c>
      <c r="Z513" s="46">
        <f>VLOOKUP(ROUND(K513,0),Sheet2!$B$20:$M$37,10,0)</f>
        <v>2389.5589266904399</v>
      </c>
      <c r="AA513" s="46">
        <f>VLOOKUP(ROUND(K513,0),Sheet2!$B$20:$M$37,11,0)</f>
        <v>2307.5274120888876</v>
      </c>
      <c r="AB513" s="46">
        <f>VLOOKUP(ROUND(K513,0),Sheet2!$B$20:$M$37,12,0)</f>
        <v>2152.6172905909029</v>
      </c>
      <c r="AC513" s="46">
        <v>50</v>
      </c>
      <c r="AD513" s="53">
        <f t="shared" si="206"/>
        <v>0</v>
      </c>
      <c r="AE513">
        <v>1</v>
      </c>
      <c r="AF513" s="46">
        <v>0</v>
      </c>
      <c r="AG513">
        <v>0</v>
      </c>
      <c r="AH513" s="45">
        <v>0</v>
      </c>
      <c r="AL513">
        <v>1</v>
      </c>
      <c r="AM513" s="45">
        <v>0</v>
      </c>
      <c r="AO513">
        <v>0</v>
      </c>
      <c r="AQ513">
        <v>0</v>
      </c>
      <c r="AS513">
        <v>0</v>
      </c>
      <c r="AT513">
        <v>0</v>
      </c>
      <c r="AU513" t="s">
        <v>20</v>
      </c>
      <c r="AV513" t="s">
        <v>24</v>
      </c>
      <c r="AW513">
        <v>0</v>
      </c>
      <c r="AX513">
        <v>0</v>
      </c>
      <c r="AY513">
        <v>1</v>
      </c>
      <c r="AZ513" s="51">
        <f t="shared" si="207"/>
        <v>1</v>
      </c>
      <c r="BA513">
        <v>0</v>
      </c>
      <c r="BB513">
        <v>1</v>
      </c>
      <c r="BC513">
        <v>1</v>
      </c>
      <c r="BD513">
        <v>0</v>
      </c>
      <c r="BE513">
        <v>0</v>
      </c>
      <c r="BF513" s="51">
        <f t="shared" si="208"/>
        <v>0</v>
      </c>
      <c r="BG513">
        <v>0</v>
      </c>
      <c r="BH513">
        <v>1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54</v>
      </c>
      <c r="BW513" t="s">
        <v>24</v>
      </c>
      <c r="BX513">
        <v>0</v>
      </c>
      <c r="BY513">
        <v>1</v>
      </c>
      <c r="BZ513" s="52">
        <f t="shared" si="228"/>
        <v>1</v>
      </c>
      <c r="CA513">
        <v>0</v>
      </c>
      <c r="CB513">
        <v>0</v>
      </c>
      <c r="CC513">
        <v>0</v>
      </c>
      <c r="CD513">
        <v>0</v>
      </c>
      <c r="CE513">
        <v>0</v>
      </c>
      <c r="CF513" s="52">
        <f t="shared" si="229"/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Y513">
        <v>0</v>
      </c>
      <c r="CZ513">
        <v>0</v>
      </c>
      <c r="DA513">
        <v>0</v>
      </c>
      <c r="DC513">
        <v>0</v>
      </c>
      <c r="DD513" s="54">
        <f t="shared" si="209"/>
        <v>0</v>
      </c>
      <c r="DF513">
        <v>0</v>
      </c>
      <c r="DG513" s="46">
        <v>0</v>
      </c>
      <c r="DH513" t="s">
        <v>68</v>
      </c>
    </row>
    <row r="514" spans="1:112" hidden="1" x14ac:dyDescent="0.35">
      <c r="A514" t="s">
        <v>3</v>
      </c>
      <c r="B514">
        <v>913000086</v>
      </c>
      <c r="C514">
        <v>1986</v>
      </c>
      <c r="D514">
        <v>36</v>
      </c>
      <c r="E514">
        <v>1</v>
      </c>
      <c r="F514" t="s">
        <v>9</v>
      </c>
      <c r="G514" s="3" t="s">
        <v>11</v>
      </c>
      <c r="H514" s="1">
        <v>44454</v>
      </c>
      <c r="I514" s="1">
        <v>44476</v>
      </c>
      <c r="J514" s="1">
        <v>44544</v>
      </c>
      <c r="K514">
        <v>39</v>
      </c>
      <c r="L514" s="48">
        <f t="shared" si="219"/>
        <v>0</v>
      </c>
      <c r="M514" s="48">
        <f t="shared" ref="M514:M577" si="230">IF(AND(K514&gt;=28, K514&lt;34),1,0)</f>
        <v>0</v>
      </c>
      <c r="N514" s="48">
        <f t="shared" ref="N514:N577" si="231">IF(AND(K514&gt;=34, K514&lt;37),1,0)</f>
        <v>0</v>
      </c>
      <c r="O514">
        <v>29.285714285714285</v>
      </c>
      <c r="P514">
        <v>4100</v>
      </c>
      <c r="Q514" s="9">
        <f>VLOOKUP(ROUND(K514,0),Sheet2!$B$20:$J$37,8,0)</f>
        <v>2883.6536389391513</v>
      </c>
      <c r="R514" s="46">
        <f>VLOOKUP(ROUND(K514,0),Sheet2!$B$20:$J$37,2,0)</f>
        <v>3986.9445441050993</v>
      </c>
      <c r="S514" s="46">
        <f>VLOOKUP(ROUND(K514,0),Sheet2!$B$20:$J$37,3,0)</f>
        <v>3823.1316171522089</v>
      </c>
      <c r="T514" s="46">
        <f>VLOOKUP(ROUND(K514,0),Sheet2!$B$20:$J$37,4,0)</f>
        <v>3736.3856874523608</v>
      </c>
      <c r="U514" s="46">
        <f>VLOOKUP(ROUND(K514,0),Sheet2!$B$20:$J$37,5,0)</f>
        <v>3602.8137210549116</v>
      </c>
      <c r="V514" s="46">
        <f>VLOOKUP(ROUND(K514,0),Sheet2!$B$20:$J$37,6,0)</f>
        <v>3379.6207896898895</v>
      </c>
      <c r="W514" s="46">
        <f>VLOOKUP(ROUND(K514,0),Sheet2!$B$20:$J$37,7,0)</f>
        <v>3131.6372143145204</v>
      </c>
      <c r="X514" s="46">
        <f>VLOOKUP(ROUND(K514,0),Sheet2!$B$20:$J$37,8,0)</f>
        <v>2883.6536389391513</v>
      </c>
      <c r="Y514" s="46">
        <f>VLOOKUP(ROUND(K514,0),Sheet2!$B$20:$J$37,9,0)</f>
        <v>2660.4607075741292</v>
      </c>
      <c r="Z514" s="46">
        <f>VLOOKUP(ROUND(K514,0),Sheet2!$B$20:$M$37,10,0)</f>
        <v>2526.8887411766796</v>
      </c>
      <c r="AA514" s="46">
        <f>VLOOKUP(ROUND(K514,0),Sheet2!$B$20:$M$37,11,0)</f>
        <v>2440.1428114768319</v>
      </c>
      <c r="AB514" s="46">
        <f>VLOOKUP(ROUND(K514,0),Sheet2!$B$20:$M$37,12,0)</f>
        <v>2276.3298845239415</v>
      </c>
      <c r="AC514" s="46">
        <v>99</v>
      </c>
      <c r="AD514" s="53">
        <f t="shared" si="206"/>
        <v>0</v>
      </c>
      <c r="AE514">
        <v>1</v>
      </c>
      <c r="AF514" s="46">
        <v>0</v>
      </c>
      <c r="AG514">
        <v>0</v>
      </c>
      <c r="AH514" s="45">
        <v>0</v>
      </c>
      <c r="AL514">
        <v>0</v>
      </c>
      <c r="AM514" s="45">
        <v>0</v>
      </c>
      <c r="AO514">
        <v>0</v>
      </c>
      <c r="AS514">
        <v>0</v>
      </c>
      <c r="AT514">
        <v>0</v>
      </c>
      <c r="AU514" t="s">
        <v>20</v>
      </c>
      <c r="AV514" t="s">
        <v>25</v>
      </c>
      <c r="AW514">
        <v>0</v>
      </c>
      <c r="AX514">
        <v>0</v>
      </c>
      <c r="AY514">
        <v>0</v>
      </c>
      <c r="AZ514" s="51">
        <f t="shared" si="207"/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51">
        <f t="shared" si="208"/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22</v>
      </c>
      <c r="BW514" t="s">
        <v>25</v>
      </c>
      <c r="BX514">
        <v>0</v>
      </c>
      <c r="BY514">
        <v>0</v>
      </c>
      <c r="BZ514" s="52">
        <f t="shared" si="228"/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 s="52">
        <f t="shared" si="229"/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Y514">
        <v>0</v>
      </c>
      <c r="CZ514">
        <v>0</v>
      </c>
      <c r="DA514">
        <v>0</v>
      </c>
      <c r="DC514">
        <v>0</v>
      </c>
      <c r="DD514" s="54">
        <f t="shared" si="209"/>
        <v>0</v>
      </c>
      <c r="DE514" t="s">
        <v>73</v>
      </c>
      <c r="DF514">
        <v>0</v>
      </c>
      <c r="DG514" s="46">
        <v>1</v>
      </c>
      <c r="DH514" t="s">
        <v>70</v>
      </c>
    </row>
    <row r="515" spans="1:112" hidden="1" x14ac:dyDescent="0.35">
      <c r="A515" t="s">
        <v>2</v>
      </c>
      <c r="B515">
        <v>21401811</v>
      </c>
      <c r="C515">
        <v>1992</v>
      </c>
      <c r="D515">
        <v>30</v>
      </c>
      <c r="E515">
        <v>0</v>
      </c>
      <c r="F515" t="s">
        <v>8</v>
      </c>
      <c r="G515" s="4" t="s">
        <v>11</v>
      </c>
      <c r="H515" s="1">
        <v>44422</v>
      </c>
      <c r="I515" s="1">
        <v>44478</v>
      </c>
      <c r="J515" s="1">
        <v>44541</v>
      </c>
      <c r="K515">
        <v>38.142857142857146</v>
      </c>
      <c r="L515" s="48">
        <f t="shared" si="219"/>
        <v>0</v>
      </c>
      <c r="M515" s="48">
        <f t="shared" si="230"/>
        <v>0</v>
      </c>
      <c r="N515" s="48">
        <f t="shared" si="231"/>
        <v>0</v>
      </c>
      <c r="O515">
        <v>29.142857142857146</v>
      </c>
      <c r="P515">
        <v>3000</v>
      </c>
      <c r="Q515" s="9">
        <f>VLOOKUP(ROUND(K515,0),Sheet2!$B$20:$J$37,8,0)</f>
        <v>2726.9345824864808</v>
      </c>
      <c r="R515" s="46">
        <f>VLOOKUP(ROUND(K515,0),Sheet2!$B$20:$J$37,2,0)</f>
        <v>3770.264503671694</v>
      </c>
      <c r="S515" s="46">
        <f>VLOOKUP(ROUND(K515,0),Sheet2!$B$20:$J$37,3,0)</f>
        <v>3615.3543821737098</v>
      </c>
      <c r="T515" s="46">
        <f>VLOOKUP(ROUND(K515,0),Sheet2!$B$20:$J$37,4,0)</f>
        <v>3533.3228675721571</v>
      </c>
      <c r="U515" s="46">
        <f>VLOOKUP(ROUND(K515,0),Sheet2!$B$20:$J$37,5,0)</f>
        <v>3407.0101892735506</v>
      </c>
      <c r="V515" s="46">
        <f>VLOOKUP(ROUND(K515,0),Sheet2!$B$20:$J$37,6,0)</f>
        <v>3195.9472117761161</v>
      </c>
      <c r="W515" s="46">
        <f>VLOOKUP(ROUND(K515,0),Sheet2!$B$20:$J$37,7,0)</f>
        <v>2961.4408971312987</v>
      </c>
      <c r="X515" s="46">
        <f>VLOOKUP(ROUND(K515,0),Sheet2!$B$20:$J$37,8,0)</f>
        <v>2726.9345824864808</v>
      </c>
      <c r="Y515" s="46">
        <f>VLOOKUP(ROUND(K515,0),Sheet2!$B$20:$J$37,9,0)</f>
        <v>2515.8716049890463</v>
      </c>
      <c r="Z515" s="46">
        <f>VLOOKUP(ROUND(K515,0),Sheet2!$B$20:$M$37,10,0)</f>
        <v>2389.5589266904399</v>
      </c>
      <c r="AA515" s="46">
        <f>VLOOKUP(ROUND(K515,0),Sheet2!$B$20:$M$37,11,0)</f>
        <v>2307.5274120888876</v>
      </c>
      <c r="AB515" s="46">
        <f>VLOOKUP(ROUND(K515,0),Sheet2!$B$20:$M$37,12,0)</f>
        <v>2152.6172905909029</v>
      </c>
      <c r="AC515" s="46">
        <v>50</v>
      </c>
      <c r="AD515" s="53">
        <f t="shared" ref="AD515:AD578" si="232">IF(P515&lt;Y515,1,0)</f>
        <v>0</v>
      </c>
      <c r="AE515">
        <v>1</v>
      </c>
      <c r="AF515" s="46">
        <v>0</v>
      </c>
      <c r="AG515">
        <v>0</v>
      </c>
      <c r="AH515" s="45">
        <v>0</v>
      </c>
      <c r="AL515">
        <v>1</v>
      </c>
      <c r="AM515" s="45">
        <v>0</v>
      </c>
      <c r="AO515">
        <v>0</v>
      </c>
      <c r="AQ515">
        <v>0</v>
      </c>
      <c r="AS515">
        <v>0</v>
      </c>
      <c r="AT515">
        <v>0</v>
      </c>
      <c r="AU515" t="s">
        <v>20</v>
      </c>
      <c r="AV515" t="s">
        <v>24</v>
      </c>
      <c r="AW515">
        <v>0</v>
      </c>
      <c r="AX515">
        <v>0</v>
      </c>
      <c r="AY515">
        <v>1</v>
      </c>
      <c r="AZ515" s="51">
        <f t="shared" ref="AZ515:AZ578" si="233">AX515+AY515</f>
        <v>1</v>
      </c>
      <c r="BA515">
        <v>0</v>
      </c>
      <c r="BB515">
        <v>1</v>
      </c>
      <c r="BC515">
        <v>1</v>
      </c>
      <c r="BD515">
        <v>0</v>
      </c>
      <c r="BE515">
        <v>0</v>
      </c>
      <c r="BF515" s="51">
        <f t="shared" ref="BF515:BF578" si="234">BD515+BE515</f>
        <v>0</v>
      </c>
      <c r="BG515">
        <v>0</v>
      </c>
      <c r="BH515">
        <v>0</v>
      </c>
      <c r="BI515">
        <v>0</v>
      </c>
      <c r="BJ515">
        <v>0</v>
      </c>
      <c r="BK515">
        <v>1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56</v>
      </c>
      <c r="BW515" t="s">
        <v>24</v>
      </c>
      <c r="BX515">
        <v>0</v>
      </c>
      <c r="BY515">
        <v>0</v>
      </c>
      <c r="BZ515" s="52">
        <f t="shared" si="228"/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 s="52">
        <f t="shared" si="229"/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Y515">
        <v>0</v>
      </c>
      <c r="CZ515">
        <v>0</v>
      </c>
      <c r="DA515">
        <v>0</v>
      </c>
      <c r="DC515">
        <v>0</v>
      </c>
      <c r="DD515" s="54">
        <f t="shared" ref="DD515:DD578" si="235">IF(DC515&gt;0,1,0)</f>
        <v>0</v>
      </c>
      <c r="DF515">
        <v>0</v>
      </c>
      <c r="DG515" s="46">
        <v>0</v>
      </c>
      <c r="DH515" t="s">
        <v>68</v>
      </c>
    </row>
    <row r="516" spans="1:112" hidden="1" x14ac:dyDescent="0.35">
      <c r="A516" t="s">
        <v>2</v>
      </c>
      <c r="B516">
        <v>21044796</v>
      </c>
      <c r="C516">
        <v>1999</v>
      </c>
      <c r="D516">
        <v>23</v>
      </c>
      <c r="E516">
        <v>0</v>
      </c>
      <c r="F516" t="s">
        <v>8</v>
      </c>
      <c r="G516" s="4" t="s">
        <v>11</v>
      </c>
      <c r="H516" s="1">
        <v>44424</v>
      </c>
      <c r="I516" s="1">
        <v>44481</v>
      </c>
      <c r="J516" s="1">
        <v>44532</v>
      </c>
      <c r="K516">
        <v>38.142857142857146</v>
      </c>
      <c r="L516" s="48">
        <f t="shared" ref="L516:L518" si="236">IF(K516&lt;28,1,0)</f>
        <v>0</v>
      </c>
      <c r="M516" s="48">
        <f t="shared" si="230"/>
        <v>0</v>
      </c>
      <c r="N516" s="48">
        <f t="shared" si="231"/>
        <v>0</v>
      </c>
      <c r="O516">
        <v>30.857142857142861</v>
      </c>
      <c r="P516">
        <v>3000</v>
      </c>
      <c r="Q516" s="9">
        <f>VLOOKUP(ROUND(K516,0),Sheet2!$B$20:$J$37,8,0)</f>
        <v>2726.9345824864808</v>
      </c>
      <c r="R516" s="46">
        <f>VLOOKUP(ROUND(K516,0),Sheet2!$B$20:$J$37,2,0)</f>
        <v>3770.264503671694</v>
      </c>
      <c r="S516" s="46">
        <f>VLOOKUP(ROUND(K516,0),Sheet2!$B$20:$J$37,3,0)</f>
        <v>3615.3543821737098</v>
      </c>
      <c r="T516" s="46">
        <f>VLOOKUP(ROUND(K516,0),Sheet2!$B$20:$J$37,4,0)</f>
        <v>3533.3228675721571</v>
      </c>
      <c r="U516" s="46">
        <f>VLOOKUP(ROUND(K516,0),Sheet2!$B$20:$J$37,5,0)</f>
        <v>3407.0101892735506</v>
      </c>
      <c r="V516" s="46">
        <f>VLOOKUP(ROUND(K516,0),Sheet2!$B$20:$J$37,6,0)</f>
        <v>3195.9472117761161</v>
      </c>
      <c r="W516" s="46">
        <f>VLOOKUP(ROUND(K516,0),Sheet2!$B$20:$J$37,7,0)</f>
        <v>2961.4408971312987</v>
      </c>
      <c r="X516" s="46">
        <f>VLOOKUP(ROUND(K516,0),Sheet2!$B$20:$J$37,8,0)</f>
        <v>2726.9345824864808</v>
      </c>
      <c r="Y516" s="46">
        <f>VLOOKUP(ROUND(K516,0),Sheet2!$B$20:$J$37,9,0)</f>
        <v>2515.8716049890463</v>
      </c>
      <c r="Z516" s="46">
        <f>VLOOKUP(ROUND(K516,0),Sheet2!$B$20:$M$37,10,0)</f>
        <v>2389.5589266904399</v>
      </c>
      <c r="AA516" s="46">
        <f>VLOOKUP(ROUND(K516,0),Sheet2!$B$20:$M$37,11,0)</f>
        <v>2307.5274120888876</v>
      </c>
      <c r="AB516" s="46">
        <f>VLOOKUP(ROUND(K516,0),Sheet2!$B$20:$M$37,12,0)</f>
        <v>2152.6172905909029</v>
      </c>
      <c r="AC516" s="46">
        <v>50</v>
      </c>
      <c r="AD516" s="53">
        <f t="shared" si="232"/>
        <v>0</v>
      </c>
      <c r="AE516">
        <v>1</v>
      </c>
      <c r="AF516" s="46">
        <v>0</v>
      </c>
      <c r="AG516">
        <v>0</v>
      </c>
      <c r="AH516" s="45">
        <v>0</v>
      </c>
      <c r="AL516">
        <v>1</v>
      </c>
      <c r="AM516" s="45">
        <v>0</v>
      </c>
      <c r="AO516">
        <v>0</v>
      </c>
      <c r="AQ516">
        <v>0</v>
      </c>
      <c r="AS516">
        <v>0</v>
      </c>
      <c r="AT516">
        <v>0</v>
      </c>
      <c r="AU516" t="s">
        <v>20</v>
      </c>
      <c r="AV516" t="s">
        <v>24</v>
      </c>
      <c r="AW516">
        <v>0</v>
      </c>
      <c r="AX516">
        <v>0</v>
      </c>
      <c r="AY516">
        <v>1</v>
      </c>
      <c r="AZ516" s="51">
        <f t="shared" si="233"/>
        <v>1</v>
      </c>
      <c r="BA516">
        <v>0</v>
      </c>
      <c r="BB516">
        <v>1</v>
      </c>
      <c r="BC516">
        <v>1</v>
      </c>
      <c r="BD516">
        <v>0</v>
      </c>
      <c r="BE516">
        <v>0</v>
      </c>
      <c r="BF516" s="51">
        <f t="shared" si="234"/>
        <v>0</v>
      </c>
      <c r="BG516">
        <v>0</v>
      </c>
      <c r="BH516">
        <v>1</v>
      </c>
      <c r="BI516">
        <v>0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57</v>
      </c>
      <c r="BW516" t="s">
        <v>24</v>
      </c>
      <c r="BX516">
        <v>0</v>
      </c>
      <c r="BY516">
        <v>0</v>
      </c>
      <c r="BZ516" s="52">
        <f t="shared" si="228"/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 s="52">
        <f t="shared" si="229"/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Y516">
        <v>0</v>
      </c>
      <c r="CZ516">
        <v>0</v>
      </c>
      <c r="DA516">
        <v>0</v>
      </c>
      <c r="DC516">
        <v>0</v>
      </c>
      <c r="DD516" s="54">
        <f t="shared" si="235"/>
        <v>0</v>
      </c>
      <c r="DF516">
        <v>0</v>
      </c>
      <c r="DG516" s="46">
        <v>0</v>
      </c>
      <c r="DH516" t="s">
        <v>68</v>
      </c>
    </row>
    <row r="517" spans="1:112" hidden="1" x14ac:dyDescent="0.35">
      <c r="A517" t="s">
        <v>2</v>
      </c>
      <c r="B517">
        <v>20064137</v>
      </c>
      <c r="C517">
        <v>1994</v>
      </c>
      <c r="D517">
        <v>28</v>
      </c>
      <c r="E517">
        <v>0</v>
      </c>
      <c r="F517" t="s">
        <v>9</v>
      </c>
      <c r="G517" s="4" t="s">
        <v>11</v>
      </c>
      <c r="H517" s="1">
        <v>44429</v>
      </c>
      <c r="I517" s="1"/>
      <c r="J517" s="1">
        <v>44531</v>
      </c>
      <c r="K517">
        <v>38.571428571428569</v>
      </c>
      <c r="L517" s="48">
        <f t="shared" si="236"/>
        <v>0</v>
      </c>
      <c r="M517" s="48">
        <f t="shared" si="230"/>
        <v>0</v>
      </c>
      <c r="N517" s="48">
        <f t="shared" si="231"/>
        <v>0</v>
      </c>
      <c r="O517">
        <v>24</v>
      </c>
      <c r="P517">
        <v>4000</v>
      </c>
      <c r="Q517" s="9">
        <f>VLOOKUP(ROUND(K517,0),Sheet2!$B$20:$J$37,8,0)</f>
        <v>2883.6536389391513</v>
      </c>
      <c r="R517" s="46">
        <f>VLOOKUP(ROUND(K517,0),Sheet2!$B$20:$J$37,2,0)</f>
        <v>3986.9445441050993</v>
      </c>
      <c r="S517" s="46">
        <f>VLOOKUP(ROUND(K517,0),Sheet2!$B$20:$J$37,3,0)</f>
        <v>3823.1316171522089</v>
      </c>
      <c r="T517" s="46">
        <f>VLOOKUP(ROUND(K517,0),Sheet2!$B$20:$J$37,4,0)</f>
        <v>3736.3856874523608</v>
      </c>
      <c r="U517" s="46">
        <f>VLOOKUP(ROUND(K517,0),Sheet2!$B$20:$J$37,5,0)</f>
        <v>3602.8137210549116</v>
      </c>
      <c r="V517" s="46">
        <f>VLOOKUP(ROUND(K517,0),Sheet2!$B$20:$J$37,6,0)</f>
        <v>3379.6207896898895</v>
      </c>
      <c r="W517" s="46">
        <f>VLOOKUP(ROUND(K517,0),Sheet2!$B$20:$J$37,7,0)</f>
        <v>3131.6372143145204</v>
      </c>
      <c r="X517" s="46">
        <f>VLOOKUP(ROUND(K517,0),Sheet2!$B$20:$J$37,8,0)</f>
        <v>2883.6536389391513</v>
      </c>
      <c r="Y517" s="46">
        <f>VLOOKUP(ROUND(K517,0),Sheet2!$B$20:$J$37,9,0)</f>
        <v>2660.4607075741292</v>
      </c>
      <c r="Z517" s="46">
        <f>VLOOKUP(ROUND(K517,0),Sheet2!$B$20:$M$37,10,0)</f>
        <v>2526.8887411766796</v>
      </c>
      <c r="AA517" s="46">
        <f>VLOOKUP(ROUND(K517,0),Sheet2!$B$20:$M$37,11,0)</f>
        <v>2440.1428114768319</v>
      </c>
      <c r="AB517" s="46">
        <f>VLOOKUP(ROUND(K517,0),Sheet2!$B$20:$M$37,12,0)</f>
        <v>2276.3298845239415</v>
      </c>
      <c r="AC517" s="46">
        <v>99</v>
      </c>
      <c r="AD517" s="53">
        <f t="shared" si="232"/>
        <v>0</v>
      </c>
      <c r="AE517">
        <v>1</v>
      </c>
      <c r="AF517" s="46">
        <v>0</v>
      </c>
      <c r="AG517">
        <v>0</v>
      </c>
      <c r="AH517" s="45">
        <v>0</v>
      </c>
      <c r="AL517">
        <v>1</v>
      </c>
      <c r="AM517" s="45">
        <v>0</v>
      </c>
      <c r="AO517">
        <v>0</v>
      </c>
      <c r="AQ517">
        <v>0</v>
      </c>
      <c r="AS517">
        <v>0</v>
      </c>
      <c r="AT517">
        <v>0</v>
      </c>
      <c r="AU517" t="s">
        <v>21</v>
      </c>
      <c r="AV517" t="s">
        <v>25</v>
      </c>
      <c r="AW517">
        <v>0</v>
      </c>
      <c r="AX517">
        <v>0</v>
      </c>
      <c r="AY517">
        <v>1</v>
      </c>
      <c r="AZ517" s="51">
        <f t="shared" si="233"/>
        <v>1</v>
      </c>
      <c r="BA517">
        <v>0</v>
      </c>
      <c r="BB517">
        <v>1</v>
      </c>
      <c r="BC517">
        <v>0</v>
      </c>
      <c r="BD517">
        <v>0</v>
      </c>
      <c r="BE517">
        <v>0</v>
      </c>
      <c r="BF517" s="51">
        <f t="shared" si="234"/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/>
      <c r="CW517">
        <v>0</v>
      </c>
      <c r="CY517">
        <v>0</v>
      </c>
      <c r="CZ517">
        <v>0</v>
      </c>
      <c r="DA517">
        <v>0</v>
      </c>
      <c r="DC517">
        <v>0</v>
      </c>
      <c r="DD517" s="54">
        <f t="shared" si="235"/>
        <v>0</v>
      </c>
      <c r="DF517">
        <v>0</v>
      </c>
      <c r="DG517" s="46">
        <v>1</v>
      </c>
      <c r="DH517" t="s">
        <v>70</v>
      </c>
    </row>
    <row r="518" spans="1:112" hidden="1" x14ac:dyDescent="0.35">
      <c r="A518" t="s">
        <v>3</v>
      </c>
      <c r="B518">
        <v>903158722</v>
      </c>
      <c r="C518">
        <v>1989</v>
      </c>
      <c r="D518">
        <v>33</v>
      </c>
      <c r="E518">
        <v>2</v>
      </c>
      <c r="F518" t="s">
        <v>8</v>
      </c>
      <c r="G518" s="3" t="s">
        <v>11</v>
      </c>
      <c r="H518" s="1">
        <v>44435</v>
      </c>
      <c r="I518" s="1">
        <v>44484</v>
      </c>
      <c r="J518" s="1">
        <v>44517</v>
      </c>
      <c r="K518" s="46">
        <v>38</v>
      </c>
      <c r="L518" s="48">
        <f t="shared" si="236"/>
        <v>0</v>
      </c>
      <c r="M518" s="48">
        <f t="shared" si="230"/>
        <v>0</v>
      </c>
      <c r="N518" s="48">
        <f t="shared" si="231"/>
        <v>0</v>
      </c>
      <c r="O518">
        <v>33.285714285714285</v>
      </c>
      <c r="P518">
        <v>3000</v>
      </c>
      <c r="Q518" s="9">
        <f>VLOOKUP(ROUND(K518,0),Sheet2!$B$20:$J$37,8,0)</f>
        <v>2726.9345824864808</v>
      </c>
      <c r="R518" s="46">
        <f>VLOOKUP(ROUND(K518,0),Sheet2!$B$20:$J$37,2,0)</f>
        <v>3770.264503671694</v>
      </c>
      <c r="S518" s="46">
        <f>VLOOKUP(ROUND(K518,0),Sheet2!$B$20:$J$37,3,0)</f>
        <v>3615.3543821737098</v>
      </c>
      <c r="T518" s="46">
        <f>VLOOKUP(ROUND(K518,0),Sheet2!$B$20:$J$37,4,0)</f>
        <v>3533.3228675721571</v>
      </c>
      <c r="U518" s="46">
        <f>VLOOKUP(ROUND(K518,0),Sheet2!$B$20:$J$37,5,0)</f>
        <v>3407.0101892735506</v>
      </c>
      <c r="V518" s="46">
        <f>VLOOKUP(ROUND(K518,0),Sheet2!$B$20:$J$37,6,0)</f>
        <v>3195.9472117761161</v>
      </c>
      <c r="W518" s="46">
        <f>VLOOKUP(ROUND(K518,0),Sheet2!$B$20:$J$37,7,0)</f>
        <v>2961.4408971312987</v>
      </c>
      <c r="X518" s="46">
        <f>VLOOKUP(ROUND(K518,0),Sheet2!$B$20:$J$37,8,0)</f>
        <v>2726.9345824864808</v>
      </c>
      <c r="Y518" s="46">
        <f>VLOOKUP(ROUND(K518,0),Sheet2!$B$20:$J$37,9,0)</f>
        <v>2515.8716049890463</v>
      </c>
      <c r="Z518" s="46">
        <f>VLOOKUP(ROUND(K518,0),Sheet2!$B$20:$M$37,10,0)</f>
        <v>2389.5589266904399</v>
      </c>
      <c r="AA518" s="46">
        <f>VLOOKUP(ROUND(K518,0),Sheet2!$B$20:$M$37,11,0)</f>
        <v>2307.5274120888876</v>
      </c>
      <c r="AB518" s="46">
        <f>VLOOKUP(ROUND(K518,0),Sheet2!$B$20:$M$37,12,0)</f>
        <v>2152.6172905909029</v>
      </c>
      <c r="AC518" s="46">
        <v>50</v>
      </c>
      <c r="AD518" s="53">
        <f t="shared" si="232"/>
        <v>0</v>
      </c>
      <c r="AE518">
        <v>1</v>
      </c>
      <c r="AF518" s="46">
        <v>0</v>
      </c>
      <c r="AG518">
        <v>0</v>
      </c>
      <c r="AH518" s="45">
        <v>0</v>
      </c>
      <c r="AL518">
        <v>1</v>
      </c>
      <c r="AM518" s="45">
        <v>0</v>
      </c>
      <c r="AO518">
        <v>0</v>
      </c>
      <c r="AQ518">
        <v>0</v>
      </c>
      <c r="AS518">
        <v>0</v>
      </c>
      <c r="AT518">
        <v>0</v>
      </c>
      <c r="AU518" t="s">
        <v>20</v>
      </c>
      <c r="AV518" t="s">
        <v>24</v>
      </c>
      <c r="AW518">
        <v>0</v>
      </c>
      <c r="AX518">
        <v>0</v>
      </c>
      <c r="AY518">
        <v>1</v>
      </c>
      <c r="AZ518" s="51">
        <f t="shared" si="233"/>
        <v>1</v>
      </c>
      <c r="BA518">
        <v>0</v>
      </c>
      <c r="BB518">
        <v>0</v>
      </c>
      <c r="BC518">
        <v>1</v>
      </c>
      <c r="BD518">
        <v>0</v>
      </c>
      <c r="BE518">
        <v>0</v>
      </c>
      <c r="BF518" s="51">
        <f t="shared" si="234"/>
        <v>0</v>
      </c>
      <c r="BG518">
        <v>0</v>
      </c>
      <c r="BH518">
        <v>1</v>
      </c>
      <c r="BI518">
        <v>0</v>
      </c>
      <c r="BJ518">
        <v>0</v>
      </c>
      <c r="BK518">
        <v>1</v>
      </c>
      <c r="BL518">
        <v>0</v>
      </c>
      <c r="BM518">
        <v>1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49</v>
      </c>
      <c r="BW518" t="s">
        <v>24</v>
      </c>
      <c r="BX518">
        <v>0</v>
      </c>
      <c r="BY518">
        <v>0</v>
      </c>
      <c r="BZ518" s="52">
        <f t="shared" ref="BZ518" si="237">BX518+BY518</f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 s="52">
        <f>CD518+CE518</f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Y518">
        <v>0</v>
      </c>
      <c r="CZ518">
        <v>0</v>
      </c>
      <c r="DA518">
        <v>0</v>
      </c>
      <c r="DC518">
        <v>0</v>
      </c>
      <c r="DD518" s="54">
        <f t="shared" si="235"/>
        <v>0</v>
      </c>
      <c r="DE518" t="s">
        <v>73</v>
      </c>
      <c r="DF518">
        <v>0</v>
      </c>
      <c r="DG518" s="46">
        <v>0</v>
      </c>
      <c r="DH518" t="s">
        <v>68</v>
      </c>
    </row>
    <row r="519" spans="1:112" hidden="1" x14ac:dyDescent="0.35">
      <c r="A519" t="s">
        <v>2</v>
      </c>
      <c r="B519">
        <v>13010227</v>
      </c>
      <c r="C519">
        <v>1990</v>
      </c>
      <c r="D519">
        <v>32</v>
      </c>
      <c r="E519">
        <v>0</v>
      </c>
      <c r="F519" t="s">
        <v>8</v>
      </c>
      <c r="G519" s="3" t="s">
        <v>11</v>
      </c>
      <c r="H519" s="1">
        <v>44428</v>
      </c>
      <c r="I519" s="1" t="s">
        <v>52</v>
      </c>
      <c r="J519" s="1">
        <v>44427</v>
      </c>
      <c r="K519" s="47">
        <v>38</v>
      </c>
      <c r="L519" s="48">
        <v>0</v>
      </c>
      <c r="M519" s="48">
        <f t="shared" si="230"/>
        <v>0</v>
      </c>
      <c r="N519" s="48">
        <f t="shared" si="231"/>
        <v>0</v>
      </c>
      <c r="P519">
        <v>3000</v>
      </c>
      <c r="Q519" s="9">
        <f>VLOOKUP(ROUND(K519,0),Sheet2!$B$20:$J$37,8,0)</f>
        <v>2726.9345824864808</v>
      </c>
      <c r="R519" s="46">
        <f>VLOOKUP(ROUND(K519,0),Sheet2!$B$20:$J$37,2,0)</f>
        <v>3770.264503671694</v>
      </c>
      <c r="S519" s="46">
        <f>VLOOKUP(ROUND(K519,0),Sheet2!$B$20:$J$37,3,0)</f>
        <v>3615.3543821737098</v>
      </c>
      <c r="T519" s="46">
        <f>VLOOKUP(ROUND(K519,0),Sheet2!$B$20:$J$37,4,0)</f>
        <v>3533.3228675721571</v>
      </c>
      <c r="U519" s="46">
        <f>VLOOKUP(ROUND(K519,0),Sheet2!$B$20:$J$37,5,0)</f>
        <v>3407.0101892735506</v>
      </c>
      <c r="V519" s="46">
        <f>VLOOKUP(ROUND(K519,0),Sheet2!$B$20:$J$37,6,0)</f>
        <v>3195.9472117761161</v>
      </c>
      <c r="W519" s="46">
        <f>VLOOKUP(ROUND(K519,0),Sheet2!$B$20:$J$37,7,0)</f>
        <v>2961.4408971312987</v>
      </c>
      <c r="X519" s="46">
        <f>VLOOKUP(ROUND(K519,0),Sheet2!$B$20:$J$37,8,0)</f>
        <v>2726.9345824864808</v>
      </c>
      <c r="Y519" s="46">
        <f>VLOOKUP(ROUND(K519,0),Sheet2!$B$20:$J$37,9,0)</f>
        <v>2515.8716049890463</v>
      </c>
      <c r="Z519" s="46">
        <f>VLOOKUP(ROUND(K519,0),Sheet2!$B$20:$M$37,10,0)</f>
        <v>2389.5589266904399</v>
      </c>
      <c r="AA519" s="46">
        <f>VLOOKUP(ROUND(K519,0),Sheet2!$B$20:$M$37,11,0)</f>
        <v>2307.5274120888876</v>
      </c>
      <c r="AB519" s="46">
        <f>VLOOKUP(ROUND(K519,0),Sheet2!$B$20:$M$37,12,0)</f>
        <v>2152.6172905909029</v>
      </c>
      <c r="AC519" s="46">
        <v>50</v>
      </c>
      <c r="AD519" s="53">
        <f t="shared" si="232"/>
        <v>0</v>
      </c>
      <c r="AE519">
        <v>1</v>
      </c>
      <c r="AF519" s="46">
        <v>0</v>
      </c>
      <c r="AG519">
        <v>0</v>
      </c>
      <c r="AH519" s="45">
        <v>0</v>
      </c>
      <c r="AL519">
        <v>0</v>
      </c>
      <c r="AM519" s="45">
        <v>0</v>
      </c>
      <c r="AO519">
        <v>0</v>
      </c>
      <c r="AQ519">
        <v>0</v>
      </c>
      <c r="AS519">
        <v>0</v>
      </c>
      <c r="AT519">
        <v>0</v>
      </c>
      <c r="AU519" t="s">
        <v>21</v>
      </c>
      <c r="AV519" t="s">
        <v>24</v>
      </c>
      <c r="AW519">
        <v>0</v>
      </c>
      <c r="AX519">
        <v>0</v>
      </c>
      <c r="AY519">
        <v>1</v>
      </c>
      <c r="AZ519" s="51">
        <f t="shared" si="233"/>
        <v>1</v>
      </c>
      <c r="BA519">
        <v>0</v>
      </c>
      <c r="BB519">
        <v>0</v>
      </c>
      <c r="BC519">
        <v>0</v>
      </c>
      <c r="BD519">
        <v>0</v>
      </c>
      <c r="BE519">
        <v>0</v>
      </c>
      <c r="BF519" s="51">
        <f t="shared" si="234"/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/>
      <c r="CW519">
        <v>0</v>
      </c>
      <c r="CY519">
        <v>0</v>
      </c>
      <c r="CZ519">
        <v>0</v>
      </c>
      <c r="DA519">
        <v>0</v>
      </c>
      <c r="DC519">
        <v>0</v>
      </c>
      <c r="DD519" s="54">
        <f t="shared" si="235"/>
        <v>0</v>
      </c>
      <c r="DE519" t="s">
        <v>8</v>
      </c>
      <c r="DF519">
        <v>0</v>
      </c>
      <c r="DG519" s="46">
        <v>0</v>
      </c>
      <c r="DH519" t="s">
        <v>68</v>
      </c>
    </row>
    <row r="520" spans="1:112" x14ac:dyDescent="0.35">
      <c r="A520" t="s">
        <v>3</v>
      </c>
      <c r="B520">
        <v>368161432</v>
      </c>
      <c r="C520">
        <v>1992</v>
      </c>
      <c r="D520">
        <v>30</v>
      </c>
      <c r="E520">
        <v>2</v>
      </c>
      <c r="F520" t="s">
        <v>8</v>
      </c>
      <c r="G520" s="3" t="s">
        <v>11</v>
      </c>
      <c r="H520" s="1">
        <v>44429</v>
      </c>
      <c r="I520" s="1">
        <v>44451</v>
      </c>
      <c r="J520" s="1">
        <v>44480</v>
      </c>
      <c r="K520">
        <v>33</v>
      </c>
      <c r="L520" s="48">
        <f t="shared" ref="L520:L545" si="238">IF(K520&lt;28,1,0)</f>
        <v>0</v>
      </c>
      <c r="M520" s="48">
        <f t="shared" si="230"/>
        <v>1</v>
      </c>
      <c r="N520" s="48">
        <v>1</v>
      </c>
      <c r="O520">
        <v>28.857142857142858</v>
      </c>
      <c r="P520">
        <v>2050</v>
      </c>
      <c r="Q520" s="9">
        <f>VLOOKUP(ROUND(K520,0),Sheet2!$B$20:$J$37,8,0)</f>
        <v>1854.4313788494881</v>
      </c>
      <c r="R520" s="46">
        <f>VLOOKUP(ROUND(K520,0),Sheet2!$B$20:$J$37,2,0)</f>
        <v>2563.9400545487206</v>
      </c>
      <c r="S520" s="46">
        <f>VLOOKUP(ROUND(K520,0),Sheet2!$B$20:$J$37,3,0)</f>
        <v>2458.5945900655538</v>
      </c>
      <c r="T520" s="46">
        <f>VLOOKUP(ROUND(K520,0),Sheet2!$B$20:$J$37,4,0)</f>
        <v>2402.8096747585791</v>
      </c>
      <c r="U520" s="46">
        <f>VLOOKUP(ROUND(K520,0),Sheet2!$B$20:$J$37,5,0)</f>
        <v>2316.9116867071484</v>
      </c>
      <c r="V520" s="46">
        <f>VLOOKUP(ROUND(K520,0),Sheet2!$B$20:$J$37,6,0)</f>
        <v>2173.3798943061156</v>
      </c>
      <c r="W520" s="46">
        <f>VLOOKUP(ROUND(K520,0),Sheet2!$B$20:$J$37,7,0)</f>
        <v>2013.9056365778019</v>
      </c>
      <c r="X520" s="46">
        <f>VLOOKUP(ROUND(K520,0),Sheet2!$B$20:$J$37,8,0)</f>
        <v>1854.4313788494881</v>
      </c>
      <c r="Y520" s="46">
        <f>VLOOKUP(ROUND(K520,0),Sheet2!$B$20:$J$37,9,0)</f>
        <v>1710.8995864484555</v>
      </c>
      <c r="Z520" s="46">
        <f>VLOOKUP(ROUND(K520,0),Sheet2!$B$20:$M$37,10,0)</f>
        <v>1625.0015983970247</v>
      </c>
      <c r="AA520" s="46">
        <f>VLOOKUP(ROUND(K520,0),Sheet2!$B$20:$M$37,11,0)</f>
        <v>1569.2166830900501</v>
      </c>
      <c r="AB520" s="46">
        <f>VLOOKUP(ROUND(K520,0),Sheet2!$B$20:$M$37,12,0)</f>
        <v>1463.8712186068833</v>
      </c>
      <c r="AC520" s="46">
        <v>50</v>
      </c>
      <c r="AD520" s="53">
        <f t="shared" si="232"/>
        <v>0</v>
      </c>
      <c r="AE520">
        <v>1</v>
      </c>
      <c r="AF520" s="46">
        <v>0</v>
      </c>
      <c r="AG520">
        <v>0</v>
      </c>
      <c r="AH520" s="45">
        <v>0</v>
      </c>
      <c r="AL520">
        <v>0</v>
      </c>
      <c r="AM520" s="45">
        <v>0</v>
      </c>
      <c r="AO520">
        <v>1</v>
      </c>
      <c r="AP520">
        <v>10</v>
      </c>
      <c r="AQ520">
        <v>1</v>
      </c>
      <c r="AR520">
        <v>33</v>
      </c>
      <c r="AS520">
        <v>0</v>
      </c>
      <c r="AT520">
        <v>0</v>
      </c>
      <c r="AU520" t="s">
        <v>20</v>
      </c>
      <c r="AV520" t="s">
        <v>25</v>
      </c>
      <c r="AW520">
        <v>0</v>
      </c>
      <c r="AX520">
        <v>0</v>
      </c>
      <c r="AY520">
        <v>1</v>
      </c>
      <c r="AZ520" s="51">
        <f t="shared" si="233"/>
        <v>1</v>
      </c>
      <c r="BA520">
        <v>0</v>
      </c>
      <c r="BB520">
        <v>0</v>
      </c>
      <c r="BC520">
        <v>0</v>
      </c>
      <c r="BD520">
        <v>0</v>
      </c>
      <c r="BE520">
        <v>0</v>
      </c>
      <c r="BF520" s="51">
        <f t="shared" si="234"/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22</v>
      </c>
      <c r="BW520" t="s">
        <v>25</v>
      </c>
      <c r="BX520">
        <v>0</v>
      </c>
      <c r="BY520">
        <v>0</v>
      </c>
      <c r="BZ520" s="52">
        <f t="shared" ref="BZ520:BZ523" si="239">BX520+BY520</f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 s="52">
        <f t="shared" ref="CF520:CF523" si="240">CD520+CE520</f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</v>
      </c>
      <c r="CX520">
        <v>5</v>
      </c>
      <c r="CY520">
        <v>0</v>
      </c>
      <c r="CZ520">
        <v>0</v>
      </c>
      <c r="DA520">
        <v>0</v>
      </c>
      <c r="DC520">
        <v>0</v>
      </c>
      <c r="DD520" s="54">
        <f t="shared" si="235"/>
        <v>0</v>
      </c>
      <c r="DE520" t="s">
        <v>8</v>
      </c>
      <c r="DF520">
        <v>1</v>
      </c>
      <c r="DG520" s="46">
        <v>0</v>
      </c>
      <c r="DH520" t="s">
        <v>69</v>
      </c>
    </row>
    <row r="521" spans="1:112" hidden="1" x14ac:dyDescent="0.35">
      <c r="A521" t="s">
        <v>3</v>
      </c>
      <c r="B521">
        <v>906882117</v>
      </c>
      <c r="C521">
        <v>1985</v>
      </c>
      <c r="D521">
        <v>37</v>
      </c>
      <c r="E521">
        <v>2</v>
      </c>
      <c r="F521" t="s">
        <v>8</v>
      </c>
      <c r="G521" s="3" t="s">
        <v>11</v>
      </c>
      <c r="H521" s="1">
        <v>44426</v>
      </c>
      <c r="I521" s="1">
        <v>44482</v>
      </c>
      <c r="J521" s="1">
        <v>44434</v>
      </c>
      <c r="K521" s="50">
        <v>38</v>
      </c>
      <c r="L521" s="48">
        <f t="shared" si="238"/>
        <v>0</v>
      </c>
      <c r="M521" s="48">
        <f t="shared" si="230"/>
        <v>0</v>
      </c>
      <c r="N521" s="48">
        <f t="shared" si="231"/>
        <v>0</v>
      </c>
      <c r="O521">
        <v>36.857142857142854</v>
      </c>
      <c r="P521">
        <v>2990</v>
      </c>
      <c r="Q521" s="9">
        <f>VLOOKUP(ROUND(K521,0),Sheet2!$B$20:$J$37,8,0)</f>
        <v>2726.9345824864808</v>
      </c>
      <c r="R521" s="46">
        <f>VLOOKUP(ROUND(K521,0),Sheet2!$B$20:$J$37,2,0)</f>
        <v>3770.264503671694</v>
      </c>
      <c r="S521" s="46">
        <f>VLOOKUP(ROUND(K521,0),Sheet2!$B$20:$J$37,3,0)</f>
        <v>3615.3543821737098</v>
      </c>
      <c r="T521" s="46">
        <f>VLOOKUP(ROUND(K521,0),Sheet2!$B$20:$J$37,4,0)</f>
        <v>3533.3228675721571</v>
      </c>
      <c r="U521" s="46">
        <f>VLOOKUP(ROUND(K521,0),Sheet2!$B$20:$J$37,5,0)</f>
        <v>3407.0101892735506</v>
      </c>
      <c r="V521" s="46">
        <f>VLOOKUP(ROUND(K521,0),Sheet2!$B$20:$J$37,6,0)</f>
        <v>3195.9472117761161</v>
      </c>
      <c r="W521" s="46">
        <f>VLOOKUP(ROUND(K521,0),Sheet2!$B$20:$J$37,7,0)</f>
        <v>2961.4408971312987</v>
      </c>
      <c r="X521" s="46">
        <f>VLOOKUP(ROUND(K521,0),Sheet2!$B$20:$J$37,8,0)</f>
        <v>2726.9345824864808</v>
      </c>
      <c r="Y521" s="46">
        <f>VLOOKUP(ROUND(K521,0),Sheet2!$B$20:$J$37,9,0)</f>
        <v>2515.8716049890463</v>
      </c>
      <c r="Z521" s="46">
        <f>VLOOKUP(ROUND(K521,0),Sheet2!$B$20:$M$37,10,0)</f>
        <v>2389.5589266904399</v>
      </c>
      <c r="AA521" s="46">
        <f>VLOOKUP(ROUND(K521,0),Sheet2!$B$20:$M$37,11,0)</f>
        <v>2307.5274120888876</v>
      </c>
      <c r="AB521" s="46">
        <f>VLOOKUP(ROUND(K521,0),Sheet2!$B$20:$M$37,12,0)</f>
        <v>2152.6172905909029</v>
      </c>
      <c r="AC521" s="46">
        <v>50</v>
      </c>
      <c r="AD521" s="53">
        <f t="shared" si="232"/>
        <v>0</v>
      </c>
      <c r="AE521">
        <v>1</v>
      </c>
      <c r="AF521" s="46">
        <v>0</v>
      </c>
      <c r="AG521">
        <v>0</v>
      </c>
      <c r="AH521" s="45">
        <v>0</v>
      </c>
      <c r="AL521">
        <v>0</v>
      </c>
      <c r="AM521" s="45">
        <v>0</v>
      </c>
      <c r="AO521">
        <v>0</v>
      </c>
      <c r="AS521">
        <v>0</v>
      </c>
      <c r="AT521">
        <v>1</v>
      </c>
      <c r="AU521" t="s">
        <v>20</v>
      </c>
      <c r="AV521" t="s">
        <v>24</v>
      </c>
      <c r="AW521">
        <v>0</v>
      </c>
      <c r="AX521">
        <v>0</v>
      </c>
      <c r="AY521">
        <v>1</v>
      </c>
      <c r="AZ521" s="51">
        <f t="shared" si="233"/>
        <v>1</v>
      </c>
      <c r="BA521">
        <v>0</v>
      </c>
      <c r="BB521">
        <v>0</v>
      </c>
      <c r="BC521">
        <v>1</v>
      </c>
      <c r="BD521">
        <v>0</v>
      </c>
      <c r="BE521">
        <v>0</v>
      </c>
      <c r="BF521" s="51">
        <f t="shared" si="234"/>
        <v>0</v>
      </c>
      <c r="BG521">
        <v>0</v>
      </c>
      <c r="BH521">
        <v>0</v>
      </c>
      <c r="BI521">
        <v>1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56</v>
      </c>
      <c r="BW521" t="s">
        <v>24</v>
      </c>
      <c r="BX521">
        <v>0</v>
      </c>
      <c r="BY521">
        <v>0</v>
      </c>
      <c r="BZ521" s="52">
        <f t="shared" si="239"/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 s="52">
        <f t="shared" si="240"/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Y521">
        <v>0</v>
      </c>
      <c r="CZ521">
        <v>0</v>
      </c>
      <c r="DA521">
        <v>0</v>
      </c>
      <c r="DC521">
        <v>0</v>
      </c>
      <c r="DD521" s="54">
        <f t="shared" si="235"/>
        <v>0</v>
      </c>
      <c r="DE521" t="s">
        <v>73</v>
      </c>
      <c r="DF521">
        <v>0</v>
      </c>
      <c r="DG521" s="46">
        <v>0</v>
      </c>
      <c r="DH521" t="s">
        <v>68</v>
      </c>
    </row>
    <row r="522" spans="1:112" hidden="1" x14ac:dyDescent="0.35">
      <c r="A522" t="s">
        <v>3</v>
      </c>
      <c r="B522">
        <v>986355340</v>
      </c>
      <c r="C522">
        <v>1998</v>
      </c>
      <c r="D522">
        <v>24</v>
      </c>
      <c r="E522">
        <v>1</v>
      </c>
      <c r="F522" t="s">
        <v>8</v>
      </c>
      <c r="G522" s="3" t="s">
        <v>11</v>
      </c>
      <c r="H522" s="1">
        <v>44465</v>
      </c>
      <c r="I522" s="1">
        <v>44486</v>
      </c>
      <c r="J522" s="1">
        <v>44470</v>
      </c>
      <c r="K522">
        <v>36.857142857142854</v>
      </c>
      <c r="L522" s="48">
        <f t="shared" si="238"/>
        <v>0</v>
      </c>
      <c r="M522" s="48">
        <f t="shared" si="230"/>
        <v>0</v>
      </c>
      <c r="N522" s="48">
        <f t="shared" si="231"/>
        <v>1</v>
      </c>
      <c r="O522">
        <v>36.142857142857139</v>
      </c>
      <c r="P522">
        <v>2800</v>
      </c>
      <c r="Q522" s="9">
        <f>VLOOKUP(ROUND(K522,0),Sheet2!$B$20:$J$37,8,0)</f>
        <v>2560.5398489484351</v>
      </c>
      <c r="R522" s="46">
        <f>VLOOKUP(ROUND(K522,0),Sheet2!$B$20:$J$37,2,0)</f>
        <v>3540.206855246417</v>
      </c>
      <c r="S522" s="46">
        <f>VLOOKUP(ROUND(K522,0),Sheet2!$B$20:$J$37,3,0)</f>
        <v>3394.7491894672271</v>
      </c>
      <c r="T522" s="46">
        <f>VLOOKUP(ROUND(K522,0),Sheet2!$B$20:$J$37,4,0)</f>
        <v>3317.7231532154346</v>
      </c>
      <c r="U522" s="46">
        <f>VLOOKUP(ROUND(K522,0),Sheet2!$B$20:$J$37,5,0)</f>
        <v>3199.1179441692843</v>
      </c>
      <c r="V522" s="46">
        <f>VLOOKUP(ROUND(K522,0),Sheet2!$B$20:$J$37,6,0)</f>
        <v>3000.9338117039183</v>
      </c>
      <c r="W522" s="46">
        <f>VLOOKUP(ROUND(K522,0),Sheet2!$B$20:$J$37,7,0)</f>
        <v>2780.7368303261765</v>
      </c>
      <c r="X522" s="46">
        <f>VLOOKUP(ROUND(K522,0),Sheet2!$B$20:$J$37,8,0)</f>
        <v>2560.5398489484351</v>
      </c>
      <c r="Y522" s="46">
        <f>VLOOKUP(ROUND(K522,0),Sheet2!$B$20:$J$37,9,0)</f>
        <v>2362.355716483069</v>
      </c>
      <c r="Z522" s="46">
        <f>VLOOKUP(ROUND(K522,0),Sheet2!$B$20:$M$37,10,0)</f>
        <v>2243.7505074369187</v>
      </c>
      <c r="AA522" s="46">
        <f>VLOOKUP(ROUND(K522,0),Sheet2!$B$20:$M$37,11,0)</f>
        <v>2166.7244711851258</v>
      </c>
      <c r="AB522" s="46">
        <f>VLOOKUP(ROUND(K522,0),Sheet2!$B$20:$M$37,12,0)</f>
        <v>2021.2668054059363</v>
      </c>
      <c r="AC522" s="46">
        <v>50</v>
      </c>
      <c r="AD522" s="53">
        <f t="shared" si="232"/>
        <v>0</v>
      </c>
      <c r="AE522">
        <v>1</v>
      </c>
      <c r="AF522" s="46">
        <v>0</v>
      </c>
      <c r="AG522">
        <v>0</v>
      </c>
      <c r="AH522" s="45">
        <v>0</v>
      </c>
      <c r="AL522">
        <v>0</v>
      </c>
      <c r="AM522" s="45">
        <v>0</v>
      </c>
      <c r="AO522">
        <v>0</v>
      </c>
      <c r="AQ522">
        <v>1</v>
      </c>
      <c r="AS522">
        <v>0</v>
      </c>
      <c r="AT522">
        <v>0</v>
      </c>
      <c r="AU522" t="s">
        <v>20</v>
      </c>
      <c r="AV522" t="s">
        <v>25</v>
      </c>
      <c r="AW522">
        <v>0</v>
      </c>
      <c r="AX522">
        <v>0</v>
      </c>
      <c r="AY522">
        <v>1</v>
      </c>
      <c r="AZ522" s="51">
        <f t="shared" si="233"/>
        <v>1</v>
      </c>
      <c r="BA522">
        <v>0</v>
      </c>
      <c r="BB522">
        <v>0</v>
      </c>
      <c r="BC522">
        <v>0</v>
      </c>
      <c r="BD522">
        <v>0</v>
      </c>
      <c r="BE522">
        <v>0</v>
      </c>
      <c r="BF522" s="51">
        <f t="shared" si="234"/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21</v>
      </c>
      <c r="BW522" t="s">
        <v>25</v>
      </c>
      <c r="BX522">
        <v>0</v>
      </c>
      <c r="BY522">
        <v>0</v>
      </c>
      <c r="BZ522" s="52">
        <f t="shared" si="239"/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 s="52">
        <f t="shared" si="240"/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Y522">
        <v>0</v>
      </c>
      <c r="CZ522">
        <v>0</v>
      </c>
      <c r="DA522">
        <v>0</v>
      </c>
      <c r="DC522">
        <v>0</v>
      </c>
      <c r="DD522" s="54">
        <f t="shared" si="235"/>
        <v>0</v>
      </c>
      <c r="DE522" t="s">
        <v>8</v>
      </c>
      <c r="DF522">
        <v>0</v>
      </c>
      <c r="DG522" s="46">
        <v>0</v>
      </c>
      <c r="DH522" t="s">
        <v>68</v>
      </c>
    </row>
    <row r="523" spans="1:112" hidden="1" x14ac:dyDescent="0.35">
      <c r="A523" t="s">
        <v>3</v>
      </c>
      <c r="B523">
        <v>939361339</v>
      </c>
      <c r="C523">
        <v>1995</v>
      </c>
      <c r="D523">
        <v>27</v>
      </c>
      <c r="E523">
        <v>1</v>
      </c>
      <c r="F523" t="s">
        <v>8</v>
      </c>
      <c r="G523" s="3" t="s">
        <v>11</v>
      </c>
      <c r="H523" s="1">
        <v>44429</v>
      </c>
      <c r="I523" s="1">
        <v>44452</v>
      </c>
      <c r="J523" s="1">
        <v>44454</v>
      </c>
      <c r="K523">
        <v>37</v>
      </c>
      <c r="L523" s="48">
        <f t="shared" si="238"/>
        <v>0</v>
      </c>
      <c r="M523" s="48">
        <f t="shared" si="230"/>
        <v>0</v>
      </c>
      <c r="N523" s="48">
        <f t="shared" si="231"/>
        <v>0</v>
      </c>
      <c r="O523">
        <v>36.714285714285715</v>
      </c>
      <c r="P523">
        <v>2800</v>
      </c>
      <c r="Q523" s="9">
        <f>VLOOKUP(ROUND(K523,0),Sheet2!$B$20:$J$37,8,0)</f>
        <v>2560.5398489484351</v>
      </c>
      <c r="R523" s="46">
        <f>VLOOKUP(ROUND(K523,0),Sheet2!$B$20:$J$37,2,0)</f>
        <v>3540.206855246417</v>
      </c>
      <c r="S523" s="46">
        <f>VLOOKUP(ROUND(K523,0),Sheet2!$B$20:$J$37,3,0)</f>
        <v>3394.7491894672271</v>
      </c>
      <c r="T523" s="46">
        <f>VLOOKUP(ROUND(K523,0),Sheet2!$B$20:$J$37,4,0)</f>
        <v>3317.7231532154346</v>
      </c>
      <c r="U523" s="46">
        <f>VLOOKUP(ROUND(K523,0),Sheet2!$B$20:$J$37,5,0)</f>
        <v>3199.1179441692843</v>
      </c>
      <c r="V523" s="46">
        <f>VLOOKUP(ROUND(K523,0),Sheet2!$B$20:$J$37,6,0)</f>
        <v>3000.9338117039183</v>
      </c>
      <c r="W523" s="46">
        <f>VLOOKUP(ROUND(K523,0),Sheet2!$B$20:$J$37,7,0)</f>
        <v>2780.7368303261765</v>
      </c>
      <c r="X523" s="46">
        <f>VLOOKUP(ROUND(K523,0),Sheet2!$B$20:$J$37,8,0)</f>
        <v>2560.5398489484351</v>
      </c>
      <c r="Y523" s="46">
        <f>VLOOKUP(ROUND(K523,0),Sheet2!$B$20:$J$37,9,0)</f>
        <v>2362.355716483069</v>
      </c>
      <c r="Z523" s="46">
        <f>VLOOKUP(ROUND(K523,0),Sheet2!$B$20:$M$37,10,0)</f>
        <v>2243.7505074369187</v>
      </c>
      <c r="AA523" s="46">
        <f>VLOOKUP(ROUND(K523,0),Sheet2!$B$20:$M$37,11,0)</f>
        <v>2166.7244711851258</v>
      </c>
      <c r="AB523" s="46">
        <f>VLOOKUP(ROUND(K523,0),Sheet2!$B$20:$M$37,12,0)</f>
        <v>2021.2668054059363</v>
      </c>
      <c r="AC523" s="46">
        <v>50</v>
      </c>
      <c r="AD523" s="53">
        <f t="shared" si="232"/>
        <v>0</v>
      </c>
      <c r="AE523">
        <v>1</v>
      </c>
      <c r="AF523" s="46">
        <v>0</v>
      </c>
      <c r="AG523">
        <v>0</v>
      </c>
      <c r="AH523" s="45">
        <v>0</v>
      </c>
      <c r="AL523">
        <v>0</v>
      </c>
      <c r="AM523" s="45">
        <v>0</v>
      </c>
      <c r="AO523">
        <v>0</v>
      </c>
      <c r="AS523">
        <v>0</v>
      </c>
      <c r="AT523">
        <v>0</v>
      </c>
      <c r="AU523" t="s">
        <v>20</v>
      </c>
      <c r="AV523" t="s">
        <v>25</v>
      </c>
      <c r="AW523">
        <v>0</v>
      </c>
      <c r="AX523">
        <v>0</v>
      </c>
      <c r="AY523">
        <v>1</v>
      </c>
      <c r="AZ523" s="51">
        <f t="shared" si="233"/>
        <v>1</v>
      </c>
      <c r="BA523">
        <v>0</v>
      </c>
      <c r="BB523">
        <v>0</v>
      </c>
      <c r="BC523">
        <v>0</v>
      </c>
      <c r="BD523">
        <v>0</v>
      </c>
      <c r="BE523">
        <v>0</v>
      </c>
      <c r="BF523" s="51">
        <f t="shared" si="234"/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23</v>
      </c>
      <c r="BW523" t="s">
        <v>25</v>
      </c>
      <c r="BX523">
        <v>0</v>
      </c>
      <c r="BY523">
        <v>0</v>
      </c>
      <c r="BZ523" s="52">
        <f t="shared" si="239"/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 s="52">
        <f t="shared" si="240"/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Y523">
        <v>0</v>
      </c>
      <c r="CZ523">
        <v>0</v>
      </c>
      <c r="DA523">
        <v>0</v>
      </c>
      <c r="DC523">
        <v>1.1000000000000001</v>
      </c>
      <c r="DD523" s="54">
        <f t="shared" si="235"/>
        <v>1</v>
      </c>
      <c r="DE523" t="s">
        <v>73</v>
      </c>
      <c r="DF523">
        <v>0</v>
      </c>
      <c r="DG523" s="46">
        <v>0</v>
      </c>
      <c r="DH523" t="s">
        <v>68</v>
      </c>
    </row>
    <row r="524" spans="1:112" hidden="1" x14ac:dyDescent="0.35">
      <c r="A524" t="s">
        <v>2</v>
      </c>
      <c r="B524">
        <v>21046293</v>
      </c>
      <c r="C524">
        <v>1991</v>
      </c>
      <c r="D524">
        <v>31</v>
      </c>
      <c r="E524">
        <v>0</v>
      </c>
      <c r="F524" t="s">
        <v>8</v>
      </c>
      <c r="G524" s="3" t="s">
        <v>11</v>
      </c>
      <c r="H524" s="1">
        <v>44427</v>
      </c>
      <c r="I524" s="1" t="s">
        <v>52</v>
      </c>
      <c r="J524" s="1">
        <v>44492</v>
      </c>
      <c r="K524">
        <v>37.285714285714285</v>
      </c>
      <c r="L524" s="48">
        <f t="shared" si="238"/>
        <v>0</v>
      </c>
      <c r="M524" s="48">
        <f t="shared" si="230"/>
        <v>0</v>
      </c>
      <c r="N524" s="48">
        <f t="shared" si="231"/>
        <v>0</v>
      </c>
      <c r="O524">
        <v>28</v>
      </c>
      <c r="P524">
        <v>2800</v>
      </c>
      <c r="Q524" s="9">
        <f>VLOOKUP(ROUND(K524,0),Sheet2!$B$20:$J$37,8,0)</f>
        <v>2560.5398489484351</v>
      </c>
      <c r="R524" s="46">
        <f>VLOOKUP(ROUND(K524,0),Sheet2!$B$20:$J$37,2,0)</f>
        <v>3540.206855246417</v>
      </c>
      <c r="S524" s="46">
        <f>VLOOKUP(ROUND(K524,0),Sheet2!$B$20:$J$37,3,0)</f>
        <v>3394.7491894672271</v>
      </c>
      <c r="T524" s="46">
        <f>VLOOKUP(ROUND(K524,0),Sheet2!$B$20:$J$37,4,0)</f>
        <v>3317.7231532154346</v>
      </c>
      <c r="U524" s="46">
        <f>VLOOKUP(ROUND(K524,0),Sheet2!$B$20:$J$37,5,0)</f>
        <v>3199.1179441692843</v>
      </c>
      <c r="V524" s="46">
        <f>VLOOKUP(ROUND(K524,0),Sheet2!$B$20:$J$37,6,0)</f>
        <v>3000.9338117039183</v>
      </c>
      <c r="W524" s="46">
        <f>VLOOKUP(ROUND(K524,0),Sheet2!$B$20:$J$37,7,0)</f>
        <v>2780.7368303261765</v>
      </c>
      <c r="X524" s="46">
        <f>VLOOKUP(ROUND(K524,0),Sheet2!$B$20:$J$37,8,0)</f>
        <v>2560.5398489484351</v>
      </c>
      <c r="Y524" s="46">
        <f>VLOOKUP(ROUND(K524,0),Sheet2!$B$20:$J$37,9,0)</f>
        <v>2362.355716483069</v>
      </c>
      <c r="Z524" s="46">
        <f>VLOOKUP(ROUND(K524,0),Sheet2!$B$20:$M$37,10,0)</f>
        <v>2243.7505074369187</v>
      </c>
      <c r="AA524" s="46">
        <f>VLOOKUP(ROUND(K524,0),Sheet2!$B$20:$M$37,11,0)</f>
        <v>2166.7244711851258</v>
      </c>
      <c r="AB524" s="46">
        <f>VLOOKUP(ROUND(K524,0),Sheet2!$B$20:$M$37,12,0)</f>
        <v>2021.2668054059363</v>
      </c>
      <c r="AC524" s="46">
        <v>50</v>
      </c>
      <c r="AD524" s="53">
        <f t="shared" si="232"/>
        <v>0</v>
      </c>
      <c r="AE524">
        <v>1</v>
      </c>
      <c r="AF524" s="46">
        <v>0</v>
      </c>
      <c r="AG524">
        <v>0</v>
      </c>
      <c r="AH524" s="45">
        <v>0</v>
      </c>
      <c r="AL524">
        <v>0</v>
      </c>
      <c r="AM524" s="45">
        <v>0</v>
      </c>
      <c r="AO524">
        <v>0</v>
      </c>
      <c r="AQ524">
        <v>0</v>
      </c>
      <c r="AS524">
        <v>0</v>
      </c>
      <c r="AT524">
        <v>0</v>
      </c>
      <c r="AU524" t="s">
        <v>21</v>
      </c>
      <c r="AV524" t="s">
        <v>24</v>
      </c>
      <c r="AW524">
        <v>0</v>
      </c>
      <c r="AX524">
        <v>0</v>
      </c>
      <c r="AY524">
        <v>1</v>
      </c>
      <c r="AZ524" s="51">
        <f t="shared" si="233"/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 s="51">
        <f t="shared" si="234"/>
        <v>0</v>
      </c>
      <c r="BG524">
        <v>0</v>
      </c>
      <c r="BH524">
        <v>0</v>
      </c>
      <c r="BI524">
        <v>1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/>
      <c r="CW524">
        <v>0</v>
      </c>
      <c r="CY524">
        <v>0</v>
      </c>
      <c r="CZ524">
        <v>0</v>
      </c>
      <c r="DA524">
        <v>0</v>
      </c>
      <c r="DC524">
        <v>0</v>
      </c>
      <c r="DD524" s="54">
        <f t="shared" si="235"/>
        <v>0</v>
      </c>
      <c r="DE524" t="s">
        <v>8</v>
      </c>
      <c r="DF524">
        <v>0</v>
      </c>
      <c r="DG524" s="46">
        <v>0</v>
      </c>
      <c r="DH524" t="s">
        <v>68</v>
      </c>
    </row>
    <row r="525" spans="1:112" hidden="1" x14ac:dyDescent="0.35">
      <c r="A525" t="s">
        <v>3</v>
      </c>
      <c r="B525">
        <v>708229335</v>
      </c>
      <c r="C525">
        <v>1992</v>
      </c>
      <c r="D525">
        <v>30</v>
      </c>
      <c r="E525">
        <v>2</v>
      </c>
      <c r="F525" t="s">
        <v>8</v>
      </c>
      <c r="G525" s="3" t="s">
        <v>11</v>
      </c>
      <c r="H525" s="1">
        <v>44467</v>
      </c>
      <c r="I525" s="1">
        <v>44488</v>
      </c>
      <c r="J525" s="1">
        <v>44517</v>
      </c>
      <c r="K525">
        <v>37</v>
      </c>
      <c r="L525" s="48">
        <f t="shared" si="238"/>
        <v>0</v>
      </c>
      <c r="M525" s="48">
        <f t="shared" si="230"/>
        <v>0</v>
      </c>
      <c r="N525" s="48">
        <f t="shared" si="231"/>
        <v>0</v>
      </c>
      <c r="O525">
        <v>32.857142857142854</v>
      </c>
      <c r="P525">
        <v>2800</v>
      </c>
      <c r="Q525" s="9">
        <f>VLOOKUP(ROUND(K525,0),Sheet2!$B$20:$J$37,8,0)</f>
        <v>2560.5398489484351</v>
      </c>
      <c r="R525" s="46">
        <f>VLOOKUP(ROUND(K525,0),Sheet2!$B$20:$J$37,2,0)</f>
        <v>3540.206855246417</v>
      </c>
      <c r="S525" s="46">
        <f>VLOOKUP(ROUND(K525,0),Sheet2!$B$20:$J$37,3,0)</f>
        <v>3394.7491894672271</v>
      </c>
      <c r="T525" s="46">
        <f>VLOOKUP(ROUND(K525,0),Sheet2!$B$20:$J$37,4,0)</f>
        <v>3317.7231532154346</v>
      </c>
      <c r="U525" s="46">
        <f>VLOOKUP(ROUND(K525,0),Sheet2!$B$20:$J$37,5,0)</f>
        <v>3199.1179441692843</v>
      </c>
      <c r="V525" s="46">
        <f>VLOOKUP(ROUND(K525,0),Sheet2!$B$20:$J$37,6,0)</f>
        <v>3000.9338117039183</v>
      </c>
      <c r="W525" s="46">
        <f>VLOOKUP(ROUND(K525,0),Sheet2!$B$20:$J$37,7,0)</f>
        <v>2780.7368303261765</v>
      </c>
      <c r="X525" s="46">
        <f>VLOOKUP(ROUND(K525,0),Sheet2!$B$20:$J$37,8,0)</f>
        <v>2560.5398489484351</v>
      </c>
      <c r="Y525" s="46">
        <f>VLOOKUP(ROUND(K525,0),Sheet2!$B$20:$J$37,9,0)</f>
        <v>2362.355716483069</v>
      </c>
      <c r="Z525" s="46">
        <f>VLOOKUP(ROUND(K525,0),Sheet2!$B$20:$M$37,10,0)</f>
        <v>2243.7505074369187</v>
      </c>
      <c r="AA525" s="46">
        <f>VLOOKUP(ROUND(K525,0),Sheet2!$B$20:$M$37,11,0)</f>
        <v>2166.7244711851258</v>
      </c>
      <c r="AB525" s="46">
        <f>VLOOKUP(ROUND(K525,0),Sheet2!$B$20:$M$37,12,0)</f>
        <v>2021.2668054059363</v>
      </c>
      <c r="AC525" s="46">
        <v>50</v>
      </c>
      <c r="AD525" s="53">
        <f t="shared" si="232"/>
        <v>0</v>
      </c>
      <c r="AE525">
        <v>1</v>
      </c>
      <c r="AF525" s="46">
        <v>0</v>
      </c>
      <c r="AG525">
        <v>0</v>
      </c>
      <c r="AH525" s="45">
        <v>0</v>
      </c>
      <c r="AL525">
        <v>1</v>
      </c>
      <c r="AM525" s="45">
        <v>0</v>
      </c>
      <c r="AN525">
        <v>28</v>
      </c>
      <c r="AO525">
        <v>0</v>
      </c>
      <c r="AS525">
        <v>0</v>
      </c>
      <c r="AT525">
        <v>0</v>
      </c>
      <c r="AU525" t="s">
        <v>20</v>
      </c>
      <c r="AV525" t="s">
        <v>25</v>
      </c>
      <c r="AW525">
        <v>0</v>
      </c>
      <c r="AX525">
        <v>0</v>
      </c>
      <c r="AY525">
        <v>1</v>
      </c>
      <c r="AZ525" s="51">
        <f t="shared" si="233"/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 s="51">
        <f t="shared" si="234"/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21</v>
      </c>
      <c r="BW525" t="s">
        <v>25</v>
      </c>
      <c r="BX525">
        <v>0</v>
      </c>
      <c r="BY525">
        <v>0</v>
      </c>
      <c r="BZ525" s="52">
        <f t="shared" ref="BZ525:BZ539" si="241">BX525+BY525</f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 s="52">
        <f t="shared" ref="CF525:CF539" si="242">CD525+CE525</f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</v>
      </c>
      <c r="CX525">
        <v>7</v>
      </c>
      <c r="CY525">
        <v>0</v>
      </c>
      <c r="CZ525">
        <v>0</v>
      </c>
      <c r="DA525">
        <v>0</v>
      </c>
      <c r="DC525">
        <v>0</v>
      </c>
      <c r="DD525" s="54">
        <f t="shared" si="235"/>
        <v>0</v>
      </c>
      <c r="DE525" t="s">
        <v>73</v>
      </c>
      <c r="DF525">
        <v>0</v>
      </c>
      <c r="DG525" s="46">
        <v>0</v>
      </c>
      <c r="DH525" t="s">
        <v>68</v>
      </c>
    </row>
    <row r="526" spans="1:112" hidden="1" x14ac:dyDescent="0.35">
      <c r="A526" t="s">
        <v>3</v>
      </c>
      <c r="B526">
        <v>907811841</v>
      </c>
      <c r="C526">
        <v>1985</v>
      </c>
      <c r="D526">
        <v>37</v>
      </c>
      <c r="E526">
        <v>3</v>
      </c>
      <c r="F526" t="s">
        <v>8</v>
      </c>
      <c r="G526" s="3" t="s">
        <v>11</v>
      </c>
      <c r="H526" s="1">
        <v>44427</v>
      </c>
      <c r="I526" s="1">
        <v>44479</v>
      </c>
      <c r="J526" s="1">
        <v>44528</v>
      </c>
      <c r="K526" s="46">
        <v>37</v>
      </c>
      <c r="L526" s="48">
        <f t="shared" si="238"/>
        <v>0</v>
      </c>
      <c r="M526" s="48">
        <f t="shared" si="230"/>
        <v>0</v>
      </c>
      <c r="N526" s="48">
        <f t="shared" si="231"/>
        <v>0</v>
      </c>
      <c r="O526">
        <v>30</v>
      </c>
      <c r="P526">
        <v>2800</v>
      </c>
      <c r="Q526" s="9">
        <f>VLOOKUP(ROUND(K526,0),Sheet2!$B$20:$J$37,8,0)</f>
        <v>2560.5398489484351</v>
      </c>
      <c r="R526" s="46">
        <f>VLOOKUP(ROUND(K526,0),Sheet2!$B$20:$J$37,2,0)</f>
        <v>3540.206855246417</v>
      </c>
      <c r="S526" s="46">
        <f>VLOOKUP(ROUND(K526,0),Sheet2!$B$20:$J$37,3,0)</f>
        <v>3394.7491894672271</v>
      </c>
      <c r="T526" s="46">
        <f>VLOOKUP(ROUND(K526,0),Sheet2!$B$20:$J$37,4,0)</f>
        <v>3317.7231532154346</v>
      </c>
      <c r="U526" s="46">
        <f>VLOOKUP(ROUND(K526,0),Sheet2!$B$20:$J$37,5,0)</f>
        <v>3199.1179441692843</v>
      </c>
      <c r="V526" s="46">
        <f>VLOOKUP(ROUND(K526,0),Sheet2!$B$20:$J$37,6,0)</f>
        <v>3000.9338117039183</v>
      </c>
      <c r="W526" s="46">
        <f>VLOOKUP(ROUND(K526,0),Sheet2!$B$20:$J$37,7,0)</f>
        <v>2780.7368303261765</v>
      </c>
      <c r="X526" s="46">
        <f>VLOOKUP(ROUND(K526,0),Sheet2!$B$20:$J$37,8,0)</f>
        <v>2560.5398489484351</v>
      </c>
      <c r="Y526" s="46">
        <f>VLOOKUP(ROUND(K526,0),Sheet2!$B$20:$J$37,9,0)</f>
        <v>2362.355716483069</v>
      </c>
      <c r="Z526" s="46">
        <f>VLOOKUP(ROUND(K526,0),Sheet2!$B$20:$M$37,10,0)</f>
        <v>2243.7505074369187</v>
      </c>
      <c r="AA526" s="46">
        <f>VLOOKUP(ROUND(K526,0),Sheet2!$B$20:$M$37,11,0)</f>
        <v>2166.7244711851258</v>
      </c>
      <c r="AB526" s="46">
        <f>VLOOKUP(ROUND(K526,0),Sheet2!$B$20:$M$37,12,0)</f>
        <v>2021.2668054059363</v>
      </c>
      <c r="AC526" s="46">
        <v>50</v>
      </c>
      <c r="AD526" s="53">
        <f t="shared" si="232"/>
        <v>0</v>
      </c>
      <c r="AE526">
        <v>1</v>
      </c>
      <c r="AF526" s="46">
        <v>0</v>
      </c>
      <c r="AG526">
        <v>0</v>
      </c>
      <c r="AH526" s="45">
        <v>0</v>
      </c>
      <c r="AL526">
        <v>1</v>
      </c>
      <c r="AM526" s="45">
        <v>0</v>
      </c>
      <c r="AO526">
        <v>0</v>
      </c>
      <c r="AS526">
        <v>0</v>
      </c>
      <c r="AT526">
        <v>0</v>
      </c>
      <c r="AU526" t="s">
        <v>20</v>
      </c>
      <c r="AV526" t="s">
        <v>24</v>
      </c>
      <c r="AW526">
        <v>0</v>
      </c>
      <c r="AX526">
        <v>0</v>
      </c>
      <c r="AY526">
        <v>0</v>
      </c>
      <c r="AZ526" s="51">
        <f t="shared" si="233"/>
        <v>0</v>
      </c>
      <c r="BA526">
        <v>0</v>
      </c>
      <c r="BB526">
        <v>0</v>
      </c>
      <c r="BC526">
        <v>1</v>
      </c>
      <c r="BD526">
        <v>0</v>
      </c>
      <c r="BE526">
        <v>0</v>
      </c>
      <c r="BF526" s="51">
        <f t="shared" si="234"/>
        <v>0</v>
      </c>
      <c r="BG526">
        <v>0</v>
      </c>
      <c r="BH526">
        <v>1</v>
      </c>
      <c r="BI526">
        <v>1</v>
      </c>
      <c r="BJ526">
        <v>1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52</v>
      </c>
      <c r="BW526" t="s">
        <v>24</v>
      </c>
      <c r="BX526">
        <v>0</v>
      </c>
      <c r="BY526">
        <v>0</v>
      </c>
      <c r="BZ526" s="52">
        <f t="shared" si="241"/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 s="52">
        <f t="shared" si="242"/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Y526">
        <v>0</v>
      </c>
      <c r="CZ526">
        <v>0</v>
      </c>
      <c r="DA526">
        <v>0</v>
      </c>
      <c r="DC526">
        <v>0</v>
      </c>
      <c r="DD526" s="54">
        <f t="shared" si="235"/>
        <v>0</v>
      </c>
      <c r="DE526" t="s">
        <v>8</v>
      </c>
      <c r="DF526">
        <v>0</v>
      </c>
      <c r="DG526" s="46">
        <v>0</v>
      </c>
      <c r="DH526" t="s">
        <v>68</v>
      </c>
    </row>
    <row r="527" spans="1:112" hidden="1" x14ac:dyDescent="0.35">
      <c r="A527" t="s">
        <v>3</v>
      </c>
      <c r="B527">
        <v>393657211</v>
      </c>
      <c r="C527">
        <v>2001</v>
      </c>
      <c r="D527">
        <v>21</v>
      </c>
      <c r="E527">
        <v>2</v>
      </c>
      <c r="F527" t="s">
        <v>8</v>
      </c>
      <c r="G527" s="3" t="s">
        <v>11</v>
      </c>
      <c r="H527" s="1">
        <v>44457</v>
      </c>
      <c r="I527" s="1">
        <v>44470</v>
      </c>
      <c r="J527" s="1">
        <v>44503</v>
      </c>
      <c r="K527">
        <v>39</v>
      </c>
      <c r="L527" s="48">
        <f t="shared" si="238"/>
        <v>0</v>
      </c>
      <c r="M527" s="48">
        <f t="shared" si="230"/>
        <v>0</v>
      </c>
      <c r="N527" s="48">
        <f t="shared" si="231"/>
        <v>0</v>
      </c>
      <c r="O527">
        <v>34.285714285714285</v>
      </c>
      <c r="P527">
        <v>3150</v>
      </c>
      <c r="Q527" s="9">
        <f>VLOOKUP(ROUND(K527,0),Sheet2!$B$20:$J$37,8,0)</f>
        <v>2883.6536389391513</v>
      </c>
      <c r="R527" s="46">
        <f>VLOOKUP(ROUND(K527,0),Sheet2!$B$20:$J$37,2,0)</f>
        <v>3986.9445441050993</v>
      </c>
      <c r="S527" s="46">
        <f>VLOOKUP(ROUND(K527,0),Sheet2!$B$20:$J$37,3,0)</f>
        <v>3823.1316171522089</v>
      </c>
      <c r="T527" s="46">
        <f>VLOOKUP(ROUND(K527,0),Sheet2!$B$20:$J$37,4,0)</f>
        <v>3736.3856874523608</v>
      </c>
      <c r="U527" s="46">
        <f>VLOOKUP(ROUND(K527,0),Sheet2!$B$20:$J$37,5,0)</f>
        <v>3602.8137210549116</v>
      </c>
      <c r="V527" s="46">
        <f>VLOOKUP(ROUND(K527,0),Sheet2!$B$20:$J$37,6,0)</f>
        <v>3379.6207896898895</v>
      </c>
      <c r="W527" s="46">
        <f>VLOOKUP(ROUND(K527,0),Sheet2!$B$20:$J$37,7,0)</f>
        <v>3131.6372143145204</v>
      </c>
      <c r="X527" s="46">
        <f>VLOOKUP(ROUND(K527,0),Sheet2!$B$20:$J$37,8,0)</f>
        <v>2883.6536389391513</v>
      </c>
      <c r="Y527" s="46">
        <f>VLOOKUP(ROUND(K527,0),Sheet2!$B$20:$J$37,9,0)</f>
        <v>2660.4607075741292</v>
      </c>
      <c r="Z527" s="46">
        <f>VLOOKUP(ROUND(K527,0),Sheet2!$B$20:$M$37,10,0)</f>
        <v>2526.8887411766796</v>
      </c>
      <c r="AA527" s="46">
        <f>VLOOKUP(ROUND(K527,0),Sheet2!$B$20:$M$37,11,0)</f>
        <v>2440.1428114768319</v>
      </c>
      <c r="AB527" s="46">
        <f>VLOOKUP(ROUND(K527,0),Sheet2!$B$20:$M$37,12,0)</f>
        <v>2276.3298845239415</v>
      </c>
      <c r="AC527" s="46">
        <v>50</v>
      </c>
      <c r="AD527" s="53">
        <f t="shared" si="232"/>
        <v>0</v>
      </c>
      <c r="AE527">
        <v>1</v>
      </c>
      <c r="AF527" s="46">
        <v>0</v>
      </c>
      <c r="AG527">
        <v>0</v>
      </c>
      <c r="AH527" s="45">
        <v>0</v>
      </c>
      <c r="AL527">
        <v>0</v>
      </c>
      <c r="AM527" s="45">
        <v>0</v>
      </c>
      <c r="AO527">
        <v>0</v>
      </c>
      <c r="AS527">
        <v>0</v>
      </c>
      <c r="AT527">
        <v>0</v>
      </c>
      <c r="AU527" t="s">
        <v>20</v>
      </c>
      <c r="AV527" t="s">
        <v>25</v>
      </c>
      <c r="AW527">
        <v>0</v>
      </c>
      <c r="AX527">
        <v>0</v>
      </c>
      <c r="AY527">
        <v>0</v>
      </c>
      <c r="AZ527" s="51">
        <f t="shared" si="233"/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51">
        <f t="shared" si="234"/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13</v>
      </c>
      <c r="BW527" t="s">
        <v>25</v>
      </c>
      <c r="BX527">
        <v>0</v>
      </c>
      <c r="BY527">
        <v>0</v>
      </c>
      <c r="BZ527" s="52">
        <f t="shared" si="241"/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 s="52">
        <f t="shared" si="242"/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Y527">
        <v>0</v>
      </c>
      <c r="CZ527">
        <v>0</v>
      </c>
      <c r="DA527">
        <v>0</v>
      </c>
      <c r="DC527">
        <v>0</v>
      </c>
      <c r="DD527" s="54">
        <f t="shared" si="235"/>
        <v>0</v>
      </c>
      <c r="DE527" t="s">
        <v>8</v>
      </c>
      <c r="DF527">
        <v>0</v>
      </c>
      <c r="DG527" s="46">
        <v>0</v>
      </c>
      <c r="DH527" t="s">
        <v>68</v>
      </c>
    </row>
    <row r="528" spans="1:112" hidden="1" x14ac:dyDescent="0.35">
      <c r="A528" t="s">
        <v>3</v>
      </c>
      <c r="B528">
        <v>979751630</v>
      </c>
      <c r="C528">
        <v>1997</v>
      </c>
      <c r="D528">
        <v>25</v>
      </c>
      <c r="E528" s="45">
        <v>1</v>
      </c>
      <c r="F528" t="s">
        <v>8</v>
      </c>
      <c r="G528" s="3" t="s">
        <v>11</v>
      </c>
      <c r="H528" s="1">
        <v>44448</v>
      </c>
      <c r="I528" s="1">
        <v>44469</v>
      </c>
      <c r="J528" s="1">
        <v>44539</v>
      </c>
      <c r="K528">
        <v>39</v>
      </c>
      <c r="L528" s="48">
        <f t="shared" si="238"/>
        <v>0</v>
      </c>
      <c r="M528" s="48">
        <f t="shared" si="230"/>
        <v>0</v>
      </c>
      <c r="N528" s="48">
        <f t="shared" si="231"/>
        <v>0</v>
      </c>
      <c r="O528">
        <v>29</v>
      </c>
      <c r="P528">
        <v>3150</v>
      </c>
      <c r="Q528" s="9">
        <f>VLOOKUP(ROUND(K528,0),Sheet2!$B$20:$J$37,8,0)</f>
        <v>2883.6536389391513</v>
      </c>
      <c r="R528" s="46">
        <f>VLOOKUP(ROUND(K528,0),Sheet2!$B$20:$J$37,2,0)</f>
        <v>3986.9445441050993</v>
      </c>
      <c r="S528" s="46">
        <f>VLOOKUP(ROUND(K528,0),Sheet2!$B$20:$J$37,3,0)</f>
        <v>3823.1316171522089</v>
      </c>
      <c r="T528" s="46">
        <f>VLOOKUP(ROUND(K528,0),Sheet2!$B$20:$J$37,4,0)</f>
        <v>3736.3856874523608</v>
      </c>
      <c r="U528" s="46">
        <f>VLOOKUP(ROUND(K528,0),Sheet2!$B$20:$J$37,5,0)</f>
        <v>3602.8137210549116</v>
      </c>
      <c r="V528" s="46">
        <f>VLOOKUP(ROUND(K528,0),Sheet2!$B$20:$J$37,6,0)</f>
        <v>3379.6207896898895</v>
      </c>
      <c r="W528" s="46">
        <f>VLOOKUP(ROUND(K528,0),Sheet2!$B$20:$J$37,7,0)</f>
        <v>3131.6372143145204</v>
      </c>
      <c r="X528" s="46">
        <f>VLOOKUP(ROUND(K528,0),Sheet2!$B$20:$J$37,8,0)</f>
        <v>2883.6536389391513</v>
      </c>
      <c r="Y528" s="46">
        <f>VLOOKUP(ROUND(K528,0),Sheet2!$B$20:$J$37,9,0)</f>
        <v>2660.4607075741292</v>
      </c>
      <c r="Z528" s="46">
        <f>VLOOKUP(ROUND(K528,0),Sheet2!$B$20:$M$37,10,0)</f>
        <v>2526.8887411766796</v>
      </c>
      <c r="AA528" s="46">
        <f>VLOOKUP(ROUND(K528,0),Sheet2!$B$20:$M$37,11,0)</f>
        <v>2440.1428114768319</v>
      </c>
      <c r="AB528" s="46">
        <f>VLOOKUP(ROUND(K528,0),Sheet2!$B$20:$M$37,12,0)</f>
        <v>2276.3298845239415</v>
      </c>
      <c r="AC528" s="46">
        <v>50</v>
      </c>
      <c r="AD528" s="53">
        <f t="shared" si="232"/>
        <v>0</v>
      </c>
      <c r="AE528">
        <v>1</v>
      </c>
      <c r="AF528" s="46">
        <v>0</v>
      </c>
      <c r="AG528">
        <v>0</v>
      </c>
      <c r="AH528" s="45">
        <v>0</v>
      </c>
      <c r="AL528">
        <v>0</v>
      </c>
      <c r="AM528" s="45">
        <v>0</v>
      </c>
      <c r="AN528" t="s">
        <v>15</v>
      </c>
      <c r="AO528">
        <v>0</v>
      </c>
      <c r="AS528">
        <v>0</v>
      </c>
      <c r="AT528">
        <v>0</v>
      </c>
      <c r="AU528" t="s">
        <v>20</v>
      </c>
      <c r="AV528" t="s">
        <v>25</v>
      </c>
      <c r="AW528">
        <v>0</v>
      </c>
      <c r="AX528">
        <v>0</v>
      </c>
      <c r="AY528">
        <v>1</v>
      </c>
      <c r="AZ528" s="51">
        <f t="shared" si="233"/>
        <v>1</v>
      </c>
      <c r="BA528">
        <v>0</v>
      </c>
      <c r="BB528">
        <v>0</v>
      </c>
      <c r="BC528">
        <v>0</v>
      </c>
      <c r="BD528">
        <v>0</v>
      </c>
      <c r="BE528">
        <v>0</v>
      </c>
      <c r="BF528" s="51">
        <f t="shared" si="234"/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21</v>
      </c>
      <c r="BW528" t="s">
        <v>25</v>
      </c>
      <c r="BX528">
        <v>0</v>
      </c>
      <c r="BY528">
        <v>1</v>
      </c>
      <c r="BZ528" s="52">
        <f t="shared" si="241"/>
        <v>1</v>
      </c>
      <c r="CA528">
        <v>0</v>
      </c>
      <c r="CB528">
        <v>0</v>
      </c>
      <c r="CC528">
        <v>0</v>
      </c>
      <c r="CD528">
        <v>0</v>
      </c>
      <c r="CE528">
        <v>0</v>
      </c>
      <c r="CF528" s="52">
        <f t="shared" si="242"/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Y528">
        <v>0</v>
      </c>
      <c r="CZ528">
        <v>0</v>
      </c>
      <c r="DA528">
        <v>1</v>
      </c>
      <c r="DB528">
        <v>37</v>
      </c>
      <c r="DC528">
        <v>0</v>
      </c>
      <c r="DD528" s="54">
        <f t="shared" si="235"/>
        <v>0</v>
      </c>
      <c r="DE528" t="s">
        <v>8</v>
      </c>
      <c r="DF528">
        <v>0</v>
      </c>
      <c r="DG528" s="46">
        <v>0</v>
      </c>
      <c r="DH528" t="s">
        <v>68</v>
      </c>
    </row>
    <row r="529" spans="1:112" hidden="1" x14ac:dyDescent="0.35">
      <c r="A529" t="s">
        <v>3</v>
      </c>
      <c r="B529">
        <v>908063916</v>
      </c>
      <c r="C529">
        <v>1992</v>
      </c>
      <c r="D529">
        <v>30</v>
      </c>
      <c r="E529">
        <v>2</v>
      </c>
      <c r="F529" t="s">
        <v>8</v>
      </c>
      <c r="G529" s="3" t="s">
        <v>11</v>
      </c>
      <c r="H529" s="1">
        <v>44426</v>
      </c>
      <c r="I529" s="1">
        <v>44482</v>
      </c>
      <c r="J529" s="1">
        <v>44487</v>
      </c>
      <c r="K529">
        <v>39.285714285714285</v>
      </c>
      <c r="L529" s="48">
        <f t="shared" si="238"/>
        <v>0</v>
      </c>
      <c r="M529" s="48">
        <f t="shared" si="230"/>
        <v>0</v>
      </c>
      <c r="N529" s="48">
        <f t="shared" si="231"/>
        <v>0</v>
      </c>
      <c r="O529">
        <v>38.571428571428569</v>
      </c>
      <c r="P529">
        <v>4100</v>
      </c>
      <c r="Q529" s="9">
        <f>VLOOKUP(ROUND(K529,0),Sheet2!$B$20:$J$37,8,0)</f>
        <v>2883.6536389391513</v>
      </c>
      <c r="R529" s="46">
        <f>VLOOKUP(ROUND(K529,0),Sheet2!$B$20:$J$37,2,0)</f>
        <v>3986.9445441050993</v>
      </c>
      <c r="S529" s="46">
        <f>VLOOKUP(ROUND(K529,0),Sheet2!$B$20:$J$37,3,0)</f>
        <v>3823.1316171522089</v>
      </c>
      <c r="T529" s="46">
        <f>VLOOKUP(ROUND(K529,0),Sheet2!$B$20:$J$37,4,0)</f>
        <v>3736.3856874523608</v>
      </c>
      <c r="U529" s="46">
        <f>VLOOKUP(ROUND(K529,0),Sheet2!$B$20:$J$37,5,0)</f>
        <v>3602.8137210549116</v>
      </c>
      <c r="V529" s="46">
        <f>VLOOKUP(ROUND(K529,0),Sheet2!$B$20:$J$37,6,0)</f>
        <v>3379.6207896898895</v>
      </c>
      <c r="W529" s="46">
        <f>VLOOKUP(ROUND(K529,0),Sheet2!$B$20:$J$37,7,0)</f>
        <v>3131.6372143145204</v>
      </c>
      <c r="X529" s="46">
        <f>VLOOKUP(ROUND(K529,0),Sheet2!$B$20:$J$37,8,0)</f>
        <v>2883.6536389391513</v>
      </c>
      <c r="Y529" s="46">
        <f>VLOOKUP(ROUND(K529,0),Sheet2!$B$20:$J$37,9,0)</f>
        <v>2660.4607075741292</v>
      </c>
      <c r="Z529" s="46">
        <f>VLOOKUP(ROUND(K529,0),Sheet2!$B$20:$M$37,10,0)</f>
        <v>2526.8887411766796</v>
      </c>
      <c r="AA529" s="46">
        <f>VLOOKUP(ROUND(K529,0),Sheet2!$B$20:$M$37,11,0)</f>
        <v>2440.1428114768319</v>
      </c>
      <c r="AB529" s="46">
        <f>VLOOKUP(ROUND(K529,0),Sheet2!$B$20:$M$37,12,0)</f>
        <v>2276.3298845239415</v>
      </c>
      <c r="AC529" s="46">
        <v>99</v>
      </c>
      <c r="AD529" s="53">
        <f t="shared" si="232"/>
        <v>0</v>
      </c>
      <c r="AE529">
        <v>1</v>
      </c>
      <c r="AF529" s="46">
        <v>0</v>
      </c>
      <c r="AG529">
        <v>0</v>
      </c>
      <c r="AH529" s="45">
        <v>0</v>
      </c>
      <c r="AL529">
        <v>0</v>
      </c>
      <c r="AM529" s="45">
        <v>0</v>
      </c>
      <c r="AO529">
        <v>0</v>
      </c>
      <c r="AQ529">
        <v>0</v>
      </c>
      <c r="AS529">
        <v>0</v>
      </c>
      <c r="AT529">
        <v>0</v>
      </c>
      <c r="AU529" t="s">
        <v>20</v>
      </c>
      <c r="AV529" t="s">
        <v>24</v>
      </c>
      <c r="AW529">
        <v>0</v>
      </c>
      <c r="AX529">
        <v>0</v>
      </c>
      <c r="AY529">
        <v>1</v>
      </c>
      <c r="AZ529" s="51">
        <f t="shared" si="233"/>
        <v>1</v>
      </c>
      <c r="BA529">
        <v>0</v>
      </c>
      <c r="BB529">
        <v>0</v>
      </c>
      <c r="BC529">
        <v>1</v>
      </c>
      <c r="BD529">
        <v>0</v>
      </c>
      <c r="BE529">
        <v>0</v>
      </c>
      <c r="BF529" s="51">
        <f t="shared" si="234"/>
        <v>0</v>
      </c>
      <c r="BG529">
        <v>0</v>
      </c>
      <c r="BH529">
        <v>1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56</v>
      </c>
      <c r="BW529" t="s">
        <v>24</v>
      </c>
      <c r="BX529">
        <v>0</v>
      </c>
      <c r="BY529">
        <v>0</v>
      </c>
      <c r="BZ529" s="52">
        <f t="shared" si="241"/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 s="52">
        <f t="shared" si="242"/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Y529">
        <v>0</v>
      </c>
      <c r="CZ529">
        <v>0</v>
      </c>
      <c r="DA529">
        <v>0</v>
      </c>
      <c r="DC529">
        <v>1.1000000000000001</v>
      </c>
      <c r="DD529" s="54">
        <f t="shared" si="235"/>
        <v>1</v>
      </c>
      <c r="DE529" t="s">
        <v>73</v>
      </c>
      <c r="DF529">
        <v>0</v>
      </c>
      <c r="DG529" s="46">
        <v>1</v>
      </c>
      <c r="DH529" t="s">
        <v>70</v>
      </c>
    </row>
    <row r="530" spans="1:112" hidden="1" x14ac:dyDescent="0.35">
      <c r="A530" t="s">
        <v>3</v>
      </c>
      <c r="B530">
        <v>907171046</v>
      </c>
      <c r="C530">
        <v>1988</v>
      </c>
      <c r="D530">
        <v>34</v>
      </c>
      <c r="E530">
        <v>2</v>
      </c>
      <c r="F530" t="s">
        <v>8</v>
      </c>
      <c r="G530" s="3" t="s">
        <v>11</v>
      </c>
      <c r="H530" s="1">
        <v>44424</v>
      </c>
      <c r="I530" s="1">
        <v>44468</v>
      </c>
      <c r="J530" s="1">
        <v>44497</v>
      </c>
      <c r="K530">
        <v>39</v>
      </c>
      <c r="L530" s="48">
        <f t="shared" si="238"/>
        <v>0</v>
      </c>
      <c r="M530" s="48">
        <f t="shared" si="230"/>
        <v>0</v>
      </c>
      <c r="N530" s="48">
        <f t="shared" si="231"/>
        <v>0</v>
      </c>
      <c r="O530">
        <v>34.857142857142854</v>
      </c>
      <c r="P530">
        <v>3150</v>
      </c>
      <c r="Q530" s="9">
        <f>VLOOKUP(ROUND(K530,0),Sheet2!$B$20:$J$37,8,0)</f>
        <v>2883.6536389391513</v>
      </c>
      <c r="R530" s="46">
        <f>VLOOKUP(ROUND(K530,0),Sheet2!$B$20:$J$37,2,0)</f>
        <v>3986.9445441050993</v>
      </c>
      <c r="S530" s="46">
        <f>VLOOKUP(ROUND(K530,0),Sheet2!$B$20:$J$37,3,0)</f>
        <v>3823.1316171522089</v>
      </c>
      <c r="T530" s="46">
        <f>VLOOKUP(ROUND(K530,0),Sheet2!$B$20:$J$37,4,0)</f>
        <v>3736.3856874523608</v>
      </c>
      <c r="U530" s="46">
        <f>VLOOKUP(ROUND(K530,0),Sheet2!$B$20:$J$37,5,0)</f>
        <v>3602.8137210549116</v>
      </c>
      <c r="V530" s="46">
        <f>VLOOKUP(ROUND(K530,0),Sheet2!$B$20:$J$37,6,0)</f>
        <v>3379.6207896898895</v>
      </c>
      <c r="W530" s="46">
        <f>VLOOKUP(ROUND(K530,0),Sheet2!$B$20:$J$37,7,0)</f>
        <v>3131.6372143145204</v>
      </c>
      <c r="X530" s="46">
        <f>VLOOKUP(ROUND(K530,0),Sheet2!$B$20:$J$37,8,0)</f>
        <v>2883.6536389391513</v>
      </c>
      <c r="Y530" s="46">
        <f>VLOOKUP(ROUND(K530,0),Sheet2!$B$20:$J$37,9,0)</f>
        <v>2660.4607075741292</v>
      </c>
      <c r="Z530" s="46">
        <f>VLOOKUP(ROUND(K530,0),Sheet2!$B$20:$M$37,10,0)</f>
        <v>2526.8887411766796</v>
      </c>
      <c r="AA530" s="46">
        <f>VLOOKUP(ROUND(K530,0),Sheet2!$B$20:$M$37,11,0)</f>
        <v>2440.1428114768319</v>
      </c>
      <c r="AB530" s="46">
        <f>VLOOKUP(ROUND(K530,0),Sheet2!$B$20:$M$37,12,0)</f>
        <v>2276.3298845239415</v>
      </c>
      <c r="AC530" s="46">
        <v>50</v>
      </c>
      <c r="AD530" s="53">
        <f t="shared" si="232"/>
        <v>0</v>
      </c>
      <c r="AE530">
        <v>1</v>
      </c>
      <c r="AF530" s="46">
        <v>0</v>
      </c>
      <c r="AG530">
        <v>0</v>
      </c>
      <c r="AH530" s="45">
        <v>0</v>
      </c>
      <c r="AL530">
        <v>1</v>
      </c>
      <c r="AM530" s="45">
        <v>0</v>
      </c>
      <c r="AN530">
        <v>22</v>
      </c>
      <c r="AO530">
        <v>0</v>
      </c>
      <c r="AS530">
        <v>0</v>
      </c>
      <c r="AT530">
        <v>0</v>
      </c>
      <c r="AU530" t="s">
        <v>20</v>
      </c>
      <c r="AV530" t="s">
        <v>24</v>
      </c>
      <c r="AW530">
        <v>0</v>
      </c>
      <c r="AX530">
        <v>0</v>
      </c>
      <c r="AY530">
        <v>1</v>
      </c>
      <c r="AZ530" s="51">
        <f t="shared" si="233"/>
        <v>1</v>
      </c>
      <c r="BA530">
        <v>0</v>
      </c>
      <c r="BB530">
        <v>0</v>
      </c>
      <c r="BC530">
        <v>1</v>
      </c>
      <c r="BD530">
        <v>0</v>
      </c>
      <c r="BE530">
        <v>0</v>
      </c>
      <c r="BF530" s="51">
        <f t="shared" si="234"/>
        <v>0</v>
      </c>
      <c r="BG530">
        <v>0</v>
      </c>
      <c r="BH530">
        <v>1</v>
      </c>
      <c r="BI530">
        <v>1</v>
      </c>
      <c r="BJ530">
        <v>0</v>
      </c>
      <c r="BK530">
        <v>0</v>
      </c>
      <c r="BL530">
        <v>1</v>
      </c>
      <c r="BM530">
        <v>1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44</v>
      </c>
      <c r="BW530" t="s">
        <v>24</v>
      </c>
      <c r="BX530">
        <v>0</v>
      </c>
      <c r="BY530">
        <v>0</v>
      </c>
      <c r="BZ530" s="52">
        <f t="shared" si="241"/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 s="52">
        <f t="shared" si="242"/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Y530">
        <v>0</v>
      </c>
      <c r="CZ530">
        <v>0</v>
      </c>
      <c r="DA530">
        <v>0</v>
      </c>
      <c r="DC530">
        <v>0</v>
      </c>
      <c r="DD530" s="54">
        <f t="shared" si="235"/>
        <v>0</v>
      </c>
      <c r="DE530" t="s">
        <v>73</v>
      </c>
      <c r="DF530">
        <v>0</v>
      </c>
      <c r="DG530" s="46">
        <v>0</v>
      </c>
      <c r="DH530" t="s">
        <v>68</v>
      </c>
    </row>
    <row r="531" spans="1:112" hidden="1" x14ac:dyDescent="0.35">
      <c r="A531" t="s">
        <v>3</v>
      </c>
      <c r="B531">
        <v>334941301</v>
      </c>
      <c r="C531">
        <v>1994</v>
      </c>
      <c r="D531">
        <v>28</v>
      </c>
      <c r="E531">
        <v>1</v>
      </c>
      <c r="F531" t="s">
        <v>8</v>
      </c>
      <c r="G531" s="3" t="s">
        <v>11</v>
      </c>
      <c r="H531" s="1">
        <v>44429</v>
      </c>
      <c r="I531" s="1">
        <v>44454</v>
      </c>
      <c r="J531" s="1">
        <v>44529</v>
      </c>
      <c r="K531">
        <v>40.428571428571431</v>
      </c>
      <c r="L531" s="48">
        <f t="shared" si="238"/>
        <v>0</v>
      </c>
      <c r="M531" s="48">
        <f t="shared" si="230"/>
        <v>0</v>
      </c>
      <c r="N531" s="48">
        <f t="shared" si="231"/>
        <v>0</v>
      </c>
      <c r="O531">
        <v>29.714285714285715</v>
      </c>
      <c r="P531">
        <v>3300</v>
      </c>
      <c r="Q531" s="9">
        <f>VLOOKUP(ROUND(K531,0),Sheet2!$B$20:$J$37,8,0)</f>
        <v>3027.866102317616</v>
      </c>
      <c r="R531" s="46">
        <f>VLOOKUP(ROUND(K531,0),Sheet2!$B$20:$J$37,2,0)</f>
        <v>4186.3329471694315</v>
      </c>
      <c r="S531" s="46">
        <f>VLOOKUP(ROUND(K531,0),Sheet2!$B$20:$J$37,3,0)</f>
        <v>4014.327682062572</v>
      </c>
      <c r="T531" s="46">
        <f>VLOOKUP(ROUND(K531,0),Sheet2!$B$20:$J$37,4,0)</f>
        <v>3923.2435599941455</v>
      </c>
      <c r="U531" s="46">
        <f>VLOOKUP(ROUND(K531,0),Sheet2!$B$20:$J$37,5,0)</f>
        <v>3782.9916157892471</v>
      </c>
      <c r="V531" s="46">
        <f>VLOOKUP(ROUND(K531,0),Sheet2!$B$20:$J$37,6,0)</f>
        <v>3548.6367327923881</v>
      </c>
      <c r="W531" s="46">
        <f>VLOOKUP(ROUND(K531,0),Sheet2!$B$20:$J$37,7,0)</f>
        <v>3288.2514175550023</v>
      </c>
      <c r="X531" s="46">
        <f>VLOOKUP(ROUND(K531,0),Sheet2!$B$20:$J$37,8,0)</f>
        <v>3027.866102317616</v>
      </c>
      <c r="Y531" s="46">
        <f>VLOOKUP(ROUND(K531,0),Sheet2!$B$20:$J$37,9,0)</f>
        <v>2793.5112193207569</v>
      </c>
      <c r="Z531" s="46">
        <f>VLOOKUP(ROUND(K531,0),Sheet2!$B$20:$M$37,10,0)</f>
        <v>2653.2592751158591</v>
      </c>
      <c r="AA531" s="46">
        <f>VLOOKUP(ROUND(K531,0),Sheet2!$B$20:$M$37,11,0)</f>
        <v>2562.1751530474321</v>
      </c>
      <c r="AB531" s="46">
        <f>VLOOKUP(ROUND(K531,0),Sheet2!$B$20:$M$37,12,0)</f>
        <v>2390.1698879405726</v>
      </c>
      <c r="AC531" s="46">
        <v>50</v>
      </c>
      <c r="AD531" s="53">
        <f t="shared" si="232"/>
        <v>0</v>
      </c>
      <c r="AE531">
        <v>1</v>
      </c>
      <c r="AF531" s="46">
        <v>0</v>
      </c>
      <c r="AG531">
        <v>0</v>
      </c>
      <c r="AH531" s="45">
        <v>0</v>
      </c>
      <c r="AL531">
        <v>1</v>
      </c>
      <c r="AM531" s="45">
        <v>0</v>
      </c>
      <c r="AN531">
        <v>26</v>
      </c>
      <c r="AO531">
        <v>0</v>
      </c>
      <c r="AQ531">
        <v>0</v>
      </c>
      <c r="AS531">
        <v>0</v>
      </c>
      <c r="AT531">
        <v>0</v>
      </c>
      <c r="AU531" t="s">
        <v>20</v>
      </c>
      <c r="AV531" t="s">
        <v>25</v>
      </c>
      <c r="AW531">
        <v>0</v>
      </c>
      <c r="AX531">
        <v>0</v>
      </c>
      <c r="AY531">
        <v>1</v>
      </c>
      <c r="AZ531" s="51">
        <f t="shared" si="233"/>
        <v>1</v>
      </c>
      <c r="BA531">
        <v>0</v>
      </c>
      <c r="BB531">
        <v>0</v>
      </c>
      <c r="BC531">
        <v>0</v>
      </c>
      <c r="BD531">
        <v>0</v>
      </c>
      <c r="BE531">
        <v>0</v>
      </c>
      <c r="BF531" s="51">
        <f t="shared" si="234"/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25</v>
      </c>
      <c r="BW531" t="s">
        <v>25</v>
      </c>
      <c r="BX531">
        <v>0</v>
      </c>
      <c r="BY531">
        <v>0</v>
      </c>
      <c r="BZ531" s="52">
        <f t="shared" si="241"/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 s="52">
        <f t="shared" si="242"/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Y531">
        <v>0</v>
      </c>
      <c r="CZ531">
        <v>0</v>
      </c>
      <c r="DA531">
        <v>0</v>
      </c>
      <c r="DC531">
        <v>0</v>
      </c>
      <c r="DD531" s="54">
        <f t="shared" si="235"/>
        <v>0</v>
      </c>
      <c r="DE531" t="s">
        <v>73</v>
      </c>
      <c r="DF531">
        <v>0</v>
      </c>
      <c r="DG531" s="46">
        <v>0</v>
      </c>
      <c r="DH531" t="s">
        <v>68</v>
      </c>
    </row>
    <row r="532" spans="1:112" hidden="1" x14ac:dyDescent="0.35">
      <c r="A532" t="s">
        <v>2</v>
      </c>
      <c r="B532">
        <v>21002913</v>
      </c>
      <c r="C532">
        <v>1993</v>
      </c>
      <c r="D532">
        <v>29</v>
      </c>
      <c r="E532">
        <v>0</v>
      </c>
      <c r="F532" t="s">
        <v>8</v>
      </c>
      <c r="G532" s="3" t="s">
        <v>11</v>
      </c>
      <c r="H532" s="1">
        <v>44422</v>
      </c>
      <c r="I532" s="1">
        <v>44478</v>
      </c>
      <c r="J532" s="1">
        <v>44453</v>
      </c>
      <c r="K532">
        <v>39.571428571428569</v>
      </c>
      <c r="L532" s="48">
        <f t="shared" si="238"/>
        <v>0</v>
      </c>
      <c r="M532" s="48">
        <f t="shared" si="230"/>
        <v>0</v>
      </c>
      <c r="N532" s="48">
        <f t="shared" si="231"/>
        <v>0</v>
      </c>
      <c r="O532">
        <v>35.142857142857139</v>
      </c>
      <c r="P532">
        <v>3300</v>
      </c>
      <c r="Q532" s="9">
        <f>VLOOKUP(ROUND(K532,0),Sheet2!$B$20:$J$37,8,0)</f>
        <v>3027.866102317616</v>
      </c>
      <c r="R532" s="46">
        <f>VLOOKUP(ROUND(K532,0),Sheet2!$B$20:$J$37,2,0)</f>
        <v>4186.3329471694315</v>
      </c>
      <c r="S532" s="46">
        <f>VLOOKUP(ROUND(K532,0),Sheet2!$B$20:$J$37,3,0)</f>
        <v>4014.327682062572</v>
      </c>
      <c r="T532" s="46">
        <f>VLOOKUP(ROUND(K532,0),Sheet2!$B$20:$J$37,4,0)</f>
        <v>3923.2435599941455</v>
      </c>
      <c r="U532" s="46">
        <f>VLOOKUP(ROUND(K532,0),Sheet2!$B$20:$J$37,5,0)</f>
        <v>3782.9916157892471</v>
      </c>
      <c r="V532" s="46">
        <f>VLOOKUP(ROUND(K532,0),Sheet2!$B$20:$J$37,6,0)</f>
        <v>3548.6367327923881</v>
      </c>
      <c r="W532" s="46">
        <f>VLOOKUP(ROUND(K532,0),Sheet2!$B$20:$J$37,7,0)</f>
        <v>3288.2514175550023</v>
      </c>
      <c r="X532" s="46">
        <f>VLOOKUP(ROUND(K532,0),Sheet2!$B$20:$J$37,8,0)</f>
        <v>3027.866102317616</v>
      </c>
      <c r="Y532" s="46">
        <f>VLOOKUP(ROUND(K532,0),Sheet2!$B$20:$J$37,9,0)</f>
        <v>2793.5112193207569</v>
      </c>
      <c r="Z532" s="46">
        <f>VLOOKUP(ROUND(K532,0),Sheet2!$B$20:$M$37,10,0)</f>
        <v>2653.2592751158591</v>
      </c>
      <c r="AA532" s="46">
        <f>VLOOKUP(ROUND(K532,0),Sheet2!$B$20:$M$37,11,0)</f>
        <v>2562.1751530474321</v>
      </c>
      <c r="AB532" s="46">
        <f>VLOOKUP(ROUND(K532,0),Sheet2!$B$20:$M$37,12,0)</f>
        <v>2390.1698879405726</v>
      </c>
      <c r="AC532" s="46">
        <v>50</v>
      </c>
      <c r="AD532" s="53">
        <f t="shared" si="232"/>
        <v>0</v>
      </c>
      <c r="AE532">
        <v>1</v>
      </c>
      <c r="AF532" s="46">
        <v>0</v>
      </c>
      <c r="AG532">
        <v>0</v>
      </c>
      <c r="AH532" s="45">
        <v>0</v>
      </c>
      <c r="AL532">
        <v>0</v>
      </c>
      <c r="AM532" s="45">
        <v>0</v>
      </c>
      <c r="AO532">
        <v>0</v>
      </c>
      <c r="AQ532">
        <v>0</v>
      </c>
      <c r="AS532">
        <v>0</v>
      </c>
      <c r="AT532">
        <v>0</v>
      </c>
      <c r="AU532" t="s">
        <v>20</v>
      </c>
      <c r="AV532" t="s">
        <v>24</v>
      </c>
      <c r="AW532">
        <v>0</v>
      </c>
      <c r="AX532">
        <v>1</v>
      </c>
      <c r="AY532">
        <v>1</v>
      </c>
      <c r="AZ532" s="51">
        <v>1</v>
      </c>
      <c r="BA532">
        <v>0</v>
      </c>
      <c r="BB532">
        <v>0</v>
      </c>
      <c r="BC532">
        <v>1</v>
      </c>
      <c r="BD532">
        <v>1</v>
      </c>
      <c r="BE532">
        <v>0</v>
      </c>
      <c r="BF532" s="51">
        <f t="shared" si="234"/>
        <v>1</v>
      </c>
      <c r="BG532">
        <v>0</v>
      </c>
      <c r="BH532">
        <v>1</v>
      </c>
      <c r="BI532">
        <v>1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56</v>
      </c>
      <c r="BW532" t="s">
        <v>24</v>
      </c>
      <c r="BX532">
        <v>0</v>
      </c>
      <c r="BY532">
        <v>1</v>
      </c>
      <c r="BZ532" s="52">
        <f t="shared" si="241"/>
        <v>1</v>
      </c>
      <c r="CA532">
        <v>0</v>
      </c>
      <c r="CB532">
        <v>0</v>
      </c>
      <c r="CC532">
        <v>0</v>
      </c>
      <c r="CD532">
        <v>0</v>
      </c>
      <c r="CE532">
        <v>0</v>
      </c>
      <c r="CF532" s="52">
        <f t="shared" si="242"/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Y532">
        <v>0</v>
      </c>
      <c r="CZ532">
        <v>0</v>
      </c>
      <c r="DA532">
        <v>0</v>
      </c>
      <c r="DC532">
        <v>0</v>
      </c>
      <c r="DD532" s="54">
        <f t="shared" si="235"/>
        <v>0</v>
      </c>
      <c r="DF532">
        <v>0</v>
      </c>
      <c r="DG532" s="46">
        <v>0</v>
      </c>
      <c r="DH532" t="s">
        <v>68</v>
      </c>
    </row>
    <row r="533" spans="1:112" hidden="1" x14ac:dyDescent="0.35">
      <c r="A533" t="s">
        <v>3</v>
      </c>
      <c r="B533">
        <v>363164982</v>
      </c>
      <c r="C533">
        <v>1993</v>
      </c>
      <c r="D533">
        <v>29</v>
      </c>
      <c r="E533">
        <v>1</v>
      </c>
      <c r="F533" t="s">
        <v>8</v>
      </c>
      <c r="G533" s="3" t="s">
        <v>11</v>
      </c>
      <c r="H533" s="1">
        <v>44449</v>
      </c>
      <c r="I533" s="1">
        <v>44470</v>
      </c>
      <c r="J533" s="1">
        <v>44502</v>
      </c>
      <c r="K533">
        <v>39.571428571428569</v>
      </c>
      <c r="L533" s="48">
        <f t="shared" si="238"/>
        <v>0</v>
      </c>
      <c r="M533" s="48">
        <f t="shared" si="230"/>
        <v>0</v>
      </c>
      <c r="N533" s="48">
        <f t="shared" si="231"/>
        <v>0</v>
      </c>
      <c r="O533">
        <v>35</v>
      </c>
      <c r="P533">
        <v>3300</v>
      </c>
      <c r="Q533" s="9">
        <f>VLOOKUP(ROUND(K533,0),Sheet2!$B$20:$J$37,8,0)</f>
        <v>3027.866102317616</v>
      </c>
      <c r="R533" s="46">
        <f>VLOOKUP(ROUND(K533,0),Sheet2!$B$20:$J$37,2,0)</f>
        <v>4186.3329471694315</v>
      </c>
      <c r="S533" s="46">
        <f>VLOOKUP(ROUND(K533,0),Sheet2!$B$20:$J$37,3,0)</f>
        <v>4014.327682062572</v>
      </c>
      <c r="T533" s="46">
        <f>VLOOKUP(ROUND(K533,0),Sheet2!$B$20:$J$37,4,0)</f>
        <v>3923.2435599941455</v>
      </c>
      <c r="U533" s="46">
        <f>VLOOKUP(ROUND(K533,0),Sheet2!$B$20:$J$37,5,0)</f>
        <v>3782.9916157892471</v>
      </c>
      <c r="V533" s="46">
        <f>VLOOKUP(ROUND(K533,0),Sheet2!$B$20:$J$37,6,0)</f>
        <v>3548.6367327923881</v>
      </c>
      <c r="W533" s="46">
        <f>VLOOKUP(ROUND(K533,0),Sheet2!$B$20:$J$37,7,0)</f>
        <v>3288.2514175550023</v>
      </c>
      <c r="X533" s="46">
        <f>VLOOKUP(ROUND(K533,0),Sheet2!$B$20:$J$37,8,0)</f>
        <v>3027.866102317616</v>
      </c>
      <c r="Y533" s="46">
        <f>VLOOKUP(ROUND(K533,0),Sheet2!$B$20:$J$37,9,0)</f>
        <v>2793.5112193207569</v>
      </c>
      <c r="Z533" s="46">
        <f>VLOOKUP(ROUND(K533,0),Sheet2!$B$20:$M$37,10,0)</f>
        <v>2653.2592751158591</v>
      </c>
      <c r="AA533" s="46">
        <f>VLOOKUP(ROUND(K533,0),Sheet2!$B$20:$M$37,11,0)</f>
        <v>2562.1751530474321</v>
      </c>
      <c r="AB533" s="46">
        <f>VLOOKUP(ROUND(K533,0),Sheet2!$B$20:$M$37,12,0)</f>
        <v>2390.1698879405726</v>
      </c>
      <c r="AC533" s="46">
        <v>50</v>
      </c>
      <c r="AD533" s="53">
        <f t="shared" si="232"/>
        <v>0</v>
      </c>
      <c r="AE533">
        <v>1</v>
      </c>
      <c r="AF533" s="46">
        <v>0</v>
      </c>
      <c r="AG533">
        <v>0</v>
      </c>
      <c r="AH533" s="45">
        <v>0</v>
      </c>
      <c r="AL533">
        <v>0</v>
      </c>
      <c r="AM533" s="45">
        <v>0</v>
      </c>
      <c r="AO533">
        <v>0</v>
      </c>
      <c r="AQ533">
        <v>0</v>
      </c>
      <c r="AS533">
        <v>0</v>
      </c>
      <c r="AT533">
        <v>0</v>
      </c>
      <c r="AU533" t="s">
        <v>20</v>
      </c>
      <c r="AV533" t="s">
        <v>25</v>
      </c>
      <c r="AW533">
        <v>0</v>
      </c>
      <c r="AX533">
        <v>0</v>
      </c>
      <c r="AY533">
        <v>0</v>
      </c>
      <c r="AZ533" s="51">
        <f t="shared" si="233"/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51">
        <f t="shared" si="234"/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21</v>
      </c>
      <c r="BW533" t="s">
        <v>25</v>
      </c>
      <c r="BX533">
        <v>0</v>
      </c>
      <c r="BY533">
        <v>0</v>
      </c>
      <c r="BZ533" s="52">
        <f t="shared" si="241"/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 s="52">
        <f t="shared" si="242"/>
        <v>0</v>
      </c>
      <c r="CG533">
        <v>0</v>
      </c>
      <c r="CH533">
        <v>0</v>
      </c>
      <c r="CI533">
        <v>0</v>
      </c>
      <c r="CJ533">
        <v>0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Y533">
        <v>0</v>
      </c>
      <c r="CZ533">
        <v>0</v>
      </c>
      <c r="DA533">
        <v>0</v>
      </c>
      <c r="DC533">
        <v>0</v>
      </c>
      <c r="DD533" s="54">
        <f t="shared" si="235"/>
        <v>0</v>
      </c>
      <c r="DE533" t="s">
        <v>73</v>
      </c>
      <c r="DF533">
        <v>0</v>
      </c>
      <c r="DG533" s="46">
        <v>0</v>
      </c>
      <c r="DH533" t="s">
        <v>68</v>
      </c>
    </row>
    <row r="534" spans="1:112" hidden="1" x14ac:dyDescent="0.35">
      <c r="A534" t="s">
        <v>2</v>
      </c>
      <c r="B534">
        <v>20019800</v>
      </c>
      <c r="C534">
        <v>1990</v>
      </c>
      <c r="D534">
        <v>32</v>
      </c>
      <c r="E534">
        <v>0</v>
      </c>
      <c r="F534" t="s">
        <v>9</v>
      </c>
      <c r="G534" s="3" t="s">
        <v>11</v>
      </c>
      <c r="H534" s="1">
        <v>44424</v>
      </c>
      <c r="I534" s="1">
        <v>44479</v>
      </c>
      <c r="J534" s="1">
        <v>44462</v>
      </c>
      <c r="K534">
        <v>39.571428571428569</v>
      </c>
      <c r="L534" s="48">
        <f t="shared" si="238"/>
        <v>0</v>
      </c>
      <c r="M534" s="48">
        <f t="shared" si="230"/>
        <v>0</v>
      </c>
      <c r="N534" s="48">
        <f t="shared" si="231"/>
        <v>0</v>
      </c>
      <c r="O534">
        <v>34.142857142857139</v>
      </c>
      <c r="P534">
        <v>3300</v>
      </c>
      <c r="Q534" s="9">
        <f>VLOOKUP(ROUND(K534,0),Sheet2!$B$20:$J$37,8,0)</f>
        <v>3027.866102317616</v>
      </c>
      <c r="R534" s="46">
        <f>VLOOKUP(ROUND(K534,0),Sheet2!$B$20:$J$37,2,0)</f>
        <v>4186.3329471694315</v>
      </c>
      <c r="S534" s="46">
        <f>VLOOKUP(ROUND(K534,0),Sheet2!$B$20:$J$37,3,0)</f>
        <v>4014.327682062572</v>
      </c>
      <c r="T534" s="46">
        <f>VLOOKUP(ROUND(K534,0),Sheet2!$B$20:$J$37,4,0)</f>
        <v>3923.2435599941455</v>
      </c>
      <c r="U534" s="46">
        <f>VLOOKUP(ROUND(K534,0),Sheet2!$B$20:$J$37,5,0)</f>
        <v>3782.9916157892471</v>
      </c>
      <c r="V534" s="46">
        <f>VLOOKUP(ROUND(K534,0),Sheet2!$B$20:$J$37,6,0)</f>
        <v>3548.6367327923881</v>
      </c>
      <c r="W534" s="46">
        <f>VLOOKUP(ROUND(K534,0),Sheet2!$B$20:$J$37,7,0)</f>
        <v>3288.2514175550023</v>
      </c>
      <c r="X534" s="46">
        <f>VLOOKUP(ROUND(K534,0),Sheet2!$B$20:$J$37,8,0)</f>
        <v>3027.866102317616</v>
      </c>
      <c r="Y534" s="46">
        <f>VLOOKUP(ROUND(K534,0),Sheet2!$B$20:$J$37,9,0)</f>
        <v>2793.5112193207569</v>
      </c>
      <c r="Z534" s="46">
        <f>VLOOKUP(ROUND(K534,0),Sheet2!$B$20:$M$37,10,0)</f>
        <v>2653.2592751158591</v>
      </c>
      <c r="AA534" s="46">
        <f>VLOOKUP(ROUND(K534,0),Sheet2!$B$20:$M$37,11,0)</f>
        <v>2562.1751530474321</v>
      </c>
      <c r="AB534" s="46">
        <f>VLOOKUP(ROUND(K534,0),Sheet2!$B$20:$M$37,12,0)</f>
        <v>2390.1698879405726</v>
      </c>
      <c r="AC534" s="46">
        <v>50</v>
      </c>
      <c r="AD534" s="53">
        <f t="shared" si="232"/>
        <v>0</v>
      </c>
      <c r="AE534">
        <v>1</v>
      </c>
      <c r="AF534" s="46">
        <v>0</v>
      </c>
      <c r="AG534">
        <v>0</v>
      </c>
      <c r="AH534" s="45">
        <v>0</v>
      </c>
      <c r="AL534">
        <v>0</v>
      </c>
      <c r="AM534" s="45">
        <v>0</v>
      </c>
      <c r="AO534">
        <v>0</v>
      </c>
      <c r="AQ534">
        <v>0</v>
      </c>
      <c r="AS534">
        <v>0</v>
      </c>
      <c r="AT534">
        <v>0</v>
      </c>
      <c r="AU534" t="s">
        <v>20</v>
      </c>
      <c r="AV534" t="s">
        <v>24</v>
      </c>
      <c r="AW534">
        <v>0</v>
      </c>
      <c r="AX534">
        <v>0</v>
      </c>
      <c r="AY534">
        <v>0</v>
      </c>
      <c r="AZ534" s="51">
        <f t="shared" si="233"/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51">
        <f t="shared" si="234"/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55</v>
      </c>
      <c r="BW534" t="s">
        <v>24</v>
      </c>
      <c r="BX534">
        <v>0</v>
      </c>
      <c r="BY534">
        <v>0</v>
      </c>
      <c r="BZ534" s="52">
        <f t="shared" si="241"/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 s="52">
        <f t="shared" si="242"/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1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Y534">
        <v>0</v>
      </c>
      <c r="CZ534">
        <v>0</v>
      </c>
      <c r="DA534">
        <v>0</v>
      </c>
      <c r="DC534">
        <v>0</v>
      </c>
      <c r="DD534" s="54">
        <f t="shared" si="235"/>
        <v>0</v>
      </c>
      <c r="DF534">
        <v>0</v>
      </c>
      <c r="DG534" s="46">
        <v>0</v>
      </c>
      <c r="DH534" t="s">
        <v>68</v>
      </c>
    </row>
    <row r="535" spans="1:112" hidden="1" x14ac:dyDescent="0.35">
      <c r="A535" t="s">
        <v>3</v>
      </c>
      <c r="B535">
        <v>356137563</v>
      </c>
      <c r="C535">
        <v>1988</v>
      </c>
      <c r="D535">
        <v>34</v>
      </c>
      <c r="E535">
        <v>2</v>
      </c>
      <c r="F535" t="s">
        <v>8</v>
      </c>
      <c r="G535" s="3" t="s">
        <v>11</v>
      </c>
      <c r="H535" s="1">
        <v>44427</v>
      </c>
      <c r="I535" s="1">
        <v>44489</v>
      </c>
      <c r="J535" s="1">
        <v>44473</v>
      </c>
      <c r="K535">
        <v>39.571428571428569</v>
      </c>
      <c r="L535" s="48">
        <f t="shared" si="238"/>
        <v>0</v>
      </c>
      <c r="M535" s="48">
        <f t="shared" si="230"/>
        <v>0</v>
      </c>
      <c r="N535" s="48">
        <f t="shared" si="231"/>
        <v>0</v>
      </c>
      <c r="O535">
        <v>33</v>
      </c>
      <c r="P535">
        <v>3300</v>
      </c>
      <c r="Q535" s="9">
        <f>VLOOKUP(ROUND(K535,0),Sheet2!$B$20:$J$37,8,0)</f>
        <v>3027.866102317616</v>
      </c>
      <c r="R535" s="46">
        <f>VLOOKUP(ROUND(K535,0),Sheet2!$B$20:$J$37,2,0)</f>
        <v>4186.3329471694315</v>
      </c>
      <c r="S535" s="46">
        <f>VLOOKUP(ROUND(K535,0),Sheet2!$B$20:$J$37,3,0)</f>
        <v>4014.327682062572</v>
      </c>
      <c r="T535" s="46">
        <f>VLOOKUP(ROUND(K535,0),Sheet2!$B$20:$J$37,4,0)</f>
        <v>3923.2435599941455</v>
      </c>
      <c r="U535" s="46">
        <f>VLOOKUP(ROUND(K535,0),Sheet2!$B$20:$J$37,5,0)</f>
        <v>3782.9916157892471</v>
      </c>
      <c r="V535" s="46">
        <f>VLOOKUP(ROUND(K535,0),Sheet2!$B$20:$J$37,6,0)</f>
        <v>3548.6367327923881</v>
      </c>
      <c r="W535" s="46">
        <f>VLOOKUP(ROUND(K535,0),Sheet2!$B$20:$J$37,7,0)</f>
        <v>3288.2514175550023</v>
      </c>
      <c r="X535" s="46">
        <f>VLOOKUP(ROUND(K535,0),Sheet2!$B$20:$J$37,8,0)</f>
        <v>3027.866102317616</v>
      </c>
      <c r="Y535" s="46">
        <f>VLOOKUP(ROUND(K535,0),Sheet2!$B$20:$J$37,9,0)</f>
        <v>2793.5112193207569</v>
      </c>
      <c r="Z535" s="46">
        <f>VLOOKUP(ROUND(K535,0),Sheet2!$B$20:$M$37,10,0)</f>
        <v>2653.2592751158591</v>
      </c>
      <c r="AA535" s="46">
        <f>VLOOKUP(ROUND(K535,0),Sheet2!$B$20:$M$37,11,0)</f>
        <v>2562.1751530474321</v>
      </c>
      <c r="AB535" s="46">
        <f>VLOOKUP(ROUND(K535,0),Sheet2!$B$20:$M$37,12,0)</f>
        <v>2390.1698879405726</v>
      </c>
      <c r="AC535" s="46">
        <v>50</v>
      </c>
      <c r="AD535" s="53">
        <f t="shared" si="232"/>
        <v>0</v>
      </c>
      <c r="AE535">
        <v>1</v>
      </c>
      <c r="AF535" s="46">
        <v>0</v>
      </c>
      <c r="AG535">
        <v>0</v>
      </c>
      <c r="AH535" s="45">
        <v>0</v>
      </c>
      <c r="AL535">
        <v>0</v>
      </c>
      <c r="AM535" s="45">
        <v>0</v>
      </c>
      <c r="AO535">
        <v>0</v>
      </c>
      <c r="AQ535">
        <v>0</v>
      </c>
      <c r="AS535">
        <v>0</v>
      </c>
      <c r="AT535">
        <v>0</v>
      </c>
      <c r="AU535" t="s">
        <v>20</v>
      </c>
      <c r="AV535" t="s">
        <v>24</v>
      </c>
      <c r="AW535">
        <v>0</v>
      </c>
      <c r="AX535">
        <v>1</v>
      </c>
      <c r="AY535">
        <v>0</v>
      </c>
      <c r="AZ535" s="51">
        <f t="shared" si="233"/>
        <v>1</v>
      </c>
      <c r="BA535">
        <v>0</v>
      </c>
      <c r="BB535">
        <v>0</v>
      </c>
      <c r="BC535">
        <v>1</v>
      </c>
      <c r="BD535">
        <v>0</v>
      </c>
      <c r="BE535">
        <v>0</v>
      </c>
      <c r="BF535" s="51">
        <f t="shared" si="234"/>
        <v>0</v>
      </c>
      <c r="BG535">
        <v>0</v>
      </c>
      <c r="BH535">
        <v>0</v>
      </c>
      <c r="BI535">
        <v>1</v>
      </c>
      <c r="BJ535">
        <v>1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62</v>
      </c>
      <c r="BW535" t="s">
        <v>24</v>
      </c>
      <c r="BX535">
        <v>0</v>
      </c>
      <c r="BY535">
        <v>0</v>
      </c>
      <c r="BZ535" s="52">
        <f t="shared" si="241"/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 s="52">
        <f t="shared" si="242"/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Y535">
        <v>0</v>
      </c>
      <c r="CZ535">
        <v>0</v>
      </c>
      <c r="DA535">
        <v>0</v>
      </c>
      <c r="DC535">
        <v>0</v>
      </c>
      <c r="DD535" s="54">
        <f t="shared" si="235"/>
        <v>0</v>
      </c>
      <c r="DE535" t="s">
        <v>73</v>
      </c>
      <c r="DF535">
        <v>0</v>
      </c>
      <c r="DG535" s="46">
        <v>0</v>
      </c>
      <c r="DH535" t="s">
        <v>68</v>
      </c>
    </row>
    <row r="536" spans="1:112" hidden="1" x14ac:dyDescent="0.35">
      <c r="A536" t="s">
        <v>2</v>
      </c>
      <c r="B536">
        <v>18715603</v>
      </c>
      <c r="C536">
        <v>1987</v>
      </c>
      <c r="D536">
        <v>35</v>
      </c>
      <c r="E536">
        <v>0</v>
      </c>
      <c r="F536" t="s">
        <v>9</v>
      </c>
      <c r="G536" s="3" t="s">
        <v>11</v>
      </c>
      <c r="H536" s="1">
        <v>44446</v>
      </c>
      <c r="I536" s="1">
        <v>44467</v>
      </c>
      <c r="J536" s="1">
        <v>44458</v>
      </c>
      <c r="K536">
        <v>39.571428571428569</v>
      </c>
      <c r="L536" s="48">
        <f t="shared" si="238"/>
        <v>0</v>
      </c>
      <c r="M536" s="48">
        <f t="shared" si="230"/>
        <v>0</v>
      </c>
      <c r="N536" s="48">
        <f t="shared" si="231"/>
        <v>0</v>
      </c>
      <c r="O536">
        <v>37.857142857142854</v>
      </c>
      <c r="P536">
        <v>3300</v>
      </c>
      <c r="Q536" s="9">
        <f>VLOOKUP(ROUND(K536,0),Sheet2!$B$20:$J$37,8,0)</f>
        <v>3027.866102317616</v>
      </c>
      <c r="R536" s="46">
        <f>VLOOKUP(ROUND(K536,0),Sheet2!$B$20:$J$37,2,0)</f>
        <v>4186.3329471694315</v>
      </c>
      <c r="S536" s="46">
        <f>VLOOKUP(ROUND(K536,0),Sheet2!$B$20:$J$37,3,0)</f>
        <v>4014.327682062572</v>
      </c>
      <c r="T536" s="46">
        <f>VLOOKUP(ROUND(K536,0),Sheet2!$B$20:$J$37,4,0)</f>
        <v>3923.2435599941455</v>
      </c>
      <c r="U536" s="46">
        <f>VLOOKUP(ROUND(K536,0),Sheet2!$B$20:$J$37,5,0)</f>
        <v>3782.9916157892471</v>
      </c>
      <c r="V536" s="46">
        <f>VLOOKUP(ROUND(K536,0),Sheet2!$B$20:$J$37,6,0)</f>
        <v>3548.6367327923881</v>
      </c>
      <c r="W536" s="46">
        <f>VLOOKUP(ROUND(K536,0),Sheet2!$B$20:$J$37,7,0)</f>
        <v>3288.2514175550023</v>
      </c>
      <c r="X536" s="46">
        <f>VLOOKUP(ROUND(K536,0),Sheet2!$B$20:$J$37,8,0)</f>
        <v>3027.866102317616</v>
      </c>
      <c r="Y536" s="46">
        <f>VLOOKUP(ROUND(K536,0),Sheet2!$B$20:$J$37,9,0)</f>
        <v>2793.5112193207569</v>
      </c>
      <c r="Z536" s="46">
        <f>VLOOKUP(ROUND(K536,0),Sheet2!$B$20:$M$37,10,0)</f>
        <v>2653.2592751158591</v>
      </c>
      <c r="AA536" s="46">
        <f>VLOOKUP(ROUND(K536,0),Sheet2!$B$20:$M$37,11,0)</f>
        <v>2562.1751530474321</v>
      </c>
      <c r="AB536" s="46">
        <f>VLOOKUP(ROUND(K536,0),Sheet2!$B$20:$M$37,12,0)</f>
        <v>2390.1698879405726</v>
      </c>
      <c r="AC536" s="46">
        <v>50</v>
      </c>
      <c r="AD536" s="53">
        <f t="shared" si="232"/>
        <v>0</v>
      </c>
      <c r="AE536">
        <v>1</v>
      </c>
      <c r="AF536" s="46">
        <v>0</v>
      </c>
      <c r="AG536">
        <v>0</v>
      </c>
      <c r="AH536" s="45">
        <v>0</v>
      </c>
      <c r="AL536">
        <v>0</v>
      </c>
      <c r="AM536" s="45">
        <v>0</v>
      </c>
      <c r="AO536">
        <v>0</v>
      </c>
      <c r="AQ536">
        <v>0</v>
      </c>
      <c r="AS536">
        <v>0</v>
      </c>
      <c r="AT536">
        <v>0</v>
      </c>
      <c r="AU536" t="s">
        <v>20</v>
      </c>
      <c r="AV536" t="s">
        <v>25</v>
      </c>
      <c r="AW536">
        <v>0</v>
      </c>
      <c r="AX536">
        <v>0</v>
      </c>
      <c r="AY536">
        <v>1</v>
      </c>
      <c r="AZ536" s="51">
        <f t="shared" si="233"/>
        <v>1</v>
      </c>
      <c r="BA536">
        <v>0</v>
      </c>
      <c r="BB536">
        <v>0</v>
      </c>
      <c r="BC536">
        <v>0</v>
      </c>
      <c r="BD536">
        <v>0</v>
      </c>
      <c r="BE536">
        <v>0</v>
      </c>
      <c r="BF536" s="51">
        <f t="shared" si="234"/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21</v>
      </c>
      <c r="BW536" t="s">
        <v>25</v>
      </c>
      <c r="BX536">
        <v>0</v>
      </c>
      <c r="BY536">
        <v>0</v>
      </c>
      <c r="BZ536" s="52">
        <f t="shared" si="241"/>
        <v>0</v>
      </c>
      <c r="CA536">
        <v>0</v>
      </c>
      <c r="CB536">
        <v>0</v>
      </c>
      <c r="CC536">
        <v>1</v>
      </c>
      <c r="CD536">
        <v>0</v>
      </c>
      <c r="CE536">
        <v>0</v>
      </c>
      <c r="CF536" s="52">
        <f t="shared" si="242"/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Y536">
        <v>0</v>
      </c>
      <c r="CZ536">
        <v>0</v>
      </c>
      <c r="DA536">
        <v>0</v>
      </c>
      <c r="DC536">
        <v>0</v>
      </c>
      <c r="DD536" s="54">
        <f t="shared" si="235"/>
        <v>0</v>
      </c>
      <c r="DF536">
        <v>0</v>
      </c>
      <c r="DG536" s="46">
        <v>0</v>
      </c>
      <c r="DH536" t="s">
        <v>68</v>
      </c>
    </row>
    <row r="537" spans="1:112" hidden="1" x14ac:dyDescent="0.35">
      <c r="A537" t="s">
        <v>2</v>
      </c>
      <c r="B537">
        <v>21038907</v>
      </c>
      <c r="C537">
        <v>1997</v>
      </c>
      <c r="D537">
        <v>25</v>
      </c>
      <c r="E537">
        <v>0</v>
      </c>
      <c r="F537" t="s">
        <v>8</v>
      </c>
      <c r="G537" s="3" t="s">
        <v>11</v>
      </c>
      <c r="H537" s="1">
        <v>44429</v>
      </c>
      <c r="I537" s="1">
        <v>44453</v>
      </c>
      <c r="J537" s="1">
        <v>44515</v>
      </c>
      <c r="K537">
        <v>39.714285714285715</v>
      </c>
      <c r="L537" s="48">
        <f t="shared" si="238"/>
        <v>0</v>
      </c>
      <c r="M537" s="48">
        <f t="shared" si="230"/>
        <v>0</v>
      </c>
      <c r="N537" s="48">
        <f t="shared" si="231"/>
        <v>0</v>
      </c>
      <c r="O537">
        <v>30.857142857142858</v>
      </c>
      <c r="P537">
        <v>3300</v>
      </c>
      <c r="Q537" s="9">
        <f>VLOOKUP(ROUND(K537,0),Sheet2!$B$20:$J$37,8,0)</f>
        <v>3027.866102317616</v>
      </c>
      <c r="R537" s="46">
        <f>VLOOKUP(ROUND(K537,0),Sheet2!$B$20:$J$37,2,0)</f>
        <v>4186.3329471694315</v>
      </c>
      <c r="S537" s="46">
        <f>VLOOKUP(ROUND(K537,0),Sheet2!$B$20:$J$37,3,0)</f>
        <v>4014.327682062572</v>
      </c>
      <c r="T537" s="46">
        <f>VLOOKUP(ROUND(K537,0),Sheet2!$B$20:$J$37,4,0)</f>
        <v>3923.2435599941455</v>
      </c>
      <c r="U537" s="46">
        <f>VLOOKUP(ROUND(K537,0),Sheet2!$B$20:$J$37,5,0)</f>
        <v>3782.9916157892471</v>
      </c>
      <c r="V537" s="46">
        <f>VLOOKUP(ROUND(K537,0),Sheet2!$B$20:$J$37,6,0)</f>
        <v>3548.6367327923881</v>
      </c>
      <c r="W537" s="46">
        <f>VLOOKUP(ROUND(K537,0),Sheet2!$B$20:$J$37,7,0)</f>
        <v>3288.2514175550023</v>
      </c>
      <c r="X537" s="46">
        <f>VLOOKUP(ROUND(K537,0),Sheet2!$B$20:$J$37,8,0)</f>
        <v>3027.866102317616</v>
      </c>
      <c r="Y537" s="46">
        <f>VLOOKUP(ROUND(K537,0),Sheet2!$B$20:$J$37,9,0)</f>
        <v>2793.5112193207569</v>
      </c>
      <c r="Z537" s="46">
        <f>VLOOKUP(ROUND(K537,0),Sheet2!$B$20:$M$37,10,0)</f>
        <v>2653.2592751158591</v>
      </c>
      <c r="AA537" s="46">
        <f>VLOOKUP(ROUND(K537,0),Sheet2!$B$20:$M$37,11,0)</f>
        <v>2562.1751530474321</v>
      </c>
      <c r="AB537" s="46">
        <f>VLOOKUP(ROUND(K537,0),Sheet2!$B$20:$M$37,12,0)</f>
        <v>2390.1698879405726</v>
      </c>
      <c r="AC537" s="46">
        <v>50</v>
      </c>
      <c r="AD537" s="53">
        <f t="shared" si="232"/>
        <v>0</v>
      </c>
      <c r="AE537">
        <v>1</v>
      </c>
      <c r="AF537" s="46">
        <v>0</v>
      </c>
      <c r="AG537">
        <v>0</v>
      </c>
      <c r="AH537" s="45">
        <v>0</v>
      </c>
      <c r="AL537">
        <v>0</v>
      </c>
      <c r="AM537" s="45">
        <v>0</v>
      </c>
      <c r="AO537">
        <v>0</v>
      </c>
      <c r="AQ537">
        <v>0</v>
      </c>
      <c r="AS537">
        <v>0</v>
      </c>
      <c r="AT537">
        <v>0</v>
      </c>
      <c r="AU537" t="s">
        <v>20</v>
      </c>
      <c r="AV537" t="s">
        <v>25</v>
      </c>
      <c r="AW537">
        <v>0</v>
      </c>
      <c r="AX537">
        <v>0</v>
      </c>
      <c r="AY537">
        <v>1</v>
      </c>
      <c r="AZ537" s="51">
        <f t="shared" si="233"/>
        <v>1</v>
      </c>
      <c r="BA537">
        <v>0</v>
      </c>
      <c r="BB537">
        <v>0</v>
      </c>
      <c r="BC537">
        <v>0</v>
      </c>
      <c r="BD537">
        <v>0</v>
      </c>
      <c r="BE537">
        <v>0</v>
      </c>
      <c r="BF537" s="51">
        <f t="shared" si="234"/>
        <v>0</v>
      </c>
      <c r="BG537">
        <v>0</v>
      </c>
      <c r="BH537">
        <v>1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24</v>
      </c>
      <c r="BW537" t="s">
        <v>25</v>
      </c>
      <c r="BX537">
        <v>0</v>
      </c>
      <c r="BY537">
        <v>1</v>
      </c>
      <c r="BZ537" s="52">
        <f t="shared" si="241"/>
        <v>1</v>
      </c>
      <c r="CA537">
        <v>0</v>
      </c>
      <c r="CB537">
        <v>0</v>
      </c>
      <c r="CC537">
        <v>0</v>
      </c>
      <c r="CD537">
        <v>0</v>
      </c>
      <c r="CE537">
        <v>0</v>
      </c>
      <c r="CF537" s="52">
        <f t="shared" si="242"/>
        <v>0</v>
      </c>
      <c r="CG537">
        <v>0</v>
      </c>
      <c r="CH537">
        <v>1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Y537">
        <v>0</v>
      </c>
      <c r="CZ537">
        <v>0</v>
      </c>
      <c r="DA537">
        <v>0</v>
      </c>
      <c r="DC537">
        <v>0</v>
      </c>
      <c r="DD537" s="54">
        <f t="shared" si="235"/>
        <v>0</v>
      </c>
      <c r="DE537" t="s">
        <v>73</v>
      </c>
      <c r="DF537">
        <v>0</v>
      </c>
      <c r="DG537" s="46">
        <v>0</v>
      </c>
      <c r="DH537" t="s">
        <v>68</v>
      </c>
    </row>
    <row r="538" spans="1:112" hidden="1" x14ac:dyDescent="0.35">
      <c r="A538" t="s">
        <v>3</v>
      </c>
      <c r="B538">
        <v>902730849</v>
      </c>
      <c r="C538">
        <v>1994</v>
      </c>
      <c r="D538">
        <v>28</v>
      </c>
      <c r="E538" s="45">
        <v>1</v>
      </c>
      <c r="F538" t="s">
        <v>8</v>
      </c>
      <c r="G538" s="3" t="s">
        <v>11</v>
      </c>
      <c r="H538" s="1">
        <v>44434</v>
      </c>
      <c r="I538" s="1">
        <v>44455</v>
      </c>
      <c r="J538" s="1">
        <v>44512</v>
      </c>
      <c r="K538">
        <v>39.714285714285715</v>
      </c>
      <c r="L538" s="48">
        <f t="shared" si="238"/>
        <v>0</v>
      </c>
      <c r="M538" s="48">
        <f t="shared" si="230"/>
        <v>0</v>
      </c>
      <c r="N538" s="48">
        <f t="shared" si="231"/>
        <v>0</v>
      </c>
      <c r="O538">
        <v>31.571428571428573</v>
      </c>
      <c r="P538">
        <v>3300</v>
      </c>
      <c r="Q538" s="9">
        <f>VLOOKUP(ROUND(K538,0),Sheet2!$B$20:$J$37,8,0)</f>
        <v>3027.866102317616</v>
      </c>
      <c r="R538" s="46">
        <f>VLOOKUP(ROUND(K538,0),Sheet2!$B$20:$J$37,2,0)</f>
        <v>4186.3329471694315</v>
      </c>
      <c r="S538" s="46">
        <f>VLOOKUP(ROUND(K538,0),Sheet2!$B$20:$J$37,3,0)</f>
        <v>4014.327682062572</v>
      </c>
      <c r="T538" s="46">
        <f>VLOOKUP(ROUND(K538,0),Sheet2!$B$20:$J$37,4,0)</f>
        <v>3923.2435599941455</v>
      </c>
      <c r="U538" s="46">
        <f>VLOOKUP(ROUND(K538,0),Sheet2!$B$20:$J$37,5,0)</f>
        <v>3782.9916157892471</v>
      </c>
      <c r="V538" s="46">
        <f>VLOOKUP(ROUND(K538,0),Sheet2!$B$20:$J$37,6,0)</f>
        <v>3548.6367327923881</v>
      </c>
      <c r="W538" s="46">
        <f>VLOOKUP(ROUND(K538,0),Sheet2!$B$20:$J$37,7,0)</f>
        <v>3288.2514175550023</v>
      </c>
      <c r="X538" s="46">
        <f>VLOOKUP(ROUND(K538,0),Sheet2!$B$20:$J$37,8,0)</f>
        <v>3027.866102317616</v>
      </c>
      <c r="Y538" s="46">
        <f>VLOOKUP(ROUND(K538,0),Sheet2!$B$20:$J$37,9,0)</f>
        <v>2793.5112193207569</v>
      </c>
      <c r="Z538" s="46">
        <f>VLOOKUP(ROUND(K538,0),Sheet2!$B$20:$M$37,10,0)</f>
        <v>2653.2592751158591</v>
      </c>
      <c r="AA538" s="46">
        <f>VLOOKUP(ROUND(K538,0),Sheet2!$B$20:$M$37,11,0)</f>
        <v>2562.1751530474321</v>
      </c>
      <c r="AB538" s="46">
        <f>VLOOKUP(ROUND(K538,0),Sheet2!$B$20:$M$37,12,0)</f>
        <v>2390.1698879405726</v>
      </c>
      <c r="AC538" s="46">
        <v>50</v>
      </c>
      <c r="AD538" s="53">
        <f t="shared" si="232"/>
        <v>0</v>
      </c>
      <c r="AE538">
        <v>1</v>
      </c>
      <c r="AF538" s="46">
        <v>0</v>
      </c>
      <c r="AG538">
        <v>0</v>
      </c>
      <c r="AH538" s="45">
        <v>0</v>
      </c>
      <c r="AL538">
        <v>0</v>
      </c>
      <c r="AM538" s="45">
        <v>0</v>
      </c>
      <c r="AO538">
        <v>1</v>
      </c>
      <c r="AP538" t="s">
        <v>17</v>
      </c>
      <c r="AQ538">
        <v>0</v>
      </c>
      <c r="AS538">
        <v>0</v>
      </c>
      <c r="AT538">
        <v>0</v>
      </c>
      <c r="AU538" t="s">
        <v>20</v>
      </c>
      <c r="AV538" t="s">
        <v>25</v>
      </c>
      <c r="AW538">
        <v>0</v>
      </c>
      <c r="AX538">
        <v>0</v>
      </c>
      <c r="AY538">
        <v>0</v>
      </c>
      <c r="AZ538" s="51">
        <f t="shared" si="233"/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51">
        <f t="shared" si="234"/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21</v>
      </c>
      <c r="BW538" t="s">
        <v>25</v>
      </c>
      <c r="BX538">
        <v>0</v>
      </c>
      <c r="BY538">
        <v>0</v>
      </c>
      <c r="BZ538" s="52">
        <f t="shared" si="241"/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 s="52">
        <f t="shared" si="242"/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Y538">
        <v>0</v>
      </c>
      <c r="CZ538">
        <v>0</v>
      </c>
      <c r="DA538">
        <v>0</v>
      </c>
      <c r="DC538">
        <v>0</v>
      </c>
      <c r="DD538" s="54">
        <f t="shared" si="235"/>
        <v>0</v>
      </c>
      <c r="DE538" t="s">
        <v>8</v>
      </c>
      <c r="DF538">
        <v>0</v>
      </c>
      <c r="DG538" s="46">
        <v>0</v>
      </c>
      <c r="DH538" t="s">
        <v>68</v>
      </c>
    </row>
    <row r="539" spans="1:112" hidden="1" x14ac:dyDescent="0.35">
      <c r="A539" t="s">
        <v>3</v>
      </c>
      <c r="B539">
        <v>389192016</v>
      </c>
      <c r="C539">
        <v>1993</v>
      </c>
      <c r="D539">
        <v>29</v>
      </c>
      <c r="E539">
        <v>3</v>
      </c>
      <c r="F539" t="s">
        <v>8</v>
      </c>
      <c r="G539" s="3" t="s">
        <v>11</v>
      </c>
      <c r="H539" s="1">
        <v>44429</v>
      </c>
      <c r="I539" s="1">
        <v>44453</v>
      </c>
      <c r="J539" s="1">
        <v>44465</v>
      </c>
      <c r="K539">
        <v>39.714285714285715</v>
      </c>
      <c r="L539" s="48">
        <f t="shared" si="238"/>
        <v>0</v>
      </c>
      <c r="M539" s="48">
        <f t="shared" si="230"/>
        <v>0</v>
      </c>
      <c r="N539" s="48">
        <f t="shared" si="231"/>
        <v>0</v>
      </c>
      <c r="O539">
        <v>38</v>
      </c>
      <c r="P539">
        <v>3300</v>
      </c>
      <c r="Q539" s="9">
        <f>VLOOKUP(ROUND(K539,0),Sheet2!$B$20:$J$37,8,0)</f>
        <v>3027.866102317616</v>
      </c>
      <c r="R539" s="46">
        <f>VLOOKUP(ROUND(K539,0),Sheet2!$B$20:$J$37,2,0)</f>
        <v>4186.3329471694315</v>
      </c>
      <c r="S539" s="46">
        <f>VLOOKUP(ROUND(K539,0),Sheet2!$B$20:$J$37,3,0)</f>
        <v>4014.327682062572</v>
      </c>
      <c r="T539" s="46">
        <f>VLOOKUP(ROUND(K539,0),Sheet2!$B$20:$J$37,4,0)</f>
        <v>3923.2435599941455</v>
      </c>
      <c r="U539" s="46">
        <f>VLOOKUP(ROUND(K539,0),Sheet2!$B$20:$J$37,5,0)</f>
        <v>3782.9916157892471</v>
      </c>
      <c r="V539" s="46">
        <f>VLOOKUP(ROUND(K539,0),Sheet2!$B$20:$J$37,6,0)</f>
        <v>3548.6367327923881</v>
      </c>
      <c r="W539" s="46">
        <f>VLOOKUP(ROUND(K539,0),Sheet2!$B$20:$J$37,7,0)</f>
        <v>3288.2514175550023</v>
      </c>
      <c r="X539" s="46">
        <f>VLOOKUP(ROUND(K539,0),Sheet2!$B$20:$J$37,8,0)</f>
        <v>3027.866102317616</v>
      </c>
      <c r="Y539" s="46">
        <f>VLOOKUP(ROUND(K539,0),Sheet2!$B$20:$J$37,9,0)</f>
        <v>2793.5112193207569</v>
      </c>
      <c r="Z539" s="46">
        <f>VLOOKUP(ROUND(K539,0),Sheet2!$B$20:$M$37,10,0)</f>
        <v>2653.2592751158591</v>
      </c>
      <c r="AA539" s="46">
        <f>VLOOKUP(ROUND(K539,0),Sheet2!$B$20:$M$37,11,0)</f>
        <v>2562.1751530474321</v>
      </c>
      <c r="AB539" s="46">
        <f>VLOOKUP(ROUND(K539,0),Sheet2!$B$20:$M$37,12,0)</f>
        <v>2390.1698879405726</v>
      </c>
      <c r="AC539" s="46">
        <v>50</v>
      </c>
      <c r="AD539" s="53">
        <f t="shared" si="232"/>
        <v>0</v>
      </c>
      <c r="AE539">
        <v>1</v>
      </c>
      <c r="AF539" s="46">
        <v>0</v>
      </c>
      <c r="AG539">
        <v>0</v>
      </c>
      <c r="AH539" s="45">
        <v>0</v>
      </c>
      <c r="AL539">
        <v>0</v>
      </c>
      <c r="AM539" s="45">
        <v>0</v>
      </c>
      <c r="AO539">
        <v>0</v>
      </c>
      <c r="AS539">
        <v>0</v>
      </c>
      <c r="AT539">
        <v>0</v>
      </c>
      <c r="AU539" t="s">
        <v>20</v>
      </c>
      <c r="AV539" t="s">
        <v>25</v>
      </c>
      <c r="AW539">
        <v>0</v>
      </c>
      <c r="AX539">
        <v>0</v>
      </c>
      <c r="AY539">
        <v>1</v>
      </c>
      <c r="AZ539" s="51">
        <f t="shared" si="233"/>
        <v>1</v>
      </c>
      <c r="BA539">
        <v>0</v>
      </c>
      <c r="BB539">
        <v>0</v>
      </c>
      <c r="BC539">
        <v>0</v>
      </c>
      <c r="BD539">
        <v>0</v>
      </c>
      <c r="BE539">
        <v>0</v>
      </c>
      <c r="BF539" s="51">
        <f t="shared" si="234"/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24</v>
      </c>
      <c r="BW539" t="s">
        <v>25</v>
      </c>
      <c r="BX539">
        <v>0</v>
      </c>
      <c r="BY539">
        <v>1</v>
      </c>
      <c r="BZ539" s="52">
        <f t="shared" si="241"/>
        <v>1</v>
      </c>
      <c r="CA539">
        <v>0</v>
      </c>
      <c r="CB539">
        <v>0</v>
      </c>
      <c r="CC539">
        <v>0</v>
      </c>
      <c r="CD539">
        <v>0</v>
      </c>
      <c r="CE539">
        <v>0</v>
      </c>
      <c r="CF539" s="52">
        <f t="shared" si="242"/>
        <v>0</v>
      </c>
      <c r="CG539">
        <v>0</v>
      </c>
      <c r="CH539">
        <v>0</v>
      </c>
      <c r="CI539">
        <v>1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Y539">
        <v>0</v>
      </c>
      <c r="CZ539">
        <v>0</v>
      </c>
      <c r="DA539">
        <v>0</v>
      </c>
      <c r="DC539">
        <v>0</v>
      </c>
      <c r="DD539" s="54">
        <f t="shared" si="235"/>
        <v>0</v>
      </c>
      <c r="DE539" t="s">
        <v>8</v>
      </c>
      <c r="DF539">
        <v>0</v>
      </c>
      <c r="DG539" s="46">
        <v>0</v>
      </c>
      <c r="DH539" t="s">
        <v>68</v>
      </c>
    </row>
    <row r="540" spans="1:112" hidden="1" x14ac:dyDescent="0.35">
      <c r="A540" t="s">
        <v>2</v>
      </c>
      <c r="B540">
        <v>21024134</v>
      </c>
      <c r="C540">
        <v>1992</v>
      </c>
      <c r="D540">
        <v>30</v>
      </c>
      <c r="E540">
        <v>0</v>
      </c>
      <c r="F540" t="s">
        <v>8</v>
      </c>
      <c r="G540" s="4" t="s">
        <v>11</v>
      </c>
      <c r="H540" s="1">
        <v>44450</v>
      </c>
      <c r="I540" s="1"/>
      <c r="J540" s="1">
        <v>44554</v>
      </c>
      <c r="K540" s="46">
        <v>39.857142857142854</v>
      </c>
      <c r="L540" s="48">
        <f t="shared" si="238"/>
        <v>0</v>
      </c>
      <c r="M540" s="48">
        <f t="shared" si="230"/>
        <v>0</v>
      </c>
      <c r="N540" s="48">
        <f t="shared" si="231"/>
        <v>0</v>
      </c>
      <c r="O540">
        <v>24.999999999999996</v>
      </c>
      <c r="P540">
        <v>3300</v>
      </c>
      <c r="Q540" s="9">
        <f>VLOOKUP(ROUND(K540,0),Sheet2!$B$20:$J$37,8,0)</f>
        <v>3027.866102317616</v>
      </c>
      <c r="R540" s="46">
        <f>VLOOKUP(ROUND(K540,0),Sheet2!$B$20:$J$37,2,0)</f>
        <v>4186.3329471694315</v>
      </c>
      <c r="S540" s="46">
        <f>VLOOKUP(ROUND(K540,0),Sheet2!$B$20:$J$37,3,0)</f>
        <v>4014.327682062572</v>
      </c>
      <c r="T540" s="46">
        <f>VLOOKUP(ROUND(K540,0),Sheet2!$B$20:$J$37,4,0)</f>
        <v>3923.2435599941455</v>
      </c>
      <c r="U540" s="46">
        <f>VLOOKUP(ROUND(K540,0),Sheet2!$B$20:$J$37,5,0)</f>
        <v>3782.9916157892471</v>
      </c>
      <c r="V540" s="46">
        <f>VLOOKUP(ROUND(K540,0),Sheet2!$B$20:$J$37,6,0)</f>
        <v>3548.6367327923881</v>
      </c>
      <c r="W540" s="46">
        <f>VLOOKUP(ROUND(K540,0),Sheet2!$B$20:$J$37,7,0)</f>
        <v>3288.2514175550023</v>
      </c>
      <c r="X540" s="46">
        <f>VLOOKUP(ROUND(K540,0),Sheet2!$B$20:$J$37,8,0)</f>
        <v>3027.866102317616</v>
      </c>
      <c r="Y540" s="46">
        <f>VLOOKUP(ROUND(K540,0),Sheet2!$B$20:$J$37,9,0)</f>
        <v>2793.5112193207569</v>
      </c>
      <c r="Z540" s="46">
        <f>VLOOKUP(ROUND(K540,0),Sheet2!$B$20:$M$37,10,0)</f>
        <v>2653.2592751158591</v>
      </c>
      <c r="AA540" s="46">
        <f>VLOOKUP(ROUND(K540,0),Sheet2!$B$20:$M$37,11,0)</f>
        <v>2562.1751530474321</v>
      </c>
      <c r="AB540" s="46">
        <f>VLOOKUP(ROUND(K540,0),Sheet2!$B$20:$M$37,12,0)</f>
        <v>2390.1698879405726</v>
      </c>
      <c r="AC540" s="46">
        <v>50</v>
      </c>
      <c r="AD540" s="53">
        <f t="shared" si="232"/>
        <v>0</v>
      </c>
      <c r="AE540">
        <v>1</v>
      </c>
      <c r="AF540" s="46">
        <v>0</v>
      </c>
      <c r="AG540">
        <v>0</v>
      </c>
      <c r="AH540" s="45">
        <v>0</v>
      </c>
      <c r="AL540">
        <v>0</v>
      </c>
      <c r="AM540" s="45">
        <v>0</v>
      </c>
      <c r="AO540">
        <v>0</v>
      </c>
      <c r="AQ540">
        <v>0</v>
      </c>
      <c r="AS540">
        <v>0</v>
      </c>
      <c r="AT540">
        <v>0</v>
      </c>
      <c r="AU540" t="s">
        <v>21</v>
      </c>
      <c r="AV540" t="s">
        <v>25</v>
      </c>
      <c r="AW540">
        <v>0</v>
      </c>
      <c r="AX540">
        <v>0</v>
      </c>
      <c r="AY540">
        <v>0</v>
      </c>
      <c r="AZ540" s="51">
        <f t="shared" si="233"/>
        <v>0</v>
      </c>
      <c r="BA540">
        <v>0</v>
      </c>
      <c r="BB540">
        <v>1</v>
      </c>
      <c r="BC540">
        <v>0</v>
      </c>
      <c r="BD540">
        <v>0</v>
      </c>
      <c r="BE540">
        <v>0</v>
      </c>
      <c r="BF540" s="51">
        <f t="shared" si="234"/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/>
      <c r="CW540">
        <v>0</v>
      </c>
      <c r="CY540">
        <v>0</v>
      </c>
      <c r="CZ540">
        <v>0</v>
      </c>
      <c r="DA540">
        <v>0</v>
      </c>
      <c r="DC540">
        <v>0</v>
      </c>
      <c r="DD540" s="54">
        <f t="shared" si="235"/>
        <v>0</v>
      </c>
      <c r="DF540">
        <v>0</v>
      </c>
      <c r="DG540" s="46">
        <v>0</v>
      </c>
      <c r="DH540" t="s">
        <v>68</v>
      </c>
    </row>
    <row r="541" spans="1:112" hidden="1" x14ac:dyDescent="0.35">
      <c r="A541" t="s">
        <v>3</v>
      </c>
      <c r="B541">
        <v>937067181</v>
      </c>
      <c r="C541">
        <v>1993</v>
      </c>
      <c r="D541">
        <v>29</v>
      </c>
      <c r="E541">
        <v>1</v>
      </c>
      <c r="F541" t="s">
        <v>8</v>
      </c>
      <c r="G541" s="3" t="s">
        <v>11</v>
      </c>
      <c r="H541" s="1">
        <v>44438</v>
      </c>
      <c r="I541" s="1">
        <v>44459</v>
      </c>
      <c r="J541" s="1">
        <v>44478</v>
      </c>
      <c r="K541">
        <v>40</v>
      </c>
      <c r="L541" s="48">
        <f t="shared" si="238"/>
        <v>0</v>
      </c>
      <c r="M541" s="48">
        <f t="shared" si="230"/>
        <v>0</v>
      </c>
      <c r="N541" s="48">
        <f t="shared" si="231"/>
        <v>0</v>
      </c>
      <c r="O541">
        <v>37.285714285714285</v>
      </c>
      <c r="P541">
        <v>3300</v>
      </c>
      <c r="Q541" s="9">
        <f>VLOOKUP(ROUND(K541,0),Sheet2!$B$20:$J$37,8,0)</f>
        <v>3027.866102317616</v>
      </c>
      <c r="R541" s="46">
        <f>VLOOKUP(ROUND(K541,0),Sheet2!$B$20:$J$37,2,0)</f>
        <v>4186.3329471694315</v>
      </c>
      <c r="S541" s="46">
        <f>VLOOKUP(ROUND(K541,0),Sheet2!$B$20:$J$37,3,0)</f>
        <v>4014.327682062572</v>
      </c>
      <c r="T541" s="46">
        <f>VLOOKUP(ROUND(K541,0),Sheet2!$B$20:$J$37,4,0)</f>
        <v>3923.2435599941455</v>
      </c>
      <c r="U541" s="46">
        <f>VLOOKUP(ROUND(K541,0),Sheet2!$B$20:$J$37,5,0)</f>
        <v>3782.9916157892471</v>
      </c>
      <c r="V541" s="46">
        <f>VLOOKUP(ROUND(K541,0),Sheet2!$B$20:$J$37,6,0)</f>
        <v>3548.6367327923881</v>
      </c>
      <c r="W541" s="46">
        <f>VLOOKUP(ROUND(K541,0),Sheet2!$B$20:$J$37,7,0)</f>
        <v>3288.2514175550023</v>
      </c>
      <c r="X541" s="46">
        <f>VLOOKUP(ROUND(K541,0),Sheet2!$B$20:$J$37,8,0)</f>
        <v>3027.866102317616</v>
      </c>
      <c r="Y541" s="46">
        <f>VLOOKUP(ROUND(K541,0),Sheet2!$B$20:$J$37,9,0)</f>
        <v>2793.5112193207569</v>
      </c>
      <c r="Z541" s="46">
        <f>VLOOKUP(ROUND(K541,0),Sheet2!$B$20:$M$37,10,0)</f>
        <v>2653.2592751158591</v>
      </c>
      <c r="AA541" s="46">
        <f>VLOOKUP(ROUND(K541,0),Sheet2!$B$20:$M$37,11,0)</f>
        <v>2562.1751530474321</v>
      </c>
      <c r="AB541" s="46">
        <f>VLOOKUP(ROUND(K541,0),Sheet2!$B$20:$M$37,12,0)</f>
        <v>2390.1698879405726</v>
      </c>
      <c r="AC541" s="46">
        <v>50</v>
      </c>
      <c r="AD541" s="53">
        <f t="shared" si="232"/>
        <v>0</v>
      </c>
      <c r="AE541">
        <v>1</v>
      </c>
      <c r="AF541" s="46">
        <v>0</v>
      </c>
      <c r="AG541">
        <v>0</v>
      </c>
      <c r="AH541" s="45">
        <v>0</v>
      </c>
      <c r="AL541">
        <v>0</v>
      </c>
      <c r="AM541" s="45">
        <v>0</v>
      </c>
      <c r="AO541">
        <v>0</v>
      </c>
      <c r="AS541">
        <v>0</v>
      </c>
      <c r="AT541">
        <v>0</v>
      </c>
      <c r="AU541" t="s">
        <v>20</v>
      </c>
      <c r="AV541" t="s">
        <v>25</v>
      </c>
      <c r="AW541">
        <v>0</v>
      </c>
      <c r="AX541">
        <v>0</v>
      </c>
      <c r="AY541">
        <v>1</v>
      </c>
      <c r="AZ541" s="51">
        <f t="shared" si="233"/>
        <v>1</v>
      </c>
      <c r="BA541">
        <v>0</v>
      </c>
      <c r="BB541">
        <v>0</v>
      </c>
      <c r="BC541">
        <v>0</v>
      </c>
      <c r="BD541">
        <v>0</v>
      </c>
      <c r="BE541">
        <v>0</v>
      </c>
      <c r="BF541" s="51">
        <f t="shared" si="234"/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21</v>
      </c>
      <c r="BW541" t="s">
        <v>25</v>
      </c>
      <c r="BX541">
        <v>0</v>
      </c>
      <c r="BY541">
        <v>0</v>
      </c>
      <c r="BZ541" s="52">
        <f t="shared" ref="BZ541:BZ545" si="243">BX541+BY541</f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 s="52">
        <f t="shared" ref="CF541:CF545" si="244">CD541+CE541</f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</v>
      </c>
      <c r="CX541">
        <v>1</v>
      </c>
      <c r="CY541">
        <v>0</v>
      </c>
      <c r="CZ541">
        <v>0</v>
      </c>
      <c r="DA541">
        <v>0</v>
      </c>
      <c r="DC541">
        <v>0</v>
      </c>
      <c r="DD541" s="54">
        <f t="shared" si="235"/>
        <v>0</v>
      </c>
      <c r="DE541" t="s">
        <v>8</v>
      </c>
      <c r="DF541">
        <v>0</v>
      </c>
      <c r="DG541" s="46">
        <v>0</v>
      </c>
      <c r="DH541" t="s">
        <v>68</v>
      </c>
    </row>
    <row r="542" spans="1:112" hidden="1" x14ac:dyDescent="0.35">
      <c r="A542" t="s">
        <v>3</v>
      </c>
      <c r="B542">
        <v>949872110</v>
      </c>
      <c r="C542">
        <v>1992</v>
      </c>
      <c r="D542">
        <v>30</v>
      </c>
      <c r="E542">
        <v>1</v>
      </c>
      <c r="F542" t="s">
        <v>8</v>
      </c>
      <c r="G542" s="3" t="s">
        <v>11</v>
      </c>
      <c r="H542" s="1">
        <v>44438</v>
      </c>
      <c r="I542" s="1">
        <v>44459</v>
      </c>
      <c r="J542" s="1">
        <v>44504</v>
      </c>
      <c r="K542">
        <v>40</v>
      </c>
      <c r="L542" s="48">
        <f t="shared" si="238"/>
        <v>0</v>
      </c>
      <c r="M542" s="48">
        <f t="shared" si="230"/>
        <v>0</v>
      </c>
      <c r="N542" s="48">
        <f t="shared" si="231"/>
        <v>0</v>
      </c>
      <c r="O542">
        <v>33.571428571428569</v>
      </c>
      <c r="P542">
        <v>3300</v>
      </c>
      <c r="Q542" s="9">
        <f>VLOOKUP(ROUND(K542,0),Sheet2!$B$20:$J$37,8,0)</f>
        <v>3027.866102317616</v>
      </c>
      <c r="R542" s="46">
        <f>VLOOKUP(ROUND(K542,0),Sheet2!$B$20:$J$37,2,0)</f>
        <v>4186.3329471694315</v>
      </c>
      <c r="S542" s="46">
        <f>VLOOKUP(ROUND(K542,0),Sheet2!$B$20:$J$37,3,0)</f>
        <v>4014.327682062572</v>
      </c>
      <c r="T542" s="46">
        <f>VLOOKUP(ROUND(K542,0),Sheet2!$B$20:$J$37,4,0)</f>
        <v>3923.2435599941455</v>
      </c>
      <c r="U542" s="46">
        <f>VLOOKUP(ROUND(K542,0),Sheet2!$B$20:$J$37,5,0)</f>
        <v>3782.9916157892471</v>
      </c>
      <c r="V542" s="46">
        <f>VLOOKUP(ROUND(K542,0),Sheet2!$B$20:$J$37,6,0)</f>
        <v>3548.6367327923881</v>
      </c>
      <c r="W542" s="46">
        <f>VLOOKUP(ROUND(K542,0),Sheet2!$B$20:$J$37,7,0)</f>
        <v>3288.2514175550023</v>
      </c>
      <c r="X542" s="46">
        <f>VLOOKUP(ROUND(K542,0),Sheet2!$B$20:$J$37,8,0)</f>
        <v>3027.866102317616</v>
      </c>
      <c r="Y542" s="46">
        <f>VLOOKUP(ROUND(K542,0),Sheet2!$B$20:$J$37,9,0)</f>
        <v>2793.5112193207569</v>
      </c>
      <c r="Z542" s="46">
        <f>VLOOKUP(ROUND(K542,0),Sheet2!$B$20:$M$37,10,0)</f>
        <v>2653.2592751158591</v>
      </c>
      <c r="AA542" s="46">
        <f>VLOOKUP(ROUND(K542,0),Sheet2!$B$20:$M$37,11,0)</f>
        <v>2562.1751530474321</v>
      </c>
      <c r="AB542" s="46">
        <f>VLOOKUP(ROUND(K542,0),Sheet2!$B$20:$M$37,12,0)</f>
        <v>2390.1698879405726</v>
      </c>
      <c r="AC542" s="46">
        <v>50</v>
      </c>
      <c r="AD542" s="53">
        <f t="shared" si="232"/>
        <v>0</v>
      </c>
      <c r="AE542">
        <v>1</v>
      </c>
      <c r="AF542" s="46">
        <v>0</v>
      </c>
      <c r="AG542">
        <v>0</v>
      </c>
      <c r="AH542" s="45">
        <v>0</v>
      </c>
      <c r="AL542">
        <v>0</v>
      </c>
      <c r="AM542" s="45">
        <v>0</v>
      </c>
      <c r="AO542">
        <v>0</v>
      </c>
      <c r="AS542">
        <v>0</v>
      </c>
      <c r="AT542">
        <v>0</v>
      </c>
      <c r="AU542" t="s">
        <v>20</v>
      </c>
      <c r="AV542" t="s">
        <v>25</v>
      </c>
      <c r="AW542">
        <v>0</v>
      </c>
      <c r="AX542">
        <v>0</v>
      </c>
      <c r="AY542">
        <v>1</v>
      </c>
      <c r="AZ542" s="51">
        <f t="shared" si="233"/>
        <v>1</v>
      </c>
      <c r="BA542">
        <v>0</v>
      </c>
      <c r="BB542">
        <v>0</v>
      </c>
      <c r="BC542">
        <v>0</v>
      </c>
      <c r="BD542">
        <v>0</v>
      </c>
      <c r="BE542">
        <v>0</v>
      </c>
      <c r="BF542" s="51">
        <f t="shared" si="234"/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21</v>
      </c>
      <c r="BW542" t="s">
        <v>25</v>
      </c>
      <c r="BX542">
        <v>0</v>
      </c>
      <c r="BY542">
        <v>1</v>
      </c>
      <c r="BZ542" s="52">
        <f t="shared" si="243"/>
        <v>1</v>
      </c>
      <c r="CA542">
        <v>0</v>
      </c>
      <c r="CB542">
        <v>0</v>
      </c>
      <c r="CC542">
        <v>1</v>
      </c>
      <c r="CD542">
        <v>0</v>
      </c>
      <c r="CE542">
        <v>0</v>
      </c>
      <c r="CF542" s="52">
        <f t="shared" si="244"/>
        <v>0</v>
      </c>
      <c r="CG542">
        <v>0</v>
      </c>
      <c r="CH542">
        <v>1</v>
      </c>
      <c r="CI542">
        <v>0</v>
      </c>
      <c r="CJ542">
        <v>1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Y542">
        <v>0</v>
      </c>
      <c r="CZ542">
        <v>0</v>
      </c>
      <c r="DA542">
        <v>0</v>
      </c>
      <c r="DC542">
        <v>0</v>
      </c>
      <c r="DD542" s="54">
        <f t="shared" si="235"/>
        <v>0</v>
      </c>
      <c r="DE542" t="s">
        <v>8</v>
      </c>
      <c r="DF542">
        <v>0</v>
      </c>
      <c r="DG542" s="46">
        <v>0</v>
      </c>
      <c r="DH542" t="s">
        <v>68</v>
      </c>
    </row>
    <row r="543" spans="1:112" hidden="1" x14ac:dyDescent="0.35">
      <c r="A543" t="s">
        <v>3</v>
      </c>
      <c r="B543">
        <v>966413848</v>
      </c>
      <c r="C543">
        <v>1991</v>
      </c>
      <c r="D543">
        <v>31</v>
      </c>
      <c r="E543">
        <v>1</v>
      </c>
      <c r="F543" t="s">
        <v>8</v>
      </c>
      <c r="G543" s="3" t="s">
        <v>11</v>
      </c>
      <c r="H543" s="1">
        <v>44457</v>
      </c>
      <c r="I543" s="1">
        <v>44480</v>
      </c>
      <c r="J543" s="1">
        <v>44548</v>
      </c>
      <c r="K543">
        <v>40</v>
      </c>
      <c r="L543" s="48">
        <f t="shared" si="238"/>
        <v>0</v>
      </c>
      <c r="M543" s="48">
        <f t="shared" si="230"/>
        <v>0</v>
      </c>
      <c r="N543" s="48">
        <f t="shared" si="231"/>
        <v>0</v>
      </c>
      <c r="O543">
        <v>30.285714285714285</v>
      </c>
      <c r="P543">
        <v>3300</v>
      </c>
      <c r="Q543" s="9">
        <f>VLOOKUP(ROUND(K543,0),Sheet2!$B$20:$J$37,8,0)</f>
        <v>3027.866102317616</v>
      </c>
      <c r="R543" s="46">
        <f>VLOOKUP(ROUND(K543,0),Sheet2!$B$20:$J$37,2,0)</f>
        <v>4186.3329471694315</v>
      </c>
      <c r="S543" s="46">
        <f>VLOOKUP(ROUND(K543,0),Sheet2!$B$20:$J$37,3,0)</f>
        <v>4014.327682062572</v>
      </c>
      <c r="T543" s="46">
        <f>VLOOKUP(ROUND(K543,0),Sheet2!$B$20:$J$37,4,0)</f>
        <v>3923.2435599941455</v>
      </c>
      <c r="U543" s="46">
        <f>VLOOKUP(ROUND(K543,0),Sheet2!$B$20:$J$37,5,0)</f>
        <v>3782.9916157892471</v>
      </c>
      <c r="V543" s="46">
        <f>VLOOKUP(ROUND(K543,0),Sheet2!$B$20:$J$37,6,0)</f>
        <v>3548.6367327923881</v>
      </c>
      <c r="W543" s="46">
        <f>VLOOKUP(ROUND(K543,0),Sheet2!$B$20:$J$37,7,0)</f>
        <v>3288.2514175550023</v>
      </c>
      <c r="X543" s="46">
        <f>VLOOKUP(ROUND(K543,0),Sheet2!$B$20:$J$37,8,0)</f>
        <v>3027.866102317616</v>
      </c>
      <c r="Y543" s="46">
        <f>VLOOKUP(ROUND(K543,0),Sheet2!$B$20:$J$37,9,0)</f>
        <v>2793.5112193207569</v>
      </c>
      <c r="Z543" s="46">
        <f>VLOOKUP(ROUND(K543,0),Sheet2!$B$20:$M$37,10,0)</f>
        <v>2653.2592751158591</v>
      </c>
      <c r="AA543" s="46">
        <f>VLOOKUP(ROUND(K543,0),Sheet2!$B$20:$M$37,11,0)</f>
        <v>2562.1751530474321</v>
      </c>
      <c r="AB543" s="46">
        <f>VLOOKUP(ROUND(K543,0),Sheet2!$B$20:$M$37,12,0)</f>
        <v>2390.1698879405726</v>
      </c>
      <c r="AC543" s="46">
        <v>50</v>
      </c>
      <c r="AD543" s="53">
        <f t="shared" si="232"/>
        <v>0</v>
      </c>
      <c r="AE543">
        <v>1</v>
      </c>
      <c r="AF543" s="46">
        <v>0</v>
      </c>
      <c r="AG543">
        <v>0</v>
      </c>
      <c r="AH543" s="45">
        <v>0</v>
      </c>
      <c r="AL543">
        <v>0</v>
      </c>
      <c r="AM543" s="45">
        <v>0</v>
      </c>
      <c r="AO543">
        <v>0</v>
      </c>
      <c r="AQ543">
        <v>0</v>
      </c>
      <c r="AS543">
        <v>0</v>
      </c>
      <c r="AT543">
        <v>0</v>
      </c>
      <c r="AU543" t="s">
        <v>20</v>
      </c>
      <c r="AV543" t="s">
        <v>25</v>
      </c>
      <c r="AW543">
        <v>0</v>
      </c>
      <c r="AX543">
        <v>0</v>
      </c>
      <c r="AY543">
        <v>0</v>
      </c>
      <c r="AZ543" s="51">
        <f t="shared" si="233"/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51">
        <f t="shared" si="234"/>
        <v>0</v>
      </c>
      <c r="BG543">
        <v>0</v>
      </c>
      <c r="BH543">
        <v>0</v>
      </c>
      <c r="BI543">
        <v>1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23</v>
      </c>
      <c r="BW543" t="s">
        <v>25</v>
      </c>
      <c r="BX543">
        <v>0</v>
      </c>
      <c r="BY543">
        <v>0</v>
      </c>
      <c r="BZ543" s="52">
        <f t="shared" si="243"/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 s="52">
        <f t="shared" si="244"/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Y543">
        <v>0</v>
      </c>
      <c r="CZ543">
        <v>0</v>
      </c>
      <c r="DA543">
        <v>0</v>
      </c>
      <c r="DC543">
        <v>0</v>
      </c>
      <c r="DD543" s="54">
        <f t="shared" si="235"/>
        <v>0</v>
      </c>
      <c r="DE543" t="s">
        <v>73</v>
      </c>
      <c r="DF543">
        <v>0</v>
      </c>
      <c r="DG543" s="46">
        <v>0</v>
      </c>
      <c r="DH543" t="s">
        <v>68</v>
      </c>
    </row>
    <row r="544" spans="1:112" hidden="1" x14ac:dyDescent="0.35">
      <c r="A544" t="s">
        <v>3</v>
      </c>
      <c r="B544">
        <v>936195846</v>
      </c>
      <c r="C544">
        <v>1993</v>
      </c>
      <c r="D544">
        <v>29</v>
      </c>
      <c r="E544">
        <v>0</v>
      </c>
      <c r="F544" t="s">
        <v>8</v>
      </c>
      <c r="G544" s="3" t="s">
        <v>11</v>
      </c>
      <c r="H544" s="1">
        <v>44429</v>
      </c>
      <c r="I544" s="1">
        <v>44453</v>
      </c>
      <c r="J544" s="1">
        <v>44481</v>
      </c>
      <c r="K544">
        <v>39.428571428571431</v>
      </c>
      <c r="L544" s="48">
        <f t="shared" si="238"/>
        <v>0</v>
      </c>
      <c r="M544" s="48">
        <f t="shared" si="230"/>
        <v>0</v>
      </c>
      <c r="N544" s="48">
        <f t="shared" si="231"/>
        <v>0</v>
      </c>
      <c r="O544">
        <v>35.428571428571431</v>
      </c>
      <c r="P544">
        <v>4100</v>
      </c>
      <c r="Q544" s="9">
        <f>VLOOKUP(ROUND(K544,0),Sheet2!$B$20:$J$37,8,0)</f>
        <v>2883.6536389391513</v>
      </c>
      <c r="R544" s="46">
        <f>VLOOKUP(ROUND(K544,0),Sheet2!$B$20:$J$37,2,0)</f>
        <v>3986.9445441050993</v>
      </c>
      <c r="S544" s="46">
        <f>VLOOKUP(ROUND(K544,0),Sheet2!$B$20:$J$37,3,0)</f>
        <v>3823.1316171522089</v>
      </c>
      <c r="T544" s="46">
        <f>VLOOKUP(ROUND(K544,0),Sheet2!$B$20:$J$37,4,0)</f>
        <v>3736.3856874523608</v>
      </c>
      <c r="U544" s="46">
        <f>VLOOKUP(ROUND(K544,0),Sheet2!$B$20:$J$37,5,0)</f>
        <v>3602.8137210549116</v>
      </c>
      <c r="V544" s="46">
        <f>VLOOKUP(ROUND(K544,0),Sheet2!$B$20:$J$37,6,0)</f>
        <v>3379.6207896898895</v>
      </c>
      <c r="W544" s="46">
        <f>VLOOKUP(ROUND(K544,0),Sheet2!$B$20:$J$37,7,0)</f>
        <v>3131.6372143145204</v>
      </c>
      <c r="X544" s="46">
        <f>VLOOKUP(ROUND(K544,0),Sheet2!$B$20:$J$37,8,0)</f>
        <v>2883.6536389391513</v>
      </c>
      <c r="Y544" s="46">
        <f>VLOOKUP(ROUND(K544,0),Sheet2!$B$20:$J$37,9,0)</f>
        <v>2660.4607075741292</v>
      </c>
      <c r="Z544" s="46">
        <f>VLOOKUP(ROUND(K544,0),Sheet2!$B$20:$M$37,10,0)</f>
        <v>2526.8887411766796</v>
      </c>
      <c r="AA544" s="46">
        <f>VLOOKUP(ROUND(K544,0),Sheet2!$B$20:$M$37,11,0)</f>
        <v>2440.1428114768319</v>
      </c>
      <c r="AB544" s="46">
        <f>VLOOKUP(ROUND(K544,0),Sheet2!$B$20:$M$37,12,0)</f>
        <v>2276.3298845239415</v>
      </c>
      <c r="AC544" s="46">
        <v>99</v>
      </c>
      <c r="AD544" s="53">
        <f t="shared" si="232"/>
        <v>0</v>
      </c>
      <c r="AE544">
        <v>1</v>
      </c>
      <c r="AF544" s="46">
        <v>0</v>
      </c>
      <c r="AG544">
        <v>0</v>
      </c>
      <c r="AH544" s="45">
        <v>0</v>
      </c>
      <c r="AL544">
        <v>0</v>
      </c>
      <c r="AM544" s="45">
        <v>0</v>
      </c>
      <c r="AO544">
        <v>0</v>
      </c>
      <c r="AQ544">
        <v>0</v>
      </c>
      <c r="AS544">
        <v>0</v>
      </c>
      <c r="AT544">
        <v>0</v>
      </c>
      <c r="AU544" t="s">
        <v>20</v>
      </c>
      <c r="AV544" t="s">
        <v>25</v>
      </c>
      <c r="AW544">
        <v>0</v>
      </c>
      <c r="AX544">
        <v>0</v>
      </c>
      <c r="AY544">
        <v>0</v>
      </c>
      <c r="AZ544" s="51">
        <f t="shared" si="233"/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51">
        <f t="shared" si="234"/>
        <v>0</v>
      </c>
      <c r="BG544">
        <v>0</v>
      </c>
      <c r="BH544">
        <v>0</v>
      </c>
      <c r="BI544">
        <v>1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24</v>
      </c>
      <c r="BW544" t="s">
        <v>25</v>
      </c>
      <c r="BX544">
        <v>0</v>
      </c>
      <c r="BY544">
        <v>0</v>
      </c>
      <c r="BZ544" s="52">
        <f t="shared" si="243"/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 s="52">
        <f t="shared" si="244"/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Y544">
        <v>0</v>
      </c>
      <c r="CZ544">
        <v>0</v>
      </c>
      <c r="DA544">
        <v>0</v>
      </c>
      <c r="DC544">
        <v>0</v>
      </c>
      <c r="DD544" s="54">
        <f t="shared" si="235"/>
        <v>0</v>
      </c>
      <c r="DE544" t="s">
        <v>73</v>
      </c>
      <c r="DF544">
        <v>0</v>
      </c>
      <c r="DG544" s="46">
        <v>1</v>
      </c>
      <c r="DH544" t="s">
        <v>70</v>
      </c>
    </row>
    <row r="545" spans="1:112" hidden="1" x14ac:dyDescent="0.35">
      <c r="A545" t="s">
        <v>3</v>
      </c>
      <c r="B545">
        <v>366487220</v>
      </c>
      <c r="C545">
        <v>1991</v>
      </c>
      <c r="D545">
        <v>31</v>
      </c>
      <c r="E545">
        <v>2</v>
      </c>
      <c r="F545" t="s">
        <v>8</v>
      </c>
      <c r="G545" s="3" t="s">
        <v>11</v>
      </c>
      <c r="H545" s="1">
        <v>44438</v>
      </c>
      <c r="I545" s="1">
        <v>44459</v>
      </c>
      <c r="J545" s="1">
        <v>44501</v>
      </c>
      <c r="K545" s="46">
        <v>40</v>
      </c>
      <c r="L545" s="48">
        <f t="shared" si="238"/>
        <v>0</v>
      </c>
      <c r="M545" s="48">
        <f t="shared" si="230"/>
        <v>0</v>
      </c>
      <c r="N545" s="48">
        <f t="shared" si="231"/>
        <v>0</v>
      </c>
      <c r="O545">
        <v>34</v>
      </c>
      <c r="P545">
        <v>3300</v>
      </c>
      <c r="Q545" s="9">
        <f>VLOOKUP(ROUND(K545,0),Sheet2!$B$20:$J$37,8,0)</f>
        <v>3027.866102317616</v>
      </c>
      <c r="R545" s="46">
        <f>VLOOKUP(ROUND(K545,0),Sheet2!$B$20:$J$37,2,0)</f>
        <v>4186.3329471694315</v>
      </c>
      <c r="S545" s="46">
        <f>VLOOKUP(ROUND(K545,0),Sheet2!$B$20:$J$37,3,0)</f>
        <v>4014.327682062572</v>
      </c>
      <c r="T545" s="46">
        <f>VLOOKUP(ROUND(K545,0),Sheet2!$B$20:$J$37,4,0)</f>
        <v>3923.2435599941455</v>
      </c>
      <c r="U545" s="46">
        <f>VLOOKUP(ROUND(K545,0),Sheet2!$B$20:$J$37,5,0)</f>
        <v>3782.9916157892471</v>
      </c>
      <c r="V545" s="46">
        <f>VLOOKUP(ROUND(K545,0),Sheet2!$B$20:$J$37,6,0)</f>
        <v>3548.6367327923881</v>
      </c>
      <c r="W545" s="46">
        <f>VLOOKUP(ROUND(K545,0),Sheet2!$B$20:$J$37,7,0)</f>
        <v>3288.2514175550023</v>
      </c>
      <c r="X545" s="46">
        <f>VLOOKUP(ROUND(K545,0),Sheet2!$B$20:$J$37,8,0)</f>
        <v>3027.866102317616</v>
      </c>
      <c r="Y545" s="46">
        <f>VLOOKUP(ROUND(K545,0),Sheet2!$B$20:$J$37,9,0)</f>
        <v>2793.5112193207569</v>
      </c>
      <c r="Z545" s="46">
        <f>VLOOKUP(ROUND(K545,0),Sheet2!$B$20:$M$37,10,0)</f>
        <v>2653.2592751158591</v>
      </c>
      <c r="AA545" s="46">
        <f>VLOOKUP(ROUND(K545,0),Sheet2!$B$20:$M$37,11,0)</f>
        <v>2562.1751530474321</v>
      </c>
      <c r="AB545" s="46">
        <f>VLOOKUP(ROUND(K545,0),Sheet2!$B$20:$M$37,12,0)</f>
        <v>2390.1698879405726</v>
      </c>
      <c r="AC545" s="46">
        <v>50</v>
      </c>
      <c r="AD545" s="53">
        <f t="shared" si="232"/>
        <v>0</v>
      </c>
      <c r="AE545">
        <v>1</v>
      </c>
      <c r="AF545" s="46">
        <v>0</v>
      </c>
      <c r="AG545">
        <v>0</v>
      </c>
      <c r="AH545" s="45">
        <v>0</v>
      </c>
      <c r="AL545">
        <v>0</v>
      </c>
      <c r="AM545" s="45">
        <v>0</v>
      </c>
      <c r="AO545">
        <v>0</v>
      </c>
      <c r="AS545">
        <v>0</v>
      </c>
      <c r="AT545">
        <v>0</v>
      </c>
      <c r="AU545" t="s">
        <v>20</v>
      </c>
      <c r="AV545" t="s">
        <v>25</v>
      </c>
      <c r="AW545">
        <v>0</v>
      </c>
      <c r="AX545">
        <v>0</v>
      </c>
      <c r="AY545">
        <v>1</v>
      </c>
      <c r="AZ545" s="51">
        <f t="shared" si="233"/>
        <v>1</v>
      </c>
      <c r="BA545">
        <v>0</v>
      </c>
      <c r="BB545">
        <v>0</v>
      </c>
      <c r="BC545">
        <v>0</v>
      </c>
      <c r="BD545">
        <v>0</v>
      </c>
      <c r="BE545">
        <v>0</v>
      </c>
      <c r="BF545" s="51">
        <f t="shared" si="234"/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21</v>
      </c>
      <c r="BW545" t="s">
        <v>25</v>
      </c>
      <c r="BX545">
        <v>0</v>
      </c>
      <c r="BY545">
        <v>1</v>
      </c>
      <c r="BZ545" s="52">
        <f t="shared" si="243"/>
        <v>1</v>
      </c>
      <c r="CA545">
        <v>0</v>
      </c>
      <c r="CB545">
        <v>0</v>
      </c>
      <c r="CC545">
        <v>0</v>
      </c>
      <c r="CD545">
        <v>0</v>
      </c>
      <c r="CE545">
        <v>0</v>
      </c>
      <c r="CF545" s="52">
        <f t="shared" si="244"/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Y545">
        <v>0</v>
      </c>
      <c r="CZ545">
        <v>0</v>
      </c>
      <c r="DA545">
        <v>0</v>
      </c>
      <c r="DC545">
        <v>0</v>
      </c>
      <c r="DD545" s="54">
        <f t="shared" si="235"/>
        <v>0</v>
      </c>
      <c r="DE545" t="s">
        <v>73</v>
      </c>
      <c r="DF545">
        <v>0</v>
      </c>
      <c r="DG545" s="46">
        <v>0</v>
      </c>
      <c r="DH545" t="s">
        <v>68</v>
      </c>
    </row>
    <row r="546" spans="1:112" hidden="1" x14ac:dyDescent="0.35">
      <c r="A546" t="s">
        <v>2</v>
      </c>
      <c r="B546">
        <v>21044452</v>
      </c>
      <c r="C546">
        <v>1989</v>
      </c>
      <c r="D546">
        <v>33</v>
      </c>
      <c r="E546">
        <v>0</v>
      </c>
      <c r="F546" t="s">
        <v>8</v>
      </c>
      <c r="G546" s="3" t="s">
        <v>11</v>
      </c>
      <c r="H546" s="1">
        <v>44425</v>
      </c>
      <c r="I546" s="1" t="s">
        <v>52</v>
      </c>
      <c r="J546" s="1">
        <v>44424</v>
      </c>
      <c r="K546" s="47">
        <v>38</v>
      </c>
      <c r="L546" s="48">
        <v>0</v>
      </c>
      <c r="M546" s="48">
        <f t="shared" si="230"/>
        <v>0</v>
      </c>
      <c r="N546" s="48">
        <f t="shared" si="231"/>
        <v>0</v>
      </c>
      <c r="P546">
        <v>3800</v>
      </c>
      <c r="Q546" s="9">
        <f>VLOOKUP(ROUND(K546,0),Sheet2!$B$20:$J$37,8,0)</f>
        <v>2726.9345824864808</v>
      </c>
      <c r="R546" s="46">
        <f>VLOOKUP(ROUND(K546,0),Sheet2!$B$20:$J$37,2,0)</f>
        <v>3770.264503671694</v>
      </c>
      <c r="S546" s="46">
        <f>VLOOKUP(ROUND(K546,0),Sheet2!$B$20:$J$37,3,0)</f>
        <v>3615.3543821737098</v>
      </c>
      <c r="T546" s="46">
        <f>VLOOKUP(ROUND(K546,0),Sheet2!$B$20:$J$37,4,0)</f>
        <v>3533.3228675721571</v>
      </c>
      <c r="U546" s="46">
        <f>VLOOKUP(ROUND(K546,0),Sheet2!$B$20:$J$37,5,0)</f>
        <v>3407.0101892735506</v>
      </c>
      <c r="V546" s="46">
        <f>VLOOKUP(ROUND(K546,0),Sheet2!$B$20:$J$37,6,0)</f>
        <v>3195.9472117761161</v>
      </c>
      <c r="W546" s="46">
        <f>VLOOKUP(ROUND(K546,0),Sheet2!$B$20:$J$37,7,0)</f>
        <v>2961.4408971312987</v>
      </c>
      <c r="X546" s="46">
        <f>VLOOKUP(ROUND(K546,0),Sheet2!$B$20:$J$37,8,0)</f>
        <v>2726.9345824864808</v>
      </c>
      <c r="Y546" s="46">
        <f>VLOOKUP(ROUND(K546,0),Sheet2!$B$20:$J$37,9,0)</f>
        <v>2515.8716049890463</v>
      </c>
      <c r="Z546" s="46">
        <f>VLOOKUP(ROUND(K546,0),Sheet2!$B$20:$M$37,10,0)</f>
        <v>2389.5589266904399</v>
      </c>
      <c r="AA546" s="46">
        <f>VLOOKUP(ROUND(K546,0),Sheet2!$B$20:$M$37,11,0)</f>
        <v>2307.5274120888876</v>
      </c>
      <c r="AB546" s="46">
        <f>VLOOKUP(ROUND(K546,0),Sheet2!$B$20:$M$37,12,0)</f>
        <v>2152.6172905909029</v>
      </c>
      <c r="AC546" s="46">
        <v>99</v>
      </c>
      <c r="AD546" s="53">
        <f t="shared" si="232"/>
        <v>0</v>
      </c>
      <c r="AE546">
        <v>1</v>
      </c>
      <c r="AF546" s="46">
        <v>0</v>
      </c>
      <c r="AG546">
        <v>0</v>
      </c>
      <c r="AH546" s="45">
        <v>0</v>
      </c>
      <c r="AL546">
        <v>0</v>
      </c>
      <c r="AM546" s="45">
        <v>0</v>
      </c>
      <c r="AO546">
        <v>0</v>
      </c>
      <c r="AQ546">
        <v>0</v>
      </c>
      <c r="AS546">
        <v>0</v>
      </c>
      <c r="AT546">
        <v>0</v>
      </c>
      <c r="AU546" t="s">
        <v>21</v>
      </c>
      <c r="AV546" t="s">
        <v>24</v>
      </c>
      <c r="AW546">
        <v>0</v>
      </c>
      <c r="AX546">
        <v>0</v>
      </c>
      <c r="AY546">
        <v>0</v>
      </c>
      <c r="AZ546" s="51">
        <f t="shared" si="233"/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51">
        <f t="shared" si="234"/>
        <v>0</v>
      </c>
      <c r="BG546">
        <v>0</v>
      </c>
      <c r="BH546">
        <v>1</v>
      </c>
      <c r="BI546">
        <v>0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/>
      <c r="CW546">
        <v>0</v>
      </c>
      <c r="CY546">
        <v>0</v>
      </c>
      <c r="CZ546">
        <v>0</v>
      </c>
      <c r="DA546">
        <v>0</v>
      </c>
      <c r="DC546">
        <v>0</v>
      </c>
      <c r="DD546" s="54">
        <f t="shared" si="235"/>
        <v>0</v>
      </c>
      <c r="DE546" t="s">
        <v>8</v>
      </c>
      <c r="DF546">
        <v>0</v>
      </c>
      <c r="DG546" s="46">
        <v>0</v>
      </c>
      <c r="DH546" t="s">
        <v>68</v>
      </c>
    </row>
    <row r="547" spans="1:112" hidden="1" x14ac:dyDescent="0.35">
      <c r="A547" t="s">
        <v>2</v>
      </c>
      <c r="B547">
        <v>20055592</v>
      </c>
      <c r="C547">
        <v>1989</v>
      </c>
      <c r="D547">
        <v>33</v>
      </c>
      <c r="E547">
        <v>0</v>
      </c>
      <c r="F547" t="s">
        <v>9</v>
      </c>
      <c r="G547" s="3" t="s">
        <v>11</v>
      </c>
      <c r="H547" s="1">
        <v>44424</v>
      </c>
      <c r="I547" s="1">
        <v>44481</v>
      </c>
      <c r="J547" s="1">
        <v>44440</v>
      </c>
      <c r="K547">
        <v>37.571428571428569</v>
      </c>
      <c r="L547" s="48">
        <f t="shared" ref="L547:L578" si="245">IF(K547&lt;28,1,0)</f>
        <v>0</v>
      </c>
      <c r="M547" s="48">
        <f t="shared" si="230"/>
        <v>0</v>
      </c>
      <c r="N547" s="48">
        <f t="shared" si="231"/>
        <v>0</v>
      </c>
      <c r="O547">
        <v>35.285714285714285</v>
      </c>
      <c r="P547">
        <v>3700</v>
      </c>
      <c r="Q547" s="9">
        <f>VLOOKUP(ROUND(K547,0),Sheet2!$B$20:$J$37,8,0)</f>
        <v>2726.9345824864808</v>
      </c>
      <c r="R547" s="46">
        <f>VLOOKUP(ROUND(K547,0),Sheet2!$B$20:$J$37,2,0)</f>
        <v>3770.264503671694</v>
      </c>
      <c r="S547" s="46">
        <f>VLOOKUP(ROUND(K547,0),Sheet2!$B$20:$J$37,3,0)</f>
        <v>3615.3543821737098</v>
      </c>
      <c r="T547" s="46">
        <f>VLOOKUP(ROUND(K547,0),Sheet2!$B$20:$J$37,4,0)</f>
        <v>3533.3228675721571</v>
      </c>
      <c r="U547" s="46">
        <f>VLOOKUP(ROUND(K547,0),Sheet2!$B$20:$J$37,5,0)</f>
        <v>3407.0101892735506</v>
      </c>
      <c r="V547" s="46">
        <f>VLOOKUP(ROUND(K547,0),Sheet2!$B$20:$J$37,6,0)</f>
        <v>3195.9472117761161</v>
      </c>
      <c r="W547" s="46">
        <f>VLOOKUP(ROUND(K547,0),Sheet2!$B$20:$J$37,7,0)</f>
        <v>2961.4408971312987</v>
      </c>
      <c r="X547" s="46">
        <f>VLOOKUP(ROUND(K547,0),Sheet2!$B$20:$J$37,8,0)</f>
        <v>2726.9345824864808</v>
      </c>
      <c r="Y547" s="46">
        <f>VLOOKUP(ROUND(K547,0),Sheet2!$B$20:$J$37,9,0)</f>
        <v>2515.8716049890463</v>
      </c>
      <c r="Z547" s="46">
        <f>VLOOKUP(ROUND(K547,0),Sheet2!$B$20:$M$37,10,0)</f>
        <v>2389.5589266904399</v>
      </c>
      <c r="AA547" s="46">
        <f>VLOOKUP(ROUND(K547,0),Sheet2!$B$20:$M$37,11,0)</f>
        <v>2307.5274120888876</v>
      </c>
      <c r="AB547" s="46">
        <f>VLOOKUP(ROUND(K547,0),Sheet2!$B$20:$M$37,12,0)</f>
        <v>2152.6172905909029</v>
      </c>
      <c r="AC547" s="46">
        <v>97</v>
      </c>
      <c r="AD547" s="53">
        <f t="shared" si="232"/>
        <v>0</v>
      </c>
      <c r="AE547">
        <v>1</v>
      </c>
      <c r="AF547" s="46">
        <v>0</v>
      </c>
      <c r="AG547">
        <v>0</v>
      </c>
      <c r="AH547" s="45">
        <v>0</v>
      </c>
      <c r="AL547">
        <v>0</v>
      </c>
      <c r="AM547" s="45">
        <v>0</v>
      </c>
      <c r="AO547">
        <v>0</v>
      </c>
      <c r="AQ547">
        <v>0</v>
      </c>
      <c r="AS547">
        <v>0</v>
      </c>
      <c r="AT547">
        <v>0</v>
      </c>
      <c r="AU547" t="s">
        <v>20</v>
      </c>
      <c r="AV547" t="s">
        <v>24</v>
      </c>
      <c r="AW547">
        <v>0</v>
      </c>
      <c r="AX547">
        <v>0</v>
      </c>
      <c r="AY547">
        <v>0</v>
      </c>
      <c r="AZ547" s="51">
        <f t="shared" si="233"/>
        <v>0</v>
      </c>
      <c r="BA547">
        <v>0</v>
      </c>
      <c r="BB547">
        <v>0</v>
      </c>
      <c r="BC547">
        <v>1</v>
      </c>
      <c r="BD547">
        <v>0</v>
      </c>
      <c r="BE547">
        <v>0</v>
      </c>
      <c r="BF547" s="51">
        <f t="shared" si="234"/>
        <v>0</v>
      </c>
      <c r="BG547">
        <v>0</v>
      </c>
      <c r="BH547">
        <v>1</v>
      </c>
      <c r="BI547">
        <v>1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57</v>
      </c>
      <c r="BW547" t="s">
        <v>24</v>
      </c>
      <c r="BX547">
        <v>0</v>
      </c>
      <c r="BY547">
        <v>0</v>
      </c>
      <c r="BZ547" s="52">
        <f t="shared" ref="BZ547:BZ550" si="246">BX547+BY547</f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 s="52">
        <f t="shared" ref="CF547:CF550" si="247">CD547+CE547</f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1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Y547">
        <v>0</v>
      </c>
      <c r="CZ547">
        <v>0</v>
      </c>
      <c r="DA547">
        <v>0</v>
      </c>
      <c r="DC547">
        <v>0</v>
      </c>
      <c r="DD547" s="54">
        <f t="shared" si="235"/>
        <v>0</v>
      </c>
      <c r="DF547">
        <v>0</v>
      </c>
      <c r="DG547" s="46">
        <v>0</v>
      </c>
      <c r="DH547" t="s">
        <v>68</v>
      </c>
    </row>
    <row r="548" spans="1:112" hidden="1" x14ac:dyDescent="0.35">
      <c r="A548" t="s">
        <v>3</v>
      </c>
      <c r="B548">
        <v>946735568</v>
      </c>
      <c r="C548">
        <v>1989</v>
      </c>
      <c r="D548">
        <v>33</v>
      </c>
      <c r="E548">
        <v>1</v>
      </c>
      <c r="F548" t="s">
        <v>8</v>
      </c>
      <c r="G548" s="3" t="s">
        <v>11</v>
      </c>
      <c r="H548" s="1">
        <v>44431</v>
      </c>
      <c r="I548" s="1">
        <v>44461</v>
      </c>
      <c r="J548" s="1">
        <v>44445</v>
      </c>
      <c r="K548" s="50">
        <v>40</v>
      </c>
      <c r="L548" s="48">
        <f t="shared" si="245"/>
        <v>0</v>
      </c>
      <c r="M548" s="48">
        <f t="shared" si="230"/>
        <v>0</v>
      </c>
      <c r="N548" s="48">
        <f t="shared" si="231"/>
        <v>0</v>
      </c>
      <c r="O548">
        <v>38</v>
      </c>
      <c r="P548">
        <v>3300</v>
      </c>
      <c r="Q548" s="9">
        <f>VLOOKUP(ROUND(K548,0),Sheet2!$B$20:$J$37,8,0)</f>
        <v>3027.866102317616</v>
      </c>
      <c r="R548" s="46">
        <f>VLOOKUP(ROUND(K548,0),Sheet2!$B$20:$J$37,2,0)</f>
        <v>4186.3329471694315</v>
      </c>
      <c r="S548" s="46">
        <f>VLOOKUP(ROUND(K548,0),Sheet2!$B$20:$J$37,3,0)</f>
        <v>4014.327682062572</v>
      </c>
      <c r="T548" s="46">
        <f>VLOOKUP(ROUND(K548,0),Sheet2!$B$20:$J$37,4,0)</f>
        <v>3923.2435599941455</v>
      </c>
      <c r="U548" s="46">
        <f>VLOOKUP(ROUND(K548,0),Sheet2!$B$20:$J$37,5,0)</f>
        <v>3782.9916157892471</v>
      </c>
      <c r="V548" s="46">
        <f>VLOOKUP(ROUND(K548,0),Sheet2!$B$20:$J$37,6,0)</f>
        <v>3548.6367327923881</v>
      </c>
      <c r="W548" s="46">
        <f>VLOOKUP(ROUND(K548,0),Sheet2!$B$20:$J$37,7,0)</f>
        <v>3288.2514175550023</v>
      </c>
      <c r="X548" s="46">
        <f>VLOOKUP(ROUND(K548,0),Sheet2!$B$20:$J$37,8,0)</f>
        <v>3027.866102317616</v>
      </c>
      <c r="Y548" s="46">
        <f>VLOOKUP(ROUND(K548,0),Sheet2!$B$20:$J$37,9,0)</f>
        <v>2793.5112193207569</v>
      </c>
      <c r="Z548" s="46">
        <f>VLOOKUP(ROUND(K548,0),Sheet2!$B$20:$M$37,10,0)</f>
        <v>2653.2592751158591</v>
      </c>
      <c r="AA548" s="46">
        <f>VLOOKUP(ROUND(K548,0),Sheet2!$B$20:$M$37,11,0)</f>
        <v>2562.1751530474321</v>
      </c>
      <c r="AB548" s="46">
        <f>VLOOKUP(ROUND(K548,0),Sheet2!$B$20:$M$37,12,0)</f>
        <v>2390.1698879405726</v>
      </c>
      <c r="AC548" s="46">
        <v>50</v>
      </c>
      <c r="AD548" s="53">
        <f t="shared" si="232"/>
        <v>0</v>
      </c>
      <c r="AE548">
        <v>1</v>
      </c>
      <c r="AF548" s="46">
        <v>0</v>
      </c>
      <c r="AG548">
        <v>0</v>
      </c>
      <c r="AH548" s="45">
        <v>0</v>
      </c>
      <c r="AL548">
        <v>0</v>
      </c>
      <c r="AM548" s="45">
        <v>0</v>
      </c>
      <c r="AO548">
        <v>0</v>
      </c>
      <c r="AQ548">
        <v>0</v>
      </c>
      <c r="AS548">
        <v>0</v>
      </c>
      <c r="AT548">
        <v>0</v>
      </c>
      <c r="AU548" t="s">
        <v>20</v>
      </c>
      <c r="AV548" t="s">
        <v>25</v>
      </c>
      <c r="AW548">
        <v>0</v>
      </c>
      <c r="AX548">
        <v>0</v>
      </c>
      <c r="AY548">
        <v>1</v>
      </c>
      <c r="AZ548" s="51">
        <f t="shared" si="233"/>
        <v>1</v>
      </c>
      <c r="BA548">
        <v>0</v>
      </c>
      <c r="BB548">
        <v>0</v>
      </c>
      <c r="BC548">
        <v>0</v>
      </c>
      <c r="BD548">
        <v>0</v>
      </c>
      <c r="BE548">
        <v>0</v>
      </c>
      <c r="BF548" s="51">
        <f t="shared" si="234"/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30</v>
      </c>
      <c r="BW548" t="s">
        <v>25</v>
      </c>
      <c r="BX548">
        <v>0</v>
      </c>
      <c r="BY548">
        <v>0</v>
      </c>
      <c r="BZ548" s="52">
        <f t="shared" si="246"/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 s="52">
        <f t="shared" si="247"/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Y548">
        <v>0</v>
      </c>
      <c r="CZ548">
        <v>0</v>
      </c>
      <c r="DA548">
        <v>0</v>
      </c>
      <c r="DC548">
        <v>0</v>
      </c>
      <c r="DD548" s="54">
        <f t="shared" si="235"/>
        <v>0</v>
      </c>
      <c r="DE548" t="s">
        <v>73</v>
      </c>
      <c r="DF548">
        <v>0</v>
      </c>
      <c r="DG548" s="46">
        <v>0</v>
      </c>
      <c r="DH548" t="s">
        <v>68</v>
      </c>
    </row>
    <row r="549" spans="1:112" hidden="1" x14ac:dyDescent="0.35">
      <c r="A549" t="s">
        <v>3</v>
      </c>
      <c r="B549">
        <v>798387893</v>
      </c>
      <c r="C549">
        <v>1988</v>
      </c>
      <c r="D549">
        <v>34</v>
      </c>
      <c r="E549">
        <v>0</v>
      </c>
      <c r="F549" t="s">
        <v>8</v>
      </c>
      <c r="G549" s="3" t="s">
        <v>11</v>
      </c>
      <c r="H549" s="1">
        <v>44447</v>
      </c>
      <c r="I549" s="1">
        <v>44468</v>
      </c>
      <c r="J549" s="1">
        <v>44534</v>
      </c>
      <c r="K549">
        <v>40</v>
      </c>
      <c r="L549" s="48">
        <f t="shared" si="245"/>
        <v>0</v>
      </c>
      <c r="M549" s="48">
        <f t="shared" si="230"/>
        <v>0</v>
      </c>
      <c r="N549" s="48">
        <f t="shared" si="231"/>
        <v>0</v>
      </c>
      <c r="O549">
        <v>30.571428571428569</v>
      </c>
      <c r="P549">
        <v>3300</v>
      </c>
      <c r="Q549" s="9">
        <f>VLOOKUP(ROUND(K549,0),Sheet2!$B$20:$J$37,8,0)</f>
        <v>3027.866102317616</v>
      </c>
      <c r="R549" s="46">
        <f>VLOOKUP(ROUND(K549,0),Sheet2!$B$20:$J$37,2,0)</f>
        <v>4186.3329471694315</v>
      </c>
      <c r="S549" s="46">
        <f>VLOOKUP(ROUND(K549,0),Sheet2!$B$20:$J$37,3,0)</f>
        <v>4014.327682062572</v>
      </c>
      <c r="T549" s="46">
        <f>VLOOKUP(ROUND(K549,0),Sheet2!$B$20:$J$37,4,0)</f>
        <v>3923.2435599941455</v>
      </c>
      <c r="U549" s="46">
        <f>VLOOKUP(ROUND(K549,0),Sheet2!$B$20:$J$37,5,0)</f>
        <v>3782.9916157892471</v>
      </c>
      <c r="V549" s="46">
        <f>VLOOKUP(ROUND(K549,0),Sheet2!$B$20:$J$37,6,0)</f>
        <v>3548.6367327923881</v>
      </c>
      <c r="W549" s="46">
        <f>VLOOKUP(ROUND(K549,0),Sheet2!$B$20:$J$37,7,0)</f>
        <v>3288.2514175550023</v>
      </c>
      <c r="X549" s="46">
        <f>VLOOKUP(ROUND(K549,0),Sheet2!$B$20:$J$37,8,0)</f>
        <v>3027.866102317616</v>
      </c>
      <c r="Y549" s="46">
        <f>VLOOKUP(ROUND(K549,0),Sheet2!$B$20:$J$37,9,0)</f>
        <v>2793.5112193207569</v>
      </c>
      <c r="Z549" s="46">
        <f>VLOOKUP(ROUND(K549,0),Sheet2!$B$20:$M$37,10,0)</f>
        <v>2653.2592751158591</v>
      </c>
      <c r="AA549" s="46">
        <f>VLOOKUP(ROUND(K549,0),Sheet2!$B$20:$M$37,11,0)</f>
        <v>2562.1751530474321</v>
      </c>
      <c r="AB549" s="46">
        <f>VLOOKUP(ROUND(K549,0),Sheet2!$B$20:$M$37,12,0)</f>
        <v>2390.1698879405726</v>
      </c>
      <c r="AC549" s="46">
        <v>50</v>
      </c>
      <c r="AD549" s="53">
        <f t="shared" si="232"/>
        <v>0</v>
      </c>
      <c r="AE549">
        <v>1</v>
      </c>
      <c r="AF549" s="46">
        <v>0</v>
      </c>
      <c r="AG549">
        <v>0</v>
      </c>
      <c r="AH549" s="45">
        <v>0</v>
      </c>
      <c r="AL549">
        <v>0</v>
      </c>
      <c r="AM549" s="45">
        <v>0</v>
      </c>
      <c r="AN549" t="s">
        <v>15</v>
      </c>
      <c r="AO549">
        <v>0</v>
      </c>
      <c r="AS549">
        <v>0</v>
      </c>
      <c r="AT549">
        <v>0</v>
      </c>
      <c r="AU549" t="s">
        <v>20</v>
      </c>
      <c r="AV549" t="s">
        <v>25</v>
      </c>
      <c r="AW549">
        <v>0</v>
      </c>
      <c r="AX549">
        <v>0</v>
      </c>
      <c r="AY549">
        <v>0</v>
      </c>
      <c r="AZ549" s="51">
        <f t="shared" si="233"/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51">
        <f t="shared" si="234"/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21</v>
      </c>
      <c r="BW549" t="s">
        <v>25</v>
      </c>
      <c r="BX549">
        <v>0</v>
      </c>
      <c r="BY549">
        <v>1</v>
      </c>
      <c r="BZ549" s="52">
        <f t="shared" si="246"/>
        <v>1</v>
      </c>
      <c r="CA549">
        <v>0</v>
      </c>
      <c r="CB549">
        <v>0</v>
      </c>
      <c r="CC549">
        <v>0</v>
      </c>
      <c r="CD549">
        <v>0</v>
      </c>
      <c r="CE549">
        <v>0</v>
      </c>
      <c r="CF549" s="52">
        <f t="shared" si="247"/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Y549">
        <v>0</v>
      </c>
      <c r="CZ549">
        <v>0</v>
      </c>
      <c r="DA549">
        <v>0</v>
      </c>
      <c r="DC549">
        <v>0</v>
      </c>
      <c r="DD549" s="54">
        <f t="shared" si="235"/>
        <v>0</v>
      </c>
      <c r="DE549" t="s">
        <v>73</v>
      </c>
      <c r="DF549">
        <v>0</v>
      </c>
      <c r="DG549" s="46">
        <v>0</v>
      </c>
      <c r="DH549" t="s">
        <v>68</v>
      </c>
    </row>
    <row r="550" spans="1:112" hidden="1" x14ac:dyDescent="0.35">
      <c r="A550" t="s">
        <v>3</v>
      </c>
      <c r="B550">
        <v>909691109</v>
      </c>
      <c r="C550">
        <v>1987</v>
      </c>
      <c r="D550">
        <v>35</v>
      </c>
      <c r="E550">
        <v>2</v>
      </c>
      <c r="F550" t="s">
        <v>8</v>
      </c>
      <c r="G550" s="3" t="s">
        <v>11</v>
      </c>
      <c r="H550" s="1">
        <v>44429</v>
      </c>
      <c r="I550" s="1">
        <v>44450</v>
      </c>
      <c r="J550" s="1">
        <v>44530</v>
      </c>
      <c r="K550" s="46">
        <v>40</v>
      </c>
      <c r="L550" s="48">
        <f t="shared" si="245"/>
        <v>0</v>
      </c>
      <c r="M550" s="48">
        <f t="shared" si="230"/>
        <v>0</v>
      </c>
      <c r="N550" s="48">
        <f t="shared" si="231"/>
        <v>0</v>
      </c>
      <c r="O550">
        <v>28.571428571428569</v>
      </c>
      <c r="P550">
        <v>3300</v>
      </c>
      <c r="Q550" s="9">
        <f>VLOOKUP(ROUND(K550,0),Sheet2!$B$20:$J$37,8,0)</f>
        <v>3027.866102317616</v>
      </c>
      <c r="R550" s="46">
        <f>VLOOKUP(ROUND(K550,0),Sheet2!$B$20:$J$37,2,0)</f>
        <v>4186.3329471694315</v>
      </c>
      <c r="S550" s="46">
        <f>VLOOKUP(ROUND(K550,0),Sheet2!$B$20:$J$37,3,0)</f>
        <v>4014.327682062572</v>
      </c>
      <c r="T550" s="46">
        <f>VLOOKUP(ROUND(K550,0),Sheet2!$B$20:$J$37,4,0)</f>
        <v>3923.2435599941455</v>
      </c>
      <c r="U550" s="46">
        <f>VLOOKUP(ROUND(K550,0),Sheet2!$B$20:$J$37,5,0)</f>
        <v>3782.9916157892471</v>
      </c>
      <c r="V550" s="46">
        <f>VLOOKUP(ROUND(K550,0),Sheet2!$B$20:$J$37,6,0)</f>
        <v>3548.6367327923881</v>
      </c>
      <c r="W550" s="46">
        <f>VLOOKUP(ROUND(K550,0),Sheet2!$B$20:$J$37,7,0)</f>
        <v>3288.2514175550023</v>
      </c>
      <c r="X550" s="46">
        <f>VLOOKUP(ROUND(K550,0),Sheet2!$B$20:$J$37,8,0)</f>
        <v>3027.866102317616</v>
      </c>
      <c r="Y550" s="46">
        <f>VLOOKUP(ROUND(K550,0),Sheet2!$B$20:$J$37,9,0)</f>
        <v>2793.5112193207569</v>
      </c>
      <c r="Z550" s="46">
        <f>VLOOKUP(ROUND(K550,0),Sheet2!$B$20:$M$37,10,0)</f>
        <v>2653.2592751158591</v>
      </c>
      <c r="AA550" s="46">
        <f>VLOOKUP(ROUND(K550,0),Sheet2!$B$20:$M$37,11,0)</f>
        <v>2562.1751530474321</v>
      </c>
      <c r="AB550" s="46">
        <f>VLOOKUP(ROUND(K550,0),Sheet2!$B$20:$M$37,12,0)</f>
        <v>2390.1698879405726</v>
      </c>
      <c r="AC550" s="46">
        <v>50</v>
      </c>
      <c r="AD550" s="53">
        <f t="shared" si="232"/>
        <v>0</v>
      </c>
      <c r="AE550">
        <v>1</v>
      </c>
      <c r="AF550" s="46">
        <v>0</v>
      </c>
      <c r="AG550">
        <v>0</v>
      </c>
      <c r="AH550" s="45">
        <v>0</v>
      </c>
      <c r="AL550">
        <v>0</v>
      </c>
      <c r="AM550" s="45">
        <v>0</v>
      </c>
      <c r="AO550">
        <v>0</v>
      </c>
      <c r="AS550">
        <v>0</v>
      </c>
      <c r="AT550">
        <v>0</v>
      </c>
      <c r="AU550" t="s">
        <v>20</v>
      </c>
      <c r="AV550" t="s">
        <v>25</v>
      </c>
      <c r="AW550">
        <v>0</v>
      </c>
      <c r="AX550">
        <v>0</v>
      </c>
      <c r="AY550">
        <v>0</v>
      </c>
      <c r="AZ550" s="51">
        <f t="shared" si="233"/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51">
        <f t="shared" si="234"/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21</v>
      </c>
      <c r="BW550" t="s">
        <v>25</v>
      </c>
      <c r="BX550">
        <v>0</v>
      </c>
      <c r="BY550">
        <v>1</v>
      </c>
      <c r="BZ550" s="52">
        <f t="shared" si="246"/>
        <v>1</v>
      </c>
      <c r="CA550">
        <v>0</v>
      </c>
      <c r="CB550">
        <v>0</v>
      </c>
      <c r="CC550">
        <v>1</v>
      </c>
      <c r="CD550">
        <v>0</v>
      </c>
      <c r="CE550">
        <v>0</v>
      </c>
      <c r="CF550" s="52">
        <f t="shared" si="247"/>
        <v>0</v>
      </c>
      <c r="CG550">
        <v>0</v>
      </c>
      <c r="CH550">
        <v>1</v>
      </c>
      <c r="CI550">
        <v>0</v>
      </c>
      <c r="CJ550">
        <v>0</v>
      </c>
      <c r="CK550">
        <v>0</v>
      </c>
      <c r="CL550">
        <v>1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Y550">
        <v>0</v>
      </c>
      <c r="CZ550">
        <v>0</v>
      </c>
      <c r="DA550">
        <v>0</v>
      </c>
      <c r="DC550">
        <v>1</v>
      </c>
      <c r="DD550" s="54">
        <f t="shared" si="235"/>
        <v>1</v>
      </c>
      <c r="DE550" t="s">
        <v>8</v>
      </c>
      <c r="DF550">
        <v>0</v>
      </c>
      <c r="DG550" s="46">
        <v>0</v>
      </c>
      <c r="DH550" t="s">
        <v>68</v>
      </c>
    </row>
    <row r="551" spans="1:112" hidden="1" x14ac:dyDescent="0.35">
      <c r="A551" t="s">
        <v>2</v>
      </c>
      <c r="B551">
        <v>21026162</v>
      </c>
      <c r="C551">
        <v>1990</v>
      </c>
      <c r="D551">
        <v>32</v>
      </c>
      <c r="E551">
        <v>0</v>
      </c>
      <c r="F551" t="s">
        <v>8</v>
      </c>
      <c r="G551" s="3" t="s">
        <v>11</v>
      </c>
      <c r="H551" s="1">
        <v>44427</v>
      </c>
      <c r="I551" s="1" t="s">
        <v>52</v>
      </c>
      <c r="J551" s="1">
        <v>44519</v>
      </c>
      <c r="K551">
        <v>40.1</v>
      </c>
      <c r="L551" s="48">
        <f t="shared" si="245"/>
        <v>0</v>
      </c>
      <c r="M551" s="48">
        <f t="shared" si="230"/>
        <v>0</v>
      </c>
      <c r="N551" s="48">
        <f t="shared" si="231"/>
        <v>0</v>
      </c>
      <c r="O551">
        <v>26.957142857142859</v>
      </c>
      <c r="P551">
        <v>3300</v>
      </c>
      <c r="Q551" s="9">
        <f>VLOOKUP(ROUND(K551,0),Sheet2!$B$20:$J$37,8,0)</f>
        <v>3027.866102317616</v>
      </c>
      <c r="R551" s="46">
        <f>VLOOKUP(ROUND(K551,0),Sheet2!$B$20:$J$37,2,0)</f>
        <v>4186.3329471694315</v>
      </c>
      <c r="S551" s="46">
        <f>VLOOKUP(ROUND(K551,0),Sheet2!$B$20:$J$37,3,0)</f>
        <v>4014.327682062572</v>
      </c>
      <c r="T551" s="46">
        <f>VLOOKUP(ROUND(K551,0),Sheet2!$B$20:$J$37,4,0)</f>
        <v>3923.2435599941455</v>
      </c>
      <c r="U551" s="46">
        <f>VLOOKUP(ROUND(K551,0),Sheet2!$B$20:$J$37,5,0)</f>
        <v>3782.9916157892471</v>
      </c>
      <c r="V551" s="46">
        <f>VLOOKUP(ROUND(K551,0),Sheet2!$B$20:$J$37,6,0)</f>
        <v>3548.6367327923881</v>
      </c>
      <c r="W551" s="46">
        <f>VLOOKUP(ROUND(K551,0),Sheet2!$B$20:$J$37,7,0)</f>
        <v>3288.2514175550023</v>
      </c>
      <c r="X551" s="46">
        <f>VLOOKUP(ROUND(K551,0),Sheet2!$B$20:$J$37,8,0)</f>
        <v>3027.866102317616</v>
      </c>
      <c r="Y551" s="46">
        <f>VLOOKUP(ROUND(K551,0),Sheet2!$B$20:$J$37,9,0)</f>
        <v>2793.5112193207569</v>
      </c>
      <c r="Z551" s="46">
        <f>VLOOKUP(ROUND(K551,0),Sheet2!$B$20:$M$37,10,0)</f>
        <v>2653.2592751158591</v>
      </c>
      <c r="AA551" s="46">
        <f>VLOOKUP(ROUND(K551,0),Sheet2!$B$20:$M$37,11,0)</f>
        <v>2562.1751530474321</v>
      </c>
      <c r="AB551" s="46">
        <f>VLOOKUP(ROUND(K551,0),Sheet2!$B$20:$M$37,12,0)</f>
        <v>2390.1698879405726</v>
      </c>
      <c r="AC551" s="46">
        <v>50</v>
      </c>
      <c r="AD551" s="53">
        <f t="shared" si="232"/>
        <v>0</v>
      </c>
      <c r="AE551">
        <v>1</v>
      </c>
      <c r="AF551" s="46">
        <v>0</v>
      </c>
      <c r="AG551">
        <v>0</v>
      </c>
      <c r="AH551" s="45">
        <v>0</v>
      </c>
      <c r="AL551">
        <v>0</v>
      </c>
      <c r="AM551" s="45">
        <v>0</v>
      </c>
      <c r="AO551">
        <v>0</v>
      </c>
      <c r="AQ551">
        <v>0</v>
      </c>
      <c r="AS551">
        <v>0</v>
      </c>
      <c r="AT551">
        <v>0</v>
      </c>
      <c r="AU551" t="s">
        <v>21</v>
      </c>
      <c r="AV551" t="s">
        <v>24</v>
      </c>
      <c r="AW551">
        <v>0</v>
      </c>
      <c r="AX551">
        <v>0</v>
      </c>
      <c r="AY551">
        <v>1</v>
      </c>
      <c r="AZ551" s="51">
        <f t="shared" si="233"/>
        <v>1</v>
      </c>
      <c r="BA551">
        <v>0</v>
      </c>
      <c r="BB551">
        <v>0</v>
      </c>
      <c r="BC551">
        <v>1</v>
      </c>
      <c r="BD551">
        <v>0</v>
      </c>
      <c r="BE551">
        <v>0</v>
      </c>
      <c r="BF551" s="51">
        <f t="shared" si="234"/>
        <v>0</v>
      </c>
      <c r="BG551">
        <v>0</v>
      </c>
      <c r="BH551">
        <v>1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/>
      <c r="CW551">
        <v>1</v>
      </c>
      <c r="CY551">
        <v>0</v>
      </c>
      <c r="CZ551">
        <v>0</v>
      </c>
      <c r="DA551">
        <v>0</v>
      </c>
      <c r="DC551">
        <v>0</v>
      </c>
      <c r="DD551" s="54">
        <f t="shared" si="235"/>
        <v>0</v>
      </c>
      <c r="DE551" t="s">
        <v>73</v>
      </c>
      <c r="DF551">
        <v>0</v>
      </c>
      <c r="DG551" s="46">
        <v>0</v>
      </c>
      <c r="DH551" t="s">
        <v>68</v>
      </c>
    </row>
    <row r="552" spans="1:112" hidden="1" x14ac:dyDescent="0.35">
      <c r="A552" t="s">
        <v>2</v>
      </c>
      <c r="B552">
        <v>21015483</v>
      </c>
      <c r="C552">
        <v>1988</v>
      </c>
      <c r="D552">
        <v>34</v>
      </c>
      <c r="E552">
        <v>1</v>
      </c>
      <c r="F552" t="s">
        <v>8</v>
      </c>
      <c r="G552" s="3" t="s">
        <v>11</v>
      </c>
      <c r="H552" s="1">
        <v>44425</v>
      </c>
      <c r="I552" s="1">
        <v>44481</v>
      </c>
      <c r="J552" s="1">
        <v>44514</v>
      </c>
      <c r="K552">
        <v>40.142857142857146</v>
      </c>
      <c r="L552" s="48">
        <f t="shared" si="245"/>
        <v>0</v>
      </c>
      <c r="M552" s="48">
        <f t="shared" si="230"/>
        <v>0</v>
      </c>
      <c r="N552" s="48">
        <f t="shared" si="231"/>
        <v>0</v>
      </c>
      <c r="O552">
        <v>35.428571428571431</v>
      </c>
      <c r="P552">
        <v>3300</v>
      </c>
      <c r="Q552" s="9">
        <f>VLOOKUP(ROUND(K552,0),Sheet2!$B$20:$J$37,8,0)</f>
        <v>3027.866102317616</v>
      </c>
      <c r="R552" s="46">
        <f>VLOOKUP(ROUND(K552,0),Sheet2!$B$20:$J$37,2,0)</f>
        <v>4186.3329471694315</v>
      </c>
      <c r="S552" s="46">
        <f>VLOOKUP(ROUND(K552,0),Sheet2!$B$20:$J$37,3,0)</f>
        <v>4014.327682062572</v>
      </c>
      <c r="T552" s="46">
        <f>VLOOKUP(ROUND(K552,0),Sheet2!$B$20:$J$37,4,0)</f>
        <v>3923.2435599941455</v>
      </c>
      <c r="U552" s="46">
        <f>VLOOKUP(ROUND(K552,0),Sheet2!$B$20:$J$37,5,0)</f>
        <v>3782.9916157892471</v>
      </c>
      <c r="V552" s="46">
        <f>VLOOKUP(ROUND(K552,0),Sheet2!$B$20:$J$37,6,0)</f>
        <v>3548.6367327923881</v>
      </c>
      <c r="W552" s="46">
        <f>VLOOKUP(ROUND(K552,0),Sheet2!$B$20:$J$37,7,0)</f>
        <v>3288.2514175550023</v>
      </c>
      <c r="X552" s="46">
        <f>VLOOKUP(ROUND(K552,0),Sheet2!$B$20:$J$37,8,0)</f>
        <v>3027.866102317616</v>
      </c>
      <c r="Y552" s="46">
        <f>VLOOKUP(ROUND(K552,0),Sheet2!$B$20:$J$37,9,0)</f>
        <v>2793.5112193207569</v>
      </c>
      <c r="Z552" s="46">
        <f>VLOOKUP(ROUND(K552,0),Sheet2!$B$20:$M$37,10,0)</f>
        <v>2653.2592751158591</v>
      </c>
      <c r="AA552" s="46">
        <f>VLOOKUP(ROUND(K552,0),Sheet2!$B$20:$M$37,11,0)</f>
        <v>2562.1751530474321</v>
      </c>
      <c r="AB552" s="46">
        <f>VLOOKUP(ROUND(K552,0),Sheet2!$B$20:$M$37,12,0)</f>
        <v>2390.1698879405726</v>
      </c>
      <c r="AC552" s="46">
        <v>50</v>
      </c>
      <c r="AD552" s="53">
        <f t="shared" si="232"/>
        <v>0</v>
      </c>
      <c r="AE552">
        <v>1</v>
      </c>
      <c r="AF552" s="46">
        <v>0</v>
      </c>
      <c r="AG552">
        <v>0</v>
      </c>
      <c r="AH552" s="45">
        <v>0</v>
      </c>
      <c r="AL552">
        <v>0</v>
      </c>
      <c r="AM552" s="45">
        <v>0</v>
      </c>
      <c r="AO552">
        <v>0</v>
      </c>
      <c r="AQ552">
        <v>0</v>
      </c>
      <c r="AS552">
        <v>0</v>
      </c>
      <c r="AT552">
        <v>0</v>
      </c>
      <c r="AU552" t="s">
        <v>20</v>
      </c>
      <c r="AV552" t="s">
        <v>24</v>
      </c>
      <c r="AW552">
        <v>0</v>
      </c>
      <c r="AX552">
        <v>0</v>
      </c>
      <c r="AY552">
        <v>0</v>
      </c>
      <c r="AZ552" s="51">
        <f t="shared" si="233"/>
        <v>0</v>
      </c>
      <c r="BA552">
        <v>0</v>
      </c>
      <c r="BB552">
        <v>0</v>
      </c>
      <c r="BC552">
        <v>1</v>
      </c>
      <c r="BD552">
        <v>0</v>
      </c>
      <c r="BE552">
        <v>1</v>
      </c>
      <c r="BF552" s="51">
        <f t="shared" si="234"/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56</v>
      </c>
      <c r="BW552" t="s">
        <v>24</v>
      </c>
      <c r="BX552">
        <v>0</v>
      </c>
      <c r="BY552">
        <v>0</v>
      </c>
      <c r="BZ552" s="52">
        <f t="shared" ref="BZ552:BZ556" si="248">BX552+BY552</f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 s="52">
        <f t="shared" ref="CF552:CF556" si="249">CD552+CE552</f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1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Y552">
        <v>0</v>
      </c>
      <c r="CZ552">
        <v>0</v>
      </c>
      <c r="DA552">
        <v>0</v>
      </c>
      <c r="DC552">
        <v>0</v>
      </c>
      <c r="DD552" s="54">
        <f t="shared" si="235"/>
        <v>0</v>
      </c>
      <c r="DE552" t="s">
        <v>8</v>
      </c>
      <c r="DF552">
        <v>0</v>
      </c>
      <c r="DG552" s="46">
        <v>0</v>
      </c>
      <c r="DH552" t="s">
        <v>68</v>
      </c>
    </row>
    <row r="553" spans="1:112" hidden="1" x14ac:dyDescent="0.35">
      <c r="A553" t="s">
        <v>3</v>
      </c>
      <c r="B553">
        <v>334833989</v>
      </c>
      <c r="C553">
        <v>1989</v>
      </c>
      <c r="D553">
        <v>33</v>
      </c>
      <c r="E553" s="45">
        <v>1</v>
      </c>
      <c r="F553" t="s">
        <v>8</v>
      </c>
      <c r="G553" s="3" t="s">
        <v>11</v>
      </c>
      <c r="H553" s="1">
        <v>44433</v>
      </c>
      <c r="I553" s="1">
        <v>44485</v>
      </c>
      <c r="J553" s="1">
        <v>44439</v>
      </c>
      <c r="K553">
        <v>35.571428571428569</v>
      </c>
      <c r="L553" s="48">
        <f t="shared" si="245"/>
        <v>0</v>
      </c>
      <c r="M553" s="48">
        <f t="shared" si="230"/>
        <v>0</v>
      </c>
      <c r="N553" s="48">
        <f t="shared" si="231"/>
        <v>1</v>
      </c>
      <c r="O553">
        <v>34.714285714285715</v>
      </c>
      <c r="P553">
        <v>2600</v>
      </c>
      <c r="Q553" s="9">
        <f>VLOOKUP(ROUND(K553,0),Sheet2!$B$20:$J$37,8,0)</f>
        <v>2387.3360354311162</v>
      </c>
      <c r="R553" s="46">
        <f>VLOOKUP(ROUND(K553,0),Sheet2!$B$20:$J$37,2,0)</f>
        <v>3300.7349609813637</v>
      </c>
      <c r="S553" s="46">
        <f>VLOOKUP(ROUND(K553,0),Sheet2!$B$20:$J$37,3,0)</f>
        <v>3165.1165571955503</v>
      </c>
      <c r="T553" s="46">
        <f>VLOOKUP(ROUND(K553,0),Sheet2!$B$20:$J$37,4,0)</f>
        <v>3093.3008297090801</v>
      </c>
      <c r="U553" s="46">
        <f>VLOOKUP(ROUND(K553,0),Sheet2!$B$20:$J$37,5,0)</f>
        <v>2982.7184891678853</v>
      </c>
      <c r="V553" s="46">
        <f>VLOOKUP(ROUND(K553,0),Sheet2!$B$20:$J$37,6,0)</f>
        <v>2797.9402201323423</v>
      </c>
      <c r="W553" s="46">
        <f>VLOOKUP(ROUND(K553,0),Sheet2!$B$20:$J$37,7,0)</f>
        <v>2592.6381277817295</v>
      </c>
      <c r="X553" s="46">
        <f>VLOOKUP(ROUND(K553,0),Sheet2!$B$20:$J$37,8,0)</f>
        <v>2387.3360354311162</v>
      </c>
      <c r="Y553" s="46">
        <f>VLOOKUP(ROUND(K553,0),Sheet2!$B$20:$J$37,9,0)</f>
        <v>2202.5577663955733</v>
      </c>
      <c r="Z553" s="46">
        <f>VLOOKUP(ROUND(K553,0),Sheet2!$B$20:$M$37,10,0)</f>
        <v>2091.9754258543785</v>
      </c>
      <c r="AA553" s="46">
        <f>VLOOKUP(ROUND(K553,0),Sheet2!$B$20:$M$37,11,0)</f>
        <v>2020.1596983679083</v>
      </c>
      <c r="AB553" s="46">
        <f>VLOOKUP(ROUND(K553,0),Sheet2!$B$20:$M$37,12,0)</f>
        <v>1884.5412945820949</v>
      </c>
      <c r="AC553" s="46">
        <v>50</v>
      </c>
      <c r="AD553" s="53">
        <f t="shared" si="232"/>
        <v>0</v>
      </c>
      <c r="AE553">
        <v>1</v>
      </c>
      <c r="AF553" s="46">
        <v>0</v>
      </c>
      <c r="AG553">
        <v>0</v>
      </c>
      <c r="AH553" s="45">
        <v>0</v>
      </c>
      <c r="AL553">
        <v>1</v>
      </c>
      <c r="AM553" s="45">
        <v>0</v>
      </c>
      <c r="AO553">
        <v>0</v>
      </c>
      <c r="AQ553">
        <v>1</v>
      </c>
      <c r="AR553">
        <v>35.571428571428569</v>
      </c>
      <c r="AS553">
        <v>0</v>
      </c>
      <c r="AT553">
        <v>0</v>
      </c>
      <c r="AU553" t="s">
        <v>20</v>
      </c>
      <c r="AV553" t="s">
        <v>24</v>
      </c>
      <c r="AW553">
        <v>0</v>
      </c>
      <c r="AX553">
        <v>0</v>
      </c>
      <c r="AY553">
        <v>1</v>
      </c>
      <c r="AZ553" s="51">
        <f t="shared" si="233"/>
        <v>1</v>
      </c>
      <c r="BA553">
        <v>0</v>
      </c>
      <c r="BB553">
        <v>0</v>
      </c>
      <c r="BC553">
        <v>0</v>
      </c>
      <c r="BD553">
        <v>0</v>
      </c>
      <c r="BE553">
        <v>0</v>
      </c>
      <c r="BF553" s="51">
        <f t="shared" si="234"/>
        <v>0</v>
      </c>
      <c r="BG553">
        <v>0</v>
      </c>
      <c r="BH553">
        <v>0</v>
      </c>
      <c r="BI553">
        <v>0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52</v>
      </c>
      <c r="BW553" t="s">
        <v>24</v>
      </c>
      <c r="BX553">
        <v>0</v>
      </c>
      <c r="BY553">
        <v>0</v>
      </c>
      <c r="BZ553" s="52">
        <f t="shared" si="248"/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 s="52">
        <f t="shared" si="249"/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Y553">
        <v>0</v>
      </c>
      <c r="CZ553">
        <v>0</v>
      </c>
      <c r="DA553">
        <v>0</v>
      </c>
      <c r="DC553">
        <v>0</v>
      </c>
      <c r="DD553" s="54">
        <f t="shared" si="235"/>
        <v>0</v>
      </c>
      <c r="DE553" t="s">
        <v>8</v>
      </c>
      <c r="DF553">
        <v>0</v>
      </c>
      <c r="DG553" s="46">
        <v>0</v>
      </c>
      <c r="DH553" t="s">
        <v>68</v>
      </c>
    </row>
    <row r="554" spans="1:112" hidden="1" x14ac:dyDescent="0.35">
      <c r="A554" t="s">
        <v>3</v>
      </c>
      <c r="B554">
        <v>903928937</v>
      </c>
      <c r="C554">
        <v>1992</v>
      </c>
      <c r="D554">
        <v>30</v>
      </c>
      <c r="E554">
        <v>2</v>
      </c>
      <c r="F554" t="s">
        <v>8</v>
      </c>
      <c r="G554" s="3" t="s">
        <v>11</v>
      </c>
      <c r="H554" s="1">
        <v>44445</v>
      </c>
      <c r="I554" s="1">
        <v>44468</v>
      </c>
      <c r="J554" s="1">
        <v>44546</v>
      </c>
      <c r="K554">
        <v>38</v>
      </c>
      <c r="L554" s="48">
        <f t="shared" si="245"/>
        <v>0</v>
      </c>
      <c r="M554" s="48">
        <f t="shared" si="230"/>
        <v>0</v>
      </c>
      <c r="N554" s="48">
        <f t="shared" si="231"/>
        <v>0</v>
      </c>
      <c r="O554">
        <v>26.857142857142858</v>
      </c>
      <c r="P554">
        <v>2950</v>
      </c>
      <c r="Q554" s="9">
        <f>VLOOKUP(ROUND(K554,0),Sheet2!$B$20:$J$37,8,0)</f>
        <v>2726.9345824864808</v>
      </c>
      <c r="R554" s="46">
        <f>VLOOKUP(ROUND(K554,0),Sheet2!$B$20:$J$37,2,0)</f>
        <v>3770.264503671694</v>
      </c>
      <c r="S554" s="46">
        <f>VLOOKUP(ROUND(K554,0),Sheet2!$B$20:$J$37,3,0)</f>
        <v>3615.3543821737098</v>
      </c>
      <c r="T554" s="46">
        <f>VLOOKUP(ROUND(K554,0),Sheet2!$B$20:$J$37,4,0)</f>
        <v>3533.3228675721571</v>
      </c>
      <c r="U554" s="46">
        <f>VLOOKUP(ROUND(K554,0),Sheet2!$B$20:$J$37,5,0)</f>
        <v>3407.0101892735506</v>
      </c>
      <c r="V554" s="46">
        <f>VLOOKUP(ROUND(K554,0),Sheet2!$B$20:$J$37,6,0)</f>
        <v>3195.9472117761161</v>
      </c>
      <c r="W554" s="46">
        <f>VLOOKUP(ROUND(K554,0),Sheet2!$B$20:$J$37,7,0)</f>
        <v>2961.4408971312987</v>
      </c>
      <c r="X554" s="46">
        <f>VLOOKUP(ROUND(K554,0),Sheet2!$B$20:$J$37,8,0)</f>
        <v>2726.9345824864808</v>
      </c>
      <c r="Y554" s="46">
        <f>VLOOKUP(ROUND(K554,0),Sheet2!$B$20:$J$37,9,0)</f>
        <v>2515.8716049890463</v>
      </c>
      <c r="Z554" s="46">
        <f>VLOOKUP(ROUND(K554,0),Sheet2!$B$20:$M$37,10,0)</f>
        <v>2389.5589266904399</v>
      </c>
      <c r="AA554" s="46">
        <f>VLOOKUP(ROUND(K554,0),Sheet2!$B$20:$M$37,11,0)</f>
        <v>2307.5274120888876</v>
      </c>
      <c r="AB554" s="46">
        <f>VLOOKUP(ROUND(K554,0),Sheet2!$B$20:$M$37,12,0)</f>
        <v>2152.6172905909029</v>
      </c>
      <c r="AC554" s="46">
        <v>25</v>
      </c>
      <c r="AD554" s="53">
        <f t="shared" si="232"/>
        <v>0</v>
      </c>
      <c r="AE554">
        <v>1</v>
      </c>
      <c r="AF554" s="46">
        <v>0</v>
      </c>
      <c r="AG554">
        <v>0</v>
      </c>
      <c r="AH554" s="45">
        <v>0</v>
      </c>
      <c r="AL554">
        <v>0</v>
      </c>
      <c r="AM554" s="45">
        <v>0</v>
      </c>
      <c r="AO554">
        <v>0</v>
      </c>
      <c r="AS554">
        <v>0</v>
      </c>
      <c r="AT554">
        <v>0</v>
      </c>
      <c r="AU554" t="s">
        <v>20</v>
      </c>
      <c r="AV554" t="s">
        <v>25</v>
      </c>
      <c r="AW554">
        <v>0</v>
      </c>
      <c r="AX554">
        <v>0</v>
      </c>
      <c r="AY554">
        <v>0</v>
      </c>
      <c r="AZ554" s="51">
        <f t="shared" si="233"/>
        <v>0</v>
      </c>
      <c r="BA554">
        <v>0</v>
      </c>
      <c r="BB554">
        <v>0</v>
      </c>
      <c r="BC554">
        <v>1</v>
      </c>
      <c r="BD554">
        <v>0</v>
      </c>
      <c r="BE554">
        <v>0</v>
      </c>
      <c r="BF554" s="51">
        <f t="shared" si="234"/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23</v>
      </c>
      <c r="BW554" t="s">
        <v>25</v>
      </c>
      <c r="BX554">
        <v>0</v>
      </c>
      <c r="BY554">
        <v>0</v>
      </c>
      <c r="BZ554" s="52">
        <f t="shared" si="248"/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 s="52">
        <f t="shared" si="249"/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Y554">
        <v>0</v>
      </c>
      <c r="CZ554">
        <v>0</v>
      </c>
      <c r="DA554">
        <v>0</v>
      </c>
      <c r="DC554">
        <v>0</v>
      </c>
      <c r="DD554" s="54">
        <f t="shared" si="235"/>
        <v>0</v>
      </c>
      <c r="DE554" t="s">
        <v>73</v>
      </c>
      <c r="DF554">
        <v>0</v>
      </c>
      <c r="DG554" s="46">
        <v>0</v>
      </c>
      <c r="DH554" t="s">
        <v>68</v>
      </c>
    </row>
    <row r="555" spans="1:112" hidden="1" x14ac:dyDescent="0.35">
      <c r="A555" t="s">
        <v>3</v>
      </c>
      <c r="B555">
        <v>935739208</v>
      </c>
      <c r="C555">
        <v>1987</v>
      </c>
      <c r="D555">
        <v>35</v>
      </c>
      <c r="E555">
        <v>2</v>
      </c>
      <c r="F555" t="s">
        <v>8</v>
      </c>
      <c r="G555" s="3" t="s">
        <v>11</v>
      </c>
      <c r="H555" s="1">
        <v>44452</v>
      </c>
      <c r="I555" s="1">
        <v>44473</v>
      </c>
      <c r="J555" s="1">
        <v>44523</v>
      </c>
      <c r="K555">
        <v>39.285714285714285</v>
      </c>
      <c r="L555" s="48">
        <f t="shared" si="245"/>
        <v>0</v>
      </c>
      <c r="M555" s="48">
        <f t="shared" si="230"/>
        <v>0</v>
      </c>
      <c r="N555" s="48">
        <f t="shared" si="231"/>
        <v>0</v>
      </c>
      <c r="O555">
        <v>32.142857142857139</v>
      </c>
      <c r="P555">
        <v>3100</v>
      </c>
      <c r="Q555" s="9">
        <f>VLOOKUP(ROUND(K555,0),Sheet2!$B$20:$J$37,8,0)</f>
        <v>2883.6536389391513</v>
      </c>
      <c r="R555" s="46">
        <f>VLOOKUP(ROUND(K555,0),Sheet2!$B$20:$J$37,2,0)</f>
        <v>3986.9445441050993</v>
      </c>
      <c r="S555" s="46">
        <f>VLOOKUP(ROUND(K555,0),Sheet2!$B$20:$J$37,3,0)</f>
        <v>3823.1316171522089</v>
      </c>
      <c r="T555" s="46">
        <f>VLOOKUP(ROUND(K555,0),Sheet2!$B$20:$J$37,4,0)</f>
        <v>3736.3856874523608</v>
      </c>
      <c r="U555" s="46">
        <f>VLOOKUP(ROUND(K555,0),Sheet2!$B$20:$J$37,5,0)</f>
        <v>3602.8137210549116</v>
      </c>
      <c r="V555" s="46">
        <f>VLOOKUP(ROUND(K555,0),Sheet2!$B$20:$J$37,6,0)</f>
        <v>3379.6207896898895</v>
      </c>
      <c r="W555" s="46">
        <f>VLOOKUP(ROUND(K555,0),Sheet2!$B$20:$J$37,7,0)</f>
        <v>3131.6372143145204</v>
      </c>
      <c r="X555" s="46">
        <f>VLOOKUP(ROUND(K555,0),Sheet2!$B$20:$J$37,8,0)</f>
        <v>2883.6536389391513</v>
      </c>
      <c r="Y555" s="46">
        <f>VLOOKUP(ROUND(K555,0),Sheet2!$B$20:$J$37,9,0)</f>
        <v>2660.4607075741292</v>
      </c>
      <c r="Z555" s="46">
        <f>VLOOKUP(ROUND(K555,0),Sheet2!$B$20:$M$37,10,0)</f>
        <v>2526.8887411766796</v>
      </c>
      <c r="AA555" s="46">
        <f>VLOOKUP(ROUND(K555,0),Sheet2!$B$20:$M$37,11,0)</f>
        <v>2440.1428114768319</v>
      </c>
      <c r="AB555" s="46">
        <f>VLOOKUP(ROUND(K555,0),Sheet2!$B$20:$M$37,12,0)</f>
        <v>2276.3298845239415</v>
      </c>
      <c r="AC555" s="46">
        <v>25</v>
      </c>
      <c r="AD555" s="53">
        <f t="shared" si="232"/>
        <v>0</v>
      </c>
      <c r="AE555">
        <v>1</v>
      </c>
      <c r="AF555" s="46">
        <v>0</v>
      </c>
      <c r="AG555">
        <v>0</v>
      </c>
      <c r="AH555" s="45">
        <v>0</v>
      </c>
      <c r="AL555">
        <v>1</v>
      </c>
      <c r="AM555" s="45">
        <v>0</v>
      </c>
      <c r="AN555">
        <v>29</v>
      </c>
      <c r="AO555">
        <v>0</v>
      </c>
      <c r="AS555">
        <v>0</v>
      </c>
      <c r="AT555">
        <v>0</v>
      </c>
      <c r="AU555" t="s">
        <v>20</v>
      </c>
      <c r="AV555" t="s">
        <v>25</v>
      </c>
      <c r="AW555">
        <v>0</v>
      </c>
      <c r="AX555">
        <v>1</v>
      </c>
      <c r="AY555">
        <v>1</v>
      </c>
      <c r="AZ555" s="51">
        <v>1</v>
      </c>
      <c r="BA555">
        <v>1</v>
      </c>
      <c r="BB555">
        <v>0</v>
      </c>
      <c r="BC555">
        <v>0</v>
      </c>
      <c r="BD555">
        <v>0</v>
      </c>
      <c r="BE555">
        <v>0</v>
      </c>
      <c r="BF555" s="51">
        <f t="shared" si="234"/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21</v>
      </c>
      <c r="BW555" t="s">
        <v>25</v>
      </c>
      <c r="BX555">
        <v>1</v>
      </c>
      <c r="BY555">
        <v>1</v>
      </c>
      <c r="BZ555" s="52">
        <v>1</v>
      </c>
      <c r="CA555">
        <v>1</v>
      </c>
      <c r="CB555">
        <v>0</v>
      </c>
      <c r="CC555">
        <v>0</v>
      </c>
      <c r="CD555">
        <v>0</v>
      </c>
      <c r="CE555">
        <v>0</v>
      </c>
      <c r="CF555" s="52">
        <f t="shared" si="249"/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Y555">
        <v>0</v>
      </c>
      <c r="CZ555">
        <v>0</v>
      </c>
      <c r="DA555">
        <v>0</v>
      </c>
      <c r="DC555">
        <v>0</v>
      </c>
      <c r="DD555" s="54">
        <f t="shared" si="235"/>
        <v>0</v>
      </c>
      <c r="DE555" t="s">
        <v>73</v>
      </c>
      <c r="DF555">
        <v>0</v>
      </c>
      <c r="DG555" s="46">
        <v>0</v>
      </c>
      <c r="DH555" t="s">
        <v>68</v>
      </c>
    </row>
    <row r="556" spans="1:112" hidden="1" x14ac:dyDescent="0.35">
      <c r="A556" t="s">
        <v>3</v>
      </c>
      <c r="B556">
        <v>981699045</v>
      </c>
      <c r="C556">
        <v>1992</v>
      </c>
      <c r="D556">
        <v>30</v>
      </c>
      <c r="E556">
        <v>1</v>
      </c>
      <c r="F556" t="s">
        <v>8</v>
      </c>
      <c r="G556" s="3" t="s">
        <v>11</v>
      </c>
      <c r="H556" s="1">
        <v>44428</v>
      </c>
      <c r="I556" s="1">
        <v>44481</v>
      </c>
      <c r="J556" s="1">
        <v>44535</v>
      </c>
      <c r="K556" s="46">
        <v>39</v>
      </c>
      <c r="L556" s="48">
        <f t="shared" si="245"/>
        <v>0</v>
      </c>
      <c r="M556" s="48">
        <f t="shared" si="230"/>
        <v>0</v>
      </c>
      <c r="N556" s="48">
        <f t="shared" si="231"/>
        <v>0</v>
      </c>
      <c r="O556">
        <v>31.285714285714285</v>
      </c>
      <c r="P556">
        <v>3100</v>
      </c>
      <c r="Q556" s="9">
        <f>VLOOKUP(ROUND(K556,0),Sheet2!$B$20:$J$37,8,0)</f>
        <v>2883.6536389391513</v>
      </c>
      <c r="R556" s="46">
        <f>VLOOKUP(ROUND(K556,0),Sheet2!$B$20:$J$37,2,0)</f>
        <v>3986.9445441050993</v>
      </c>
      <c r="S556" s="46">
        <f>VLOOKUP(ROUND(K556,0),Sheet2!$B$20:$J$37,3,0)</f>
        <v>3823.1316171522089</v>
      </c>
      <c r="T556" s="46">
        <f>VLOOKUP(ROUND(K556,0),Sheet2!$B$20:$J$37,4,0)</f>
        <v>3736.3856874523608</v>
      </c>
      <c r="U556" s="46">
        <f>VLOOKUP(ROUND(K556,0),Sheet2!$B$20:$J$37,5,0)</f>
        <v>3602.8137210549116</v>
      </c>
      <c r="V556" s="46">
        <f>VLOOKUP(ROUND(K556,0),Sheet2!$B$20:$J$37,6,0)</f>
        <v>3379.6207896898895</v>
      </c>
      <c r="W556" s="46">
        <f>VLOOKUP(ROUND(K556,0),Sheet2!$B$20:$J$37,7,0)</f>
        <v>3131.6372143145204</v>
      </c>
      <c r="X556" s="46">
        <f>VLOOKUP(ROUND(K556,0),Sheet2!$B$20:$J$37,8,0)</f>
        <v>2883.6536389391513</v>
      </c>
      <c r="Y556" s="46">
        <f>VLOOKUP(ROUND(K556,0),Sheet2!$B$20:$J$37,9,0)</f>
        <v>2660.4607075741292</v>
      </c>
      <c r="Z556" s="46">
        <f>VLOOKUP(ROUND(K556,0),Sheet2!$B$20:$M$37,10,0)</f>
        <v>2526.8887411766796</v>
      </c>
      <c r="AA556" s="46">
        <f>VLOOKUP(ROUND(K556,0),Sheet2!$B$20:$M$37,11,0)</f>
        <v>2440.1428114768319</v>
      </c>
      <c r="AB556" s="46">
        <f>VLOOKUP(ROUND(K556,0),Sheet2!$B$20:$M$37,12,0)</f>
        <v>2276.3298845239415</v>
      </c>
      <c r="AC556" s="46">
        <v>25</v>
      </c>
      <c r="AD556" s="53">
        <f t="shared" si="232"/>
        <v>0</v>
      </c>
      <c r="AE556">
        <v>1</v>
      </c>
      <c r="AF556" s="46">
        <v>0</v>
      </c>
      <c r="AG556">
        <v>0</v>
      </c>
      <c r="AH556" s="45">
        <v>0</v>
      </c>
      <c r="AL556">
        <v>1</v>
      </c>
      <c r="AM556" s="45">
        <v>0</v>
      </c>
      <c r="AN556">
        <v>28</v>
      </c>
      <c r="AO556">
        <v>0</v>
      </c>
      <c r="AS556">
        <v>0</v>
      </c>
      <c r="AT556">
        <v>0</v>
      </c>
      <c r="AU556" t="s">
        <v>20</v>
      </c>
      <c r="AV556" t="s">
        <v>24</v>
      </c>
      <c r="AW556">
        <v>0</v>
      </c>
      <c r="AX556">
        <v>0</v>
      </c>
      <c r="AY556">
        <v>0</v>
      </c>
      <c r="AZ556" s="51">
        <f t="shared" si="233"/>
        <v>0</v>
      </c>
      <c r="BA556">
        <v>0</v>
      </c>
      <c r="BB556">
        <v>0</v>
      </c>
      <c r="BC556">
        <v>1</v>
      </c>
      <c r="BD556">
        <v>0</v>
      </c>
      <c r="BE556">
        <v>0</v>
      </c>
      <c r="BF556" s="51">
        <f t="shared" si="234"/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53</v>
      </c>
      <c r="BW556" t="s">
        <v>24</v>
      </c>
      <c r="BX556">
        <v>0</v>
      </c>
      <c r="BY556">
        <v>1</v>
      </c>
      <c r="BZ556" s="52">
        <f t="shared" si="248"/>
        <v>1</v>
      </c>
      <c r="CA556">
        <v>0</v>
      </c>
      <c r="CB556">
        <v>0</v>
      </c>
      <c r="CC556">
        <v>1</v>
      </c>
      <c r="CD556">
        <v>0</v>
      </c>
      <c r="CE556">
        <v>0</v>
      </c>
      <c r="CF556" s="52">
        <f t="shared" si="249"/>
        <v>0</v>
      </c>
      <c r="CG556">
        <v>0</v>
      </c>
      <c r="CH556">
        <v>1</v>
      </c>
      <c r="CI556">
        <v>0</v>
      </c>
      <c r="CJ556">
        <v>0</v>
      </c>
      <c r="CK556">
        <v>1</v>
      </c>
      <c r="CL556">
        <v>0</v>
      </c>
      <c r="CM556">
        <v>0</v>
      </c>
      <c r="CN556">
        <v>1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Y556">
        <v>0</v>
      </c>
      <c r="CZ556">
        <v>0</v>
      </c>
      <c r="DA556">
        <v>0</v>
      </c>
      <c r="DC556">
        <v>0</v>
      </c>
      <c r="DD556" s="54">
        <f t="shared" si="235"/>
        <v>0</v>
      </c>
      <c r="DE556" t="s">
        <v>73</v>
      </c>
      <c r="DF556">
        <v>0</v>
      </c>
      <c r="DG556" s="46">
        <v>0</v>
      </c>
      <c r="DH556" t="s">
        <v>68</v>
      </c>
    </row>
    <row r="557" spans="1:112" hidden="1" x14ac:dyDescent="0.35">
      <c r="A557" t="s">
        <v>3</v>
      </c>
      <c r="B557">
        <v>987745090</v>
      </c>
      <c r="C557">
        <v>1991</v>
      </c>
      <c r="D557">
        <v>31</v>
      </c>
      <c r="E557">
        <v>0</v>
      </c>
      <c r="F557" t="s">
        <v>8</v>
      </c>
      <c r="G557" s="3" t="s">
        <v>11</v>
      </c>
      <c r="H557" s="1">
        <v>44450</v>
      </c>
      <c r="I557" s="1"/>
      <c r="J557" s="1">
        <v>44518</v>
      </c>
      <c r="K557" s="46">
        <v>39.285714285714285</v>
      </c>
      <c r="L557" s="48">
        <f t="shared" si="245"/>
        <v>0</v>
      </c>
      <c r="M557" s="48">
        <f t="shared" si="230"/>
        <v>0</v>
      </c>
      <c r="N557" s="48">
        <f t="shared" si="231"/>
        <v>0</v>
      </c>
      <c r="O557">
        <v>29.571428571428569</v>
      </c>
      <c r="P557">
        <v>3100</v>
      </c>
      <c r="Q557" s="9">
        <f>VLOOKUP(ROUND(K557,0),Sheet2!$B$20:$J$37,8,0)</f>
        <v>2883.6536389391513</v>
      </c>
      <c r="R557" s="46">
        <f>VLOOKUP(ROUND(K557,0),Sheet2!$B$20:$J$37,2,0)</f>
        <v>3986.9445441050993</v>
      </c>
      <c r="S557" s="46">
        <f>VLOOKUP(ROUND(K557,0),Sheet2!$B$20:$J$37,3,0)</f>
        <v>3823.1316171522089</v>
      </c>
      <c r="T557" s="46">
        <f>VLOOKUP(ROUND(K557,0),Sheet2!$B$20:$J$37,4,0)</f>
        <v>3736.3856874523608</v>
      </c>
      <c r="U557" s="46">
        <f>VLOOKUP(ROUND(K557,0),Sheet2!$B$20:$J$37,5,0)</f>
        <v>3602.8137210549116</v>
      </c>
      <c r="V557" s="46">
        <f>VLOOKUP(ROUND(K557,0),Sheet2!$B$20:$J$37,6,0)</f>
        <v>3379.6207896898895</v>
      </c>
      <c r="W557" s="46">
        <f>VLOOKUP(ROUND(K557,0),Sheet2!$B$20:$J$37,7,0)</f>
        <v>3131.6372143145204</v>
      </c>
      <c r="X557" s="46">
        <f>VLOOKUP(ROUND(K557,0),Sheet2!$B$20:$J$37,8,0)</f>
        <v>2883.6536389391513</v>
      </c>
      <c r="Y557" s="46">
        <f>VLOOKUP(ROUND(K557,0),Sheet2!$B$20:$J$37,9,0)</f>
        <v>2660.4607075741292</v>
      </c>
      <c r="Z557" s="46">
        <f>VLOOKUP(ROUND(K557,0),Sheet2!$B$20:$M$37,10,0)</f>
        <v>2526.8887411766796</v>
      </c>
      <c r="AA557" s="46">
        <f>VLOOKUP(ROUND(K557,0),Sheet2!$B$20:$M$37,11,0)</f>
        <v>2440.1428114768319</v>
      </c>
      <c r="AB557" s="46">
        <f>VLOOKUP(ROUND(K557,0),Sheet2!$B$20:$M$37,12,0)</f>
        <v>2276.3298845239415</v>
      </c>
      <c r="AC557" s="46">
        <v>25</v>
      </c>
      <c r="AD557" s="53">
        <f t="shared" si="232"/>
        <v>0</v>
      </c>
      <c r="AE557">
        <v>1</v>
      </c>
      <c r="AF557" s="46">
        <v>0</v>
      </c>
      <c r="AG557">
        <v>0</v>
      </c>
      <c r="AH557" s="45">
        <v>0</v>
      </c>
      <c r="AL557">
        <v>1</v>
      </c>
      <c r="AM557" s="45">
        <v>0</v>
      </c>
      <c r="AN557">
        <v>26</v>
      </c>
      <c r="AO557">
        <v>0</v>
      </c>
      <c r="AQ557">
        <v>0</v>
      </c>
      <c r="AS557">
        <v>0</v>
      </c>
      <c r="AT557">
        <v>0</v>
      </c>
      <c r="AU557" t="s">
        <v>21</v>
      </c>
      <c r="AV557" t="s">
        <v>25</v>
      </c>
      <c r="AW557">
        <v>0</v>
      </c>
      <c r="AX557">
        <v>0</v>
      </c>
      <c r="AY557">
        <v>1</v>
      </c>
      <c r="AZ557" s="51">
        <f t="shared" si="233"/>
        <v>1</v>
      </c>
      <c r="BA557">
        <v>0</v>
      </c>
      <c r="BB557">
        <v>0</v>
      </c>
      <c r="BC557">
        <v>0</v>
      </c>
      <c r="BD557">
        <v>0</v>
      </c>
      <c r="BE557">
        <v>0</v>
      </c>
      <c r="BF557" s="51">
        <f t="shared" si="234"/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/>
      <c r="CW557">
        <v>0</v>
      </c>
      <c r="CY557">
        <v>0</v>
      </c>
      <c r="CZ557">
        <v>0</v>
      </c>
      <c r="DA557">
        <v>0</v>
      </c>
      <c r="DC557">
        <v>0</v>
      </c>
      <c r="DD557" s="54">
        <f t="shared" si="235"/>
        <v>0</v>
      </c>
      <c r="DE557" t="s">
        <v>8</v>
      </c>
      <c r="DF557">
        <v>0</v>
      </c>
      <c r="DG557" s="46">
        <v>0</v>
      </c>
      <c r="DH557" t="s">
        <v>68</v>
      </c>
    </row>
    <row r="558" spans="1:112" hidden="1" x14ac:dyDescent="0.35">
      <c r="A558" t="s">
        <v>3</v>
      </c>
      <c r="B558">
        <v>327975727</v>
      </c>
      <c r="C558">
        <v>1993</v>
      </c>
      <c r="D558">
        <v>29</v>
      </c>
      <c r="E558">
        <v>1</v>
      </c>
      <c r="F558" t="s">
        <v>8</v>
      </c>
      <c r="G558" s="3" t="s">
        <v>11</v>
      </c>
      <c r="H558" s="1">
        <v>44443</v>
      </c>
      <c r="I558" s="1">
        <v>44464</v>
      </c>
      <c r="J558" s="1">
        <v>44507</v>
      </c>
      <c r="K558">
        <v>39</v>
      </c>
      <c r="L558" s="48">
        <f t="shared" si="245"/>
        <v>0</v>
      </c>
      <c r="M558" s="48">
        <f t="shared" si="230"/>
        <v>0</v>
      </c>
      <c r="N558" s="48">
        <f t="shared" si="231"/>
        <v>0</v>
      </c>
      <c r="O558">
        <v>32.857142857142854</v>
      </c>
      <c r="P558">
        <v>3100</v>
      </c>
      <c r="Q558" s="9">
        <f>VLOOKUP(ROUND(K558,0),Sheet2!$B$20:$J$37,8,0)</f>
        <v>2883.6536389391513</v>
      </c>
      <c r="R558" s="46">
        <f>VLOOKUP(ROUND(K558,0),Sheet2!$B$20:$J$37,2,0)</f>
        <v>3986.9445441050993</v>
      </c>
      <c r="S558" s="46">
        <f>VLOOKUP(ROUND(K558,0),Sheet2!$B$20:$J$37,3,0)</f>
        <v>3823.1316171522089</v>
      </c>
      <c r="T558" s="46">
        <f>VLOOKUP(ROUND(K558,0),Sheet2!$B$20:$J$37,4,0)</f>
        <v>3736.3856874523608</v>
      </c>
      <c r="U558" s="46">
        <f>VLOOKUP(ROUND(K558,0),Sheet2!$B$20:$J$37,5,0)</f>
        <v>3602.8137210549116</v>
      </c>
      <c r="V558" s="46">
        <f>VLOOKUP(ROUND(K558,0),Sheet2!$B$20:$J$37,6,0)</f>
        <v>3379.6207896898895</v>
      </c>
      <c r="W558" s="46">
        <f>VLOOKUP(ROUND(K558,0),Sheet2!$B$20:$J$37,7,0)</f>
        <v>3131.6372143145204</v>
      </c>
      <c r="X558" s="46">
        <f>VLOOKUP(ROUND(K558,0),Sheet2!$B$20:$J$37,8,0)</f>
        <v>2883.6536389391513</v>
      </c>
      <c r="Y558" s="46">
        <f>VLOOKUP(ROUND(K558,0),Sheet2!$B$20:$J$37,9,0)</f>
        <v>2660.4607075741292</v>
      </c>
      <c r="Z558" s="46">
        <f>VLOOKUP(ROUND(K558,0),Sheet2!$B$20:$M$37,10,0)</f>
        <v>2526.8887411766796</v>
      </c>
      <c r="AA558" s="46">
        <f>VLOOKUP(ROUND(K558,0),Sheet2!$B$20:$M$37,11,0)</f>
        <v>2440.1428114768319</v>
      </c>
      <c r="AB558" s="46">
        <f>VLOOKUP(ROUND(K558,0),Sheet2!$B$20:$M$37,12,0)</f>
        <v>2276.3298845239415</v>
      </c>
      <c r="AC558" s="46">
        <v>25</v>
      </c>
      <c r="AD558" s="53">
        <f t="shared" si="232"/>
        <v>0</v>
      </c>
      <c r="AE558">
        <v>1</v>
      </c>
      <c r="AF558" s="46">
        <v>0</v>
      </c>
      <c r="AG558">
        <v>0</v>
      </c>
      <c r="AH558" s="45">
        <v>0</v>
      </c>
      <c r="AL558">
        <v>1</v>
      </c>
      <c r="AM558" s="45">
        <v>0</v>
      </c>
      <c r="AN558">
        <v>27</v>
      </c>
      <c r="AO558">
        <v>0</v>
      </c>
      <c r="AS558">
        <v>0</v>
      </c>
      <c r="AT558">
        <v>0</v>
      </c>
      <c r="AU558" t="s">
        <v>20</v>
      </c>
      <c r="AV558" t="s">
        <v>25</v>
      </c>
      <c r="AW558">
        <v>0</v>
      </c>
      <c r="AX558">
        <v>0</v>
      </c>
      <c r="AY558">
        <v>1</v>
      </c>
      <c r="AZ558" s="51">
        <f t="shared" si="233"/>
        <v>1</v>
      </c>
      <c r="BA558">
        <v>0</v>
      </c>
      <c r="BB558">
        <v>0</v>
      </c>
      <c r="BC558">
        <v>0</v>
      </c>
      <c r="BD558">
        <v>0</v>
      </c>
      <c r="BE558">
        <v>0</v>
      </c>
      <c r="BF558" s="51">
        <f t="shared" si="234"/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21</v>
      </c>
      <c r="BW558" t="s">
        <v>25</v>
      </c>
      <c r="BX558">
        <v>0</v>
      </c>
      <c r="BY558">
        <v>1</v>
      </c>
      <c r="BZ558" s="52">
        <f t="shared" ref="BZ558" si="250">BX558+BY558</f>
        <v>1</v>
      </c>
      <c r="CA558">
        <v>0</v>
      </c>
      <c r="CB558">
        <v>0</v>
      </c>
      <c r="CC558">
        <v>0</v>
      </c>
      <c r="CD558">
        <v>0</v>
      </c>
      <c r="CE558">
        <v>0</v>
      </c>
      <c r="CF558" s="52">
        <f>CD558+CE558</f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Y558">
        <v>0</v>
      </c>
      <c r="CZ558">
        <v>0</v>
      </c>
      <c r="DA558">
        <v>0</v>
      </c>
      <c r="DC558">
        <v>0</v>
      </c>
      <c r="DD558" s="54">
        <f t="shared" si="235"/>
        <v>0</v>
      </c>
      <c r="DE558" t="s">
        <v>8</v>
      </c>
      <c r="DF558">
        <v>0</v>
      </c>
      <c r="DG558" s="46">
        <v>0</v>
      </c>
      <c r="DH558" t="s">
        <v>68</v>
      </c>
    </row>
    <row r="559" spans="1:112" hidden="1" x14ac:dyDescent="0.35">
      <c r="A559" t="s">
        <v>3</v>
      </c>
      <c r="B559">
        <v>788646499</v>
      </c>
      <c r="C559">
        <v>1991</v>
      </c>
      <c r="D559">
        <v>31</v>
      </c>
      <c r="E559">
        <v>2</v>
      </c>
      <c r="F559" t="s">
        <v>8</v>
      </c>
      <c r="G559" s="3" t="s">
        <v>11</v>
      </c>
      <c r="H559" s="1">
        <v>44426</v>
      </c>
      <c r="I559" s="1"/>
      <c r="J559" s="1">
        <v>44499</v>
      </c>
      <c r="K559">
        <v>39</v>
      </c>
      <c r="L559" s="48">
        <f t="shared" si="245"/>
        <v>0</v>
      </c>
      <c r="M559" s="48">
        <f t="shared" si="230"/>
        <v>0</v>
      </c>
      <c r="N559" s="48">
        <f t="shared" si="231"/>
        <v>0</v>
      </c>
      <c r="O559">
        <v>28.571428571428569</v>
      </c>
      <c r="P559">
        <v>3100</v>
      </c>
      <c r="Q559" s="9">
        <f>VLOOKUP(ROUND(K559,0),Sheet2!$B$20:$J$37,8,0)</f>
        <v>2883.6536389391513</v>
      </c>
      <c r="R559" s="46">
        <f>VLOOKUP(ROUND(K559,0),Sheet2!$B$20:$J$37,2,0)</f>
        <v>3986.9445441050993</v>
      </c>
      <c r="S559" s="46">
        <f>VLOOKUP(ROUND(K559,0),Sheet2!$B$20:$J$37,3,0)</f>
        <v>3823.1316171522089</v>
      </c>
      <c r="T559" s="46">
        <f>VLOOKUP(ROUND(K559,0),Sheet2!$B$20:$J$37,4,0)</f>
        <v>3736.3856874523608</v>
      </c>
      <c r="U559" s="46">
        <f>VLOOKUP(ROUND(K559,0),Sheet2!$B$20:$J$37,5,0)</f>
        <v>3602.8137210549116</v>
      </c>
      <c r="V559" s="46">
        <f>VLOOKUP(ROUND(K559,0),Sheet2!$B$20:$J$37,6,0)</f>
        <v>3379.6207896898895</v>
      </c>
      <c r="W559" s="46">
        <f>VLOOKUP(ROUND(K559,0),Sheet2!$B$20:$J$37,7,0)</f>
        <v>3131.6372143145204</v>
      </c>
      <c r="X559" s="46">
        <f>VLOOKUP(ROUND(K559,0),Sheet2!$B$20:$J$37,8,0)</f>
        <v>2883.6536389391513</v>
      </c>
      <c r="Y559" s="46">
        <f>VLOOKUP(ROUND(K559,0),Sheet2!$B$20:$J$37,9,0)</f>
        <v>2660.4607075741292</v>
      </c>
      <c r="Z559" s="46">
        <f>VLOOKUP(ROUND(K559,0),Sheet2!$B$20:$M$37,10,0)</f>
        <v>2526.8887411766796</v>
      </c>
      <c r="AA559" s="46">
        <f>VLOOKUP(ROUND(K559,0),Sheet2!$B$20:$M$37,11,0)</f>
        <v>2440.1428114768319</v>
      </c>
      <c r="AB559" s="46">
        <f>VLOOKUP(ROUND(K559,0),Sheet2!$B$20:$M$37,12,0)</f>
        <v>2276.3298845239415</v>
      </c>
      <c r="AC559" s="46">
        <v>25</v>
      </c>
      <c r="AD559" s="53">
        <f t="shared" si="232"/>
        <v>0</v>
      </c>
      <c r="AE559">
        <v>1</v>
      </c>
      <c r="AF559" s="46">
        <v>0</v>
      </c>
      <c r="AG559">
        <v>0</v>
      </c>
      <c r="AH559" s="45">
        <v>0</v>
      </c>
      <c r="AL559">
        <v>1</v>
      </c>
      <c r="AM559" s="45">
        <v>0</v>
      </c>
      <c r="AN559">
        <v>22</v>
      </c>
      <c r="AO559">
        <v>0</v>
      </c>
      <c r="AQ559">
        <v>0</v>
      </c>
      <c r="AS559">
        <v>0</v>
      </c>
      <c r="AT559">
        <v>0</v>
      </c>
      <c r="AU559" t="s">
        <v>21</v>
      </c>
      <c r="AV559" t="s">
        <v>24</v>
      </c>
      <c r="AW559">
        <v>0</v>
      </c>
      <c r="AX559">
        <v>0</v>
      </c>
      <c r="AY559">
        <v>0</v>
      </c>
      <c r="AZ559" s="51">
        <f t="shared" si="233"/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51">
        <f t="shared" si="234"/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/>
      <c r="CW559">
        <v>0</v>
      </c>
      <c r="CY559">
        <v>0</v>
      </c>
      <c r="CZ559">
        <v>0</v>
      </c>
      <c r="DA559">
        <v>0</v>
      </c>
      <c r="DC559">
        <v>1</v>
      </c>
      <c r="DD559" s="54">
        <f t="shared" si="235"/>
        <v>1</v>
      </c>
      <c r="DE559" t="s">
        <v>73</v>
      </c>
      <c r="DF559">
        <v>0</v>
      </c>
      <c r="DG559" s="46">
        <v>0</v>
      </c>
      <c r="DH559" t="s">
        <v>68</v>
      </c>
    </row>
    <row r="560" spans="1:112" hidden="1" x14ac:dyDescent="0.35">
      <c r="A560" t="s">
        <v>3</v>
      </c>
      <c r="B560">
        <v>349786259</v>
      </c>
      <c r="C560">
        <v>1991</v>
      </c>
      <c r="D560">
        <v>31</v>
      </c>
      <c r="E560">
        <v>1</v>
      </c>
      <c r="F560" t="s">
        <v>9</v>
      </c>
      <c r="G560" s="3" t="s">
        <v>11</v>
      </c>
      <c r="H560" s="1">
        <v>44449</v>
      </c>
      <c r="I560" s="1">
        <v>44470</v>
      </c>
      <c r="J560" s="1">
        <v>44515</v>
      </c>
      <c r="K560">
        <v>39.285714285714285</v>
      </c>
      <c r="L560" s="48">
        <f t="shared" si="245"/>
        <v>0</v>
      </c>
      <c r="M560" s="48">
        <f t="shared" si="230"/>
        <v>0</v>
      </c>
      <c r="N560" s="48">
        <f t="shared" si="231"/>
        <v>0</v>
      </c>
      <c r="O560">
        <v>32.857142857142854</v>
      </c>
      <c r="P560">
        <v>3100</v>
      </c>
      <c r="Q560" s="9">
        <f>VLOOKUP(ROUND(K560,0),Sheet2!$B$20:$J$37,8,0)</f>
        <v>2883.6536389391513</v>
      </c>
      <c r="R560" s="46">
        <f>VLOOKUP(ROUND(K560,0),Sheet2!$B$20:$J$37,2,0)</f>
        <v>3986.9445441050993</v>
      </c>
      <c r="S560" s="46">
        <f>VLOOKUP(ROUND(K560,0),Sheet2!$B$20:$J$37,3,0)</f>
        <v>3823.1316171522089</v>
      </c>
      <c r="T560" s="46">
        <f>VLOOKUP(ROUND(K560,0),Sheet2!$B$20:$J$37,4,0)</f>
        <v>3736.3856874523608</v>
      </c>
      <c r="U560" s="46">
        <f>VLOOKUP(ROUND(K560,0),Sheet2!$B$20:$J$37,5,0)</f>
        <v>3602.8137210549116</v>
      </c>
      <c r="V560" s="46">
        <f>VLOOKUP(ROUND(K560,0),Sheet2!$B$20:$J$37,6,0)</f>
        <v>3379.6207896898895</v>
      </c>
      <c r="W560" s="46">
        <f>VLOOKUP(ROUND(K560,0),Sheet2!$B$20:$J$37,7,0)</f>
        <v>3131.6372143145204</v>
      </c>
      <c r="X560" s="46">
        <f>VLOOKUP(ROUND(K560,0),Sheet2!$B$20:$J$37,8,0)</f>
        <v>2883.6536389391513</v>
      </c>
      <c r="Y560" s="46">
        <f>VLOOKUP(ROUND(K560,0),Sheet2!$B$20:$J$37,9,0)</f>
        <v>2660.4607075741292</v>
      </c>
      <c r="Z560" s="46">
        <f>VLOOKUP(ROUND(K560,0),Sheet2!$B$20:$M$37,10,0)</f>
        <v>2526.8887411766796</v>
      </c>
      <c r="AA560" s="46">
        <f>VLOOKUP(ROUND(K560,0),Sheet2!$B$20:$M$37,11,0)</f>
        <v>2440.1428114768319</v>
      </c>
      <c r="AB560" s="46">
        <f>VLOOKUP(ROUND(K560,0),Sheet2!$B$20:$M$37,12,0)</f>
        <v>2276.3298845239415</v>
      </c>
      <c r="AC560" s="46">
        <v>25</v>
      </c>
      <c r="AD560" s="53">
        <f t="shared" si="232"/>
        <v>0</v>
      </c>
      <c r="AE560">
        <v>1</v>
      </c>
      <c r="AF560" s="46">
        <v>0</v>
      </c>
      <c r="AG560">
        <v>0</v>
      </c>
      <c r="AH560" s="45">
        <v>0</v>
      </c>
      <c r="AL560">
        <v>1</v>
      </c>
      <c r="AM560" s="45">
        <v>0</v>
      </c>
      <c r="AN560">
        <v>26</v>
      </c>
      <c r="AO560">
        <v>0</v>
      </c>
      <c r="AS560">
        <v>0</v>
      </c>
      <c r="AT560">
        <v>0</v>
      </c>
      <c r="AU560" t="s">
        <v>20</v>
      </c>
      <c r="AV560" t="s">
        <v>25</v>
      </c>
      <c r="AW560">
        <v>0</v>
      </c>
      <c r="AX560">
        <v>0</v>
      </c>
      <c r="AY560">
        <v>1</v>
      </c>
      <c r="AZ560" s="51">
        <f t="shared" si="233"/>
        <v>1</v>
      </c>
      <c r="BA560">
        <v>0</v>
      </c>
      <c r="BB560">
        <v>0</v>
      </c>
      <c r="BC560">
        <v>1</v>
      </c>
      <c r="BD560">
        <v>0</v>
      </c>
      <c r="BE560">
        <v>0</v>
      </c>
      <c r="BF560" s="51">
        <f t="shared" si="234"/>
        <v>0</v>
      </c>
      <c r="BG560">
        <v>0</v>
      </c>
      <c r="BH560">
        <v>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21</v>
      </c>
      <c r="BW560" t="s">
        <v>25</v>
      </c>
      <c r="BX560">
        <v>0</v>
      </c>
      <c r="BY560">
        <v>0</v>
      </c>
      <c r="BZ560" s="52">
        <f t="shared" ref="BZ560:BZ561" si="251">BX560+BY560</f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 s="52">
        <f t="shared" ref="CF560:CF561" si="252">CD560+CE560</f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Y560">
        <v>0</v>
      </c>
      <c r="CZ560">
        <v>0</v>
      </c>
      <c r="DA560">
        <v>0</v>
      </c>
      <c r="DC560">
        <v>0</v>
      </c>
      <c r="DD560" s="54">
        <f t="shared" si="235"/>
        <v>0</v>
      </c>
      <c r="DE560" t="s">
        <v>73</v>
      </c>
      <c r="DF560">
        <v>0</v>
      </c>
      <c r="DG560" s="46">
        <v>0</v>
      </c>
      <c r="DH560" t="s">
        <v>68</v>
      </c>
    </row>
    <row r="561" spans="1:112" hidden="1" x14ac:dyDescent="0.35">
      <c r="A561" t="s">
        <v>3</v>
      </c>
      <c r="B561">
        <v>904802282</v>
      </c>
      <c r="C561">
        <v>1992</v>
      </c>
      <c r="D561">
        <v>30</v>
      </c>
      <c r="E561">
        <v>4</v>
      </c>
      <c r="F561" t="s">
        <v>8</v>
      </c>
      <c r="G561" s="3" t="s">
        <v>11</v>
      </c>
      <c r="H561" s="1">
        <v>44433</v>
      </c>
      <c r="I561" s="1">
        <v>44484</v>
      </c>
      <c r="J561" s="1">
        <v>44553</v>
      </c>
      <c r="K561">
        <v>38.5</v>
      </c>
      <c r="L561" s="48">
        <f t="shared" si="245"/>
        <v>0</v>
      </c>
      <c r="M561" s="48">
        <f t="shared" si="230"/>
        <v>0</v>
      </c>
      <c r="N561" s="48">
        <f t="shared" si="231"/>
        <v>0</v>
      </c>
      <c r="O561">
        <v>28.642857142857142</v>
      </c>
      <c r="P561">
        <v>3100</v>
      </c>
      <c r="Q561" s="9">
        <f>VLOOKUP(ROUND(K561,0),Sheet2!$B$20:$J$37,8,0)</f>
        <v>2883.6536389391513</v>
      </c>
      <c r="R561" s="46">
        <f>VLOOKUP(ROUND(K561,0),Sheet2!$B$20:$J$37,2,0)</f>
        <v>3986.9445441050993</v>
      </c>
      <c r="S561" s="46">
        <f>VLOOKUP(ROUND(K561,0),Sheet2!$B$20:$J$37,3,0)</f>
        <v>3823.1316171522089</v>
      </c>
      <c r="T561" s="46">
        <f>VLOOKUP(ROUND(K561,0),Sheet2!$B$20:$J$37,4,0)</f>
        <v>3736.3856874523608</v>
      </c>
      <c r="U561" s="46">
        <f>VLOOKUP(ROUND(K561,0),Sheet2!$B$20:$J$37,5,0)</f>
        <v>3602.8137210549116</v>
      </c>
      <c r="V561" s="46">
        <f>VLOOKUP(ROUND(K561,0),Sheet2!$B$20:$J$37,6,0)</f>
        <v>3379.6207896898895</v>
      </c>
      <c r="W561" s="46">
        <f>VLOOKUP(ROUND(K561,0),Sheet2!$B$20:$J$37,7,0)</f>
        <v>3131.6372143145204</v>
      </c>
      <c r="X561" s="46">
        <f>VLOOKUP(ROUND(K561,0),Sheet2!$B$20:$J$37,8,0)</f>
        <v>2883.6536389391513</v>
      </c>
      <c r="Y561" s="46">
        <f>VLOOKUP(ROUND(K561,0),Sheet2!$B$20:$J$37,9,0)</f>
        <v>2660.4607075741292</v>
      </c>
      <c r="Z561" s="46">
        <f>VLOOKUP(ROUND(K561,0),Sheet2!$B$20:$M$37,10,0)</f>
        <v>2526.8887411766796</v>
      </c>
      <c r="AA561" s="46">
        <f>VLOOKUP(ROUND(K561,0),Sheet2!$B$20:$M$37,11,0)</f>
        <v>2440.1428114768319</v>
      </c>
      <c r="AB561" s="46">
        <f>VLOOKUP(ROUND(K561,0),Sheet2!$B$20:$M$37,12,0)</f>
        <v>2276.3298845239415</v>
      </c>
      <c r="AC561" s="46">
        <v>25</v>
      </c>
      <c r="AD561" s="53">
        <f t="shared" si="232"/>
        <v>0</v>
      </c>
      <c r="AE561">
        <v>1</v>
      </c>
      <c r="AF561" s="46">
        <v>0</v>
      </c>
      <c r="AG561">
        <v>0</v>
      </c>
      <c r="AH561" s="45">
        <v>0</v>
      </c>
      <c r="AL561">
        <v>0</v>
      </c>
      <c r="AM561" s="45">
        <v>0</v>
      </c>
      <c r="AO561">
        <v>0</v>
      </c>
      <c r="AS561">
        <v>1</v>
      </c>
      <c r="AT561">
        <v>0</v>
      </c>
      <c r="AU561" t="s">
        <v>20</v>
      </c>
      <c r="AV561" t="s">
        <v>24</v>
      </c>
      <c r="AW561">
        <v>0</v>
      </c>
      <c r="AX561">
        <v>0</v>
      </c>
      <c r="AY561">
        <v>0</v>
      </c>
      <c r="AZ561" s="51">
        <f t="shared" si="233"/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51">
        <f t="shared" si="234"/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51</v>
      </c>
      <c r="BW561" t="s">
        <v>24</v>
      </c>
      <c r="BX561">
        <v>0</v>
      </c>
      <c r="BY561">
        <v>0</v>
      </c>
      <c r="BZ561" s="52">
        <f t="shared" si="251"/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 s="52">
        <f t="shared" si="252"/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Y561">
        <v>0</v>
      </c>
      <c r="CZ561">
        <v>0</v>
      </c>
      <c r="DA561">
        <v>0</v>
      </c>
      <c r="DC561">
        <v>0</v>
      </c>
      <c r="DD561" s="54">
        <f t="shared" si="235"/>
        <v>0</v>
      </c>
      <c r="DE561" t="s">
        <v>8</v>
      </c>
      <c r="DF561">
        <v>0</v>
      </c>
      <c r="DG561" s="46">
        <v>0</v>
      </c>
      <c r="DH561" t="s">
        <v>68</v>
      </c>
    </row>
    <row r="562" spans="1:112" hidden="1" x14ac:dyDescent="0.35">
      <c r="A562" t="s">
        <v>2</v>
      </c>
      <c r="B562">
        <v>21036174</v>
      </c>
      <c r="C562">
        <v>1995</v>
      </c>
      <c r="D562">
        <v>27</v>
      </c>
      <c r="E562">
        <v>0</v>
      </c>
      <c r="F562" t="s">
        <v>8</v>
      </c>
      <c r="G562" s="3" t="s">
        <v>11</v>
      </c>
      <c r="H562" s="1">
        <v>44433</v>
      </c>
      <c r="I562" s="1" t="s">
        <v>52</v>
      </c>
      <c r="J562" s="1">
        <v>44450</v>
      </c>
      <c r="K562">
        <v>38.571428571428569</v>
      </c>
      <c r="L562" s="48">
        <f t="shared" si="245"/>
        <v>0</v>
      </c>
      <c r="M562" s="48">
        <f t="shared" si="230"/>
        <v>0</v>
      </c>
      <c r="N562" s="48">
        <f t="shared" si="231"/>
        <v>0</v>
      </c>
      <c r="O562">
        <v>36.142857142857139</v>
      </c>
      <c r="P562">
        <v>3100</v>
      </c>
      <c r="Q562" s="9">
        <f>VLOOKUP(ROUND(K562,0),Sheet2!$B$20:$J$37,8,0)</f>
        <v>2883.6536389391513</v>
      </c>
      <c r="R562" s="46">
        <f>VLOOKUP(ROUND(K562,0),Sheet2!$B$20:$J$37,2,0)</f>
        <v>3986.9445441050993</v>
      </c>
      <c r="S562" s="46">
        <f>VLOOKUP(ROUND(K562,0),Sheet2!$B$20:$J$37,3,0)</f>
        <v>3823.1316171522089</v>
      </c>
      <c r="T562" s="46">
        <f>VLOOKUP(ROUND(K562,0),Sheet2!$B$20:$J$37,4,0)</f>
        <v>3736.3856874523608</v>
      </c>
      <c r="U562" s="46">
        <f>VLOOKUP(ROUND(K562,0),Sheet2!$B$20:$J$37,5,0)</f>
        <v>3602.8137210549116</v>
      </c>
      <c r="V562" s="46">
        <f>VLOOKUP(ROUND(K562,0),Sheet2!$B$20:$J$37,6,0)</f>
        <v>3379.6207896898895</v>
      </c>
      <c r="W562" s="46">
        <f>VLOOKUP(ROUND(K562,0),Sheet2!$B$20:$J$37,7,0)</f>
        <v>3131.6372143145204</v>
      </c>
      <c r="X562" s="46">
        <f>VLOOKUP(ROUND(K562,0),Sheet2!$B$20:$J$37,8,0)</f>
        <v>2883.6536389391513</v>
      </c>
      <c r="Y562" s="46">
        <f>VLOOKUP(ROUND(K562,0),Sheet2!$B$20:$J$37,9,0)</f>
        <v>2660.4607075741292</v>
      </c>
      <c r="Z562" s="46">
        <f>VLOOKUP(ROUND(K562,0),Sheet2!$B$20:$M$37,10,0)</f>
        <v>2526.8887411766796</v>
      </c>
      <c r="AA562" s="46">
        <f>VLOOKUP(ROUND(K562,0),Sheet2!$B$20:$M$37,11,0)</f>
        <v>2440.1428114768319</v>
      </c>
      <c r="AB562" s="46">
        <f>VLOOKUP(ROUND(K562,0),Sheet2!$B$20:$M$37,12,0)</f>
        <v>2276.3298845239415</v>
      </c>
      <c r="AC562" s="46">
        <v>25</v>
      </c>
      <c r="AD562" s="53">
        <f t="shared" si="232"/>
        <v>0</v>
      </c>
      <c r="AE562">
        <v>1</v>
      </c>
      <c r="AF562" s="46">
        <v>0</v>
      </c>
      <c r="AG562">
        <v>0</v>
      </c>
      <c r="AH562" s="45">
        <v>0</v>
      </c>
      <c r="AL562">
        <v>0</v>
      </c>
      <c r="AM562" s="45">
        <v>0</v>
      </c>
      <c r="AO562">
        <v>0</v>
      </c>
      <c r="AQ562">
        <v>0</v>
      </c>
      <c r="AS562">
        <v>0</v>
      </c>
      <c r="AT562">
        <v>0</v>
      </c>
      <c r="AU562" t="s">
        <v>21</v>
      </c>
      <c r="AV562" t="s">
        <v>24</v>
      </c>
      <c r="AW562">
        <v>0</v>
      </c>
      <c r="AX562">
        <v>0</v>
      </c>
      <c r="AY562">
        <v>1</v>
      </c>
      <c r="AZ562" s="51">
        <f t="shared" si="233"/>
        <v>1</v>
      </c>
      <c r="BA562">
        <v>0</v>
      </c>
      <c r="BB562">
        <v>0</v>
      </c>
      <c r="BC562">
        <v>1</v>
      </c>
      <c r="BD562">
        <v>0</v>
      </c>
      <c r="BE562">
        <v>0</v>
      </c>
      <c r="BF562" s="51">
        <f t="shared" si="234"/>
        <v>0</v>
      </c>
      <c r="BG562">
        <v>0</v>
      </c>
      <c r="BH562">
        <v>1</v>
      </c>
      <c r="BI562">
        <v>1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/>
      <c r="CW562">
        <v>0</v>
      </c>
      <c r="CY562">
        <v>0</v>
      </c>
      <c r="CZ562">
        <v>0</v>
      </c>
      <c r="DA562">
        <v>0</v>
      </c>
      <c r="DC562">
        <v>0</v>
      </c>
      <c r="DD562" s="54">
        <f t="shared" si="235"/>
        <v>0</v>
      </c>
      <c r="DE562" t="s">
        <v>8</v>
      </c>
      <c r="DF562">
        <v>0</v>
      </c>
      <c r="DG562" s="46">
        <v>0</v>
      </c>
      <c r="DH562" t="s">
        <v>68</v>
      </c>
    </row>
    <row r="563" spans="1:112" hidden="1" x14ac:dyDescent="0.35">
      <c r="A563" t="s">
        <v>2</v>
      </c>
      <c r="B563">
        <v>20031405</v>
      </c>
      <c r="C563">
        <v>1991</v>
      </c>
      <c r="D563">
        <v>31</v>
      </c>
      <c r="E563">
        <v>0</v>
      </c>
      <c r="F563" t="s">
        <v>9</v>
      </c>
      <c r="G563" s="3" t="s">
        <v>11</v>
      </c>
      <c r="H563" s="1">
        <v>44427</v>
      </c>
      <c r="I563" s="1" t="s">
        <v>52</v>
      </c>
      <c r="J563" s="1">
        <v>44479</v>
      </c>
      <c r="K563">
        <v>38.571428571428569</v>
      </c>
      <c r="L563" s="48">
        <f t="shared" si="245"/>
        <v>0</v>
      </c>
      <c r="M563" s="48">
        <f t="shared" si="230"/>
        <v>0</v>
      </c>
      <c r="N563" s="48">
        <f t="shared" si="231"/>
        <v>0</v>
      </c>
      <c r="O563">
        <v>31.142857142857139</v>
      </c>
      <c r="P563">
        <v>3100</v>
      </c>
      <c r="Q563" s="9">
        <f>VLOOKUP(ROUND(K563,0),Sheet2!$B$20:$J$37,8,0)</f>
        <v>2883.6536389391513</v>
      </c>
      <c r="R563" s="46">
        <f>VLOOKUP(ROUND(K563,0),Sheet2!$B$20:$J$37,2,0)</f>
        <v>3986.9445441050993</v>
      </c>
      <c r="S563" s="46">
        <f>VLOOKUP(ROUND(K563,0),Sheet2!$B$20:$J$37,3,0)</f>
        <v>3823.1316171522089</v>
      </c>
      <c r="T563" s="46">
        <f>VLOOKUP(ROUND(K563,0),Sheet2!$B$20:$J$37,4,0)</f>
        <v>3736.3856874523608</v>
      </c>
      <c r="U563" s="46">
        <f>VLOOKUP(ROUND(K563,0),Sheet2!$B$20:$J$37,5,0)</f>
        <v>3602.8137210549116</v>
      </c>
      <c r="V563" s="46">
        <f>VLOOKUP(ROUND(K563,0),Sheet2!$B$20:$J$37,6,0)</f>
        <v>3379.6207896898895</v>
      </c>
      <c r="W563" s="46">
        <f>VLOOKUP(ROUND(K563,0),Sheet2!$B$20:$J$37,7,0)</f>
        <v>3131.6372143145204</v>
      </c>
      <c r="X563" s="46">
        <f>VLOOKUP(ROUND(K563,0),Sheet2!$B$20:$J$37,8,0)</f>
        <v>2883.6536389391513</v>
      </c>
      <c r="Y563" s="46">
        <f>VLOOKUP(ROUND(K563,0),Sheet2!$B$20:$J$37,9,0)</f>
        <v>2660.4607075741292</v>
      </c>
      <c r="Z563" s="46">
        <f>VLOOKUP(ROUND(K563,0),Sheet2!$B$20:$M$37,10,0)</f>
        <v>2526.8887411766796</v>
      </c>
      <c r="AA563" s="46">
        <f>VLOOKUP(ROUND(K563,0),Sheet2!$B$20:$M$37,11,0)</f>
        <v>2440.1428114768319</v>
      </c>
      <c r="AB563" s="46">
        <f>VLOOKUP(ROUND(K563,0),Sheet2!$B$20:$M$37,12,0)</f>
        <v>2276.3298845239415</v>
      </c>
      <c r="AC563" s="46">
        <v>25</v>
      </c>
      <c r="AD563" s="53">
        <f t="shared" si="232"/>
        <v>0</v>
      </c>
      <c r="AE563">
        <v>1</v>
      </c>
      <c r="AF563" s="46">
        <v>0</v>
      </c>
      <c r="AG563">
        <v>0</v>
      </c>
      <c r="AH563" s="45">
        <v>0</v>
      </c>
      <c r="AL563">
        <v>0</v>
      </c>
      <c r="AM563" s="45">
        <v>0</v>
      </c>
      <c r="AO563">
        <v>0</v>
      </c>
      <c r="AQ563">
        <v>0</v>
      </c>
      <c r="AS563">
        <v>0</v>
      </c>
      <c r="AT563">
        <v>0</v>
      </c>
      <c r="AU563" t="s">
        <v>21</v>
      </c>
      <c r="AV563" t="s">
        <v>24</v>
      </c>
      <c r="AW563">
        <v>0</v>
      </c>
      <c r="AX563">
        <v>0</v>
      </c>
      <c r="AY563">
        <v>0</v>
      </c>
      <c r="AZ563" s="51">
        <f t="shared" si="233"/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51">
        <f t="shared" si="234"/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/>
      <c r="CW563">
        <v>0</v>
      </c>
      <c r="CY563">
        <v>0</v>
      </c>
      <c r="CZ563">
        <v>0</v>
      </c>
      <c r="DA563">
        <v>0</v>
      </c>
      <c r="DC563">
        <v>0</v>
      </c>
      <c r="DD563" s="54">
        <f t="shared" si="235"/>
        <v>0</v>
      </c>
      <c r="DF563">
        <v>0</v>
      </c>
      <c r="DG563" s="46">
        <v>0</v>
      </c>
      <c r="DH563" t="s">
        <v>68</v>
      </c>
    </row>
    <row r="564" spans="1:112" hidden="1" x14ac:dyDescent="0.35">
      <c r="A564" t="s">
        <v>2</v>
      </c>
      <c r="B564">
        <v>21016103</v>
      </c>
      <c r="C564">
        <v>1982</v>
      </c>
      <c r="D564">
        <v>40</v>
      </c>
      <c r="E564">
        <v>0</v>
      </c>
      <c r="F564" t="s">
        <v>8</v>
      </c>
      <c r="G564" s="3" t="s">
        <v>11</v>
      </c>
      <c r="H564" s="1">
        <v>44424</v>
      </c>
      <c r="I564" s="1">
        <v>44478</v>
      </c>
      <c r="J564" s="1">
        <v>44488</v>
      </c>
      <c r="K564">
        <v>38.571428571428569</v>
      </c>
      <c r="L564" s="48">
        <f t="shared" si="245"/>
        <v>0</v>
      </c>
      <c r="M564" s="48">
        <f t="shared" si="230"/>
        <v>0</v>
      </c>
      <c r="N564" s="48">
        <f t="shared" si="231"/>
        <v>0</v>
      </c>
      <c r="O564">
        <v>37.142857142857139</v>
      </c>
      <c r="P564">
        <v>3100</v>
      </c>
      <c r="Q564" s="9">
        <f>VLOOKUP(ROUND(K564,0),Sheet2!$B$20:$J$37,8,0)</f>
        <v>2883.6536389391513</v>
      </c>
      <c r="R564" s="46">
        <f>VLOOKUP(ROUND(K564,0),Sheet2!$B$20:$J$37,2,0)</f>
        <v>3986.9445441050993</v>
      </c>
      <c r="S564" s="46">
        <f>VLOOKUP(ROUND(K564,0),Sheet2!$B$20:$J$37,3,0)</f>
        <v>3823.1316171522089</v>
      </c>
      <c r="T564" s="46">
        <f>VLOOKUP(ROUND(K564,0),Sheet2!$B$20:$J$37,4,0)</f>
        <v>3736.3856874523608</v>
      </c>
      <c r="U564" s="46">
        <f>VLOOKUP(ROUND(K564,0),Sheet2!$B$20:$J$37,5,0)</f>
        <v>3602.8137210549116</v>
      </c>
      <c r="V564" s="46">
        <f>VLOOKUP(ROUND(K564,0),Sheet2!$B$20:$J$37,6,0)</f>
        <v>3379.6207896898895</v>
      </c>
      <c r="W564" s="46">
        <f>VLOOKUP(ROUND(K564,0),Sheet2!$B$20:$J$37,7,0)</f>
        <v>3131.6372143145204</v>
      </c>
      <c r="X564" s="46">
        <f>VLOOKUP(ROUND(K564,0),Sheet2!$B$20:$J$37,8,0)</f>
        <v>2883.6536389391513</v>
      </c>
      <c r="Y564" s="46">
        <f>VLOOKUP(ROUND(K564,0),Sheet2!$B$20:$J$37,9,0)</f>
        <v>2660.4607075741292</v>
      </c>
      <c r="Z564" s="46">
        <f>VLOOKUP(ROUND(K564,0),Sheet2!$B$20:$M$37,10,0)</f>
        <v>2526.8887411766796</v>
      </c>
      <c r="AA564" s="46">
        <f>VLOOKUP(ROUND(K564,0),Sheet2!$B$20:$M$37,11,0)</f>
        <v>2440.1428114768319</v>
      </c>
      <c r="AB564" s="46">
        <f>VLOOKUP(ROUND(K564,0),Sheet2!$B$20:$M$37,12,0)</f>
        <v>2276.3298845239415</v>
      </c>
      <c r="AC564" s="46">
        <v>25</v>
      </c>
      <c r="AD564" s="53">
        <f t="shared" si="232"/>
        <v>0</v>
      </c>
      <c r="AE564">
        <v>1</v>
      </c>
      <c r="AF564" s="46">
        <v>0</v>
      </c>
      <c r="AG564">
        <v>0</v>
      </c>
      <c r="AH564" s="45">
        <v>0</v>
      </c>
      <c r="AL564">
        <v>0</v>
      </c>
      <c r="AM564" s="45">
        <v>0</v>
      </c>
      <c r="AO564">
        <v>0</v>
      </c>
      <c r="AQ564">
        <v>0</v>
      </c>
      <c r="AS564">
        <v>0</v>
      </c>
      <c r="AT564">
        <v>0</v>
      </c>
      <c r="AU564" t="s">
        <v>20</v>
      </c>
      <c r="AV564" t="s">
        <v>24</v>
      </c>
      <c r="AW564">
        <v>0</v>
      </c>
      <c r="AX564">
        <v>0</v>
      </c>
      <c r="AY564">
        <v>1</v>
      </c>
      <c r="AZ564" s="51">
        <f t="shared" si="233"/>
        <v>1</v>
      </c>
      <c r="BA564">
        <v>0</v>
      </c>
      <c r="BB564">
        <v>0</v>
      </c>
      <c r="BC564">
        <v>1</v>
      </c>
      <c r="BD564">
        <v>0</v>
      </c>
      <c r="BE564">
        <v>0</v>
      </c>
      <c r="BF564" s="51">
        <f t="shared" si="234"/>
        <v>0</v>
      </c>
      <c r="BG564">
        <v>0</v>
      </c>
      <c r="BH564">
        <v>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54</v>
      </c>
      <c r="BW564" t="s">
        <v>24</v>
      </c>
      <c r="BX564">
        <v>0</v>
      </c>
      <c r="BY564">
        <v>1</v>
      </c>
      <c r="BZ564" s="52">
        <f t="shared" ref="BZ564:BZ565" si="253">BX564+BY564</f>
        <v>1</v>
      </c>
      <c r="CA564">
        <v>0</v>
      </c>
      <c r="CB564">
        <v>0</v>
      </c>
      <c r="CC564">
        <v>0</v>
      </c>
      <c r="CD564">
        <v>0</v>
      </c>
      <c r="CE564">
        <v>0</v>
      </c>
      <c r="CF564" s="52">
        <f t="shared" ref="CF564:CF565" si="254">CD564+CE564</f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Y564">
        <v>0</v>
      </c>
      <c r="CZ564">
        <v>0</v>
      </c>
      <c r="DA564">
        <v>0</v>
      </c>
      <c r="DC564">
        <v>0</v>
      </c>
      <c r="DD564" s="54">
        <f t="shared" si="235"/>
        <v>0</v>
      </c>
      <c r="DE564" t="s">
        <v>8</v>
      </c>
      <c r="DF564">
        <v>0</v>
      </c>
      <c r="DG564" s="46">
        <v>0</v>
      </c>
      <c r="DH564" t="s">
        <v>68</v>
      </c>
    </row>
    <row r="565" spans="1:112" hidden="1" x14ac:dyDescent="0.35">
      <c r="A565" t="s">
        <v>2</v>
      </c>
      <c r="B565">
        <v>21045344</v>
      </c>
      <c r="C565">
        <v>1994</v>
      </c>
      <c r="D565">
        <v>28</v>
      </c>
      <c r="E565">
        <v>0</v>
      </c>
      <c r="F565" t="s">
        <v>8</v>
      </c>
      <c r="G565" s="3" t="s">
        <v>11</v>
      </c>
      <c r="H565" s="1">
        <v>44425</v>
      </c>
      <c r="I565" s="1">
        <v>44481</v>
      </c>
      <c r="J565" s="1">
        <v>44448</v>
      </c>
      <c r="K565">
        <v>38.714285714285715</v>
      </c>
      <c r="L565" s="48">
        <f t="shared" si="245"/>
        <v>0</v>
      </c>
      <c r="M565" s="48">
        <f t="shared" si="230"/>
        <v>0</v>
      </c>
      <c r="N565" s="48">
        <f t="shared" si="231"/>
        <v>0</v>
      </c>
      <c r="O565">
        <v>35.428571428571431</v>
      </c>
      <c r="P565">
        <v>3100</v>
      </c>
      <c r="Q565" s="9">
        <f>VLOOKUP(ROUND(K565,0),Sheet2!$B$20:$J$37,8,0)</f>
        <v>2883.6536389391513</v>
      </c>
      <c r="R565" s="46">
        <f>VLOOKUP(ROUND(K565,0),Sheet2!$B$20:$J$37,2,0)</f>
        <v>3986.9445441050993</v>
      </c>
      <c r="S565" s="46">
        <f>VLOOKUP(ROUND(K565,0),Sheet2!$B$20:$J$37,3,0)</f>
        <v>3823.1316171522089</v>
      </c>
      <c r="T565" s="46">
        <f>VLOOKUP(ROUND(K565,0),Sheet2!$B$20:$J$37,4,0)</f>
        <v>3736.3856874523608</v>
      </c>
      <c r="U565" s="46">
        <f>VLOOKUP(ROUND(K565,0),Sheet2!$B$20:$J$37,5,0)</f>
        <v>3602.8137210549116</v>
      </c>
      <c r="V565" s="46">
        <f>VLOOKUP(ROUND(K565,0),Sheet2!$B$20:$J$37,6,0)</f>
        <v>3379.6207896898895</v>
      </c>
      <c r="W565" s="46">
        <f>VLOOKUP(ROUND(K565,0),Sheet2!$B$20:$J$37,7,0)</f>
        <v>3131.6372143145204</v>
      </c>
      <c r="X565" s="46">
        <f>VLOOKUP(ROUND(K565,0),Sheet2!$B$20:$J$37,8,0)</f>
        <v>2883.6536389391513</v>
      </c>
      <c r="Y565" s="46">
        <f>VLOOKUP(ROUND(K565,0),Sheet2!$B$20:$J$37,9,0)</f>
        <v>2660.4607075741292</v>
      </c>
      <c r="Z565" s="46">
        <f>VLOOKUP(ROUND(K565,0),Sheet2!$B$20:$M$37,10,0)</f>
        <v>2526.8887411766796</v>
      </c>
      <c r="AA565" s="46">
        <f>VLOOKUP(ROUND(K565,0),Sheet2!$B$20:$M$37,11,0)</f>
        <v>2440.1428114768319</v>
      </c>
      <c r="AB565" s="46">
        <f>VLOOKUP(ROUND(K565,0),Sheet2!$B$20:$M$37,12,0)</f>
        <v>2276.3298845239415</v>
      </c>
      <c r="AC565" s="46">
        <v>25</v>
      </c>
      <c r="AD565" s="53">
        <f t="shared" si="232"/>
        <v>0</v>
      </c>
      <c r="AE565">
        <v>1</v>
      </c>
      <c r="AF565" s="46">
        <v>0</v>
      </c>
      <c r="AG565">
        <v>0</v>
      </c>
      <c r="AH565" s="45">
        <v>0</v>
      </c>
      <c r="AL565">
        <v>0</v>
      </c>
      <c r="AM565" s="45">
        <v>0</v>
      </c>
      <c r="AO565">
        <v>0</v>
      </c>
      <c r="AQ565">
        <v>0</v>
      </c>
      <c r="AS565">
        <v>0</v>
      </c>
      <c r="AT565">
        <v>0</v>
      </c>
      <c r="AU565" t="s">
        <v>20</v>
      </c>
      <c r="AV565" t="s">
        <v>24</v>
      </c>
      <c r="AW565">
        <v>0</v>
      </c>
      <c r="AX565">
        <v>0</v>
      </c>
      <c r="AY565">
        <v>1</v>
      </c>
      <c r="AZ565" s="51">
        <f t="shared" si="233"/>
        <v>1</v>
      </c>
      <c r="BA565">
        <v>0</v>
      </c>
      <c r="BB565">
        <v>0</v>
      </c>
      <c r="BC565">
        <v>0</v>
      </c>
      <c r="BD565">
        <v>0</v>
      </c>
      <c r="BE565">
        <v>0</v>
      </c>
      <c r="BF565" s="51">
        <f t="shared" si="234"/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56</v>
      </c>
      <c r="BW565" t="s">
        <v>24</v>
      </c>
      <c r="BX565">
        <v>0</v>
      </c>
      <c r="BY565">
        <v>0</v>
      </c>
      <c r="BZ565" s="52">
        <f t="shared" si="253"/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 s="52">
        <f t="shared" si="254"/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1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Y565">
        <v>0</v>
      </c>
      <c r="CZ565">
        <v>0</v>
      </c>
      <c r="DA565">
        <v>0</v>
      </c>
      <c r="DC565">
        <v>0</v>
      </c>
      <c r="DD565" s="54">
        <f t="shared" si="235"/>
        <v>0</v>
      </c>
      <c r="DE565" t="s">
        <v>8</v>
      </c>
      <c r="DF565">
        <v>0</v>
      </c>
      <c r="DG565" s="46">
        <v>0</v>
      </c>
      <c r="DH565" t="s">
        <v>68</v>
      </c>
    </row>
    <row r="566" spans="1:112" hidden="1" x14ac:dyDescent="0.35">
      <c r="A566" t="s">
        <v>2</v>
      </c>
      <c r="B566">
        <v>20055990</v>
      </c>
      <c r="C566">
        <v>1991</v>
      </c>
      <c r="D566">
        <v>31</v>
      </c>
      <c r="E566">
        <v>0</v>
      </c>
      <c r="F566" t="s">
        <v>9</v>
      </c>
      <c r="G566" s="4" t="s">
        <v>11</v>
      </c>
      <c r="H566" s="1">
        <v>44481</v>
      </c>
      <c r="I566" s="1"/>
      <c r="J566" s="1">
        <v>44539</v>
      </c>
      <c r="K566">
        <v>38.714285714285715</v>
      </c>
      <c r="L566" s="48">
        <f t="shared" si="245"/>
        <v>0</v>
      </c>
      <c r="M566" s="48">
        <f t="shared" si="230"/>
        <v>0</v>
      </c>
      <c r="N566" s="48">
        <f t="shared" si="231"/>
        <v>0</v>
      </c>
      <c r="O566">
        <v>30.428571428571431</v>
      </c>
      <c r="P566">
        <v>3100</v>
      </c>
      <c r="Q566" s="9">
        <f>VLOOKUP(ROUND(K566,0),Sheet2!$B$20:$J$37,8,0)</f>
        <v>2883.6536389391513</v>
      </c>
      <c r="R566" s="46">
        <f>VLOOKUP(ROUND(K566,0),Sheet2!$B$20:$J$37,2,0)</f>
        <v>3986.9445441050993</v>
      </c>
      <c r="S566" s="46">
        <f>VLOOKUP(ROUND(K566,0),Sheet2!$B$20:$J$37,3,0)</f>
        <v>3823.1316171522089</v>
      </c>
      <c r="T566" s="46">
        <f>VLOOKUP(ROUND(K566,0),Sheet2!$B$20:$J$37,4,0)</f>
        <v>3736.3856874523608</v>
      </c>
      <c r="U566" s="46">
        <f>VLOOKUP(ROUND(K566,0),Sheet2!$B$20:$J$37,5,0)</f>
        <v>3602.8137210549116</v>
      </c>
      <c r="V566" s="46">
        <f>VLOOKUP(ROUND(K566,0),Sheet2!$B$20:$J$37,6,0)</f>
        <v>3379.6207896898895</v>
      </c>
      <c r="W566" s="46">
        <f>VLOOKUP(ROUND(K566,0),Sheet2!$B$20:$J$37,7,0)</f>
        <v>3131.6372143145204</v>
      </c>
      <c r="X566" s="46">
        <f>VLOOKUP(ROUND(K566,0),Sheet2!$B$20:$J$37,8,0)</f>
        <v>2883.6536389391513</v>
      </c>
      <c r="Y566" s="46">
        <f>VLOOKUP(ROUND(K566,0),Sheet2!$B$20:$J$37,9,0)</f>
        <v>2660.4607075741292</v>
      </c>
      <c r="Z566" s="46">
        <f>VLOOKUP(ROUND(K566,0),Sheet2!$B$20:$M$37,10,0)</f>
        <v>2526.8887411766796</v>
      </c>
      <c r="AA566" s="46">
        <f>VLOOKUP(ROUND(K566,0),Sheet2!$B$20:$M$37,11,0)</f>
        <v>2440.1428114768319</v>
      </c>
      <c r="AB566" s="46">
        <f>VLOOKUP(ROUND(K566,0),Sheet2!$B$20:$M$37,12,0)</f>
        <v>2276.3298845239415</v>
      </c>
      <c r="AC566" s="46">
        <v>25</v>
      </c>
      <c r="AD566" s="53">
        <f t="shared" si="232"/>
        <v>0</v>
      </c>
      <c r="AE566">
        <v>1</v>
      </c>
      <c r="AF566" s="46">
        <v>0</v>
      </c>
      <c r="AG566">
        <v>0</v>
      </c>
      <c r="AH566" s="45">
        <v>0</v>
      </c>
      <c r="AL566">
        <v>0</v>
      </c>
      <c r="AM566" s="45">
        <v>0</v>
      </c>
      <c r="AO566">
        <v>0</v>
      </c>
      <c r="AQ566">
        <v>0</v>
      </c>
      <c r="AS566">
        <v>0</v>
      </c>
      <c r="AT566">
        <v>0</v>
      </c>
      <c r="AU566" t="s">
        <v>21</v>
      </c>
      <c r="AV566" t="s">
        <v>25</v>
      </c>
      <c r="AW566">
        <v>0</v>
      </c>
      <c r="AX566">
        <v>0</v>
      </c>
      <c r="AY566">
        <v>0</v>
      </c>
      <c r="AZ566" s="51">
        <f t="shared" si="233"/>
        <v>0</v>
      </c>
      <c r="BA566">
        <v>0</v>
      </c>
      <c r="BB566">
        <v>1</v>
      </c>
      <c r="BC566">
        <v>0</v>
      </c>
      <c r="BD566">
        <v>0</v>
      </c>
      <c r="BE566">
        <v>0</v>
      </c>
      <c r="BF566" s="51">
        <f t="shared" si="234"/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/>
      <c r="CW566">
        <v>0</v>
      </c>
      <c r="CY566">
        <v>0</v>
      </c>
      <c r="CZ566">
        <v>0</v>
      </c>
      <c r="DA566">
        <v>0</v>
      </c>
      <c r="DC566">
        <v>0</v>
      </c>
      <c r="DD566" s="54">
        <f t="shared" si="235"/>
        <v>0</v>
      </c>
      <c r="DF566">
        <v>0</v>
      </c>
      <c r="DG566" s="46">
        <v>0</v>
      </c>
      <c r="DH566" t="s">
        <v>68</v>
      </c>
    </row>
    <row r="567" spans="1:112" hidden="1" x14ac:dyDescent="0.35">
      <c r="A567" t="s">
        <v>3</v>
      </c>
      <c r="B567">
        <v>981687708</v>
      </c>
      <c r="C567">
        <v>1989</v>
      </c>
      <c r="D567">
        <v>33</v>
      </c>
      <c r="E567">
        <v>1</v>
      </c>
      <c r="F567" t="s">
        <v>8</v>
      </c>
      <c r="G567" s="3" t="s">
        <v>11</v>
      </c>
      <c r="H567" s="1">
        <v>44426</v>
      </c>
      <c r="I567" s="1">
        <v>44479</v>
      </c>
      <c r="J567" s="1">
        <v>44499</v>
      </c>
      <c r="K567">
        <v>38.714285714285715</v>
      </c>
      <c r="L567" s="48">
        <f t="shared" si="245"/>
        <v>0</v>
      </c>
      <c r="M567" s="48">
        <f t="shared" si="230"/>
        <v>0</v>
      </c>
      <c r="N567" s="48">
        <f t="shared" si="231"/>
        <v>0</v>
      </c>
      <c r="O567">
        <v>35.857142857142861</v>
      </c>
      <c r="P567">
        <v>3100</v>
      </c>
      <c r="Q567" s="9">
        <f>VLOOKUP(ROUND(K567,0),Sheet2!$B$20:$J$37,8,0)</f>
        <v>2883.6536389391513</v>
      </c>
      <c r="R567" s="46">
        <f>VLOOKUP(ROUND(K567,0),Sheet2!$B$20:$J$37,2,0)</f>
        <v>3986.9445441050993</v>
      </c>
      <c r="S567" s="46">
        <f>VLOOKUP(ROUND(K567,0),Sheet2!$B$20:$J$37,3,0)</f>
        <v>3823.1316171522089</v>
      </c>
      <c r="T567" s="46">
        <f>VLOOKUP(ROUND(K567,0),Sheet2!$B$20:$J$37,4,0)</f>
        <v>3736.3856874523608</v>
      </c>
      <c r="U567" s="46">
        <f>VLOOKUP(ROUND(K567,0),Sheet2!$B$20:$J$37,5,0)</f>
        <v>3602.8137210549116</v>
      </c>
      <c r="V567" s="46">
        <f>VLOOKUP(ROUND(K567,0),Sheet2!$B$20:$J$37,6,0)</f>
        <v>3379.6207896898895</v>
      </c>
      <c r="W567" s="46">
        <f>VLOOKUP(ROUND(K567,0),Sheet2!$B$20:$J$37,7,0)</f>
        <v>3131.6372143145204</v>
      </c>
      <c r="X567" s="46">
        <f>VLOOKUP(ROUND(K567,0),Sheet2!$B$20:$J$37,8,0)</f>
        <v>2883.6536389391513</v>
      </c>
      <c r="Y567" s="46">
        <f>VLOOKUP(ROUND(K567,0),Sheet2!$B$20:$J$37,9,0)</f>
        <v>2660.4607075741292</v>
      </c>
      <c r="Z567" s="46">
        <f>VLOOKUP(ROUND(K567,0),Sheet2!$B$20:$M$37,10,0)</f>
        <v>2526.8887411766796</v>
      </c>
      <c r="AA567" s="46">
        <f>VLOOKUP(ROUND(K567,0),Sheet2!$B$20:$M$37,11,0)</f>
        <v>2440.1428114768319</v>
      </c>
      <c r="AB567" s="46">
        <f>VLOOKUP(ROUND(K567,0),Sheet2!$B$20:$M$37,12,0)</f>
        <v>2276.3298845239415</v>
      </c>
      <c r="AC567" s="46">
        <v>25</v>
      </c>
      <c r="AD567" s="53">
        <f t="shared" si="232"/>
        <v>0</v>
      </c>
      <c r="AE567">
        <v>1</v>
      </c>
      <c r="AF567" s="46">
        <v>0</v>
      </c>
      <c r="AG567">
        <v>0</v>
      </c>
      <c r="AH567" s="45">
        <v>0</v>
      </c>
      <c r="AL567">
        <v>0</v>
      </c>
      <c r="AM567" s="45">
        <v>0</v>
      </c>
      <c r="AO567">
        <v>0</v>
      </c>
      <c r="AS567">
        <v>0</v>
      </c>
      <c r="AT567">
        <v>0</v>
      </c>
      <c r="AU567" t="s">
        <v>20</v>
      </c>
      <c r="AV567" t="s">
        <v>24</v>
      </c>
      <c r="AW567">
        <v>0</v>
      </c>
      <c r="AX567">
        <v>0</v>
      </c>
      <c r="AY567">
        <v>1</v>
      </c>
      <c r="AZ567" s="51">
        <f t="shared" si="233"/>
        <v>1</v>
      </c>
      <c r="BA567">
        <v>0</v>
      </c>
      <c r="BB567">
        <v>0</v>
      </c>
      <c r="BC567">
        <v>1</v>
      </c>
      <c r="BD567">
        <v>0</v>
      </c>
      <c r="BE567">
        <v>0</v>
      </c>
      <c r="BF567" s="51">
        <f t="shared" si="234"/>
        <v>0</v>
      </c>
      <c r="BG567">
        <v>0</v>
      </c>
      <c r="BH567">
        <v>1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53</v>
      </c>
      <c r="BW567" t="s">
        <v>24</v>
      </c>
      <c r="BX567">
        <v>0</v>
      </c>
      <c r="BY567">
        <v>1</v>
      </c>
      <c r="BZ567" s="52">
        <f t="shared" ref="BZ567:BZ569" si="255">BX567+BY567</f>
        <v>1</v>
      </c>
      <c r="CA567">
        <v>0</v>
      </c>
      <c r="CB567">
        <v>0</v>
      </c>
      <c r="CC567">
        <v>0</v>
      </c>
      <c r="CD567">
        <v>0</v>
      </c>
      <c r="CE567">
        <v>0</v>
      </c>
      <c r="CF567" s="52">
        <f t="shared" ref="CF567:CF569" si="256">CD567+CE567</f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Y567">
        <v>0</v>
      </c>
      <c r="CZ567">
        <v>0</v>
      </c>
      <c r="DA567">
        <v>0</v>
      </c>
      <c r="DC567">
        <v>1</v>
      </c>
      <c r="DD567" s="54">
        <f t="shared" si="235"/>
        <v>1</v>
      </c>
      <c r="DE567" t="s">
        <v>8</v>
      </c>
      <c r="DF567">
        <v>0</v>
      </c>
      <c r="DG567" s="46">
        <v>0</v>
      </c>
      <c r="DH567" t="s">
        <v>68</v>
      </c>
    </row>
    <row r="568" spans="1:112" hidden="1" x14ac:dyDescent="0.35">
      <c r="A568" t="s">
        <v>3</v>
      </c>
      <c r="B568">
        <v>933410075</v>
      </c>
      <c r="C568">
        <v>1987</v>
      </c>
      <c r="D568">
        <v>35</v>
      </c>
      <c r="E568">
        <v>2</v>
      </c>
      <c r="F568" t="s">
        <v>8</v>
      </c>
      <c r="G568" s="3" t="s">
        <v>11</v>
      </c>
      <c r="H568" s="1">
        <v>44425</v>
      </c>
      <c r="I568" s="1">
        <v>44473</v>
      </c>
      <c r="J568" s="1">
        <v>44439</v>
      </c>
      <c r="K568">
        <v>38.714285714285715</v>
      </c>
      <c r="L568" s="48">
        <f t="shared" si="245"/>
        <v>0</v>
      </c>
      <c r="M568" s="48">
        <f t="shared" si="230"/>
        <v>0</v>
      </c>
      <c r="N568" s="48">
        <f t="shared" si="231"/>
        <v>0</v>
      </c>
      <c r="O568">
        <v>36.714285714285715</v>
      </c>
      <c r="P568">
        <v>3100</v>
      </c>
      <c r="Q568" s="9">
        <f>VLOOKUP(ROUND(K568,0),Sheet2!$B$20:$J$37,8,0)</f>
        <v>2883.6536389391513</v>
      </c>
      <c r="R568" s="46">
        <f>VLOOKUP(ROUND(K568,0),Sheet2!$B$20:$J$37,2,0)</f>
        <v>3986.9445441050993</v>
      </c>
      <c r="S568" s="46">
        <f>VLOOKUP(ROUND(K568,0),Sheet2!$B$20:$J$37,3,0)</f>
        <v>3823.1316171522089</v>
      </c>
      <c r="T568" s="46">
        <f>VLOOKUP(ROUND(K568,0),Sheet2!$B$20:$J$37,4,0)</f>
        <v>3736.3856874523608</v>
      </c>
      <c r="U568" s="46">
        <f>VLOOKUP(ROUND(K568,0),Sheet2!$B$20:$J$37,5,0)</f>
        <v>3602.8137210549116</v>
      </c>
      <c r="V568" s="46">
        <f>VLOOKUP(ROUND(K568,0),Sheet2!$B$20:$J$37,6,0)</f>
        <v>3379.6207896898895</v>
      </c>
      <c r="W568" s="46">
        <f>VLOOKUP(ROUND(K568,0),Sheet2!$B$20:$J$37,7,0)</f>
        <v>3131.6372143145204</v>
      </c>
      <c r="X568" s="46">
        <f>VLOOKUP(ROUND(K568,0),Sheet2!$B$20:$J$37,8,0)</f>
        <v>2883.6536389391513</v>
      </c>
      <c r="Y568" s="46">
        <f>VLOOKUP(ROUND(K568,0),Sheet2!$B$20:$J$37,9,0)</f>
        <v>2660.4607075741292</v>
      </c>
      <c r="Z568" s="46">
        <f>VLOOKUP(ROUND(K568,0),Sheet2!$B$20:$M$37,10,0)</f>
        <v>2526.8887411766796</v>
      </c>
      <c r="AA568" s="46">
        <f>VLOOKUP(ROUND(K568,0),Sheet2!$B$20:$M$37,11,0)</f>
        <v>2440.1428114768319</v>
      </c>
      <c r="AB568" s="46">
        <f>VLOOKUP(ROUND(K568,0),Sheet2!$B$20:$M$37,12,0)</f>
        <v>2276.3298845239415</v>
      </c>
      <c r="AC568" s="46">
        <v>25</v>
      </c>
      <c r="AD568" s="53">
        <f t="shared" si="232"/>
        <v>0</v>
      </c>
      <c r="AE568">
        <v>1</v>
      </c>
      <c r="AF568" s="46">
        <v>0</v>
      </c>
      <c r="AG568">
        <v>0</v>
      </c>
      <c r="AH568" s="45">
        <v>0</v>
      </c>
      <c r="AL568">
        <v>0</v>
      </c>
      <c r="AM568" s="45">
        <v>0</v>
      </c>
      <c r="AO568">
        <v>0</v>
      </c>
      <c r="AS568">
        <v>0</v>
      </c>
      <c r="AT568">
        <v>0</v>
      </c>
      <c r="AU568" t="s">
        <v>20</v>
      </c>
      <c r="AV568" t="s">
        <v>24</v>
      </c>
      <c r="AW568">
        <v>0</v>
      </c>
      <c r="AX568">
        <v>0</v>
      </c>
      <c r="AY568">
        <v>1</v>
      </c>
      <c r="AZ568" s="51">
        <f t="shared" si="233"/>
        <v>1</v>
      </c>
      <c r="BA568">
        <v>0</v>
      </c>
      <c r="BB568">
        <v>0</v>
      </c>
      <c r="BC568">
        <v>1</v>
      </c>
      <c r="BD568">
        <v>0</v>
      </c>
      <c r="BE568">
        <v>0</v>
      </c>
      <c r="BF568" s="51">
        <f t="shared" si="234"/>
        <v>0</v>
      </c>
      <c r="BG568">
        <v>0</v>
      </c>
      <c r="BH568">
        <v>1</v>
      </c>
      <c r="BI568">
        <v>1</v>
      </c>
      <c r="BJ568">
        <v>0</v>
      </c>
      <c r="BK568">
        <v>1</v>
      </c>
      <c r="BL568">
        <v>0</v>
      </c>
      <c r="BM568">
        <v>1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48</v>
      </c>
      <c r="BW568" t="s">
        <v>24</v>
      </c>
      <c r="BX568">
        <v>0</v>
      </c>
      <c r="BY568">
        <v>0</v>
      </c>
      <c r="BZ568" s="52">
        <f t="shared" si="255"/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 s="52">
        <f t="shared" si="256"/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Y568">
        <v>0</v>
      </c>
      <c r="CZ568">
        <v>0</v>
      </c>
      <c r="DA568">
        <v>0</v>
      </c>
      <c r="DC568">
        <v>0</v>
      </c>
      <c r="DD568" s="54">
        <f t="shared" si="235"/>
        <v>0</v>
      </c>
      <c r="DE568" t="s">
        <v>73</v>
      </c>
      <c r="DF568">
        <v>0</v>
      </c>
      <c r="DG568" s="46">
        <v>0</v>
      </c>
      <c r="DH568" t="s">
        <v>68</v>
      </c>
    </row>
    <row r="569" spans="1:112" hidden="1" x14ac:dyDescent="0.35">
      <c r="A569" t="s">
        <v>3</v>
      </c>
      <c r="B569">
        <v>933880851</v>
      </c>
      <c r="C569">
        <v>1986</v>
      </c>
      <c r="D569">
        <v>36</v>
      </c>
      <c r="E569">
        <v>2</v>
      </c>
      <c r="F569" t="s">
        <v>8</v>
      </c>
      <c r="G569" s="3" t="s">
        <v>11</v>
      </c>
      <c r="H569" s="1">
        <v>44462</v>
      </c>
      <c r="I569" s="1">
        <v>44483</v>
      </c>
      <c r="J569" s="1">
        <v>44533</v>
      </c>
      <c r="K569">
        <v>38.714285714285715</v>
      </c>
      <c r="L569" s="48">
        <f t="shared" si="245"/>
        <v>0</v>
      </c>
      <c r="M569" s="48">
        <f t="shared" si="230"/>
        <v>0</v>
      </c>
      <c r="N569" s="48">
        <f t="shared" si="231"/>
        <v>0</v>
      </c>
      <c r="O569">
        <v>31.571428571428573</v>
      </c>
      <c r="P569">
        <v>3100</v>
      </c>
      <c r="Q569" s="9">
        <f>VLOOKUP(ROUND(K569,0),Sheet2!$B$20:$J$37,8,0)</f>
        <v>2883.6536389391513</v>
      </c>
      <c r="R569" s="46">
        <f>VLOOKUP(ROUND(K569,0),Sheet2!$B$20:$J$37,2,0)</f>
        <v>3986.9445441050993</v>
      </c>
      <c r="S569" s="46">
        <f>VLOOKUP(ROUND(K569,0),Sheet2!$B$20:$J$37,3,0)</f>
        <v>3823.1316171522089</v>
      </c>
      <c r="T569" s="46">
        <f>VLOOKUP(ROUND(K569,0),Sheet2!$B$20:$J$37,4,0)</f>
        <v>3736.3856874523608</v>
      </c>
      <c r="U569" s="46">
        <f>VLOOKUP(ROUND(K569,0),Sheet2!$B$20:$J$37,5,0)</f>
        <v>3602.8137210549116</v>
      </c>
      <c r="V569" s="46">
        <f>VLOOKUP(ROUND(K569,0),Sheet2!$B$20:$J$37,6,0)</f>
        <v>3379.6207896898895</v>
      </c>
      <c r="W569" s="46">
        <f>VLOOKUP(ROUND(K569,0),Sheet2!$B$20:$J$37,7,0)</f>
        <v>3131.6372143145204</v>
      </c>
      <c r="X569" s="46">
        <f>VLOOKUP(ROUND(K569,0),Sheet2!$B$20:$J$37,8,0)</f>
        <v>2883.6536389391513</v>
      </c>
      <c r="Y569" s="46">
        <f>VLOOKUP(ROUND(K569,0),Sheet2!$B$20:$J$37,9,0)</f>
        <v>2660.4607075741292</v>
      </c>
      <c r="Z569" s="46">
        <f>VLOOKUP(ROUND(K569,0),Sheet2!$B$20:$M$37,10,0)</f>
        <v>2526.8887411766796</v>
      </c>
      <c r="AA569" s="46">
        <f>VLOOKUP(ROUND(K569,0),Sheet2!$B$20:$M$37,11,0)</f>
        <v>2440.1428114768319</v>
      </c>
      <c r="AB569" s="46">
        <f>VLOOKUP(ROUND(K569,0),Sheet2!$B$20:$M$37,12,0)</f>
        <v>2276.3298845239415</v>
      </c>
      <c r="AC569" s="46">
        <v>25</v>
      </c>
      <c r="AD569" s="53">
        <f t="shared" si="232"/>
        <v>0</v>
      </c>
      <c r="AE569">
        <v>1</v>
      </c>
      <c r="AF569" s="46">
        <v>0</v>
      </c>
      <c r="AG569">
        <v>0</v>
      </c>
      <c r="AH569" s="45">
        <v>0</v>
      </c>
      <c r="AL569">
        <v>0</v>
      </c>
      <c r="AM569" s="45">
        <v>0</v>
      </c>
      <c r="AO569">
        <v>0</v>
      </c>
      <c r="AS569">
        <v>0</v>
      </c>
      <c r="AT569">
        <v>0</v>
      </c>
      <c r="AU569" t="s">
        <v>20</v>
      </c>
      <c r="AV569" t="s">
        <v>25</v>
      </c>
      <c r="AW569">
        <v>0</v>
      </c>
      <c r="AX569">
        <v>0</v>
      </c>
      <c r="AY569">
        <v>1</v>
      </c>
      <c r="AZ569" s="51">
        <f t="shared" si="233"/>
        <v>1</v>
      </c>
      <c r="BA569">
        <v>0</v>
      </c>
      <c r="BB569">
        <v>0</v>
      </c>
      <c r="BC569">
        <v>0</v>
      </c>
      <c r="BD569">
        <v>0</v>
      </c>
      <c r="BE569">
        <v>0</v>
      </c>
      <c r="BF569" s="51">
        <f t="shared" si="234"/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21</v>
      </c>
      <c r="BW569" t="s">
        <v>25</v>
      </c>
      <c r="BX569">
        <v>0</v>
      </c>
      <c r="BY569">
        <v>0</v>
      </c>
      <c r="BZ569" s="52">
        <f t="shared" si="255"/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 s="52">
        <f t="shared" si="256"/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Y569">
        <v>0</v>
      </c>
      <c r="CZ569">
        <v>0</v>
      </c>
      <c r="DA569">
        <v>0</v>
      </c>
      <c r="DC569">
        <v>0</v>
      </c>
      <c r="DD569" s="54">
        <f t="shared" si="235"/>
        <v>0</v>
      </c>
      <c r="DE569" t="s">
        <v>73</v>
      </c>
      <c r="DF569">
        <v>0</v>
      </c>
      <c r="DG569" s="46">
        <v>0</v>
      </c>
      <c r="DH569" t="s">
        <v>68</v>
      </c>
    </row>
    <row r="570" spans="1:112" hidden="1" x14ac:dyDescent="0.35">
      <c r="A570" t="s">
        <v>2</v>
      </c>
      <c r="B570">
        <v>16420284</v>
      </c>
      <c r="C570">
        <v>1985</v>
      </c>
      <c r="D570">
        <v>37</v>
      </c>
      <c r="E570">
        <v>0</v>
      </c>
      <c r="F570" t="s">
        <v>8</v>
      </c>
      <c r="G570" s="3" t="s">
        <v>11</v>
      </c>
      <c r="H570" s="1">
        <v>44435</v>
      </c>
      <c r="I570" s="1" t="s">
        <v>52</v>
      </c>
      <c r="J570" s="1">
        <v>44432</v>
      </c>
      <c r="K570">
        <v>38.714285714285715</v>
      </c>
      <c r="L570" s="48">
        <f t="shared" si="245"/>
        <v>0</v>
      </c>
      <c r="M570" s="48">
        <f t="shared" si="230"/>
        <v>0</v>
      </c>
      <c r="N570" s="48">
        <f t="shared" si="231"/>
        <v>0</v>
      </c>
      <c r="O570">
        <v>39.142857142857146</v>
      </c>
      <c r="P570">
        <v>3100</v>
      </c>
      <c r="Q570" s="9">
        <f>VLOOKUP(ROUND(K570,0),Sheet2!$B$20:$J$37,8,0)</f>
        <v>2883.6536389391513</v>
      </c>
      <c r="R570" s="46">
        <f>VLOOKUP(ROUND(K570,0),Sheet2!$B$20:$J$37,2,0)</f>
        <v>3986.9445441050993</v>
      </c>
      <c r="S570" s="46">
        <f>VLOOKUP(ROUND(K570,0),Sheet2!$B$20:$J$37,3,0)</f>
        <v>3823.1316171522089</v>
      </c>
      <c r="T570" s="46">
        <f>VLOOKUP(ROUND(K570,0),Sheet2!$B$20:$J$37,4,0)</f>
        <v>3736.3856874523608</v>
      </c>
      <c r="U570" s="46">
        <f>VLOOKUP(ROUND(K570,0),Sheet2!$B$20:$J$37,5,0)</f>
        <v>3602.8137210549116</v>
      </c>
      <c r="V570" s="46">
        <f>VLOOKUP(ROUND(K570,0),Sheet2!$B$20:$J$37,6,0)</f>
        <v>3379.6207896898895</v>
      </c>
      <c r="W570" s="46">
        <f>VLOOKUP(ROUND(K570,0),Sheet2!$B$20:$J$37,7,0)</f>
        <v>3131.6372143145204</v>
      </c>
      <c r="X570" s="46">
        <f>VLOOKUP(ROUND(K570,0),Sheet2!$B$20:$J$37,8,0)</f>
        <v>2883.6536389391513</v>
      </c>
      <c r="Y570" s="46">
        <f>VLOOKUP(ROUND(K570,0),Sheet2!$B$20:$J$37,9,0)</f>
        <v>2660.4607075741292</v>
      </c>
      <c r="Z570" s="46">
        <f>VLOOKUP(ROUND(K570,0),Sheet2!$B$20:$M$37,10,0)</f>
        <v>2526.8887411766796</v>
      </c>
      <c r="AA570" s="46">
        <f>VLOOKUP(ROUND(K570,0),Sheet2!$B$20:$M$37,11,0)</f>
        <v>2440.1428114768319</v>
      </c>
      <c r="AB570" s="46">
        <f>VLOOKUP(ROUND(K570,0),Sheet2!$B$20:$M$37,12,0)</f>
        <v>2276.3298845239415</v>
      </c>
      <c r="AC570" s="46">
        <v>25</v>
      </c>
      <c r="AD570" s="53">
        <f t="shared" si="232"/>
        <v>0</v>
      </c>
      <c r="AE570">
        <v>1</v>
      </c>
      <c r="AF570" s="46">
        <v>0</v>
      </c>
      <c r="AG570">
        <v>0</v>
      </c>
      <c r="AH570" s="45">
        <v>0</v>
      </c>
      <c r="AL570">
        <v>0</v>
      </c>
      <c r="AM570" s="45">
        <v>0</v>
      </c>
      <c r="AO570">
        <v>0</v>
      </c>
      <c r="AQ570">
        <v>0</v>
      </c>
      <c r="AS570">
        <v>0</v>
      </c>
      <c r="AT570">
        <v>0</v>
      </c>
      <c r="AU570" t="s">
        <v>21</v>
      </c>
      <c r="AV570" t="s">
        <v>24</v>
      </c>
      <c r="AW570">
        <v>0</v>
      </c>
      <c r="AX570">
        <v>0</v>
      </c>
      <c r="AY570">
        <v>1</v>
      </c>
      <c r="AZ570" s="51">
        <f t="shared" si="233"/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 s="51">
        <f t="shared" si="234"/>
        <v>0</v>
      </c>
      <c r="BG570">
        <v>0</v>
      </c>
      <c r="BH570">
        <v>0</v>
      </c>
      <c r="BI570">
        <v>1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/>
      <c r="CW570">
        <v>0</v>
      </c>
      <c r="CY570">
        <v>0</v>
      </c>
      <c r="CZ570">
        <v>0</v>
      </c>
      <c r="DA570">
        <v>0</v>
      </c>
      <c r="DC570">
        <v>0</v>
      </c>
      <c r="DD570" s="54">
        <f t="shared" si="235"/>
        <v>0</v>
      </c>
      <c r="DF570">
        <v>0</v>
      </c>
      <c r="DG570" s="46">
        <v>0</v>
      </c>
      <c r="DH570" t="s">
        <v>68</v>
      </c>
    </row>
    <row r="571" spans="1:112" hidden="1" x14ac:dyDescent="0.35">
      <c r="A571" t="s">
        <v>2</v>
      </c>
      <c r="B571">
        <v>20400213</v>
      </c>
      <c r="C571">
        <v>1993</v>
      </c>
      <c r="D571">
        <v>29</v>
      </c>
      <c r="E571">
        <v>0</v>
      </c>
      <c r="F571" t="s">
        <v>8</v>
      </c>
      <c r="G571" s="4" t="s">
        <v>11</v>
      </c>
      <c r="H571" s="1">
        <v>44426</v>
      </c>
      <c r="I571" s="1"/>
      <c r="J571" s="1">
        <v>44551</v>
      </c>
      <c r="K571">
        <v>38.857142857142854</v>
      </c>
      <c r="L571" s="48">
        <f t="shared" si="245"/>
        <v>0</v>
      </c>
      <c r="M571" s="48">
        <f t="shared" si="230"/>
        <v>0</v>
      </c>
      <c r="N571" s="48">
        <f t="shared" si="231"/>
        <v>0</v>
      </c>
      <c r="O571">
        <v>20.999999999999996</v>
      </c>
      <c r="P571">
        <v>3100</v>
      </c>
      <c r="Q571" s="9">
        <f>VLOOKUP(ROUND(K571,0),Sheet2!$B$20:$J$37,8,0)</f>
        <v>2883.6536389391513</v>
      </c>
      <c r="R571" s="46">
        <f>VLOOKUP(ROUND(K571,0),Sheet2!$B$20:$J$37,2,0)</f>
        <v>3986.9445441050993</v>
      </c>
      <c r="S571" s="46">
        <f>VLOOKUP(ROUND(K571,0),Sheet2!$B$20:$J$37,3,0)</f>
        <v>3823.1316171522089</v>
      </c>
      <c r="T571" s="46">
        <f>VLOOKUP(ROUND(K571,0),Sheet2!$B$20:$J$37,4,0)</f>
        <v>3736.3856874523608</v>
      </c>
      <c r="U571" s="46">
        <f>VLOOKUP(ROUND(K571,0),Sheet2!$B$20:$J$37,5,0)</f>
        <v>3602.8137210549116</v>
      </c>
      <c r="V571" s="46">
        <f>VLOOKUP(ROUND(K571,0),Sheet2!$B$20:$J$37,6,0)</f>
        <v>3379.6207896898895</v>
      </c>
      <c r="W571" s="46">
        <f>VLOOKUP(ROUND(K571,0),Sheet2!$B$20:$J$37,7,0)</f>
        <v>3131.6372143145204</v>
      </c>
      <c r="X571" s="46">
        <f>VLOOKUP(ROUND(K571,0),Sheet2!$B$20:$J$37,8,0)</f>
        <v>2883.6536389391513</v>
      </c>
      <c r="Y571" s="46">
        <f>VLOOKUP(ROUND(K571,0),Sheet2!$B$20:$J$37,9,0)</f>
        <v>2660.4607075741292</v>
      </c>
      <c r="Z571" s="46">
        <f>VLOOKUP(ROUND(K571,0),Sheet2!$B$20:$M$37,10,0)</f>
        <v>2526.8887411766796</v>
      </c>
      <c r="AA571" s="46">
        <f>VLOOKUP(ROUND(K571,0),Sheet2!$B$20:$M$37,11,0)</f>
        <v>2440.1428114768319</v>
      </c>
      <c r="AB571" s="46">
        <f>VLOOKUP(ROUND(K571,0),Sheet2!$B$20:$M$37,12,0)</f>
        <v>2276.3298845239415</v>
      </c>
      <c r="AC571" s="46">
        <v>25</v>
      </c>
      <c r="AD571" s="53">
        <f t="shared" si="232"/>
        <v>0</v>
      </c>
      <c r="AE571">
        <v>1</v>
      </c>
      <c r="AF571" s="46">
        <v>0</v>
      </c>
      <c r="AG571">
        <v>0</v>
      </c>
      <c r="AH571" s="45">
        <v>0</v>
      </c>
      <c r="AL571">
        <v>0</v>
      </c>
      <c r="AM571" s="45">
        <v>0</v>
      </c>
      <c r="AO571">
        <v>0</v>
      </c>
      <c r="AQ571">
        <v>0</v>
      </c>
      <c r="AS571">
        <v>0</v>
      </c>
      <c r="AT571">
        <v>0</v>
      </c>
      <c r="AU571" t="s">
        <v>21</v>
      </c>
      <c r="AV571" t="s">
        <v>24</v>
      </c>
      <c r="AW571">
        <v>0</v>
      </c>
      <c r="AX571">
        <v>0</v>
      </c>
      <c r="AY571">
        <v>1</v>
      </c>
      <c r="AZ571" s="51">
        <f t="shared" si="233"/>
        <v>1</v>
      </c>
      <c r="BA571">
        <v>0</v>
      </c>
      <c r="BB571">
        <v>1</v>
      </c>
      <c r="BC571">
        <v>1</v>
      </c>
      <c r="BD571">
        <v>0</v>
      </c>
      <c r="BE571">
        <v>0</v>
      </c>
      <c r="BF571" s="51">
        <f t="shared" si="234"/>
        <v>0</v>
      </c>
      <c r="BG571">
        <v>0</v>
      </c>
      <c r="BH571">
        <v>1</v>
      </c>
      <c r="BI571">
        <v>0</v>
      </c>
      <c r="BJ571">
        <v>1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/>
      <c r="CW571">
        <v>0</v>
      </c>
      <c r="CY571">
        <v>0</v>
      </c>
      <c r="CZ571">
        <v>0</v>
      </c>
      <c r="DA571">
        <v>0</v>
      </c>
      <c r="DC571">
        <v>0</v>
      </c>
      <c r="DD571" s="54">
        <f t="shared" si="235"/>
        <v>0</v>
      </c>
      <c r="DF571">
        <v>0</v>
      </c>
      <c r="DG571" s="46">
        <v>0</v>
      </c>
      <c r="DH571" t="s">
        <v>68</v>
      </c>
    </row>
    <row r="572" spans="1:112" hidden="1" x14ac:dyDescent="0.35">
      <c r="A572" t="s">
        <v>2</v>
      </c>
      <c r="B572">
        <v>21039941</v>
      </c>
      <c r="C572">
        <v>1988</v>
      </c>
      <c r="D572">
        <v>34</v>
      </c>
      <c r="E572">
        <v>0</v>
      </c>
      <c r="F572" t="s">
        <v>8</v>
      </c>
      <c r="G572" s="3" t="s">
        <v>11</v>
      </c>
      <c r="H572" s="1">
        <v>44424</v>
      </c>
      <c r="I572" s="1" t="s">
        <v>52</v>
      </c>
      <c r="J572" s="1">
        <v>44421</v>
      </c>
      <c r="K572">
        <v>38.857142857142854</v>
      </c>
      <c r="L572" s="48">
        <f t="shared" si="245"/>
        <v>0</v>
      </c>
      <c r="M572" s="48">
        <f t="shared" si="230"/>
        <v>0</v>
      </c>
      <c r="N572" s="48">
        <f t="shared" si="231"/>
        <v>0</v>
      </c>
      <c r="O572">
        <v>39.285714285714285</v>
      </c>
      <c r="P572">
        <v>3100</v>
      </c>
      <c r="Q572" s="9">
        <f>VLOOKUP(ROUND(K572,0),Sheet2!$B$20:$J$37,8,0)</f>
        <v>2883.6536389391513</v>
      </c>
      <c r="R572" s="46">
        <f>VLOOKUP(ROUND(K572,0),Sheet2!$B$20:$J$37,2,0)</f>
        <v>3986.9445441050993</v>
      </c>
      <c r="S572" s="46">
        <f>VLOOKUP(ROUND(K572,0),Sheet2!$B$20:$J$37,3,0)</f>
        <v>3823.1316171522089</v>
      </c>
      <c r="T572" s="46">
        <f>VLOOKUP(ROUND(K572,0),Sheet2!$B$20:$J$37,4,0)</f>
        <v>3736.3856874523608</v>
      </c>
      <c r="U572" s="46">
        <f>VLOOKUP(ROUND(K572,0),Sheet2!$B$20:$J$37,5,0)</f>
        <v>3602.8137210549116</v>
      </c>
      <c r="V572" s="46">
        <f>VLOOKUP(ROUND(K572,0),Sheet2!$B$20:$J$37,6,0)</f>
        <v>3379.6207896898895</v>
      </c>
      <c r="W572" s="46">
        <f>VLOOKUP(ROUND(K572,0),Sheet2!$B$20:$J$37,7,0)</f>
        <v>3131.6372143145204</v>
      </c>
      <c r="X572" s="46">
        <f>VLOOKUP(ROUND(K572,0),Sheet2!$B$20:$J$37,8,0)</f>
        <v>2883.6536389391513</v>
      </c>
      <c r="Y572" s="46">
        <f>VLOOKUP(ROUND(K572,0),Sheet2!$B$20:$J$37,9,0)</f>
        <v>2660.4607075741292</v>
      </c>
      <c r="Z572" s="46">
        <f>VLOOKUP(ROUND(K572,0),Sheet2!$B$20:$M$37,10,0)</f>
        <v>2526.8887411766796</v>
      </c>
      <c r="AA572" s="46">
        <f>VLOOKUP(ROUND(K572,0),Sheet2!$B$20:$M$37,11,0)</f>
        <v>2440.1428114768319</v>
      </c>
      <c r="AB572" s="46">
        <f>VLOOKUP(ROUND(K572,0),Sheet2!$B$20:$M$37,12,0)</f>
        <v>2276.3298845239415</v>
      </c>
      <c r="AC572" s="46">
        <v>25</v>
      </c>
      <c r="AD572" s="53">
        <f t="shared" si="232"/>
        <v>0</v>
      </c>
      <c r="AE572">
        <v>1</v>
      </c>
      <c r="AF572" s="46">
        <v>0</v>
      </c>
      <c r="AG572">
        <v>0</v>
      </c>
      <c r="AH572" s="45">
        <v>0</v>
      </c>
      <c r="AL572">
        <v>0</v>
      </c>
      <c r="AM572" s="45">
        <v>0</v>
      </c>
      <c r="AO572">
        <v>0</v>
      </c>
      <c r="AQ572">
        <v>0</v>
      </c>
      <c r="AS572">
        <v>0</v>
      </c>
      <c r="AT572">
        <v>0</v>
      </c>
      <c r="AU572" t="s">
        <v>21</v>
      </c>
      <c r="AV572" t="s">
        <v>24</v>
      </c>
      <c r="AW572">
        <v>0</v>
      </c>
      <c r="AX572">
        <v>0</v>
      </c>
      <c r="AY572">
        <v>0</v>
      </c>
      <c r="AZ572" s="51">
        <f t="shared" si="233"/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51">
        <f t="shared" si="234"/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/>
      <c r="CW572">
        <v>0</v>
      </c>
      <c r="CY572">
        <v>0</v>
      </c>
      <c r="CZ572">
        <v>0</v>
      </c>
      <c r="DA572">
        <v>0</v>
      </c>
      <c r="DC572">
        <v>0</v>
      </c>
      <c r="DD572" s="54">
        <f t="shared" si="235"/>
        <v>0</v>
      </c>
      <c r="DF572">
        <v>0</v>
      </c>
      <c r="DG572" s="46">
        <v>0</v>
      </c>
      <c r="DH572" t="s">
        <v>68</v>
      </c>
    </row>
    <row r="573" spans="1:112" hidden="1" x14ac:dyDescent="0.35">
      <c r="A573" t="s">
        <v>3</v>
      </c>
      <c r="B573">
        <v>384874859</v>
      </c>
      <c r="C573">
        <v>2000</v>
      </c>
      <c r="D573">
        <v>22</v>
      </c>
      <c r="E573">
        <v>2</v>
      </c>
      <c r="F573" t="s">
        <v>8</v>
      </c>
      <c r="G573" s="3" t="s">
        <v>11</v>
      </c>
      <c r="H573" s="1">
        <v>44438</v>
      </c>
      <c r="I573" s="1">
        <v>44459</v>
      </c>
      <c r="J573" s="1">
        <v>44513</v>
      </c>
      <c r="K573">
        <v>39</v>
      </c>
      <c r="L573" s="48">
        <f t="shared" si="245"/>
        <v>0</v>
      </c>
      <c r="M573" s="48">
        <f t="shared" si="230"/>
        <v>0</v>
      </c>
      <c r="N573" s="48">
        <f t="shared" si="231"/>
        <v>0</v>
      </c>
      <c r="O573">
        <v>31.285714285714285</v>
      </c>
      <c r="P573">
        <v>3100</v>
      </c>
      <c r="Q573" s="9">
        <f>VLOOKUP(ROUND(K573,0),Sheet2!$B$20:$J$37,8,0)</f>
        <v>2883.6536389391513</v>
      </c>
      <c r="R573" s="46">
        <f>VLOOKUP(ROUND(K573,0),Sheet2!$B$20:$J$37,2,0)</f>
        <v>3986.9445441050993</v>
      </c>
      <c r="S573" s="46">
        <f>VLOOKUP(ROUND(K573,0),Sheet2!$B$20:$J$37,3,0)</f>
        <v>3823.1316171522089</v>
      </c>
      <c r="T573" s="46">
        <f>VLOOKUP(ROUND(K573,0),Sheet2!$B$20:$J$37,4,0)</f>
        <v>3736.3856874523608</v>
      </c>
      <c r="U573" s="46">
        <f>VLOOKUP(ROUND(K573,0),Sheet2!$B$20:$J$37,5,0)</f>
        <v>3602.8137210549116</v>
      </c>
      <c r="V573" s="46">
        <f>VLOOKUP(ROUND(K573,0),Sheet2!$B$20:$J$37,6,0)</f>
        <v>3379.6207896898895</v>
      </c>
      <c r="W573" s="46">
        <f>VLOOKUP(ROUND(K573,0),Sheet2!$B$20:$J$37,7,0)</f>
        <v>3131.6372143145204</v>
      </c>
      <c r="X573" s="46">
        <f>VLOOKUP(ROUND(K573,0),Sheet2!$B$20:$J$37,8,0)</f>
        <v>2883.6536389391513</v>
      </c>
      <c r="Y573" s="46">
        <f>VLOOKUP(ROUND(K573,0),Sheet2!$B$20:$J$37,9,0)</f>
        <v>2660.4607075741292</v>
      </c>
      <c r="Z573" s="46">
        <f>VLOOKUP(ROUND(K573,0),Sheet2!$B$20:$M$37,10,0)</f>
        <v>2526.8887411766796</v>
      </c>
      <c r="AA573" s="46">
        <f>VLOOKUP(ROUND(K573,0),Sheet2!$B$20:$M$37,11,0)</f>
        <v>2440.1428114768319</v>
      </c>
      <c r="AB573" s="46">
        <f>VLOOKUP(ROUND(K573,0),Sheet2!$B$20:$M$37,12,0)</f>
        <v>2276.3298845239415</v>
      </c>
      <c r="AC573" s="46">
        <v>25</v>
      </c>
      <c r="AD573" s="53">
        <f t="shared" si="232"/>
        <v>0</v>
      </c>
      <c r="AE573">
        <v>1</v>
      </c>
      <c r="AF573" s="46">
        <v>0</v>
      </c>
      <c r="AG573">
        <v>0</v>
      </c>
      <c r="AH573" s="45">
        <v>0</v>
      </c>
      <c r="AL573">
        <v>0</v>
      </c>
      <c r="AM573" s="45">
        <v>0</v>
      </c>
      <c r="AO573">
        <v>0</v>
      </c>
      <c r="AQ573">
        <v>0</v>
      </c>
      <c r="AS573">
        <v>0</v>
      </c>
      <c r="AT573">
        <v>0</v>
      </c>
      <c r="AU573" t="s">
        <v>20</v>
      </c>
      <c r="AV573" t="s">
        <v>25</v>
      </c>
      <c r="AW573">
        <v>0</v>
      </c>
      <c r="AX573">
        <v>0</v>
      </c>
      <c r="AY573">
        <v>1</v>
      </c>
      <c r="AZ573" s="51">
        <f t="shared" si="233"/>
        <v>1</v>
      </c>
      <c r="BA573">
        <v>0</v>
      </c>
      <c r="BB573">
        <v>0</v>
      </c>
      <c r="BC573">
        <v>0</v>
      </c>
      <c r="BD573">
        <v>0</v>
      </c>
      <c r="BE573">
        <v>0</v>
      </c>
      <c r="BF573" s="51">
        <f t="shared" si="234"/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21</v>
      </c>
      <c r="BW573" t="s">
        <v>25</v>
      </c>
      <c r="BX573">
        <v>0</v>
      </c>
      <c r="BY573">
        <v>1</v>
      </c>
      <c r="BZ573" s="52">
        <f t="shared" ref="BZ573:BZ576" si="257">BX573+BY573</f>
        <v>1</v>
      </c>
      <c r="CA573">
        <v>0</v>
      </c>
      <c r="CB573">
        <v>0</v>
      </c>
      <c r="CC573">
        <v>0</v>
      </c>
      <c r="CD573">
        <v>0</v>
      </c>
      <c r="CE573">
        <v>0</v>
      </c>
      <c r="CF573" s="52">
        <f t="shared" ref="CF573:CF576" si="258">CD573+CE573</f>
        <v>0</v>
      </c>
      <c r="CG573">
        <v>0</v>
      </c>
      <c r="CH573">
        <v>0</v>
      </c>
      <c r="CI573">
        <v>0</v>
      </c>
      <c r="CJ573">
        <v>0</v>
      </c>
      <c r="CK573">
        <v>1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Y573">
        <v>0</v>
      </c>
      <c r="CZ573">
        <v>0</v>
      </c>
      <c r="DA573">
        <v>0</v>
      </c>
      <c r="DC573">
        <v>0</v>
      </c>
      <c r="DD573" s="54">
        <f t="shared" si="235"/>
        <v>0</v>
      </c>
      <c r="DE573" t="s">
        <v>8</v>
      </c>
      <c r="DF573">
        <v>0</v>
      </c>
      <c r="DG573" s="46">
        <v>0</v>
      </c>
      <c r="DH573" t="s">
        <v>68</v>
      </c>
    </row>
    <row r="574" spans="1:112" hidden="1" x14ac:dyDescent="0.35">
      <c r="A574" t="s">
        <v>3</v>
      </c>
      <c r="B574">
        <v>333721500</v>
      </c>
      <c r="C574">
        <v>1996</v>
      </c>
      <c r="D574">
        <v>26</v>
      </c>
      <c r="E574">
        <v>0</v>
      </c>
      <c r="F574" t="s">
        <v>8</v>
      </c>
      <c r="G574" s="3" t="s">
        <v>11</v>
      </c>
      <c r="H574" s="1">
        <v>44442</v>
      </c>
      <c r="I574" s="1">
        <v>44464</v>
      </c>
      <c r="J574" s="1">
        <v>44492</v>
      </c>
      <c r="K574">
        <v>39</v>
      </c>
      <c r="L574" s="48">
        <f t="shared" si="245"/>
        <v>0</v>
      </c>
      <c r="M574" s="48">
        <f t="shared" si="230"/>
        <v>0</v>
      </c>
      <c r="N574" s="48">
        <f t="shared" si="231"/>
        <v>0</v>
      </c>
      <c r="O574">
        <v>35</v>
      </c>
      <c r="P574">
        <v>3100</v>
      </c>
      <c r="Q574" s="9">
        <f>VLOOKUP(ROUND(K574,0),Sheet2!$B$20:$J$37,8,0)</f>
        <v>2883.6536389391513</v>
      </c>
      <c r="R574" s="46">
        <f>VLOOKUP(ROUND(K574,0),Sheet2!$B$20:$J$37,2,0)</f>
        <v>3986.9445441050993</v>
      </c>
      <c r="S574" s="46">
        <f>VLOOKUP(ROUND(K574,0),Sheet2!$B$20:$J$37,3,0)</f>
        <v>3823.1316171522089</v>
      </c>
      <c r="T574" s="46">
        <f>VLOOKUP(ROUND(K574,0),Sheet2!$B$20:$J$37,4,0)</f>
        <v>3736.3856874523608</v>
      </c>
      <c r="U574" s="46">
        <f>VLOOKUP(ROUND(K574,0),Sheet2!$B$20:$J$37,5,0)</f>
        <v>3602.8137210549116</v>
      </c>
      <c r="V574" s="46">
        <f>VLOOKUP(ROUND(K574,0),Sheet2!$B$20:$J$37,6,0)</f>
        <v>3379.6207896898895</v>
      </c>
      <c r="W574" s="46">
        <f>VLOOKUP(ROUND(K574,0),Sheet2!$B$20:$J$37,7,0)</f>
        <v>3131.6372143145204</v>
      </c>
      <c r="X574" s="46">
        <f>VLOOKUP(ROUND(K574,0),Sheet2!$B$20:$J$37,8,0)</f>
        <v>2883.6536389391513</v>
      </c>
      <c r="Y574" s="46">
        <f>VLOOKUP(ROUND(K574,0),Sheet2!$B$20:$J$37,9,0)</f>
        <v>2660.4607075741292</v>
      </c>
      <c r="Z574" s="46">
        <f>VLOOKUP(ROUND(K574,0),Sheet2!$B$20:$M$37,10,0)</f>
        <v>2526.8887411766796</v>
      </c>
      <c r="AA574" s="46">
        <f>VLOOKUP(ROUND(K574,0),Sheet2!$B$20:$M$37,11,0)</f>
        <v>2440.1428114768319</v>
      </c>
      <c r="AB574" s="46">
        <f>VLOOKUP(ROUND(K574,0),Sheet2!$B$20:$M$37,12,0)</f>
        <v>2276.3298845239415</v>
      </c>
      <c r="AC574" s="46">
        <v>25</v>
      </c>
      <c r="AD574" s="53">
        <f t="shared" si="232"/>
        <v>0</v>
      </c>
      <c r="AE574">
        <v>1</v>
      </c>
      <c r="AF574" s="46">
        <v>0</v>
      </c>
      <c r="AG574">
        <v>0</v>
      </c>
      <c r="AH574" s="45">
        <v>0</v>
      </c>
      <c r="AL574">
        <v>0</v>
      </c>
      <c r="AM574" s="45">
        <v>0</v>
      </c>
      <c r="AO574">
        <v>0</v>
      </c>
      <c r="AS574">
        <v>0</v>
      </c>
      <c r="AT574">
        <v>0</v>
      </c>
      <c r="AU574" t="s">
        <v>20</v>
      </c>
      <c r="AV574" t="s">
        <v>25</v>
      </c>
      <c r="AW574">
        <v>0</v>
      </c>
      <c r="AX574">
        <v>0</v>
      </c>
      <c r="AY574">
        <v>1</v>
      </c>
      <c r="AZ574" s="51">
        <f t="shared" si="233"/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 s="51">
        <f t="shared" si="234"/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22</v>
      </c>
      <c r="BW574" t="s">
        <v>25</v>
      </c>
      <c r="BX574">
        <v>0</v>
      </c>
      <c r="BY574">
        <v>0</v>
      </c>
      <c r="BZ574" s="52">
        <f t="shared" si="257"/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 s="52">
        <f t="shared" si="258"/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</v>
      </c>
      <c r="CY574">
        <v>0</v>
      </c>
      <c r="CZ574">
        <v>1</v>
      </c>
      <c r="DA574">
        <v>0</v>
      </c>
      <c r="DC574">
        <v>0</v>
      </c>
      <c r="DD574" s="54">
        <f t="shared" si="235"/>
        <v>0</v>
      </c>
      <c r="DE574" t="s">
        <v>73</v>
      </c>
      <c r="DF574">
        <v>0</v>
      </c>
      <c r="DG574" s="46">
        <v>0</v>
      </c>
      <c r="DH574" t="s">
        <v>68</v>
      </c>
    </row>
    <row r="575" spans="1:112" hidden="1" x14ac:dyDescent="0.35">
      <c r="A575" t="s">
        <v>3</v>
      </c>
      <c r="B575">
        <v>788667685</v>
      </c>
      <c r="C575">
        <v>1994</v>
      </c>
      <c r="D575">
        <v>28</v>
      </c>
      <c r="E575">
        <v>2</v>
      </c>
      <c r="F575" t="s">
        <v>8</v>
      </c>
      <c r="G575" s="3" t="s">
        <v>11</v>
      </c>
      <c r="H575" s="1">
        <v>44459</v>
      </c>
      <c r="I575" s="1">
        <v>44480</v>
      </c>
      <c r="J575" s="1">
        <v>44529</v>
      </c>
      <c r="K575">
        <v>39</v>
      </c>
      <c r="L575" s="48">
        <f t="shared" si="245"/>
        <v>0</v>
      </c>
      <c r="M575" s="48">
        <f t="shared" si="230"/>
        <v>0</v>
      </c>
      <c r="N575" s="48">
        <f t="shared" si="231"/>
        <v>0</v>
      </c>
      <c r="O575">
        <v>32</v>
      </c>
      <c r="P575">
        <v>3100</v>
      </c>
      <c r="Q575" s="9">
        <f>VLOOKUP(ROUND(K575,0),Sheet2!$B$20:$J$37,8,0)</f>
        <v>2883.6536389391513</v>
      </c>
      <c r="R575" s="46">
        <f>VLOOKUP(ROUND(K575,0),Sheet2!$B$20:$J$37,2,0)</f>
        <v>3986.9445441050993</v>
      </c>
      <c r="S575" s="46">
        <f>VLOOKUP(ROUND(K575,0),Sheet2!$B$20:$J$37,3,0)</f>
        <v>3823.1316171522089</v>
      </c>
      <c r="T575" s="46">
        <f>VLOOKUP(ROUND(K575,0),Sheet2!$B$20:$J$37,4,0)</f>
        <v>3736.3856874523608</v>
      </c>
      <c r="U575" s="46">
        <f>VLOOKUP(ROUND(K575,0),Sheet2!$B$20:$J$37,5,0)</f>
        <v>3602.8137210549116</v>
      </c>
      <c r="V575" s="46">
        <f>VLOOKUP(ROUND(K575,0),Sheet2!$B$20:$J$37,6,0)</f>
        <v>3379.6207896898895</v>
      </c>
      <c r="W575" s="46">
        <f>VLOOKUP(ROUND(K575,0),Sheet2!$B$20:$J$37,7,0)</f>
        <v>3131.6372143145204</v>
      </c>
      <c r="X575" s="46">
        <f>VLOOKUP(ROUND(K575,0),Sheet2!$B$20:$J$37,8,0)</f>
        <v>2883.6536389391513</v>
      </c>
      <c r="Y575" s="46">
        <f>VLOOKUP(ROUND(K575,0),Sheet2!$B$20:$J$37,9,0)</f>
        <v>2660.4607075741292</v>
      </c>
      <c r="Z575" s="46">
        <f>VLOOKUP(ROUND(K575,0),Sheet2!$B$20:$M$37,10,0)</f>
        <v>2526.8887411766796</v>
      </c>
      <c r="AA575" s="46">
        <f>VLOOKUP(ROUND(K575,0),Sheet2!$B$20:$M$37,11,0)</f>
        <v>2440.1428114768319</v>
      </c>
      <c r="AB575" s="46">
        <f>VLOOKUP(ROUND(K575,0),Sheet2!$B$20:$M$37,12,0)</f>
        <v>2276.3298845239415</v>
      </c>
      <c r="AC575" s="46">
        <v>25</v>
      </c>
      <c r="AD575" s="53">
        <f t="shared" si="232"/>
        <v>0</v>
      </c>
      <c r="AE575">
        <v>1</v>
      </c>
      <c r="AF575" s="46">
        <v>0</v>
      </c>
      <c r="AG575">
        <v>0</v>
      </c>
      <c r="AH575" s="45">
        <v>0</v>
      </c>
      <c r="AI575" s="43"/>
      <c r="AJ575" s="43"/>
      <c r="AL575">
        <v>0</v>
      </c>
      <c r="AM575" s="45">
        <v>0</v>
      </c>
      <c r="AN575" t="s">
        <v>15</v>
      </c>
      <c r="AO575">
        <v>0</v>
      </c>
      <c r="AS575">
        <v>0</v>
      </c>
      <c r="AT575">
        <v>0</v>
      </c>
      <c r="AU575" t="s">
        <v>20</v>
      </c>
      <c r="AV575" t="s">
        <v>25</v>
      </c>
      <c r="AW575">
        <v>0</v>
      </c>
      <c r="AX575">
        <v>0</v>
      </c>
      <c r="AY575">
        <v>1</v>
      </c>
      <c r="AZ575" s="51">
        <f t="shared" si="233"/>
        <v>1</v>
      </c>
      <c r="BA575">
        <v>0</v>
      </c>
      <c r="BB575">
        <v>0</v>
      </c>
      <c r="BC575">
        <v>0</v>
      </c>
      <c r="BD575">
        <v>0</v>
      </c>
      <c r="BE575">
        <v>0</v>
      </c>
      <c r="BF575" s="51">
        <f t="shared" si="234"/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21</v>
      </c>
      <c r="BW575" t="s">
        <v>25</v>
      </c>
      <c r="BX575">
        <v>0</v>
      </c>
      <c r="BY575">
        <v>1</v>
      </c>
      <c r="BZ575" s="52">
        <f t="shared" si="257"/>
        <v>1</v>
      </c>
      <c r="CA575">
        <v>0</v>
      </c>
      <c r="CB575">
        <v>0</v>
      </c>
      <c r="CC575">
        <v>0</v>
      </c>
      <c r="CD575">
        <v>0</v>
      </c>
      <c r="CE575">
        <v>0</v>
      </c>
      <c r="CF575" s="52">
        <f t="shared" si="258"/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Y575">
        <v>0</v>
      </c>
      <c r="CZ575">
        <v>0</v>
      </c>
      <c r="DA575">
        <v>0</v>
      </c>
      <c r="DC575">
        <v>0</v>
      </c>
      <c r="DD575" s="54">
        <f t="shared" si="235"/>
        <v>0</v>
      </c>
      <c r="DE575" t="s">
        <v>73</v>
      </c>
      <c r="DF575">
        <v>0</v>
      </c>
      <c r="DG575" s="46">
        <v>0</v>
      </c>
      <c r="DH575" t="s">
        <v>68</v>
      </c>
    </row>
    <row r="576" spans="1:112" hidden="1" x14ac:dyDescent="0.35">
      <c r="A576" t="s">
        <v>3</v>
      </c>
      <c r="B576">
        <v>916393772</v>
      </c>
      <c r="C576">
        <v>1989</v>
      </c>
      <c r="D576">
        <v>32</v>
      </c>
      <c r="E576">
        <v>2</v>
      </c>
      <c r="F576" t="s">
        <v>8</v>
      </c>
      <c r="G576" s="3" t="s">
        <v>11</v>
      </c>
      <c r="H576" s="1">
        <v>44435</v>
      </c>
      <c r="I576" s="1">
        <v>44460</v>
      </c>
      <c r="J576" s="1">
        <v>44510</v>
      </c>
      <c r="K576">
        <v>38</v>
      </c>
      <c r="L576" s="48">
        <f t="shared" si="245"/>
        <v>0</v>
      </c>
      <c r="M576" s="48">
        <f t="shared" si="230"/>
        <v>0</v>
      </c>
      <c r="N576" s="48">
        <f t="shared" si="231"/>
        <v>0</v>
      </c>
      <c r="O576">
        <v>30.857142857142858</v>
      </c>
      <c r="P576">
        <v>3700</v>
      </c>
      <c r="Q576" s="9">
        <f>VLOOKUP(ROUND(K576,0),Sheet2!$B$20:$J$37,8,0)</f>
        <v>2726.9345824864808</v>
      </c>
      <c r="R576" s="46">
        <f>VLOOKUP(ROUND(K576,0),Sheet2!$B$20:$J$37,2,0)</f>
        <v>3770.264503671694</v>
      </c>
      <c r="S576" s="46">
        <f>VLOOKUP(ROUND(K576,0),Sheet2!$B$20:$J$37,3,0)</f>
        <v>3615.3543821737098</v>
      </c>
      <c r="T576" s="46">
        <f>VLOOKUP(ROUND(K576,0),Sheet2!$B$20:$J$37,4,0)</f>
        <v>3533.3228675721571</v>
      </c>
      <c r="U576" s="46">
        <f>VLOOKUP(ROUND(K576,0),Sheet2!$B$20:$J$37,5,0)</f>
        <v>3407.0101892735506</v>
      </c>
      <c r="V576" s="46">
        <f>VLOOKUP(ROUND(K576,0),Sheet2!$B$20:$J$37,6,0)</f>
        <v>3195.9472117761161</v>
      </c>
      <c r="W576" s="46">
        <f>VLOOKUP(ROUND(K576,0),Sheet2!$B$20:$J$37,7,0)</f>
        <v>2961.4408971312987</v>
      </c>
      <c r="X576" s="46">
        <f>VLOOKUP(ROUND(K576,0),Sheet2!$B$20:$J$37,8,0)</f>
        <v>2726.9345824864808</v>
      </c>
      <c r="Y576" s="46">
        <f>VLOOKUP(ROUND(K576,0),Sheet2!$B$20:$J$37,9,0)</f>
        <v>2515.8716049890463</v>
      </c>
      <c r="Z576" s="46">
        <f>VLOOKUP(ROUND(K576,0),Sheet2!$B$20:$M$37,10,0)</f>
        <v>2389.5589266904399</v>
      </c>
      <c r="AA576" s="46">
        <f>VLOOKUP(ROUND(K576,0),Sheet2!$B$20:$M$37,11,0)</f>
        <v>2307.5274120888876</v>
      </c>
      <c r="AB576" s="46">
        <f>VLOOKUP(ROUND(K576,0),Sheet2!$B$20:$M$37,12,0)</f>
        <v>2152.6172905909029</v>
      </c>
      <c r="AC576" s="46">
        <v>97</v>
      </c>
      <c r="AD576" s="53">
        <f t="shared" si="232"/>
        <v>0</v>
      </c>
      <c r="AE576">
        <v>1</v>
      </c>
      <c r="AF576" s="46">
        <v>0</v>
      </c>
      <c r="AG576">
        <v>0</v>
      </c>
      <c r="AH576" s="45">
        <v>0</v>
      </c>
      <c r="AL576">
        <v>0</v>
      </c>
      <c r="AM576" s="45">
        <v>0</v>
      </c>
      <c r="AO576">
        <v>0</v>
      </c>
      <c r="AQ576">
        <v>0</v>
      </c>
      <c r="AS576">
        <v>0</v>
      </c>
      <c r="AT576">
        <v>0</v>
      </c>
      <c r="AU576" t="s">
        <v>20</v>
      </c>
      <c r="AV576" t="s">
        <v>24</v>
      </c>
      <c r="AW576">
        <v>0</v>
      </c>
      <c r="AX576">
        <v>0</v>
      </c>
      <c r="AY576">
        <v>0</v>
      </c>
      <c r="AZ576" s="51">
        <f t="shared" si="233"/>
        <v>0</v>
      </c>
      <c r="BA576">
        <v>0</v>
      </c>
      <c r="BB576">
        <v>0</v>
      </c>
      <c r="BC576">
        <v>1</v>
      </c>
      <c r="BD576">
        <v>0</v>
      </c>
      <c r="BE576">
        <v>0</v>
      </c>
      <c r="BF576" s="51">
        <f t="shared" si="234"/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25</v>
      </c>
      <c r="BW576" t="s">
        <v>24</v>
      </c>
      <c r="BX576">
        <v>0</v>
      </c>
      <c r="BY576">
        <v>0</v>
      </c>
      <c r="BZ576" s="52">
        <f t="shared" si="257"/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 s="52">
        <f t="shared" si="258"/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Y576">
        <v>0</v>
      </c>
      <c r="CZ576">
        <v>0</v>
      </c>
      <c r="DA576">
        <v>0</v>
      </c>
      <c r="DC576">
        <v>0</v>
      </c>
      <c r="DD576" s="54">
        <f t="shared" si="235"/>
        <v>0</v>
      </c>
      <c r="DE576" t="s">
        <v>73</v>
      </c>
      <c r="DF576">
        <v>0</v>
      </c>
      <c r="DG576" s="46">
        <v>0</v>
      </c>
      <c r="DH576" t="s">
        <v>68</v>
      </c>
    </row>
    <row r="577" spans="1:112" hidden="1" x14ac:dyDescent="0.35">
      <c r="A577" t="s">
        <v>2</v>
      </c>
      <c r="B577">
        <v>20066610</v>
      </c>
      <c r="C577">
        <v>1993</v>
      </c>
      <c r="D577">
        <v>29</v>
      </c>
      <c r="E577">
        <v>0</v>
      </c>
      <c r="F577" t="s">
        <v>9</v>
      </c>
      <c r="G577" s="4" t="s">
        <v>11</v>
      </c>
      <c r="H577" s="1">
        <v>44452</v>
      </c>
      <c r="I577" s="1"/>
      <c r="J577" s="1">
        <v>44541</v>
      </c>
      <c r="K577" s="46">
        <v>39</v>
      </c>
      <c r="L577" s="48">
        <f t="shared" si="245"/>
        <v>0</v>
      </c>
      <c r="M577" s="48">
        <f t="shared" si="230"/>
        <v>0</v>
      </c>
      <c r="N577" s="48">
        <f t="shared" si="231"/>
        <v>0</v>
      </c>
      <c r="O577">
        <v>26.285714285714285</v>
      </c>
      <c r="P577">
        <v>3100</v>
      </c>
      <c r="Q577" s="9">
        <f>VLOOKUP(ROUND(K577,0),Sheet2!$B$20:$J$37,8,0)</f>
        <v>2883.6536389391513</v>
      </c>
      <c r="R577" s="46">
        <f>VLOOKUP(ROUND(K577,0),Sheet2!$B$20:$J$37,2,0)</f>
        <v>3986.9445441050993</v>
      </c>
      <c r="S577" s="46">
        <f>VLOOKUP(ROUND(K577,0),Sheet2!$B$20:$J$37,3,0)</f>
        <v>3823.1316171522089</v>
      </c>
      <c r="T577" s="46">
        <f>VLOOKUP(ROUND(K577,0),Sheet2!$B$20:$J$37,4,0)</f>
        <v>3736.3856874523608</v>
      </c>
      <c r="U577" s="46">
        <f>VLOOKUP(ROUND(K577,0),Sheet2!$B$20:$J$37,5,0)</f>
        <v>3602.8137210549116</v>
      </c>
      <c r="V577" s="46">
        <f>VLOOKUP(ROUND(K577,0),Sheet2!$B$20:$J$37,6,0)</f>
        <v>3379.6207896898895</v>
      </c>
      <c r="W577" s="46">
        <f>VLOOKUP(ROUND(K577,0),Sheet2!$B$20:$J$37,7,0)</f>
        <v>3131.6372143145204</v>
      </c>
      <c r="X577" s="46">
        <f>VLOOKUP(ROUND(K577,0),Sheet2!$B$20:$J$37,8,0)</f>
        <v>2883.6536389391513</v>
      </c>
      <c r="Y577" s="46">
        <f>VLOOKUP(ROUND(K577,0),Sheet2!$B$20:$J$37,9,0)</f>
        <v>2660.4607075741292</v>
      </c>
      <c r="Z577" s="46">
        <f>VLOOKUP(ROUND(K577,0),Sheet2!$B$20:$M$37,10,0)</f>
        <v>2526.8887411766796</v>
      </c>
      <c r="AA577" s="46">
        <f>VLOOKUP(ROUND(K577,0),Sheet2!$B$20:$M$37,11,0)</f>
        <v>2440.1428114768319</v>
      </c>
      <c r="AB577" s="46">
        <f>VLOOKUP(ROUND(K577,0),Sheet2!$B$20:$M$37,12,0)</f>
        <v>2276.3298845239415</v>
      </c>
      <c r="AC577" s="46">
        <v>25</v>
      </c>
      <c r="AD577" s="53">
        <f t="shared" si="232"/>
        <v>0</v>
      </c>
      <c r="AE577">
        <v>1</v>
      </c>
      <c r="AF577" s="46">
        <v>0</v>
      </c>
      <c r="AG577">
        <v>0</v>
      </c>
      <c r="AH577" s="45">
        <v>0</v>
      </c>
      <c r="AL577">
        <v>0</v>
      </c>
      <c r="AM577" s="45">
        <v>0</v>
      </c>
      <c r="AO577">
        <v>0</v>
      </c>
      <c r="AQ577">
        <v>0</v>
      </c>
      <c r="AS577">
        <v>0</v>
      </c>
      <c r="AT577">
        <v>0</v>
      </c>
      <c r="AU577" t="s">
        <v>21</v>
      </c>
      <c r="AV577" t="s">
        <v>25</v>
      </c>
      <c r="AW577">
        <v>0</v>
      </c>
      <c r="AX577">
        <v>0</v>
      </c>
      <c r="AY577">
        <v>1</v>
      </c>
      <c r="AZ577" s="51">
        <f t="shared" si="233"/>
        <v>1</v>
      </c>
      <c r="BA577">
        <v>0</v>
      </c>
      <c r="BB577">
        <v>1</v>
      </c>
      <c r="BC577">
        <v>0</v>
      </c>
      <c r="BD577">
        <v>0</v>
      </c>
      <c r="BE577">
        <v>0</v>
      </c>
      <c r="BF577" s="51">
        <f t="shared" si="234"/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/>
      <c r="CW577">
        <v>0</v>
      </c>
      <c r="CY577">
        <v>0</v>
      </c>
      <c r="CZ577">
        <v>0</v>
      </c>
      <c r="DA577">
        <v>0</v>
      </c>
      <c r="DC577">
        <v>0</v>
      </c>
      <c r="DD577" s="54">
        <f t="shared" si="235"/>
        <v>0</v>
      </c>
      <c r="DF577">
        <v>0</v>
      </c>
      <c r="DG577" s="46">
        <v>0</v>
      </c>
      <c r="DH577" t="s">
        <v>68</v>
      </c>
    </row>
    <row r="578" spans="1:112" hidden="1" x14ac:dyDescent="0.35">
      <c r="A578" t="s">
        <v>3</v>
      </c>
      <c r="B578">
        <v>918885442</v>
      </c>
      <c r="C578">
        <v>1993</v>
      </c>
      <c r="D578">
        <v>29</v>
      </c>
      <c r="E578">
        <v>2</v>
      </c>
      <c r="F578" t="s">
        <v>8</v>
      </c>
      <c r="G578" s="3" t="s">
        <v>11</v>
      </c>
      <c r="H578" s="1">
        <v>44446</v>
      </c>
      <c r="I578" s="1">
        <v>44467</v>
      </c>
      <c r="J578" s="1">
        <v>44510</v>
      </c>
      <c r="K578" s="46">
        <v>39</v>
      </c>
      <c r="L578" s="48">
        <f t="shared" si="245"/>
        <v>0</v>
      </c>
      <c r="M578" s="48">
        <f t="shared" ref="M578:M641" si="259">IF(AND(K578&gt;=28, K578&lt;34),1,0)</f>
        <v>0</v>
      </c>
      <c r="N578" s="48">
        <f t="shared" ref="N578:N641" si="260">IF(AND(K578&gt;=34, K578&lt;37),1,0)</f>
        <v>0</v>
      </c>
      <c r="O578">
        <v>32.857142857142854</v>
      </c>
      <c r="P578">
        <v>3100</v>
      </c>
      <c r="Q578" s="9">
        <f>VLOOKUP(ROUND(K578,0),Sheet2!$B$20:$J$37,8,0)</f>
        <v>2883.6536389391513</v>
      </c>
      <c r="R578" s="46">
        <f>VLOOKUP(ROUND(K578,0),Sheet2!$B$20:$J$37,2,0)</f>
        <v>3986.9445441050993</v>
      </c>
      <c r="S578" s="46">
        <f>VLOOKUP(ROUND(K578,0),Sheet2!$B$20:$J$37,3,0)</f>
        <v>3823.1316171522089</v>
      </c>
      <c r="T578" s="46">
        <f>VLOOKUP(ROUND(K578,0),Sheet2!$B$20:$J$37,4,0)</f>
        <v>3736.3856874523608</v>
      </c>
      <c r="U578" s="46">
        <f>VLOOKUP(ROUND(K578,0),Sheet2!$B$20:$J$37,5,0)</f>
        <v>3602.8137210549116</v>
      </c>
      <c r="V578" s="46">
        <f>VLOOKUP(ROUND(K578,0),Sheet2!$B$20:$J$37,6,0)</f>
        <v>3379.6207896898895</v>
      </c>
      <c r="W578" s="46">
        <f>VLOOKUP(ROUND(K578,0),Sheet2!$B$20:$J$37,7,0)</f>
        <v>3131.6372143145204</v>
      </c>
      <c r="X578" s="46">
        <f>VLOOKUP(ROUND(K578,0),Sheet2!$B$20:$J$37,8,0)</f>
        <v>2883.6536389391513</v>
      </c>
      <c r="Y578" s="46">
        <f>VLOOKUP(ROUND(K578,0),Sheet2!$B$20:$J$37,9,0)</f>
        <v>2660.4607075741292</v>
      </c>
      <c r="Z578" s="46">
        <f>VLOOKUP(ROUND(K578,0),Sheet2!$B$20:$M$37,10,0)</f>
        <v>2526.8887411766796</v>
      </c>
      <c r="AA578" s="46">
        <f>VLOOKUP(ROUND(K578,0),Sheet2!$B$20:$M$37,11,0)</f>
        <v>2440.1428114768319</v>
      </c>
      <c r="AB578" s="46">
        <f>VLOOKUP(ROUND(K578,0),Sheet2!$B$20:$M$37,12,0)</f>
        <v>2276.3298845239415</v>
      </c>
      <c r="AC578" s="46">
        <v>25</v>
      </c>
      <c r="AD578" s="53">
        <f t="shared" si="232"/>
        <v>0</v>
      </c>
      <c r="AE578">
        <v>1</v>
      </c>
      <c r="AF578" s="46">
        <v>0</v>
      </c>
      <c r="AG578">
        <v>0</v>
      </c>
      <c r="AH578" s="45">
        <v>0</v>
      </c>
      <c r="AL578">
        <v>0</v>
      </c>
      <c r="AM578" s="45">
        <v>0</v>
      </c>
      <c r="AO578">
        <v>0</v>
      </c>
      <c r="AS578">
        <v>0</v>
      </c>
      <c r="AT578">
        <v>1</v>
      </c>
      <c r="AU578" t="s">
        <v>20</v>
      </c>
      <c r="AV578" t="s">
        <v>25</v>
      </c>
      <c r="AW578">
        <v>0</v>
      </c>
      <c r="AX578">
        <v>0</v>
      </c>
      <c r="AY578">
        <v>1</v>
      </c>
      <c r="AZ578" s="51">
        <f t="shared" si="233"/>
        <v>1</v>
      </c>
      <c r="BA578">
        <v>0</v>
      </c>
      <c r="BB578">
        <v>0</v>
      </c>
      <c r="BC578">
        <v>0</v>
      </c>
      <c r="BD578">
        <v>0</v>
      </c>
      <c r="BE578">
        <v>0</v>
      </c>
      <c r="BF578" s="51">
        <f t="shared" si="234"/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21</v>
      </c>
      <c r="BW578" t="s">
        <v>25</v>
      </c>
      <c r="BX578">
        <v>0</v>
      </c>
      <c r="BY578">
        <v>1</v>
      </c>
      <c r="BZ578" s="52">
        <f t="shared" ref="BZ578:BZ580" si="261">BX578+BY578</f>
        <v>1</v>
      </c>
      <c r="CA578">
        <v>0</v>
      </c>
      <c r="CB578">
        <v>0</v>
      </c>
      <c r="CC578">
        <v>1</v>
      </c>
      <c r="CD578">
        <v>0</v>
      </c>
      <c r="CE578">
        <v>0</v>
      </c>
      <c r="CF578" s="52">
        <f t="shared" ref="CF578:CF580" si="262">CD578+CE578</f>
        <v>0</v>
      </c>
      <c r="CG578">
        <v>0</v>
      </c>
      <c r="CH578">
        <v>1</v>
      </c>
      <c r="CI578">
        <v>0</v>
      </c>
      <c r="CJ578">
        <v>1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Y578">
        <v>0</v>
      </c>
      <c r="CZ578">
        <v>0</v>
      </c>
      <c r="DA578">
        <v>0</v>
      </c>
      <c r="DC578">
        <v>0</v>
      </c>
      <c r="DD578" s="54">
        <f t="shared" si="235"/>
        <v>0</v>
      </c>
      <c r="DE578" t="s">
        <v>73</v>
      </c>
      <c r="DF578">
        <v>0</v>
      </c>
      <c r="DG578" s="46">
        <v>0</v>
      </c>
      <c r="DH578" t="s">
        <v>68</v>
      </c>
    </row>
    <row r="579" spans="1:112" hidden="1" x14ac:dyDescent="0.35">
      <c r="A579" t="s">
        <v>3</v>
      </c>
      <c r="B579">
        <v>334405414</v>
      </c>
      <c r="C579">
        <v>1992</v>
      </c>
      <c r="D579">
        <v>30</v>
      </c>
      <c r="E579">
        <v>2</v>
      </c>
      <c r="F579" t="s">
        <v>8</v>
      </c>
      <c r="G579" s="3" t="s">
        <v>11</v>
      </c>
      <c r="H579" s="1">
        <v>44457</v>
      </c>
      <c r="I579" s="1">
        <v>44480</v>
      </c>
      <c r="J579" s="1">
        <v>44508</v>
      </c>
      <c r="K579" s="46">
        <v>39</v>
      </c>
      <c r="L579" s="48">
        <f t="shared" ref="L579:L610" si="263">IF(K579&lt;28,1,0)</f>
        <v>0</v>
      </c>
      <c r="M579" s="48">
        <f t="shared" si="259"/>
        <v>0</v>
      </c>
      <c r="N579" s="48">
        <f t="shared" si="260"/>
        <v>0</v>
      </c>
      <c r="O579">
        <v>35</v>
      </c>
      <c r="P579">
        <v>3100</v>
      </c>
      <c r="Q579" s="9">
        <f>VLOOKUP(ROUND(K579,0),Sheet2!$B$20:$J$37,8,0)</f>
        <v>2883.6536389391513</v>
      </c>
      <c r="R579" s="46">
        <f>VLOOKUP(ROUND(K579,0),Sheet2!$B$20:$J$37,2,0)</f>
        <v>3986.9445441050993</v>
      </c>
      <c r="S579" s="46">
        <f>VLOOKUP(ROUND(K579,0),Sheet2!$B$20:$J$37,3,0)</f>
        <v>3823.1316171522089</v>
      </c>
      <c r="T579" s="46">
        <f>VLOOKUP(ROUND(K579,0),Sheet2!$B$20:$J$37,4,0)</f>
        <v>3736.3856874523608</v>
      </c>
      <c r="U579" s="46">
        <f>VLOOKUP(ROUND(K579,0),Sheet2!$B$20:$J$37,5,0)</f>
        <v>3602.8137210549116</v>
      </c>
      <c r="V579" s="46">
        <f>VLOOKUP(ROUND(K579,0),Sheet2!$B$20:$J$37,6,0)</f>
        <v>3379.6207896898895</v>
      </c>
      <c r="W579" s="46">
        <f>VLOOKUP(ROUND(K579,0),Sheet2!$B$20:$J$37,7,0)</f>
        <v>3131.6372143145204</v>
      </c>
      <c r="X579" s="46">
        <f>VLOOKUP(ROUND(K579,0),Sheet2!$B$20:$J$37,8,0)</f>
        <v>2883.6536389391513</v>
      </c>
      <c r="Y579" s="46">
        <f>VLOOKUP(ROUND(K579,0),Sheet2!$B$20:$J$37,9,0)</f>
        <v>2660.4607075741292</v>
      </c>
      <c r="Z579" s="46">
        <f>VLOOKUP(ROUND(K579,0),Sheet2!$B$20:$M$37,10,0)</f>
        <v>2526.8887411766796</v>
      </c>
      <c r="AA579" s="46">
        <f>VLOOKUP(ROUND(K579,0),Sheet2!$B$20:$M$37,11,0)</f>
        <v>2440.1428114768319</v>
      </c>
      <c r="AB579" s="46">
        <f>VLOOKUP(ROUND(K579,0),Sheet2!$B$20:$M$37,12,0)</f>
        <v>2276.3298845239415</v>
      </c>
      <c r="AC579" s="46">
        <v>25</v>
      </c>
      <c r="AD579" s="53">
        <f t="shared" ref="AD579:AD642" si="264">IF(P579&lt;Y579,1,0)</f>
        <v>0</v>
      </c>
      <c r="AE579">
        <v>1</v>
      </c>
      <c r="AF579" s="46">
        <v>0</v>
      </c>
      <c r="AG579">
        <v>0</v>
      </c>
      <c r="AH579" s="45">
        <v>0</v>
      </c>
      <c r="AL579">
        <v>0</v>
      </c>
      <c r="AM579" s="45">
        <v>0</v>
      </c>
      <c r="AO579">
        <v>0</v>
      </c>
      <c r="AS579">
        <v>0</v>
      </c>
      <c r="AT579">
        <v>0</v>
      </c>
      <c r="AU579" t="s">
        <v>20</v>
      </c>
      <c r="AV579" t="s">
        <v>25</v>
      </c>
      <c r="AW579">
        <v>0</v>
      </c>
      <c r="AX579">
        <v>0</v>
      </c>
      <c r="AY579">
        <v>0</v>
      </c>
      <c r="AZ579" s="51">
        <f t="shared" ref="AZ579:AZ642" si="265">AX579+AY579</f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51">
        <f t="shared" ref="BF579:BF642" si="266">BD579+BE579</f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23</v>
      </c>
      <c r="BW579" t="s">
        <v>25</v>
      </c>
      <c r="BX579">
        <v>0</v>
      </c>
      <c r="BY579">
        <v>0</v>
      </c>
      <c r="BZ579" s="52">
        <f t="shared" si="261"/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 s="52">
        <f t="shared" si="262"/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Y579">
        <v>0</v>
      </c>
      <c r="CZ579">
        <v>0</v>
      </c>
      <c r="DA579">
        <v>0</v>
      </c>
      <c r="DC579">
        <v>1.1000000000000001</v>
      </c>
      <c r="DD579" s="54">
        <f t="shared" ref="DD579:DD642" si="267">IF(DC579&gt;0,1,0)</f>
        <v>1</v>
      </c>
      <c r="DE579" t="s">
        <v>73</v>
      </c>
      <c r="DF579">
        <v>0</v>
      </c>
      <c r="DG579" s="46">
        <v>0</v>
      </c>
      <c r="DH579" t="s">
        <v>68</v>
      </c>
    </row>
    <row r="580" spans="1:112" hidden="1" x14ac:dyDescent="0.35">
      <c r="A580" t="s">
        <v>3</v>
      </c>
      <c r="B580">
        <v>978030698</v>
      </c>
      <c r="C580">
        <v>1992</v>
      </c>
      <c r="D580">
        <v>30</v>
      </c>
      <c r="E580">
        <v>0</v>
      </c>
      <c r="F580" t="s">
        <v>8</v>
      </c>
      <c r="G580" s="3" t="s">
        <v>11</v>
      </c>
      <c r="H580" s="1">
        <v>44424</v>
      </c>
      <c r="I580" s="1">
        <v>44479</v>
      </c>
      <c r="J580" s="1">
        <v>44480</v>
      </c>
      <c r="K580">
        <v>39</v>
      </c>
      <c r="L580" s="48">
        <f t="shared" si="263"/>
        <v>0</v>
      </c>
      <c r="M580" s="48">
        <f t="shared" si="259"/>
        <v>0</v>
      </c>
      <c r="N580" s="48">
        <f t="shared" si="260"/>
        <v>0</v>
      </c>
      <c r="O580">
        <v>38.857142857142854</v>
      </c>
      <c r="P580">
        <v>3100</v>
      </c>
      <c r="Q580" s="9">
        <f>VLOOKUP(ROUND(K580,0),Sheet2!$B$20:$J$37,8,0)</f>
        <v>2883.6536389391513</v>
      </c>
      <c r="R580" s="46">
        <f>VLOOKUP(ROUND(K580,0),Sheet2!$B$20:$J$37,2,0)</f>
        <v>3986.9445441050993</v>
      </c>
      <c r="S580" s="46">
        <f>VLOOKUP(ROUND(K580,0),Sheet2!$B$20:$J$37,3,0)</f>
        <v>3823.1316171522089</v>
      </c>
      <c r="T580" s="46">
        <f>VLOOKUP(ROUND(K580,0),Sheet2!$B$20:$J$37,4,0)</f>
        <v>3736.3856874523608</v>
      </c>
      <c r="U580" s="46">
        <f>VLOOKUP(ROUND(K580,0),Sheet2!$B$20:$J$37,5,0)</f>
        <v>3602.8137210549116</v>
      </c>
      <c r="V580" s="46">
        <f>VLOOKUP(ROUND(K580,0),Sheet2!$B$20:$J$37,6,0)</f>
        <v>3379.6207896898895</v>
      </c>
      <c r="W580" s="46">
        <f>VLOOKUP(ROUND(K580,0),Sheet2!$B$20:$J$37,7,0)</f>
        <v>3131.6372143145204</v>
      </c>
      <c r="X580" s="46">
        <f>VLOOKUP(ROUND(K580,0),Sheet2!$B$20:$J$37,8,0)</f>
        <v>2883.6536389391513</v>
      </c>
      <c r="Y580" s="46">
        <f>VLOOKUP(ROUND(K580,0),Sheet2!$B$20:$J$37,9,0)</f>
        <v>2660.4607075741292</v>
      </c>
      <c r="Z580" s="46">
        <f>VLOOKUP(ROUND(K580,0),Sheet2!$B$20:$M$37,10,0)</f>
        <v>2526.8887411766796</v>
      </c>
      <c r="AA580" s="46">
        <f>VLOOKUP(ROUND(K580,0),Sheet2!$B$20:$M$37,11,0)</f>
        <v>2440.1428114768319</v>
      </c>
      <c r="AB580" s="46">
        <f>VLOOKUP(ROUND(K580,0),Sheet2!$B$20:$M$37,12,0)</f>
        <v>2276.3298845239415</v>
      </c>
      <c r="AC580" s="46">
        <v>25</v>
      </c>
      <c r="AD580" s="53">
        <f t="shared" si="264"/>
        <v>0</v>
      </c>
      <c r="AE580">
        <v>1</v>
      </c>
      <c r="AF580" s="46">
        <v>0</v>
      </c>
      <c r="AG580">
        <v>0</v>
      </c>
      <c r="AH580" s="45">
        <v>0</v>
      </c>
      <c r="AL580">
        <v>0</v>
      </c>
      <c r="AM580" s="45">
        <v>0</v>
      </c>
      <c r="AO580">
        <v>0</v>
      </c>
      <c r="AS580">
        <v>0</v>
      </c>
      <c r="AT580">
        <v>0</v>
      </c>
      <c r="AU580" t="s">
        <v>20</v>
      </c>
      <c r="AV580" t="s">
        <v>24</v>
      </c>
      <c r="AW580">
        <v>0</v>
      </c>
      <c r="AX580">
        <v>0</v>
      </c>
      <c r="AY580">
        <v>1</v>
      </c>
      <c r="AZ580" s="51">
        <f t="shared" si="265"/>
        <v>1</v>
      </c>
      <c r="BA580">
        <v>0</v>
      </c>
      <c r="BB580">
        <v>0</v>
      </c>
      <c r="BC580">
        <v>1</v>
      </c>
      <c r="BD580">
        <v>0</v>
      </c>
      <c r="BE580">
        <v>0</v>
      </c>
      <c r="BF580" s="51">
        <f t="shared" si="266"/>
        <v>0</v>
      </c>
      <c r="BG580">
        <v>0</v>
      </c>
      <c r="BH580">
        <v>0</v>
      </c>
      <c r="BI580">
        <v>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55</v>
      </c>
      <c r="BW580" t="s">
        <v>24</v>
      </c>
      <c r="BX580">
        <v>0</v>
      </c>
      <c r="BY580">
        <v>1</v>
      </c>
      <c r="BZ580" s="52">
        <f t="shared" si="261"/>
        <v>1</v>
      </c>
      <c r="CA580">
        <v>0</v>
      </c>
      <c r="CB580">
        <v>0</v>
      </c>
      <c r="CC580">
        <v>0</v>
      </c>
      <c r="CD580">
        <v>0</v>
      </c>
      <c r="CE580">
        <v>0</v>
      </c>
      <c r="CF580" s="52">
        <f t="shared" si="262"/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</v>
      </c>
      <c r="CX580">
        <v>1.5</v>
      </c>
      <c r="CY580">
        <v>0</v>
      </c>
      <c r="CZ580">
        <v>0</v>
      </c>
      <c r="DA580">
        <v>0</v>
      </c>
      <c r="DC580">
        <v>0</v>
      </c>
      <c r="DD580" s="54">
        <f t="shared" si="267"/>
        <v>0</v>
      </c>
      <c r="DE580" t="s">
        <v>8</v>
      </c>
      <c r="DF580">
        <v>0</v>
      </c>
      <c r="DG580" s="46">
        <v>0</v>
      </c>
      <c r="DH580" t="s">
        <v>68</v>
      </c>
    </row>
    <row r="581" spans="1:112" hidden="1" x14ac:dyDescent="0.35">
      <c r="A581" t="s">
        <v>3</v>
      </c>
      <c r="B581">
        <v>966912070</v>
      </c>
      <c r="C581">
        <v>1991</v>
      </c>
      <c r="D581">
        <v>31</v>
      </c>
      <c r="E581" s="45">
        <v>1</v>
      </c>
      <c r="F581" t="s">
        <v>8</v>
      </c>
      <c r="G581" s="3" t="s">
        <v>11</v>
      </c>
      <c r="H581" s="1">
        <v>44423</v>
      </c>
      <c r="I581" s="1"/>
      <c r="J581" s="1">
        <v>44461</v>
      </c>
      <c r="K581">
        <v>39</v>
      </c>
      <c r="L581" s="48">
        <f t="shared" si="263"/>
        <v>0</v>
      </c>
      <c r="M581" s="48">
        <f t="shared" si="259"/>
        <v>0</v>
      </c>
      <c r="N581" s="48">
        <f t="shared" si="260"/>
        <v>0</v>
      </c>
      <c r="O581">
        <v>33.571428571428569</v>
      </c>
      <c r="P581">
        <v>3100</v>
      </c>
      <c r="Q581" s="9">
        <f>VLOOKUP(ROUND(K581,0),Sheet2!$B$20:$J$37,8,0)</f>
        <v>2883.6536389391513</v>
      </c>
      <c r="R581" s="46">
        <f>VLOOKUP(ROUND(K581,0),Sheet2!$B$20:$J$37,2,0)</f>
        <v>3986.9445441050993</v>
      </c>
      <c r="S581" s="46">
        <f>VLOOKUP(ROUND(K581,0),Sheet2!$B$20:$J$37,3,0)</f>
        <v>3823.1316171522089</v>
      </c>
      <c r="T581" s="46">
        <f>VLOOKUP(ROUND(K581,0),Sheet2!$B$20:$J$37,4,0)</f>
        <v>3736.3856874523608</v>
      </c>
      <c r="U581" s="46">
        <f>VLOOKUP(ROUND(K581,0),Sheet2!$B$20:$J$37,5,0)</f>
        <v>3602.8137210549116</v>
      </c>
      <c r="V581" s="46">
        <f>VLOOKUP(ROUND(K581,0),Sheet2!$B$20:$J$37,6,0)</f>
        <v>3379.6207896898895</v>
      </c>
      <c r="W581" s="46">
        <f>VLOOKUP(ROUND(K581,0),Sheet2!$B$20:$J$37,7,0)</f>
        <v>3131.6372143145204</v>
      </c>
      <c r="X581" s="46">
        <f>VLOOKUP(ROUND(K581,0),Sheet2!$B$20:$J$37,8,0)</f>
        <v>2883.6536389391513</v>
      </c>
      <c r="Y581" s="46">
        <f>VLOOKUP(ROUND(K581,0),Sheet2!$B$20:$J$37,9,0)</f>
        <v>2660.4607075741292</v>
      </c>
      <c r="Z581" s="46">
        <f>VLOOKUP(ROUND(K581,0),Sheet2!$B$20:$M$37,10,0)</f>
        <v>2526.8887411766796</v>
      </c>
      <c r="AA581" s="46">
        <f>VLOOKUP(ROUND(K581,0),Sheet2!$B$20:$M$37,11,0)</f>
        <v>2440.1428114768319</v>
      </c>
      <c r="AB581" s="46">
        <f>VLOOKUP(ROUND(K581,0),Sheet2!$B$20:$M$37,12,0)</f>
        <v>2276.3298845239415</v>
      </c>
      <c r="AC581" s="46">
        <v>25</v>
      </c>
      <c r="AD581" s="53">
        <f t="shared" si="264"/>
        <v>0</v>
      </c>
      <c r="AE581">
        <v>1</v>
      </c>
      <c r="AF581" s="46">
        <v>0</v>
      </c>
      <c r="AG581">
        <v>0</v>
      </c>
      <c r="AH581" s="45">
        <v>0</v>
      </c>
      <c r="AL581">
        <v>0</v>
      </c>
      <c r="AM581" s="45">
        <v>0</v>
      </c>
      <c r="AO581">
        <v>0</v>
      </c>
      <c r="AS581">
        <v>1</v>
      </c>
      <c r="AT581">
        <v>0</v>
      </c>
      <c r="AU581" t="s">
        <v>21</v>
      </c>
      <c r="AV581" t="s">
        <v>24</v>
      </c>
      <c r="AW581">
        <v>0</v>
      </c>
      <c r="AX581">
        <v>0</v>
      </c>
      <c r="AY581">
        <v>1</v>
      </c>
      <c r="AZ581" s="51">
        <f t="shared" si="265"/>
        <v>1</v>
      </c>
      <c r="BA581">
        <v>0</v>
      </c>
      <c r="BB581">
        <v>0</v>
      </c>
      <c r="BC581">
        <v>1</v>
      </c>
      <c r="BD581">
        <v>0</v>
      </c>
      <c r="BE581">
        <v>0</v>
      </c>
      <c r="BF581" s="51">
        <f t="shared" si="266"/>
        <v>0</v>
      </c>
      <c r="BG581">
        <v>0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/>
      <c r="CW581">
        <v>0</v>
      </c>
      <c r="CY581">
        <v>0</v>
      </c>
      <c r="CZ581">
        <v>0</v>
      </c>
      <c r="DA581">
        <v>0</v>
      </c>
      <c r="DC581">
        <v>1</v>
      </c>
      <c r="DD581" s="54">
        <f t="shared" si="267"/>
        <v>1</v>
      </c>
      <c r="DE581" t="s">
        <v>8</v>
      </c>
      <c r="DF581">
        <v>0</v>
      </c>
      <c r="DG581" s="46">
        <v>0</v>
      </c>
      <c r="DH581" t="s">
        <v>68</v>
      </c>
    </row>
    <row r="582" spans="1:112" hidden="1" x14ac:dyDescent="0.35">
      <c r="A582" t="s">
        <v>3</v>
      </c>
      <c r="B582">
        <v>975402869</v>
      </c>
      <c r="C582">
        <v>1988</v>
      </c>
      <c r="D582">
        <v>34</v>
      </c>
      <c r="E582" s="45">
        <v>2</v>
      </c>
      <c r="F582" t="s">
        <v>8</v>
      </c>
      <c r="G582" s="3" t="s">
        <v>11</v>
      </c>
      <c r="H582" s="1">
        <v>44448</v>
      </c>
      <c r="I582" s="1">
        <v>44469</v>
      </c>
      <c r="J582" s="1">
        <v>44521</v>
      </c>
      <c r="K582">
        <v>39</v>
      </c>
      <c r="L582" s="48">
        <f t="shared" si="263"/>
        <v>0</v>
      </c>
      <c r="M582" s="48">
        <f t="shared" si="259"/>
        <v>0</v>
      </c>
      <c r="N582" s="48">
        <f t="shared" si="260"/>
        <v>0</v>
      </c>
      <c r="O582">
        <v>31.571428571428569</v>
      </c>
      <c r="P582">
        <v>3100</v>
      </c>
      <c r="Q582" s="9">
        <f>VLOOKUP(ROUND(K582,0),Sheet2!$B$20:$J$37,8,0)</f>
        <v>2883.6536389391513</v>
      </c>
      <c r="R582" s="46">
        <f>VLOOKUP(ROUND(K582,0),Sheet2!$B$20:$J$37,2,0)</f>
        <v>3986.9445441050993</v>
      </c>
      <c r="S582" s="46">
        <f>VLOOKUP(ROUND(K582,0),Sheet2!$B$20:$J$37,3,0)</f>
        <v>3823.1316171522089</v>
      </c>
      <c r="T582" s="46">
        <f>VLOOKUP(ROUND(K582,0),Sheet2!$B$20:$J$37,4,0)</f>
        <v>3736.3856874523608</v>
      </c>
      <c r="U582" s="46">
        <f>VLOOKUP(ROUND(K582,0),Sheet2!$B$20:$J$37,5,0)</f>
        <v>3602.8137210549116</v>
      </c>
      <c r="V582" s="46">
        <f>VLOOKUP(ROUND(K582,0),Sheet2!$B$20:$J$37,6,0)</f>
        <v>3379.6207896898895</v>
      </c>
      <c r="W582" s="46">
        <f>VLOOKUP(ROUND(K582,0),Sheet2!$B$20:$J$37,7,0)</f>
        <v>3131.6372143145204</v>
      </c>
      <c r="X582" s="46">
        <f>VLOOKUP(ROUND(K582,0),Sheet2!$B$20:$J$37,8,0)</f>
        <v>2883.6536389391513</v>
      </c>
      <c r="Y582" s="46">
        <f>VLOOKUP(ROUND(K582,0),Sheet2!$B$20:$J$37,9,0)</f>
        <v>2660.4607075741292</v>
      </c>
      <c r="Z582" s="46">
        <f>VLOOKUP(ROUND(K582,0),Sheet2!$B$20:$M$37,10,0)</f>
        <v>2526.8887411766796</v>
      </c>
      <c r="AA582" s="46">
        <f>VLOOKUP(ROUND(K582,0),Sheet2!$B$20:$M$37,11,0)</f>
        <v>2440.1428114768319</v>
      </c>
      <c r="AB582" s="46">
        <f>VLOOKUP(ROUND(K582,0),Sheet2!$B$20:$M$37,12,0)</f>
        <v>2276.3298845239415</v>
      </c>
      <c r="AC582" s="46">
        <v>25</v>
      </c>
      <c r="AD582" s="53">
        <f t="shared" si="264"/>
        <v>0</v>
      </c>
      <c r="AE582">
        <v>1</v>
      </c>
      <c r="AF582" s="46">
        <v>0</v>
      </c>
      <c r="AG582">
        <v>0</v>
      </c>
      <c r="AH582" s="45">
        <v>0</v>
      </c>
      <c r="AL582">
        <v>0</v>
      </c>
      <c r="AM582" s="45">
        <v>0</v>
      </c>
      <c r="AO582">
        <v>0</v>
      </c>
      <c r="AS582">
        <v>0</v>
      </c>
      <c r="AT582">
        <v>0</v>
      </c>
      <c r="AU582" t="s">
        <v>20</v>
      </c>
      <c r="AV582" t="s">
        <v>25</v>
      </c>
      <c r="AW582">
        <v>0</v>
      </c>
      <c r="AX582">
        <v>0</v>
      </c>
      <c r="AY582">
        <v>1</v>
      </c>
      <c r="AZ582" s="51">
        <f t="shared" si="265"/>
        <v>1</v>
      </c>
      <c r="BA582">
        <v>0</v>
      </c>
      <c r="BB582">
        <v>0</v>
      </c>
      <c r="BC582">
        <v>0</v>
      </c>
      <c r="BD582">
        <v>0</v>
      </c>
      <c r="BE582">
        <v>0</v>
      </c>
      <c r="BF582" s="51">
        <f t="shared" si="266"/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21</v>
      </c>
      <c r="BW582" t="s">
        <v>25</v>
      </c>
      <c r="BX582">
        <v>0</v>
      </c>
      <c r="BY582">
        <v>0</v>
      </c>
      <c r="BZ582" s="52">
        <f t="shared" ref="BZ582:BZ583" si="268">BX582+BY582</f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 s="52">
        <f t="shared" ref="CF582:CF583" si="269">CD582+CE582</f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Y582">
        <v>0</v>
      </c>
      <c r="CZ582">
        <v>0</v>
      </c>
      <c r="DA582">
        <v>0</v>
      </c>
      <c r="DC582">
        <v>0</v>
      </c>
      <c r="DD582" s="54">
        <f t="shared" si="267"/>
        <v>0</v>
      </c>
      <c r="DE582" t="s">
        <v>8</v>
      </c>
      <c r="DF582">
        <v>0</v>
      </c>
      <c r="DG582" s="46">
        <v>0</v>
      </c>
      <c r="DH582" t="s">
        <v>68</v>
      </c>
    </row>
    <row r="583" spans="1:112" hidden="1" x14ac:dyDescent="0.35">
      <c r="A583" t="s">
        <v>3</v>
      </c>
      <c r="B583">
        <v>934666110</v>
      </c>
      <c r="C583">
        <v>1986</v>
      </c>
      <c r="D583">
        <v>36</v>
      </c>
      <c r="E583">
        <v>2</v>
      </c>
      <c r="F583" t="s">
        <v>8</v>
      </c>
      <c r="G583" s="3" t="s">
        <v>11</v>
      </c>
      <c r="H583" s="1">
        <v>44424</v>
      </c>
      <c r="I583" s="1">
        <v>44475</v>
      </c>
      <c r="J583" s="1">
        <v>44431</v>
      </c>
      <c r="K583">
        <v>39</v>
      </c>
      <c r="L583" s="48">
        <f t="shared" si="263"/>
        <v>0</v>
      </c>
      <c r="M583" s="48">
        <f t="shared" si="259"/>
        <v>0</v>
      </c>
      <c r="N583" s="48">
        <f t="shared" si="260"/>
        <v>0</v>
      </c>
      <c r="O583">
        <v>38</v>
      </c>
      <c r="P583">
        <v>3100</v>
      </c>
      <c r="Q583" s="9">
        <f>VLOOKUP(ROUND(K583,0),Sheet2!$B$20:$J$37,8,0)</f>
        <v>2883.6536389391513</v>
      </c>
      <c r="R583" s="46">
        <f>VLOOKUP(ROUND(K583,0),Sheet2!$B$20:$J$37,2,0)</f>
        <v>3986.9445441050993</v>
      </c>
      <c r="S583" s="46">
        <f>VLOOKUP(ROUND(K583,0),Sheet2!$B$20:$J$37,3,0)</f>
        <v>3823.1316171522089</v>
      </c>
      <c r="T583" s="46">
        <f>VLOOKUP(ROUND(K583,0),Sheet2!$B$20:$J$37,4,0)</f>
        <v>3736.3856874523608</v>
      </c>
      <c r="U583" s="46">
        <f>VLOOKUP(ROUND(K583,0),Sheet2!$B$20:$J$37,5,0)</f>
        <v>3602.8137210549116</v>
      </c>
      <c r="V583" s="46">
        <f>VLOOKUP(ROUND(K583,0),Sheet2!$B$20:$J$37,6,0)</f>
        <v>3379.6207896898895</v>
      </c>
      <c r="W583" s="46">
        <f>VLOOKUP(ROUND(K583,0),Sheet2!$B$20:$J$37,7,0)</f>
        <v>3131.6372143145204</v>
      </c>
      <c r="X583" s="46">
        <f>VLOOKUP(ROUND(K583,0),Sheet2!$B$20:$J$37,8,0)</f>
        <v>2883.6536389391513</v>
      </c>
      <c r="Y583" s="46">
        <f>VLOOKUP(ROUND(K583,0),Sheet2!$B$20:$J$37,9,0)</f>
        <v>2660.4607075741292</v>
      </c>
      <c r="Z583" s="46">
        <f>VLOOKUP(ROUND(K583,0),Sheet2!$B$20:$M$37,10,0)</f>
        <v>2526.8887411766796</v>
      </c>
      <c r="AA583" s="46">
        <f>VLOOKUP(ROUND(K583,0),Sheet2!$B$20:$M$37,11,0)</f>
        <v>2440.1428114768319</v>
      </c>
      <c r="AB583" s="46">
        <f>VLOOKUP(ROUND(K583,0),Sheet2!$B$20:$M$37,12,0)</f>
        <v>2276.3298845239415</v>
      </c>
      <c r="AC583" s="46">
        <v>25</v>
      </c>
      <c r="AD583" s="53">
        <f t="shared" si="264"/>
        <v>0</v>
      </c>
      <c r="AE583">
        <v>1</v>
      </c>
      <c r="AF583" s="46">
        <v>0</v>
      </c>
      <c r="AG583">
        <v>0</v>
      </c>
      <c r="AH583" s="45">
        <v>0</v>
      </c>
      <c r="AL583">
        <v>0</v>
      </c>
      <c r="AM583" s="45">
        <v>0</v>
      </c>
      <c r="AO583">
        <v>0</v>
      </c>
      <c r="AQ583">
        <v>0</v>
      </c>
      <c r="AS583">
        <v>0</v>
      </c>
      <c r="AT583">
        <v>0</v>
      </c>
      <c r="AU583" t="s">
        <v>20</v>
      </c>
      <c r="AV583" t="s">
        <v>24</v>
      </c>
      <c r="AW583">
        <v>0</v>
      </c>
      <c r="AX583">
        <v>0</v>
      </c>
      <c r="AY583">
        <v>1</v>
      </c>
      <c r="AZ583" s="51">
        <f t="shared" si="265"/>
        <v>1</v>
      </c>
      <c r="BA583">
        <v>0</v>
      </c>
      <c r="BB583">
        <v>0</v>
      </c>
      <c r="BC583">
        <v>1</v>
      </c>
      <c r="BD583">
        <v>0</v>
      </c>
      <c r="BE583">
        <v>0</v>
      </c>
      <c r="BF583" s="51">
        <f t="shared" si="266"/>
        <v>0</v>
      </c>
      <c r="BG583">
        <v>0</v>
      </c>
      <c r="BH583">
        <v>1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51</v>
      </c>
      <c r="BW583" t="s">
        <v>24</v>
      </c>
      <c r="BX583">
        <v>0</v>
      </c>
      <c r="BY583">
        <v>0</v>
      </c>
      <c r="BZ583" s="52">
        <f t="shared" si="268"/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 s="52">
        <f t="shared" si="269"/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Y583">
        <v>0</v>
      </c>
      <c r="CZ583">
        <v>0</v>
      </c>
      <c r="DA583">
        <v>0</v>
      </c>
      <c r="DC583">
        <v>0</v>
      </c>
      <c r="DD583" s="54">
        <f t="shared" si="267"/>
        <v>0</v>
      </c>
      <c r="DE583" t="s">
        <v>73</v>
      </c>
      <c r="DF583">
        <v>0</v>
      </c>
      <c r="DG583" s="46">
        <v>0</v>
      </c>
      <c r="DH583" t="s">
        <v>68</v>
      </c>
    </row>
    <row r="584" spans="1:112" hidden="1" x14ac:dyDescent="0.35">
      <c r="A584" t="s">
        <v>2</v>
      </c>
      <c r="B584">
        <v>20073327</v>
      </c>
      <c r="C584">
        <v>1985</v>
      </c>
      <c r="D584">
        <v>37</v>
      </c>
      <c r="E584">
        <v>0</v>
      </c>
      <c r="F584" t="s">
        <v>9</v>
      </c>
      <c r="G584" s="4" t="s">
        <v>11</v>
      </c>
      <c r="H584" s="1">
        <v>44428</v>
      </c>
      <c r="I584" s="1"/>
      <c r="J584" s="1">
        <v>44537</v>
      </c>
      <c r="K584">
        <v>39</v>
      </c>
      <c r="L584" s="48">
        <f t="shared" si="263"/>
        <v>0</v>
      </c>
      <c r="M584" s="48">
        <f t="shared" si="259"/>
        <v>0</v>
      </c>
      <c r="N584" s="48">
        <f t="shared" si="260"/>
        <v>0</v>
      </c>
      <c r="O584">
        <v>23.428571428571431</v>
      </c>
      <c r="P584">
        <v>3100</v>
      </c>
      <c r="Q584" s="9">
        <f>VLOOKUP(ROUND(K584,0),Sheet2!$B$20:$J$37,8,0)</f>
        <v>2883.6536389391513</v>
      </c>
      <c r="R584" s="46">
        <f>VLOOKUP(ROUND(K584,0),Sheet2!$B$20:$J$37,2,0)</f>
        <v>3986.9445441050993</v>
      </c>
      <c r="S584" s="46">
        <f>VLOOKUP(ROUND(K584,0),Sheet2!$B$20:$J$37,3,0)</f>
        <v>3823.1316171522089</v>
      </c>
      <c r="T584" s="46">
        <f>VLOOKUP(ROUND(K584,0),Sheet2!$B$20:$J$37,4,0)</f>
        <v>3736.3856874523608</v>
      </c>
      <c r="U584" s="46">
        <f>VLOOKUP(ROUND(K584,0),Sheet2!$B$20:$J$37,5,0)</f>
        <v>3602.8137210549116</v>
      </c>
      <c r="V584" s="46">
        <f>VLOOKUP(ROUND(K584,0),Sheet2!$B$20:$J$37,6,0)</f>
        <v>3379.6207896898895</v>
      </c>
      <c r="W584" s="46">
        <f>VLOOKUP(ROUND(K584,0),Sheet2!$B$20:$J$37,7,0)</f>
        <v>3131.6372143145204</v>
      </c>
      <c r="X584" s="46">
        <f>VLOOKUP(ROUND(K584,0),Sheet2!$B$20:$J$37,8,0)</f>
        <v>2883.6536389391513</v>
      </c>
      <c r="Y584" s="46">
        <f>VLOOKUP(ROUND(K584,0),Sheet2!$B$20:$J$37,9,0)</f>
        <v>2660.4607075741292</v>
      </c>
      <c r="Z584" s="46">
        <f>VLOOKUP(ROUND(K584,0),Sheet2!$B$20:$M$37,10,0)</f>
        <v>2526.8887411766796</v>
      </c>
      <c r="AA584" s="46">
        <f>VLOOKUP(ROUND(K584,0),Sheet2!$B$20:$M$37,11,0)</f>
        <v>2440.1428114768319</v>
      </c>
      <c r="AB584" s="46">
        <f>VLOOKUP(ROUND(K584,0),Sheet2!$B$20:$M$37,12,0)</f>
        <v>2276.3298845239415</v>
      </c>
      <c r="AC584" s="46">
        <v>25</v>
      </c>
      <c r="AD584" s="53">
        <f t="shared" si="264"/>
        <v>0</v>
      </c>
      <c r="AE584">
        <v>1</v>
      </c>
      <c r="AF584" s="46">
        <v>0</v>
      </c>
      <c r="AG584">
        <v>0</v>
      </c>
      <c r="AH584" s="45">
        <v>0</v>
      </c>
      <c r="AL584">
        <v>0</v>
      </c>
      <c r="AM584" s="45">
        <v>0</v>
      </c>
      <c r="AO584">
        <v>0</v>
      </c>
      <c r="AQ584">
        <v>0</v>
      </c>
      <c r="AS584">
        <v>0</v>
      </c>
      <c r="AT584">
        <v>0</v>
      </c>
      <c r="AU584" t="s">
        <v>21</v>
      </c>
      <c r="AV584" t="s">
        <v>24</v>
      </c>
      <c r="AW584">
        <v>0</v>
      </c>
      <c r="AX584">
        <v>0</v>
      </c>
      <c r="AY584">
        <v>1</v>
      </c>
      <c r="AZ584" s="51">
        <f t="shared" si="265"/>
        <v>1</v>
      </c>
      <c r="BA584">
        <v>0</v>
      </c>
      <c r="BB584">
        <v>1</v>
      </c>
      <c r="BC584">
        <v>1</v>
      </c>
      <c r="BD584">
        <v>0</v>
      </c>
      <c r="BE584">
        <v>0</v>
      </c>
      <c r="BF584" s="51">
        <f t="shared" si="266"/>
        <v>0</v>
      </c>
      <c r="BG584">
        <v>0</v>
      </c>
      <c r="BH584">
        <v>1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/>
      <c r="CW584">
        <v>0</v>
      </c>
      <c r="CY584">
        <v>0</v>
      </c>
      <c r="CZ584">
        <v>0</v>
      </c>
      <c r="DA584">
        <v>0</v>
      </c>
      <c r="DC584">
        <v>0</v>
      </c>
      <c r="DD584" s="54">
        <f t="shared" si="267"/>
        <v>0</v>
      </c>
      <c r="DF584">
        <v>0</v>
      </c>
      <c r="DG584" s="46">
        <v>0</v>
      </c>
      <c r="DH584" t="s">
        <v>68</v>
      </c>
    </row>
    <row r="585" spans="1:112" hidden="1" x14ac:dyDescent="0.35">
      <c r="A585" t="s">
        <v>2</v>
      </c>
      <c r="B585">
        <v>21054751</v>
      </c>
      <c r="C585">
        <v>1984</v>
      </c>
      <c r="D585">
        <v>38</v>
      </c>
      <c r="E585">
        <v>0</v>
      </c>
      <c r="F585" t="s">
        <v>8</v>
      </c>
      <c r="G585" s="4" t="s">
        <v>11</v>
      </c>
      <c r="H585" s="1">
        <v>44462</v>
      </c>
      <c r="I585" s="1"/>
      <c r="J585" s="1">
        <v>44524</v>
      </c>
      <c r="K585">
        <v>39</v>
      </c>
      <c r="L585" s="48">
        <f t="shared" si="263"/>
        <v>0</v>
      </c>
      <c r="M585" s="48">
        <f t="shared" si="259"/>
        <v>0</v>
      </c>
      <c r="N585" s="48">
        <f t="shared" si="260"/>
        <v>0</v>
      </c>
      <c r="O585">
        <v>30.142857142857142</v>
      </c>
      <c r="P585">
        <v>3100</v>
      </c>
      <c r="Q585" s="9">
        <f>VLOOKUP(ROUND(K585,0),Sheet2!$B$20:$J$37,8,0)</f>
        <v>2883.6536389391513</v>
      </c>
      <c r="R585" s="46">
        <f>VLOOKUP(ROUND(K585,0),Sheet2!$B$20:$J$37,2,0)</f>
        <v>3986.9445441050993</v>
      </c>
      <c r="S585" s="46">
        <f>VLOOKUP(ROUND(K585,0),Sheet2!$B$20:$J$37,3,0)</f>
        <v>3823.1316171522089</v>
      </c>
      <c r="T585" s="46">
        <f>VLOOKUP(ROUND(K585,0),Sheet2!$B$20:$J$37,4,0)</f>
        <v>3736.3856874523608</v>
      </c>
      <c r="U585" s="46">
        <f>VLOOKUP(ROUND(K585,0),Sheet2!$B$20:$J$37,5,0)</f>
        <v>3602.8137210549116</v>
      </c>
      <c r="V585" s="46">
        <f>VLOOKUP(ROUND(K585,0),Sheet2!$B$20:$J$37,6,0)</f>
        <v>3379.6207896898895</v>
      </c>
      <c r="W585" s="46">
        <f>VLOOKUP(ROUND(K585,0),Sheet2!$B$20:$J$37,7,0)</f>
        <v>3131.6372143145204</v>
      </c>
      <c r="X585" s="46">
        <f>VLOOKUP(ROUND(K585,0),Sheet2!$B$20:$J$37,8,0)</f>
        <v>2883.6536389391513</v>
      </c>
      <c r="Y585" s="46">
        <f>VLOOKUP(ROUND(K585,0),Sheet2!$B$20:$J$37,9,0)</f>
        <v>2660.4607075741292</v>
      </c>
      <c r="Z585" s="46">
        <f>VLOOKUP(ROUND(K585,0),Sheet2!$B$20:$M$37,10,0)</f>
        <v>2526.8887411766796</v>
      </c>
      <c r="AA585" s="46">
        <f>VLOOKUP(ROUND(K585,0),Sheet2!$B$20:$M$37,11,0)</f>
        <v>2440.1428114768319</v>
      </c>
      <c r="AB585" s="46">
        <f>VLOOKUP(ROUND(K585,0),Sheet2!$B$20:$M$37,12,0)</f>
        <v>2276.3298845239415</v>
      </c>
      <c r="AC585" s="46">
        <v>25</v>
      </c>
      <c r="AD585" s="53">
        <f t="shared" si="264"/>
        <v>0</v>
      </c>
      <c r="AE585">
        <v>1</v>
      </c>
      <c r="AF585" s="46">
        <v>0</v>
      </c>
      <c r="AG585">
        <v>0</v>
      </c>
      <c r="AH585" s="45">
        <v>0</v>
      </c>
      <c r="AL585">
        <v>0</v>
      </c>
      <c r="AM585" s="45">
        <v>0</v>
      </c>
      <c r="AO585">
        <v>0</v>
      </c>
      <c r="AQ585">
        <v>0</v>
      </c>
      <c r="AS585">
        <v>0</v>
      </c>
      <c r="AT585">
        <v>0</v>
      </c>
      <c r="AU585" t="s">
        <v>21</v>
      </c>
      <c r="AV585" t="s">
        <v>25</v>
      </c>
      <c r="AW585">
        <v>0</v>
      </c>
      <c r="AX585">
        <v>0</v>
      </c>
      <c r="AY585">
        <v>1</v>
      </c>
      <c r="AZ585" s="51">
        <f t="shared" si="265"/>
        <v>1</v>
      </c>
      <c r="BA585">
        <v>0</v>
      </c>
      <c r="BB585">
        <v>1</v>
      </c>
      <c r="BC585">
        <v>0</v>
      </c>
      <c r="BD585">
        <v>0</v>
      </c>
      <c r="BE585">
        <v>0</v>
      </c>
      <c r="BF585" s="51">
        <f t="shared" si="266"/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/>
      <c r="CW585">
        <v>0</v>
      </c>
      <c r="CY585">
        <v>0</v>
      </c>
      <c r="CZ585">
        <v>0</v>
      </c>
      <c r="DA585">
        <v>0</v>
      </c>
      <c r="DC585">
        <v>0</v>
      </c>
      <c r="DD585" s="54">
        <f t="shared" si="267"/>
        <v>0</v>
      </c>
      <c r="DF585">
        <v>0</v>
      </c>
      <c r="DG585" s="46">
        <v>0</v>
      </c>
      <c r="DH585" t="s">
        <v>68</v>
      </c>
    </row>
    <row r="586" spans="1:112" hidden="1" x14ac:dyDescent="0.35">
      <c r="A586" t="s">
        <v>3</v>
      </c>
      <c r="B586">
        <v>972734647</v>
      </c>
      <c r="C586">
        <v>1983</v>
      </c>
      <c r="D586">
        <v>39</v>
      </c>
      <c r="E586">
        <v>2</v>
      </c>
      <c r="F586" t="s">
        <v>8</v>
      </c>
      <c r="G586" s="3" t="s">
        <v>11</v>
      </c>
      <c r="H586" s="1">
        <v>44454</v>
      </c>
      <c r="I586" s="1">
        <v>44476</v>
      </c>
      <c r="J586" s="1">
        <v>44548</v>
      </c>
      <c r="K586">
        <v>39</v>
      </c>
      <c r="L586" s="48">
        <f t="shared" si="263"/>
        <v>0</v>
      </c>
      <c r="M586" s="48">
        <f t="shared" si="259"/>
        <v>0</v>
      </c>
      <c r="N586" s="48">
        <f t="shared" si="260"/>
        <v>0</v>
      </c>
      <c r="O586">
        <v>28.714285714285715</v>
      </c>
      <c r="P586">
        <v>3100</v>
      </c>
      <c r="Q586" s="9">
        <f>VLOOKUP(ROUND(K586,0),Sheet2!$B$20:$J$37,8,0)</f>
        <v>2883.6536389391513</v>
      </c>
      <c r="R586" s="46">
        <f>VLOOKUP(ROUND(K586,0),Sheet2!$B$20:$J$37,2,0)</f>
        <v>3986.9445441050993</v>
      </c>
      <c r="S586" s="46">
        <f>VLOOKUP(ROUND(K586,0),Sheet2!$B$20:$J$37,3,0)</f>
        <v>3823.1316171522089</v>
      </c>
      <c r="T586" s="46">
        <f>VLOOKUP(ROUND(K586,0),Sheet2!$B$20:$J$37,4,0)</f>
        <v>3736.3856874523608</v>
      </c>
      <c r="U586" s="46">
        <f>VLOOKUP(ROUND(K586,0),Sheet2!$B$20:$J$37,5,0)</f>
        <v>3602.8137210549116</v>
      </c>
      <c r="V586" s="46">
        <f>VLOOKUP(ROUND(K586,0),Sheet2!$B$20:$J$37,6,0)</f>
        <v>3379.6207896898895</v>
      </c>
      <c r="W586" s="46">
        <f>VLOOKUP(ROUND(K586,0),Sheet2!$B$20:$J$37,7,0)</f>
        <v>3131.6372143145204</v>
      </c>
      <c r="X586" s="46">
        <f>VLOOKUP(ROUND(K586,0),Sheet2!$B$20:$J$37,8,0)</f>
        <v>2883.6536389391513</v>
      </c>
      <c r="Y586" s="46">
        <f>VLOOKUP(ROUND(K586,0),Sheet2!$B$20:$J$37,9,0)</f>
        <v>2660.4607075741292</v>
      </c>
      <c r="Z586" s="46">
        <f>VLOOKUP(ROUND(K586,0),Sheet2!$B$20:$M$37,10,0)</f>
        <v>2526.8887411766796</v>
      </c>
      <c r="AA586" s="46">
        <f>VLOOKUP(ROUND(K586,0),Sheet2!$B$20:$M$37,11,0)</f>
        <v>2440.1428114768319</v>
      </c>
      <c r="AB586" s="46">
        <f>VLOOKUP(ROUND(K586,0),Sheet2!$B$20:$M$37,12,0)</f>
        <v>2276.3298845239415</v>
      </c>
      <c r="AC586" s="46">
        <v>25</v>
      </c>
      <c r="AD586" s="53">
        <f t="shared" si="264"/>
        <v>0</v>
      </c>
      <c r="AE586">
        <v>1</v>
      </c>
      <c r="AF586" s="46">
        <v>0</v>
      </c>
      <c r="AG586">
        <v>0</v>
      </c>
      <c r="AH586" s="45">
        <v>0</v>
      </c>
      <c r="AL586">
        <v>0</v>
      </c>
      <c r="AM586" s="45">
        <v>0</v>
      </c>
      <c r="AO586">
        <v>0</v>
      </c>
      <c r="AS586">
        <v>0</v>
      </c>
      <c r="AT586">
        <v>0</v>
      </c>
      <c r="AU586" t="s">
        <v>20</v>
      </c>
      <c r="AV586" t="s">
        <v>25</v>
      </c>
      <c r="AW586">
        <v>0</v>
      </c>
      <c r="AX586">
        <v>1</v>
      </c>
      <c r="AY586">
        <v>1</v>
      </c>
      <c r="AZ586" s="51">
        <v>1</v>
      </c>
      <c r="BA586">
        <v>0</v>
      </c>
      <c r="BB586">
        <v>0</v>
      </c>
      <c r="BC586">
        <v>0</v>
      </c>
      <c r="BD586">
        <v>0</v>
      </c>
      <c r="BE586">
        <v>0</v>
      </c>
      <c r="BF586" s="51">
        <f t="shared" si="266"/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22</v>
      </c>
      <c r="BW586" t="s">
        <v>25</v>
      </c>
      <c r="BX586">
        <v>1</v>
      </c>
      <c r="BY586">
        <v>1</v>
      </c>
      <c r="BZ586" s="52">
        <v>1</v>
      </c>
      <c r="CA586">
        <v>0</v>
      </c>
      <c r="CB586">
        <v>0</v>
      </c>
      <c r="CC586">
        <v>0</v>
      </c>
      <c r="CD586">
        <v>0</v>
      </c>
      <c r="CE586">
        <v>0</v>
      </c>
      <c r="CF586" s="52">
        <f t="shared" ref="CF586:CF587" si="270">CD586+CE586</f>
        <v>0</v>
      </c>
      <c r="CG586">
        <v>0</v>
      </c>
      <c r="CH586">
        <v>0</v>
      </c>
      <c r="CI586">
        <v>1</v>
      </c>
      <c r="CJ586">
        <v>1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Y586">
        <v>0</v>
      </c>
      <c r="CZ586">
        <v>0</v>
      </c>
      <c r="DA586">
        <v>0</v>
      </c>
      <c r="DC586">
        <v>1</v>
      </c>
      <c r="DD586" s="54">
        <f t="shared" si="267"/>
        <v>1</v>
      </c>
      <c r="DE586" t="s">
        <v>8</v>
      </c>
      <c r="DF586">
        <v>0</v>
      </c>
      <c r="DG586" s="46">
        <v>0</v>
      </c>
      <c r="DH586" t="s">
        <v>68</v>
      </c>
    </row>
    <row r="587" spans="1:112" hidden="1" x14ac:dyDescent="0.35">
      <c r="A587" t="s">
        <v>3</v>
      </c>
      <c r="B587">
        <v>933289417</v>
      </c>
      <c r="C587">
        <v>1996</v>
      </c>
      <c r="D587">
        <v>26</v>
      </c>
      <c r="E587">
        <v>0</v>
      </c>
      <c r="F587" t="s">
        <v>8</v>
      </c>
      <c r="G587" s="3" t="s">
        <v>11</v>
      </c>
      <c r="H587" s="1">
        <v>44435</v>
      </c>
      <c r="I587" s="1">
        <v>44484</v>
      </c>
      <c r="J587" s="1">
        <v>44496</v>
      </c>
      <c r="K587">
        <v>39.142857142857146</v>
      </c>
      <c r="L587" s="48">
        <f t="shared" si="263"/>
        <v>0</v>
      </c>
      <c r="M587" s="48">
        <f t="shared" si="259"/>
        <v>0</v>
      </c>
      <c r="N587" s="48">
        <f t="shared" si="260"/>
        <v>0</v>
      </c>
      <c r="O587">
        <v>37.428571428571431</v>
      </c>
      <c r="P587">
        <v>3100</v>
      </c>
      <c r="Q587" s="9">
        <f>VLOOKUP(ROUND(K587,0),Sheet2!$B$20:$J$37,8,0)</f>
        <v>2883.6536389391513</v>
      </c>
      <c r="R587" s="46">
        <f>VLOOKUP(ROUND(K587,0),Sheet2!$B$20:$J$37,2,0)</f>
        <v>3986.9445441050993</v>
      </c>
      <c r="S587" s="46">
        <f>VLOOKUP(ROUND(K587,0),Sheet2!$B$20:$J$37,3,0)</f>
        <v>3823.1316171522089</v>
      </c>
      <c r="T587" s="46">
        <f>VLOOKUP(ROUND(K587,0),Sheet2!$B$20:$J$37,4,0)</f>
        <v>3736.3856874523608</v>
      </c>
      <c r="U587" s="46">
        <f>VLOOKUP(ROUND(K587,0),Sheet2!$B$20:$J$37,5,0)</f>
        <v>3602.8137210549116</v>
      </c>
      <c r="V587" s="46">
        <f>VLOOKUP(ROUND(K587,0),Sheet2!$B$20:$J$37,6,0)</f>
        <v>3379.6207896898895</v>
      </c>
      <c r="W587" s="46">
        <f>VLOOKUP(ROUND(K587,0),Sheet2!$B$20:$J$37,7,0)</f>
        <v>3131.6372143145204</v>
      </c>
      <c r="X587" s="46">
        <f>VLOOKUP(ROUND(K587,0),Sheet2!$B$20:$J$37,8,0)</f>
        <v>2883.6536389391513</v>
      </c>
      <c r="Y587" s="46">
        <f>VLOOKUP(ROUND(K587,0),Sheet2!$B$20:$J$37,9,0)</f>
        <v>2660.4607075741292</v>
      </c>
      <c r="Z587" s="46">
        <f>VLOOKUP(ROUND(K587,0),Sheet2!$B$20:$M$37,10,0)</f>
        <v>2526.8887411766796</v>
      </c>
      <c r="AA587" s="46">
        <f>VLOOKUP(ROUND(K587,0),Sheet2!$B$20:$M$37,11,0)</f>
        <v>2440.1428114768319</v>
      </c>
      <c r="AB587" s="46">
        <f>VLOOKUP(ROUND(K587,0),Sheet2!$B$20:$M$37,12,0)</f>
        <v>2276.3298845239415</v>
      </c>
      <c r="AC587" s="46">
        <v>25</v>
      </c>
      <c r="AD587" s="53">
        <f t="shared" si="264"/>
        <v>0</v>
      </c>
      <c r="AE587">
        <v>1</v>
      </c>
      <c r="AF587" s="46">
        <v>0</v>
      </c>
      <c r="AG587">
        <v>0</v>
      </c>
      <c r="AH587" s="45">
        <v>0</v>
      </c>
      <c r="AL587">
        <v>0</v>
      </c>
      <c r="AM587" s="45">
        <v>0</v>
      </c>
      <c r="AO587">
        <v>0</v>
      </c>
      <c r="AQ587">
        <v>0</v>
      </c>
      <c r="AS587">
        <v>0</v>
      </c>
      <c r="AT587">
        <v>0</v>
      </c>
      <c r="AU587" t="s">
        <v>20</v>
      </c>
      <c r="AV587" t="s">
        <v>24</v>
      </c>
      <c r="AW587">
        <v>0</v>
      </c>
      <c r="AX587">
        <v>0</v>
      </c>
      <c r="AY587">
        <v>1</v>
      </c>
      <c r="AZ587" s="51">
        <f t="shared" si="265"/>
        <v>1</v>
      </c>
      <c r="BA587">
        <v>0</v>
      </c>
      <c r="BB587">
        <v>0</v>
      </c>
      <c r="BC587">
        <v>1</v>
      </c>
      <c r="BD587">
        <v>0</v>
      </c>
      <c r="BE587">
        <v>0</v>
      </c>
      <c r="BF587" s="51">
        <f t="shared" si="266"/>
        <v>0</v>
      </c>
      <c r="BG587">
        <v>0</v>
      </c>
      <c r="BH587">
        <v>1</v>
      </c>
      <c r="BI587">
        <v>1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49</v>
      </c>
      <c r="BW587" t="s">
        <v>24</v>
      </c>
      <c r="BX587">
        <v>0</v>
      </c>
      <c r="BY587">
        <v>0</v>
      </c>
      <c r="BZ587" s="52">
        <f t="shared" ref="BZ587" si="271">BX587+BY587</f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 s="52">
        <f t="shared" si="270"/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Y587">
        <v>0</v>
      </c>
      <c r="CZ587">
        <v>0</v>
      </c>
      <c r="DA587">
        <v>0</v>
      </c>
      <c r="DC587">
        <v>0</v>
      </c>
      <c r="DD587" s="54">
        <f t="shared" si="267"/>
        <v>0</v>
      </c>
      <c r="DE587" t="s">
        <v>73</v>
      </c>
      <c r="DF587">
        <v>0</v>
      </c>
      <c r="DG587" s="46">
        <v>0</v>
      </c>
      <c r="DH587" t="s">
        <v>68</v>
      </c>
    </row>
    <row r="588" spans="1:112" hidden="1" x14ac:dyDescent="0.35">
      <c r="A588" t="s">
        <v>2</v>
      </c>
      <c r="B588">
        <v>20032908</v>
      </c>
      <c r="C588">
        <v>1995</v>
      </c>
      <c r="D588">
        <v>27</v>
      </c>
      <c r="E588">
        <v>0</v>
      </c>
      <c r="F588" t="s">
        <v>8</v>
      </c>
      <c r="G588" s="3" t="s">
        <v>11</v>
      </c>
      <c r="H588" s="1">
        <v>44433</v>
      </c>
      <c r="I588" s="1" t="s">
        <v>52</v>
      </c>
      <c r="J588" s="1">
        <v>44477</v>
      </c>
      <c r="K588" s="46">
        <v>39.142857142857146</v>
      </c>
      <c r="L588" s="48">
        <f t="shared" si="263"/>
        <v>0</v>
      </c>
      <c r="M588" s="48">
        <f t="shared" si="259"/>
        <v>0</v>
      </c>
      <c r="N588" s="48">
        <f t="shared" si="260"/>
        <v>0</v>
      </c>
      <c r="O588">
        <v>32.857142857142861</v>
      </c>
      <c r="P588">
        <v>3100</v>
      </c>
      <c r="Q588" s="9">
        <f>VLOOKUP(ROUND(K588,0),Sheet2!$B$20:$J$37,8,0)</f>
        <v>2883.6536389391513</v>
      </c>
      <c r="R588" s="46">
        <f>VLOOKUP(ROUND(K588,0),Sheet2!$B$20:$J$37,2,0)</f>
        <v>3986.9445441050993</v>
      </c>
      <c r="S588" s="46">
        <f>VLOOKUP(ROUND(K588,0),Sheet2!$B$20:$J$37,3,0)</f>
        <v>3823.1316171522089</v>
      </c>
      <c r="T588" s="46">
        <f>VLOOKUP(ROUND(K588,0),Sheet2!$B$20:$J$37,4,0)</f>
        <v>3736.3856874523608</v>
      </c>
      <c r="U588" s="46">
        <f>VLOOKUP(ROUND(K588,0),Sheet2!$B$20:$J$37,5,0)</f>
        <v>3602.8137210549116</v>
      </c>
      <c r="V588" s="46">
        <f>VLOOKUP(ROUND(K588,0),Sheet2!$B$20:$J$37,6,0)</f>
        <v>3379.6207896898895</v>
      </c>
      <c r="W588" s="46">
        <f>VLOOKUP(ROUND(K588,0),Sheet2!$B$20:$J$37,7,0)</f>
        <v>3131.6372143145204</v>
      </c>
      <c r="X588" s="46">
        <f>VLOOKUP(ROUND(K588,0),Sheet2!$B$20:$J$37,8,0)</f>
        <v>2883.6536389391513</v>
      </c>
      <c r="Y588" s="46">
        <f>VLOOKUP(ROUND(K588,0),Sheet2!$B$20:$J$37,9,0)</f>
        <v>2660.4607075741292</v>
      </c>
      <c r="Z588" s="46">
        <f>VLOOKUP(ROUND(K588,0),Sheet2!$B$20:$M$37,10,0)</f>
        <v>2526.8887411766796</v>
      </c>
      <c r="AA588" s="46">
        <f>VLOOKUP(ROUND(K588,0),Sheet2!$B$20:$M$37,11,0)</f>
        <v>2440.1428114768319</v>
      </c>
      <c r="AB588" s="46">
        <f>VLOOKUP(ROUND(K588,0),Sheet2!$B$20:$M$37,12,0)</f>
        <v>2276.3298845239415</v>
      </c>
      <c r="AC588" s="46">
        <v>25</v>
      </c>
      <c r="AD588" s="53">
        <f t="shared" si="264"/>
        <v>0</v>
      </c>
      <c r="AE588">
        <v>1</v>
      </c>
      <c r="AF588" s="46">
        <v>0</v>
      </c>
      <c r="AG588">
        <v>0</v>
      </c>
      <c r="AH588" s="45">
        <v>0</v>
      </c>
      <c r="AL588">
        <v>0</v>
      </c>
      <c r="AM588" s="45">
        <v>0</v>
      </c>
      <c r="AO588">
        <v>0</v>
      </c>
      <c r="AQ588">
        <v>0</v>
      </c>
      <c r="AS588">
        <v>0</v>
      </c>
      <c r="AT588">
        <v>0</v>
      </c>
      <c r="AU588" t="s">
        <v>21</v>
      </c>
      <c r="AV588" t="s">
        <v>24</v>
      </c>
      <c r="AW588">
        <v>0</v>
      </c>
      <c r="AX588">
        <v>0</v>
      </c>
      <c r="AY588">
        <v>1</v>
      </c>
      <c r="AZ588" s="51">
        <f t="shared" si="265"/>
        <v>1</v>
      </c>
      <c r="BA588">
        <v>0</v>
      </c>
      <c r="BB588">
        <v>0</v>
      </c>
      <c r="BC588">
        <v>1</v>
      </c>
      <c r="BD588">
        <v>0</v>
      </c>
      <c r="BE588">
        <v>0</v>
      </c>
      <c r="BF588" s="51">
        <f t="shared" si="266"/>
        <v>0</v>
      </c>
      <c r="BG588">
        <v>0</v>
      </c>
      <c r="BH588">
        <v>0</v>
      </c>
      <c r="BI588">
        <v>1</v>
      </c>
      <c r="BJ588">
        <v>1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/>
      <c r="CW588">
        <v>0</v>
      </c>
      <c r="CY588">
        <v>0</v>
      </c>
      <c r="CZ588">
        <v>0</v>
      </c>
      <c r="DA588">
        <v>0</v>
      </c>
      <c r="DC588">
        <v>0</v>
      </c>
      <c r="DD588" s="54">
        <f t="shared" si="267"/>
        <v>0</v>
      </c>
      <c r="DF588">
        <v>0</v>
      </c>
      <c r="DG588" s="46">
        <v>0</v>
      </c>
      <c r="DH588" t="s">
        <v>68</v>
      </c>
    </row>
    <row r="589" spans="1:112" hidden="1" x14ac:dyDescent="0.35">
      <c r="A589" t="s">
        <v>2</v>
      </c>
      <c r="B589">
        <v>17000777</v>
      </c>
      <c r="C589">
        <v>1990</v>
      </c>
      <c r="D589">
        <v>32</v>
      </c>
      <c r="E589">
        <v>0</v>
      </c>
      <c r="F589" t="s">
        <v>8</v>
      </c>
      <c r="G589" s="3" t="s">
        <v>11</v>
      </c>
      <c r="H589" s="1">
        <v>44428</v>
      </c>
      <c r="I589" s="1" t="s">
        <v>52</v>
      </c>
      <c r="J589" s="1">
        <v>44427</v>
      </c>
      <c r="K589" s="46">
        <v>39.142857142857146</v>
      </c>
      <c r="L589" s="48">
        <f t="shared" si="263"/>
        <v>0</v>
      </c>
      <c r="M589" s="48">
        <f t="shared" si="259"/>
        <v>0</v>
      </c>
      <c r="N589" s="48">
        <f t="shared" si="260"/>
        <v>0</v>
      </c>
      <c r="O589">
        <v>39.285714285714292</v>
      </c>
      <c r="P589">
        <v>3100</v>
      </c>
      <c r="Q589" s="9">
        <f>VLOOKUP(ROUND(K589,0),Sheet2!$B$20:$J$37,8,0)</f>
        <v>2883.6536389391513</v>
      </c>
      <c r="R589" s="46">
        <f>VLOOKUP(ROUND(K589,0),Sheet2!$B$20:$J$37,2,0)</f>
        <v>3986.9445441050993</v>
      </c>
      <c r="S589" s="46">
        <f>VLOOKUP(ROUND(K589,0),Sheet2!$B$20:$J$37,3,0)</f>
        <v>3823.1316171522089</v>
      </c>
      <c r="T589" s="46">
        <f>VLOOKUP(ROUND(K589,0),Sheet2!$B$20:$J$37,4,0)</f>
        <v>3736.3856874523608</v>
      </c>
      <c r="U589" s="46">
        <f>VLOOKUP(ROUND(K589,0),Sheet2!$B$20:$J$37,5,0)</f>
        <v>3602.8137210549116</v>
      </c>
      <c r="V589" s="46">
        <f>VLOOKUP(ROUND(K589,0),Sheet2!$B$20:$J$37,6,0)</f>
        <v>3379.6207896898895</v>
      </c>
      <c r="W589" s="46">
        <f>VLOOKUP(ROUND(K589,0),Sheet2!$B$20:$J$37,7,0)</f>
        <v>3131.6372143145204</v>
      </c>
      <c r="X589" s="46">
        <f>VLOOKUP(ROUND(K589,0),Sheet2!$B$20:$J$37,8,0)</f>
        <v>2883.6536389391513</v>
      </c>
      <c r="Y589" s="46">
        <f>VLOOKUP(ROUND(K589,0),Sheet2!$B$20:$J$37,9,0)</f>
        <v>2660.4607075741292</v>
      </c>
      <c r="Z589" s="46">
        <f>VLOOKUP(ROUND(K589,0),Sheet2!$B$20:$M$37,10,0)</f>
        <v>2526.8887411766796</v>
      </c>
      <c r="AA589" s="46">
        <f>VLOOKUP(ROUND(K589,0),Sheet2!$B$20:$M$37,11,0)</f>
        <v>2440.1428114768319</v>
      </c>
      <c r="AB589" s="46">
        <f>VLOOKUP(ROUND(K589,0),Sheet2!$B$20:$M$37,12,0)</f>
        <v>2276.3298845239415</v>
      </c>
      <c r="AC589" s="46">
        <v>25</v>
      </c>
      <c r="AD589" s="53">
        <f t="shared" si="264"/>
        <v>0</v>
      </c>
      <c r="AE589">
        <v>1</v>
      </c>
      <c r="AF589" s="46">
        <v>0</v>
      </c>
      <c r="AG589">
        <v>0</v>
      </c>
      <c r="AH589" s="45">
        <v>0</v>
      </c>
      <c r="AL589">
        <v>0</v>
      </c>
      <c r="AM589" s="45">
        <v>0</v>
      </c>
      <c r="AO589">
        <v>0</v>
      </c>
      <c r="AQ589">
        <v>0</v>
      </c>
      <c r="AS589">
        <v>0</v>
      </c>
      <c r="AT589">
        <v>0</v>
      </c>
      <c r="AU589" t="s">
        <v>21</v>
      </c>
      <c r="AV589" t="s">
        <v>24</v>
      </c>
      <c r="AW589">
        <v>0</v>
      </c>
      <c r="AX589">
        <v>0</v>
      </c>
      <c r="AY589">
        <v>1</v>
      </c>
      <c r="AZ589" s="51">
        <f t="shared" si="265"/>
        <v>1</v>
      </c>
      <c r="BA589">
        <v>0</v>
      </c>
      <c r="BB589">
        <v>0</v>
      </c>
      <c r="BC589">
        <v>0</v>
      </c>
      <c r="BD589">
        <v>0</v>
      </c>
      <c r="BE589">
        <v>0</v>
      </c>
      <c r="BF589" s="51">
        <f t="shared" si="266"/>
        <v>0</v>
      </c>
      <c r="BG589">
        <v>0</v>
      </c>
      <c r="BH589">
        <v>0</v>
      </c>
      <c r="BI589">
        <v>1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/>
      <c r="CW589">
        <v>0</v>
      </c>
      <c r="CY589">
        <v>0</v>
      </c>
      <c r="CZ589">
        <v>0</v>
      </c>
      <c r="DA589">
        <v>0</v>
      </c>
      <c r="DC589">
        <v>0</v>
      </c>
      <c r="DD589" s="54">
        <f t="shared" si="267"/>
        <v>0</v>
      </c>
      <c r="DE589" t="s">
        <v>8</v>
      </c>
      <c r="DF589">
        <v>0</v>
      </c>
      <c r="DG589" s="46">
        <v>0</v>
      </c>
      <c r="DH589" t="s">
        <v>68</v>
      </c>
    </row>
    <row r="590" spans="1:112" hidden="1" x14ac:dyDescent="0.35">
      <c r="A590" t="s">
        <v>2</v>
      </c>
      <c r="B590">
        <v>19407829</v>
      </c>
      <c r="C590">
        <v>1991</v>
      </c>
      <c r="D590">
        <v>31</v>
      </c>
      <c r="E590">
        <v>0</v>
      </c>
      <c r="F590" t="s">
        <v>9</v>
      </c>
      <c r="G590" s="3" t="s">
        <v>11</v>
      </c>
      <c r="H590" s="1">
        <v>44425</v>
      </c>
      <c r="I590" s="1" t="s">
        <v>52</v>
      </c>
      <c r="J590" s="1">
        <v>44476</v>
      </c>
      <c r="K590" s="46">
        <v>39.285714285714285</v>
      </c>
      <c r="L590" s="48">
        <f t="shared" si="263"/>
        <v>0</v>
      </c>
      <c r="M590" s="48">
        <f t="shared" si="259"/>
        <v>0</v>
      </c>
      <c r="N590" s="48">
        <f t="shared" si="260"/>
        <v>0</v>
      </c>
      <c r="O590">
        <v>32</v>
      </c>
      <c r="P590">
        <v>3100</v>
      </c>
      <c r="Q590" s="9">
        <f>VLOOKUP(ROUND(K590,0),Sheet2!$B$20:$J$37,8,0)</f>
        <v>2883.6536389391513</v>
      </c>
      <c r="R590" s="46">
        <f>VLOOKUP(ROUND(K590,0),Sheet2!$B$20:$J$37,2,0)</f>
        <v>3986.9445441050993</v>
      </c>
      <c r="S590" s="46">
        <f>VLOOKUP(ROUND(K590,0),Sheet2!$B$20:$J$37,3,0)</f>
        <v>3823.1316171522089</v>
      </c>
      <c r="T590" s="46">
        <f>VLOOKUP(ROUND(K590,0),Sheet2!$B$20:$J$37,4,0)</f>
        <v>3736.3856874523608</v>
      </c>
      <c r="U590" s="46">
        <f>VLOOKUP(ROUND(K590,0),Sheet2!$B$20:$J$37,5,0)</f>
        <v>3602.8137210549116</v>
      </c>
      <c r="V590" s="46">
        <f>VLOOKUP(ROUND(K590,0),Sheet2!$B$20:$J$37,6,0)</f>
        <v>3379.6207896898895</v>
      </c>
      <c r="W590" s="46">
        <f>VLOOKUP(ROUND(K590,0),Sheet2!$B$20:$J$37,7,0)</f>
        <v>3131.6372143145204</v>
      </c>
      <c r="X590" s="46">
        <f>VLOOKUP(ROUND(K590,0),Sheet2!$B$20:$J$37,8,0)</f>
        <v>2883.6536389391513</v>
      </c>
      <c r="Y590" s="46">
        <f>VLOOKUP(ROUND(K590,0),Sheet2!$B$20:$J$37,9,0)</f>
        <v>2660.4607075741292</v>
      </c>
      <c r="Z590" s="46">
        <f>VLOOKUP(ROUND(K590,0),Sheet2!$B$20:$M$37,10,0)</f>
        <v>2526.8887411766796</v>
      </c>
      <c r="AA590" s="46">
        <f>VLOOKUP(ROUND(K590,0),Sheet2!$B$20:$M$37,11,0)</f>
        <v>2440.1428114768319</v>
      </c>
      <c r="AB590" s="46">
        <f>VLOOKUP(ROUND(K590,0),Sheet2!$B$20:$M$37,12,0)</f>
        <v>2276.3298845239415</v>
      </c>
      <c r="AC590" s="46">
        <v>25</v>
      </c>
      <c r="AD590" s="53">
        <f t="shared" si="264"/>
        <v>0</v>
      </c>
      <c r="AE590">
        <v>1</v>
      </c>
      <c r="AF590" s="46">
        <v>0</v>
      </c>
      <c r="AG590">
        <v>0</v>
      </c>
      <c r="AH590" s="45">
        <v>0</v>
      </c>
      <c r="AL590">
        <v>0</v>
      </c>
      <c r="AM590" s="45">
        <v>0</v>
      </c>
      <c r="AO590">
        <v>0</v>
      </c>
      <c r="AQ590">
        <v>0</v>
      </c>
      <c r="AS590">
        <v>0</v>
      </c>
      <c r="AT590">
        <v>0</v>
      </c>
      <c r="AU590" t="s">
        <v>21</v>
      </c>
      <c r="AV590" t="s">
        <v>24</v>
      </c>
      <c r="AW590">
        <v>0</v>
      </c>
      <c r="AX590">
        <v>0</v>
      </c>
      <c r="AY590">
        <v>1</v>
      </c>
      <c r="AZ590" s="51">
        <f t="shared" si="265"/>
        <v>1</v>
      </c>
      <c r="BA590">
        <v>0</v>
      </c>
      <c r="BB590">
        <v>0</v>
      </c>
      <c r="BC590">
        <v>0</v>
      </c>
      <c r="BD590">
        <v>0</v>
      </c>
      <c r="BE590">
        <v>0</v>
      </c>
      <c r="BF590" s="51">
        <f t="shared" si="266"/>
        <v>0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/>
      <c r="CW590">
        <v>0</v>
      </c>
      <c r="CY590">
        <v>0</v>
      </c>
      <c r="CZ590">
        <v>0</v>
      </c>
      <c r="DA590">
        <v>0</v>
      </c>
      <c r="DC590">
        <v>0</v>
      </c>
      <c r="DD590" s="54">
        <f t="shared" si="267"/>
        <v>0</v>
      </c>
      <c r="DF590">
        <v>0</v>
      </c>
      <c r="DG590" s="46">
        <v>0</v>
      </c>
      <c r="DH590" t="s">
        <v>68</v>
      </c>
    </row>
    <row r="591" spans="1:112" hidden="1" x14ac:dyDescent="0.35">
      <c r="A591" t="s">
        <v>2</v>
      </c>
      <c r="B591">
        <v>17001553</v>
      </c>
      <c r="C591">
        <v>1983</v>
      </c>
      <c r="D591">
        <v>39</v>
      </c>
      <c r="E591">
        <v>0</v>
      </c>
      <c r="F591" t="s">
        <v>8</v>
      </c>
      <c r="G591" s="3" t="s">
        <v>11</v>
      </c>
      <c r="H591" s="1">
        <v>44422</v>
      </c>
      <c r="I591" s="1" t="s">
        <v>52</v>
      </c>
      <c r="J591" s="1">
        <v>44519</v>
      </c>
      <c r="K591" s="46">
        <v>39.299999999999997</v>
      </c>
      <c r="L591" s="48">
        <f t="shared" si="263"/>
        <v>0</v>
      </c>
      <c r="M591" s="48">
        <f t="shared" si="259"/>
        <v>0</v>
      </c>
      <c r="N591" s="48">
        <f t="shared" si="260"/>
        <v>0</v>
      </c>
      <c r="O591">
        <v>25.44285714285714</v>
      </c>
      <c r="P591">
        <v>3100</v>
      </c>
      <c r="Q591" s="9">
        <f>VLOOKUP(ROUND(K591,0),Sheet2!$B$20:$J$37,8,0)</f>
        <v>2883.6536389391513</v>
      </c>
      <c r="R591" s="46">
        <f>VLOOKUP(ROUND(K591,0),Sheet2!$B$20:$J$37,2,0)</f>
        <v>3986.9445441050993</v>
      </c>
      <c r="S591" s="46">
        <f>VLOOKUP(ROUND(K591,0),Sheet2!$B$20:$J$37,3,0)</f>
        <v>3823.1316171522089</v>
      </c>
      <c r="T591" s="46">
        <f>VLOOKUP(ROUND(K591,0),Sheet2!$B$20:$J$37,4,0)</f>
        <v>3736.3856874523608</v>
      </c>
      <c r="U591" s="46">
        <f>VLOOKUP(ROUND(K591,0),Sheet2!$B$20:$J$37,5,0)</f>
        <v>3602.8137210549116</v>
      </c>
      <c r="V591" s="46">
        <f>VLOOKUP(ROUND(K591,0),Sheet2!$B$20:$J$37,6,0)</f>
        <v>3379.6207896898895</v>
      </c>
      <c r="W591" s="46">
        <f>VLOOKUP(ROUND(K591,0),Sheet2!$B$20:$J$37,7,0)</f>
        <v>3131.6372143145204</v>
      </c>
      <c r="X591" s="46">
        <f>VLOOKUP(ROUND(K591,0),Sheet2!$B$20:$J$37,8,0)</f>
        <v>2883.6536389391513</v>
      </c>
      <c r="Y591" s="46">
        <f>VLOOKUP(ROUND(K591,0),Sheet2!$B$20:$J$37,9,0)</f>
        <v>2660.4607075741292</v>
      </c>
      <c r="Z591" s="46">
        <f>VLOOKUP(ROUND(K591,0),Sheet2!$B$20:$M$37,10,0)</f>
        <v>2526.8887411766796</v>
      </c>
      <c r="AA591" s="46">
        <f>VLOOKUP(ROUND(K591,0),Sheet2!$B$20:$M$37,11,0)</f>
        <v>2440.1428114768319</v>
      </c>
      <c r="AB591" s="46">
        <f>VLOOKUP(ROUND(K591,0),Sheet2!$B$20:$M$37,12,0)</f>
        <v>2276.3298845239415</v>
      </c>
      <c r="AC591" s="46">
        <v>25</v>
      </c>
      <c r="AD591" s="53">
        <f t="shared" si="264"/>
        <v>0</v>
      </c>
      <c r="AE591">
        <v>1</v>
      </c>
      <c r="AF591" s="46">
        <v>0</v>
      </c>
      <c r="AG591">
        <v>0</v>
      </c>
      <c r="AH591" s="45">
        <v>0</v>
      </c>
      <c r="AL591">
        <v>0</v>
      </c>
      <c r="AM591" s="45">
        <v>0</v>
      </c>
      <c r="AO591">
        <v>0</v>
      </c>
      <c r="AQ591">
        <v>0</v>
      </c>
      <c r="AS591">
        <v>0</v>
      </c>
      <c r="AT591">
        <v>0</v>
      </c>
      <c r="AU591" t="s">
        <v>21</v>
      </c>
      <c r="AV591" t="s">
        <v>24</v>
      </c>
      <c r="AW591">
        <v>0</v>
      </c>
      <c r="AX591">
        <v>0</v>
      </c>
      <c r="AY591">
        <v>0</v>
      </c>
      <c r="AZ591" s="51">
        <f t="shared" si="265"/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51">
        <f t="shared" si="266"/>
        <v>0</v>
      </c>
      <c r="BG591">
        <v>0</v>
      </c>
      <c r="BH591">
        <v>0</v>
      </c>
      <c r="BI591">
        <v>1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/>
      <c r="CW591">
        <v>1</v>
      </c>
      <c r="CY591">
        <v>0</v>
      </c>
      <c r="CZ591">
        <v>0</v>
      </c>
      <c r="DA591">
        <v>0</v>
      </c>
      <c r="DC591">
        <v>0</v>
      </c>
      <c r="DD591" s="54">
        <f t="shared" si="267"/>
        <v>0</v>
      </c>
      <c r="DE591" t="s">
        <v>73</v>
      </c>
      <c r="DF591">
        <v>0</v>
      </c>
      <c r="DG591" s="46">
        <v>0</v>
      </c>
      <c r="DH591" t="s">
        <v>68</v>
      </c>
    </row>
    <row r="592" spans="1:112" hidden="1" x14ac:dyDescent="0.35">
      <c r="A592" t="s">
        <v>3</v>
      </c>
      <c r="B592">
        <v>905519514</v>
      </c>
      <c r="C592">
        <v>1997</v>
      </c>
      <c r="D592">
        <v>25</v>
      </c>
      <c r="E592">
        <v>1</v>
      </c>
      <c r="F592" t="s">
        <v>8</v>
      </c>
      <c r="G592" s="3" t="s">
        <v>11</v>
      </c>
      <c r="H592" s="1">
        <v>44433</v>
      </c>
      <c r="I592" s="1"/>
      <c r="J592" s="1">
        <v>44509</v>
      </c>
      <c r="K592" s="46">
        <v>39.428571428571431</v>
      </c>
      <c r="L592" s="48">
        <f t="shared" si="263"/>
        <v>0</v>
      </c>
      <c r="M592" s="48">
        <f t="shared" si="259"/>
        <v>0</v>
      </c>
      <c r="N592" s="48">
        <f t="shared" si="260"/>
        <v>0</v>
      </c>
      <c r="O592">
        <v>28.571428571428573</v>
      </c>
      <c r="P592">
        <v>3100</v>
      </c>
      <c r="Q592" s="9">
        <f>VLOOKUP(ROUND(K592,0),Sheet2!$B$20:$J$37,8,0)</f>
        <v>2883.6536389391513</v>
      </c>
      <c r="R592" s="46">
        <f>VLOOKUP(ROUND(K592,0),Sheet2!$B$20:$J$37,2,0)</f>
        <v>3986.9445441050993</v>
      </c>
      <c r="S592" s="46">
        <f>VLOOKUP(ROUND(K592,0),Sheet2!$B$20:$J$37,3,0)</f>
        <v>3823.1316171522089</v>
      </c>
      <c r="T592" s="46">
        <f>VLOOKUP(ROUND(K592,0),Sheet2!$B$20:$J$37,4,0)</f>
        <v>3736.3856874523608</v>
      </c>
      <c r="U592" s="46">
        <f>VLOOKUP(ROUND(K592,0),Sheet2!$B$20:$J$37,5,0)</f>
        <v>3602.8137210549116</v>
      </c>
      <c r="V592" s="46">
        <f>VLOOKUP(ROUND(K592,0),Sheet2!$B$20:$J$37,6,0)</f>
        <v>3379.6207896898895</v>
      </c>
      <c r="W592" s="46">
        <f>VLOOKUP(ROUND(K592,0),Sheet2!$B$20:$J$37,7,0)</f>
        <v>3131.6372143145204</v>
      </c>
      <c r="X592" s="46">
        <f>VLOOKUP(ROUND(K592,0),Sheet2!$B$20:$J$37,8,0)</f>
        <v>2883.6536389391513</v>
      </c>
      <c r="Y592" s="46">
        <f>VLOOKUP(ROUND(K592,0),Sheet2!$B$20:$J$37,9,0)</f>
        <v>2660.4607075741292</v>
      </c>
      <c r="Z592" s="46">
        <f>VLOOKUP(ROUND(K592,0),Sheet2!$B$20:$M$37,10,0)</f>
        <v>2526.8887411766796</v>
      </c>
      <c r="AA592" s="46">
        <f>VLOOKUP(ROUND(K592,0),Sheet2!$B$20:$M$37,11,0)</f>
        <v>2440.1428114768319</v>
      </c>
      <c r="AB592" s="46">
        <f>VLOOKUP(ROUND(K592,0),Sheet2!$B$20:$M$37,12,0)</f>
        <v>2276.3298845239415</v>
      </c>
      <c r="AC592" s="46">
        <v>25</v>
      </c>
      <c r="AD592" s="53">
        <f t="shared" si="264"/>
        <v>0</v>
      </c>
      <c r="AE592">
        <v>1</v>
      </c>
      <c r="AF592" s="46">
        <v>0</v>
      </c>
      <c r="AG592">
        <v>0</v>
      </c>
      <c r="AH592" s="45">
        <v>0</v>
      </c>
      <c r="AL592">
        <v>0</v>
      </c>
      <c r="AM592" s="45">
        <v>0</v>
      </c>
      <c r="AO592">
        <v>0</v>
      </c>
      <c r="AQ592">
        <v>0</v>
      </c>
      <c r="AS592">
        <v>0</v>
      </c>
      <c r="AT592">
        <v>1</v>
      </c>
      <c r="AU592" t="s">
        <v>21</v>
      </c>
      <c r="AV592" t="s">
        <v>24</v>
      </c>
      <c r="AW592">
        <v>0</v>
      </c>
      <c r="AX592">
        <v>1</v>
      </c>
      <c r="AY592">
        <v>1</v>
      </c>
      <c r="AZ592" s="51">
        <v>1</v>
      </c>
      <c r="BA592">
        <v>0</v>
      </c>
      <c r="BB592">
        <v>0</v>
      </c>
      <c r="BC592">
        <v>0</v>
      </c>
      <c r="BD592">
        <v>0</v>
      </c>
      <c r="BE592">
        <v>0</v>
      </c>
      <c r="BF592" s="51">
        <f t="shared" si="266"/>
        <v>0</v>
      </c>
      <c r="BG592">
        <v>0</v>
      </c>
      <c r="BH592">
        <v>1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/>
      <c r="CW592">
        <v>0</v>
      </c>
      <c r="CY592">
        <v>0</v>
      </c>
      <c r="CZ592">
        <v>0</v>
      </c>
      <c r="DA592">
        <v>0</v>
      </c>
      <c r="DC592">
        <v>1.1000000000000001</v>
      </c>
      <c r="DD592" s="54">
        <f t="shared" si="267"/>
        <v>1</v>
      </c>
      <c r="DE592" t="s">
        <v>8</v>
      </c>
      <c r="DF592">
        <v>0</v>
      </c>
      <c r="DG592" s="46">
        <v>0</v>
      </c>
      <c r="DH592" t="s">
        <v>68</v>
      </c>
    </row>
    <row r="593" spans="1:112" hidden="1" x14ac:dyDescent="0.35">
      <c r="A593" t="s">
        <v>3</v>
      </c>
      <c r="B593">
        <v>387935221</v>
      </c>
      <c r="C593">
        <v>1994</v>
      </c>
      <c r="D593">
        <v>28</v>
      </c>
      <c r="E593">
        <v>1</v>
      </c>
      <c r="F593" t="s">
        <v>8</v>
      </c>
      <c r="G593" s="3" t="s">
        <v>11</v>
      </c>
      <c r="H593" s="1">
        <v>44453</v>
      </c>
      <c r="I593" s="1">
        <v>44499</v>
      </c>
      <c r="J593" s="1">
        <v>44475</v>
      </c>
      <c r="K593" s="46">
        <v>39.428571428571431</v>
      </c>
      <c r="L593" s="48">
        <f t="shared" si="263"/>
        <v>0</v>
      </c>
      <c r="M593" s="48">
        <f t="shared" si="259"/>
        <v>0</v>
      </c>
      <c r="N593" s="48">
        <f t="shared" si="260"/>
        <v>0</v>
      </c>
      <c r="O593">
        <v>36.285714285714285</v>
      </c>
      <c r="P593">
        <v>3100</v>
      </c>
      <c r="Q593" s="9">
        <f>VLOOKUP(ROUND(K593,0),Sheet2!$B$20:$J$37,8,0)</f>
        <v>2883.6536389391513</v>
      </c>
      <c r="R593" s="46">
        <f>VLOOKUP(ROUND(K593,0),Sheet2!$B$20:$J$37,2,0)</f>
        <v>3986.9445441050993</v>
      </c>
      <c r="S593" s="46">
        <f>VLOOKUP(ROUND(K593,0),Sheet2!$B$20:$J$37,3,0)</f>
        <v>3823.1316171522089</v>
      </c>
      <c r="T593" s="46">
        <f>VLOOKUP(ROUND(K593,0),Sheet2!$B$20:$J$37,4,0)</f>
        <v>3736.3856874523608</v>
      </c>
      <c r="U593" s="46">
        <f>VLOOKUP(ROUND(K593,0),Sheet2!$B$20:$J$37,5,0)</f>
        <v>3602.8137210549116</v>
      </c>
      <c r="V593" s="46">
        <f>VLOOKUP(ROUND(K593,0),Sheet2!$B$20:$J$37,6,0)</f>
        <v>3379.6207896898895</v>
      </c>
      <c r="W593" s="46">
        <f>VLOOKUP(ROUND(K593,0),Sheet2!$B$20:$J$37,7,0)</f>
        <v>3131.6372143145204</v>
      </c>
      <c r="X593" s="46">
        <f>VLOOKUP(ROUND(K593,0),Sheet2!$B$20:$J$37,8,0)</f>
        <v>2883.6536389391513</v>
      </c>
      <c r="Y593" s="46">
        <f>VLOOKUP(ROUND(K593,0),Sheet2!$B$20:$J$37,9,0)</f>
        <v>2660.4607075741292</v>
      </c>
      <c r="Z593" s="46">
        <f>VLOOKUP(ROUND(K593,0),Sheet2!$B$20:$M$37,10,0)</f>
        <v>2526.8887411766796</v>
      </c>
      <c r="AA593" s="46">
        <f>VLOOKUP(ROUND(K593,0),Sheet2!$B$20:$M$37,11,0)</f>
        <v>2440.1428114768319</v>
      </c>
      <c r="AB593" s="46">
        <f>VLOOKUP(ROUND(K593,0),Sheet2!$B$20:$M$37,12,0)</f>
        <v>2276.3298845239415</v>
      </c>
      <c r="AC593" s="46">
        <v>25</v>
      </c>
      <c r="AD593" s="53">
        <f t="shared" si="264"/>
        <v>0</v>
      </c>
      <c r="AE593">
        <v>1</v>
      </c>
      <c r="AF593" s="46">
        <v>0</v>
      </c>
      <c r="AG593">
        <v>0</v>
      </c>
      <c r="AH593" s="45">
        <v>0</v>
      </c>
      <c r="AL593">
        <v>0</v>
      </c>
      <c r="AM593" s="45">
        <v>0</v>
      </c>
      <c r="AO593">
        <v>0</v>
      </c>
      <c r="AS593">
        <v>0</v>
      </c>
      <c r="AT593">
        <v>0</v>
      </c>
      <c r="AU593" t="s">
        <v>20</v>
      </c>
      <c r="AV593" t="s">
        <v>25</v>
      </c>
      <c r="AW593">
        <v>0</v>
      </c>
      <c r="AX593">
        <v>0</v>
      </c>
      <c r="AY593">
        <v>1</v>
      </c>
      <c r="AZ593" s="51">
        <f t="shared" si="265"/>
        <v>1</v>
      </c>
      <c r="BA593">
        <v>0</v>
      </c>
      <c r="BB593">
        <v>0</v>
      </c>
      <c r="BC593">
        <v>0</v>
      </c>
      <c r="BD593">
        <v>0</v>
      </c>
      <c r="BE593">
        <v>0</v>
      </c>
      <c r="BF593" s="51">
        <f t="shared" si="266"/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46</v>
      </c>
      <c r="BW593" t="s">
        <v>25</v>
      </c>
      <c r="BX593">
        <v>0</v>
      </c>
      <c r="BY593">
        <v>0</v>
      </c>
      <c r="BZ593" s="52">
        <f t="shared" ref="BZ593:BZ595" si="272">BX593+BY593</f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 s="52">
        <f t="shared" ref="CF593:CF596" si="273">CD593+CE593</f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Y593">
        <v>0</v>
      </c>
      <c r="CZ593">
        <v>0</v>
      </c>
      <c r="DA593">
        <v>0</v>
      </c>
      <c r="DC593">
        <v>0</v>
      </c>
      <c r="DD593" s="54">
        <f t="shared" si="267"/>
        <v>0</v>
      </c>
      <c r="DE593" t="s">
        <v>73</v>
      </c>
      <c r="DF593">
        <v>0</v>
      </c>
      <c r="DG593" s="46">
        <v>0</v>
      </c>
      <c r="DH593" t="s">
        <v>68</v>
      </c>
    </row>
    <row r="594" spans="1:112" hidden="1" x14ac:dyDescent="0.35">
      <c r="A594" t="s">
        <v>2</v>
      </c>
      <c r="B594">
        <v>21024824</v>
      </c>
      <c r="C594">
        <v>1996</v>
      </c>
      <c r="D594">
        <v>26</v>
      </c>
      <c r="E594">
        <v>0</v>
      </c>
      <c r="F594" t="s">
        <v>8</v>
      </c>
      <c r="G594" s="4" t="s">
        <v>11</v>
      </c>
      <c r="H594" s="1">
        <v>44443</v>
      </c>
      <c r="I594" s="1">
        <v>44464</v>
      </c>
      <c r="J594" s="1">
        <v>44536</v>
      </c>
      <c r="K594">
        <v>39.142857142857146</v>
      </c>
      <c r="L594" s="48">
        <f t="shared" si="263"/>
        <v>0</v>
      </c>
      <c r="M594" s="48">
        <f t="shared" si="259"/>
        <v>0</v>
      </c>
      <c r="N594" s="48">
        <f t="shared" si="260"/>
        <v>0</v>
      </c>
      <c r="O594">
        <v>28.857142857142861</v>
      </c>
      <c r="P594">
        <v>3100</v>
      </c>
      <c r="Q594" s="9">
        <f>VLOOKUP(ROUND(K594,0),Sheet2!$B$20:$J$37,8,0)</f>
        <v>2883.6536389391513</v>
      </c>
      <c r="R594" s="46">
        <f>VLOOKUP(ROUND(K594,0),Sheet2!$B$20:$J$37,2,0)</f>
        <v>3986.9445441050993</v>
      </c>
      <c r="S594" s="46">
        <f>VLOOKUP(ROUND(K594,0),Sheet2!$B$20:$J$37,3,0)</f>
        <v>3823.1316171522089</v>
      </c>
      <c r="T594" s="46">
        <f>VLOOKUP(ROUND(K594,0),Sheet2!$B$20:$J$37,4,0)</f>
        <v>3736.3856874523608</v>
      </c>
      <c r="U594" s="46">
        <f>VLOOKUP(ROUND(K594,0),Sheet2!$B$20:$J$37,5,0)</f>
        <v>3602.8137210549116</v>
      </c>
      <c r="V594" s="46">
        <f>VLOOKUP(ROUND(K594,0),Sheet2!$B$20:$J$37,6,0)</f>
        <v>3379.6207896898895</v>
      </c>
      <c r="W594" s="46">
        <f>VLOOKUP(ROUND(K594,0),Sheet2!$B$20:$J$37,7,0)</f>
        <v>3131.6372143145204</v>
      </c>
      <c r="X594" s="46">
        <f>VLOOKUP(ROUND(K594,0),Sheet2!$B$20:$J$37,8,0)</f>
        <v>2883.6536389391513</v>
      </c>
      <c r="Y594" s="46">
        <f>VLOOKUP(ROUND(K594,0),Sheet2!$B$20:$J$37,9,0)</f>
        <v>2660.4607075741292</v>
      </c>
      <c r="Z594" s="46">
        <f>VLOOKUP(ROUND(K594,0),Sheet2!$B$20:$M$37,10,0)</f>
        <v>2526.8887411766796</v>
      </c>
      <c r="AA594" s="46">
        <f>VLOOKUP(ROUND(K594,0),Sheet2!$B$20:$M$37,11,0)</f>
        <v>2440.1428114768319</v>
      </c>
      <c r="AB594" s="46">
        <f>VLOOKUP(ROUND(K594,0),Sheet2!$B$20:$M$37,12,0)</f>
        <v>2276.3298845239415</v>
      </c>
      <c r="AC594" s="46">
        <v>25</v>
      </c>
      <c r="AD594" s="53">
        <f t="shared" si="264"/>
        <v>0</v>
      </c>
      <c r="AE594">
        <v>1</v>
      </c>
      <c r="AF594" s="46">
        <v>0</v>
      </c>
      <c r="AG594">
        <v>0</v>
      </c>
      <c r="AH594" s="45">
        <v>0</v>
      </c>
      <c r="AL594">
        <v>1</v>
      </c>
      <c r="AM594" s="45">
        <v>0</v>
      </c>
      <c r="AO594">
        <v>0</v>
      </c>
      <c r="AQ594">
        <v>0</v>
      </c>
      <c r="AS594">
        <v>0</v>
      </c>
      <c r="AT594">
        <v>0</v>
      </c>
      <c r="AU594" t="s">
        <v>20</v>
      </c>
      <c r="AV594" t="s">
        <v>25</v>
      </c>
      <c r="AW594">
        <v>0</v>
      </c>
      <c r="AX594">
        <v>0</v>
      </c>
      <c r="AY594">
        <v>1</v>
      </c>
      <c r="AZ594" s="51">
        <f t="shared" si="265"/>
        <v>1</v>
      </c>
      <c r="BA594">
        <v>0</v>
      </c>
      <c r="BB594">
        <v>1</v>
      </c>
      <c r="BC594">
        <v>0</v>
      </c>
      <c r="BD594">
        <v>0</v>
      </c>
      <c r="BE594">
        <v>0</v>
      </c>
      <c r="BF594" s="51">
        <f t="shared" si="266"/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21</v>
      </c>
      <c r="BW594" t="s">
        <v>25</v>
      </c>
      <c r="BX594">
        <v>0</v>
      </c>
      <c r="BY594">
        <v>1</v>
      </c>
      <c r="BZ594" s="52">
        <f t="shared" si="272"/>
        <v>1</v>
      </c>
      <c r="CA594">
        <v>0</v>
      </c>
      <c r="CB594">
        <v>0</v>
      </c>
      <c r="CC594">
        <v>1</v>
      </c>
      <c r="CD594">
        <v>0</v>
      </c>
      <c r="CE594">
        <v>0</v>
      </c>
      <c r="CF594" s="52">
        <f t="shared" si="273"/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Y594">
        <v>0</v>
      </c>
      <c r="CZ594">
        <v>0</v>
      </c>
      <c r="DA594">
        <v>0</v>
      </c>
      <c r="DC594">
        <v>0</v>
      </c>
      <c r="DD594" s="54">
        <f t="shared" si="267"/>
        <v>0</v>
      </c>
      <c r="DF594">
        <v>0</v>
      </c>
      <c r="DG594" s="46">
        <v>0</v>
      </c>
      <c r="DH594" t="s">
        <v>68</v>
      </c>
    </row>
    <row r="595" spans="1:112" hidden="1" x14ac:dyDescent="0.35">
      <c r="A595" t="s">
        <v>3</v>
      </c>
      <c r="B595">
        <v>394771829</v>
      </c>
      <c r="C595">
        <v>1994</v>
      </c>
      <c r="D595">
        <v>28</v>
      </c>
      <c r="E595">
        <v>0</v>
      </c>
      <c r="F595" t="s">
        <v>8</v>
      </c>
      <c r="G595" s="3" t="s">
        <v>11</v>
      </c>
      <c r="H595" s="1">
        <v>44447</v>
      </c>
      <c r="I595" s="1">
        <v>44468</v>
      </c>
      <c r="J595" s="1">
        <v>44496</v>
      </c>
      <c r="K595">
        <v>36.428571428571431</v>
      </c>
      <c r="L595" s="48">
        <f t="shared" si="263"/>
        <v>0</v>
      </c>
      <c r="M595" s="48">
        <f t="shared" si="259"/>
        <v>0</v>
      </c>
      <c r="N595" s="48">
        <f t="shared" si="260"/>
        <v>1</v>
      </c>
      <c r="O595">
        <v>32.428571428571431</v>
      </c>
      <c r="P595">
        <v>2580</v>
      </c>
      <c r="Q595" s="9">
        <f>VLOOKUP(ROUND(K595,0),Sheet2!$B$20:$J$37,8,0)</f>
        <v>2387.3360354311162</v>
      </c>
      <c r="R595" s="46">
        <f>VLOOKUP(ROUND(K595,0),Sheet2!$B$20:$J$37,2,0)</f>
        <v>3300.7349609813637</v>
      </c>
      <c r="S595" s="46">
        <f>VLOOKUP(ROUND(K595,0),Sheet2!$B$20:$J$37,3,0)</f>
        <v>3165.1165571955503</v>
      </c>
      <c r="T595" s="46">
        <f>VLOOKUP(ROUND(K595,0),Sheet2!$B$20:$J$37,4,0)</f>
        <v>3093.3008297090801</v>
      </c>
      <c r="U595" s="46">
        <f>VLOOKUP(ROUND(K595,0),Sheet2!$B$20:$J$37,5,0)</f>
        <v>2982.7184891678853</v>
      </c>
      <c r="V595" s="46">
        <f>VLOOKUP(ROUND(K595,0),Sheet2!$B$20:$J$37,6,0)</f>
        <v>2797.9402201323423</v>
      </c>
      <c r="W595" s="46">
        <f>VLOOKUP(ROUND(K595,0),Sheet2!$B$20:$J$37,7,0)</f>
        <v>2592.6381277817295</v>
      </c>
      <c r="X595" s="46">
        <f>VLOOKUP(ROUND(K595,0),Sheet2!$B$20:$J$37,8,0)</f>
        <v>2387.3360354311162</v>
      </c>
      <c r="Y595" s="46">
        <f>VLOOKUP(ROUND(K595,0),Sheet2!$B$20:$J$37,9,0)</f>
        <v>2202.5577663955733</v>
      </c>
      <c r="Z595" s="46">
        <f>VLOOKUP(ROUND(K595,0),Sheet2!$B$20:$M$37,10,0)</f>
        <v>2091.9754258543785</v>
      </c>
      <c r="AA595" s="46">
        <f>VLOOKUP(ROUND(K595,0),Sheet2!$B$20:$M$37,11,0)</f>
        <v>2020.1596983679083</v>
      </c>
      <c r="AB595" s="46">
        <f>VLOOKUP(ROUND(K595,0),Sheet2!$B$20:$M$37,12,0)</f>
        <v>1884.5412945820949</v>
      </c>
      <c r="AC595" s="46">
        <v>25</v>
      </c>
      <c r="AD595" s="53">
        <f t="shared" si="264"/>
        <v>0</v>
      </c>
      <c r="AE595">
        <v>1</v>
      </c>
      <c r="AF595" s="46">
        <v>0</v>
      </c>
      <c r="AG595">
        <v>0</v>
      </c>
      <c r="AH595" s="45">
        <v>0</v>
      </c>
      <c r="AL595">
        <v>0</v>
      </c>
      <c r="AM595" s="45">
        <v>0</v>
      </c>
      <c r="AO595">
        <v>0</v>
      </c>
      <c r="AQ595">
        <v>1</v>
      </c>
      <c r="AS595">
        <v>0</v>
      </c>
      <c r="AT595">
        <v>0</v>
      </c>
      <c r="AU595" t="s">
        <v>20</v>
      </c>
      <c r="AV595" t="s">
        <v>25</v>
      </c>
      <c r="AW595">
        <v>0</v>
      </c>
      <c r="AX595">
        <v>0</v>
      </c>
      <c r="AY595">
        <v>1</v>
      </c>
      <c r="AZ595" s="51">
        <f t="shared" si="265"/>
        <v>1</v>
      </c>
      <c r="BA595">
        <v>0</v>
      </c>
      <c r="BB595">
        <v>0</v>
      </c>
      <c r="BC595">
        <v>1</v>
      </c>
      <c r="BD595">
        <v>0</v>
      </c>
      <c r="BE595">
        <v>0</v>
      </c>
      <c r="BF595" s="51">
        <f t="shared" si="266"/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21</v>
      </c>
      <c r="BW595" t="s">
        <v>25</v>
      </c>
      <c r="BX595">
        <v>0</v>
      </c>
      <c r="BY595">
        <v>0</v>
      </c>
      <c r="BZ595" s="52">
        <f t="shared" si="272"/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 s="52">
        <f t="shared" si="273"/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Y595">
        <v>0</v>
      </c>
      <c r="CZ595">
        <v>0</v>
      </c>
      <c r="DA595">
        <v>0</v>
      </c>
      <c r="DC595">
        <v>0</v>
      </c>
      <c r="DD595" s="54">
        <f t="shared" si="267"/>
        <v>0</v>
      </c>
      <c r="DE595" t="s">
        <v>8</v>
      </c>
      <c r="DF595">
        <v>0</v>
      </c>
      <c r="DG595" s="46">
        <v>0</v>
      </c>
      <c r="DH595" t="s">
        <v>68</v>
      </c>
    </row>
    <row r="596" spans="1:112" hidden="1" x14ac:dyDescent="0.35">
      <c r="A596" t="s">
        <v>3</v>
      </c>
      <c r="B596">
        <v>966008258</v>
      </c>
      <c r="C596">
        <v>1991</v>
      </c>
      <c r="D596">
        <v>31</v>
      </c>
      <c r="E596">
        <v>2</v>
      </c>
      <c r="F596" t="s">
        <v>8</v>
      </c>
      <c r="G596" s="3" t="s">
        <v>11</v>
      </c>
      <c r="H596" s="1">
        <v>44442</v>
      </c>
      <c r="I596" s="1">
        <v>44463</v>
      </c>
      <c r="J596" s="1">
        <v>44498</v>
      </c>
      <c r="K596" s="46">
        <v>39</v>
      </c>
      <c r="L596" s="48">
        <f t="shared" si="263"/>
        <v>0</v>
      </c>
      <c r="M596" s="48">
        <f t="shared" si="259"/>
        <v>0</v>
      </c>
      <c r="N596" s="48">
        <f t="shared" si="260"/>
        <v>0</v>
      </c>
      <c r="O596">
        <v>34</v>
      </c>
      <c r="P596">
        <v>3075</v>
      </c>
      <c r="Q596" s="9">
        <f>VLOOKUP(ROUND(K596,0),Sheet2!$B$20:$J$37,8,0)</f>
        <v>2883.6536389391513</v>
      </c>
      <c r="R596" s="46">
        <f>VLOOKUP(ROUND(K596,0),Sheet2!$B$20:$J$37,2,0)</f>
        <v>3986.9445441050993</v>
      </c>
      <c r="S596" s="46">
        <f>VLOOKUP(ROUND(K596,0),Sheet2!$B$20:$J$37,3,0)</f>
        <v>3823.1316171522089</v>
      </c>
      <c r="T596" s="46">
        <f>VLOOKUP(ROUND(K596,0),Sheet2!$B$20:$J$37,4,0)</f>
        <v>3736.3856874523608</v>
      </c>
      <c r="U596" s="46">
        <f>VLOOKUP(ROUND(K596,0),Sheet2!$B$20:$J$37,5,0)</f>
        <v>3602.8137210549116</v>
      </c>
      <c r="V596" s="46">
        <f>VLOOKUP(ROUND(K596,0),Sheet2!$B$20:$J$37,6,0)</f>
        <v>3379.6207896898895</v>
      </c>
      <c r="W596" s="46">
        <f>VLOOKUP(ROUND(K596,0),Sheet2!$B$20:$J$37,7,0)</f>
        <v>3131.6372143145204</v>
      </c>
      <c r="X596" s="46">
        <f>VLOOKUP(ROUND(K596,0),Sheet2!$B$20:$J$37,8,0)</f>
        <v>2883.6536389391513</v>
      </c>
      <c r="Y596" s="46">
        <f>VLOOKUP(ROUND(K596,0),Sheet2!$B$20:$J$37,9,0)</f>
        <v>2660.4607075741292</v>
      </c>
      <c r="Z596" s="46">
        <f>VLOOKUP(ROUND(K596,0),Sheet2!$B$20:$M$37,10,0)</f>
        <v>2526.8887411766796</v>
      </c>
      <c r="AA596" s="46">
        <f>VLOOKUP(ROUND(K596,0),Sheet2!$B$20:$M$37,11,0)</f>
        <v>2440.1428114768319</v>
      </c>
      <c r="AB596" s="46">
        <f>VLOOKUP(ROUND(K596,0),Sheet2!$B$20:$M$37,12,0)</f>
        <v>2276.3298845239415</v>
      </c>
      <c r="AC596" s="46">
        <v>25</v>
      </c>
      <c r="AD596" s="53">
        <f t="shared" si="264"/>
        <v>0</v>
      </c>
      <c r="AE596">
        <v>1</v>
      </c>
      <c r="AF596" s="46">
        <v>0</v>
      </c>
      <c r="AG596">
        <v>0</v>
      </c>
      <c r="AH596" s="45">
        <v>0</v>
      </c>
      <c r="AL596">
        <v>1</v>
      </c>
      <c r="AM596" s="45">
        <v>0</v>
      </c>
      <c r="AN596">
        <v>32</v>
      </c>
      <c r="AO596">
        <v>0</v>
      </c>
      <c r="AQ596">
        <v>0</v>
      </c>
      <c r="AS596">
        <v>0</v>
      </c>
      <c r="AT596">
        <v>0</v>
      </c>
      <c r="AU596" t="s">
        <v>20</v>
      </c>
      <c r="AV596" t="s">
        <v>25</v>
      </c>
      <c r="AW596">
        <v>0</v>
      </c>
      <c r="AX596">
        <v>0</v>
      </c>
      <c r="AY596">
        <v>1</v>
      </c>
      <c r="AZ596" s="51">
        <f t="shared" si="265"/>
        <v>1</v>
      </c>
      <c r="BA596">
        <v>0</v>
      </c>
      <c r="BB596">
        <v>0</v>
      </c>
      <c r="BC596">
        <v>0</v>
      </c>
      <c r="BD596">
        <v>0</v>
      </c>
      <c r="BE596">
        <v>0</v>
      </c>
      <c r="BF596" s="51">
        <f t="shared" si="266"/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21</v>
      </c>
      <c r="BW596" t="s">
        <v>25</v>
      </c>
      <c r="BX596">
        <v>1</v>
      </c>
      <c r="BY596">
        <v>1</v>
      </c>
      <c r="BZ596" s="52">
        <v>1</v>
      </c>
      <c r="CA596">
        <v>1</v>
      </c>
      <c r="CB596">
        <v>1</v>
      </c>
      <c r="CC596">
        <v>0</v>
      </c>
      <c r="CD596">
        <v>0</v>
      </c>
      <c r="CE596">
        <v>0</v>
      </c>
      <c r="CF596" s="52">
        <f t="shared" si="273"/>
        <v>0</v>
      </c>
      <c r="CG596">
        <v>0</v>
      </c>
      <c r="CH596">
        <v>0</v>
      </c>
      <c r="CI596">
        <v>0</v>
      </c>
      <c r="CJ596">
        <v>0</v>
      </c>
      <c r="CK596">
        <v>1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1</v>
      </c>
      <c r="CT596">
        <v>0</v>
      </c>
      <c r="CU596">
        <v>0</v>
      </c>
      <c r="CV596">
        <v>0</v>
      </c>
      <c r="CW596">
        <v>1</v>
      </c>
      <c r="CX596">
        <v>0.16666666666666666</v>
      </c>
      <c r="CY596">
        <v>0</v>
      </c>
      <c r="CZ596">
        <v>0</v>
      </c>
      <c r="DA596">
        <v>0</v>
      </c>
      <c r="DC596">
        <v>0</v>
      </c>
      <c r="DD596" s="54">
        <f t="shared" si="267"/>
        <v>0</v>
      </c>
      <c r="DE596" t="s">
        <v>73</v>
      </c>
      <c r="DF596">
        <v>0</v>
      </c>
      <c r="DG596" s="46">
        <v>0</v>
      </c>
      <c r="DH596" t="s">
        <v>68</v>
      </c>
    </row>
    <row r="597" spans="1:112" x14ac:dyDescent="0.35">
      <c r="A597" t="s">
        <v>3</v>
      </c>
      <c r="B597">
        <v>971172486</v>
      </c>
      <c r="C597">
        <v>1992</v>
      </c>
      <c r="D597">
        <v>30</v>
      </c>
      <c r="E597">
        <v>1</v>
      </c>
      <c r="F597" t="s">
        <v>8</v>
      </c>
      <c r="G597" s="3" t="s">
        <v>11</v>
      </c>
      <c r="H597" s="1">
        <v>44434</v>
      </c>
      <c r="I597" s="1"/>
      <c r="J597" s="1">
        <v>44459</v>
      </c>
      <c r="K597" s="46">
        <v>34.571428571428569</v>
      </c>
      <c r="L597" s="48">
        <f t="shared" si="263"/>
        <v>0</v>
      </c>
      <c r="M597" s="48">
        <f t="shared" si="259"/>
        <v>0</v>
      </c>
      <c r="N597" s="48">
        <f t="shared" si="260"/>
        <v>1</v>
      </c>
      <c r="O597">
        <v>30.999999999999996</v>
      </c>
      <c r="P597">
        <v>2400</v>
      </c>
      <c r="Q597" s="9">
        <f>VLOOKUP(ROUND(K597,0),Sheet2!$B$20:$J$37,8,0)</f>
        <v>2210.1449790436654</v>
      </c>
      <c r="R597" s="46">
        <f>VLOOKUP(ROUND(K597,0),Sheet2!$B$20:$J$37,2,0)</f>
        <v>3055.7502977788663</v>
      </c>
      <c r="S597" s="46">
        <f>VLOOKUP(ROUND(K597,0),Sheet2!$B$20:$J$37,3,0)</f>
        <v>2930.1976609717044</v>
      </c>
      <c r="T597" s="46">
        <f>VLOOKUP(ROUND(K597,0),Sheet2!$B$20:$J$37,4,0)</f>
        <v>2863.7121862982881</v>
      </c>
      <c r="U597" s="46">
        <f>VLOOKUP(ROUND(K597,0),Sheet2!$B$20:$J$37,5,0)</f>
        <v>2761.3374049140311</v>
      </c>
      <c r="V597" s="46">
        <f>VLOOKUP(ROUND(K597,0),Sheet2!$B$20:$J$37,6,0)</f>
        <v>2590.2736093342287</v>
      </c>
      <c r="W597" s="46">
        <f>VLOOKUP(ROUND(K597,0),Sheet2!$B$20:$J$37,7,0)</f>
        <v>2400.2092941889473</v>
      </c>
      <c r="X597" s="46">
        <f>VLOOKUP(ROUND(K597,0),Sheet2!$B$20:$J$37,8,0)</f>
        <v>2210.1449790436654</v>
      </c>
      <c r="Y597" s="46">
        <f>VLOOKUP(ROUND(K597,0),Sheet2!$B$20:$J$37,9,0)</f>
        <v>2039.0811834638632</v>
      </c>
      <c r="Z597" s="46">
        <f>VLOOKUP(ROUND(K597,0),Sheet2!$B$20:$M$37,10,0)</f>
        <v>1936.7064020796063</v>
      </c>
      <c r="AA597" s="46">
        <f>VLOOKUP(ROUND(K597,0),Sheet2!$B$20:$M$37,11,0)</f>
        <v>1870.22092740619</v>
      </c>
      <c r="AB597" s="46">
        <f>VLOOKUP(ROUND(K597,0),Sheet2!$B$20:$M$37,12,0)</f>
        <v>1744.6682905990283</v>
      </c>
      <c r="AC597" s="46">
        <v>25</v>
      </c>
      <c r="AD597" s="53">
        <f t="shared" si="264"/>
        <v>0</v>
      </c>
      <c r="AE597">
        <v>1</v>
      </c>
      <c r="AF597" s="46">
        <v>0</v>
      </c>
      <c r="AG597">
        <v>0</v>
      </c>
      <c r="AH597" s="45">
        <v>0</v>
      </c>
      <c r="AL597">
        <v>0</v>
      </c>
      <c r="AM597" s="45">
        <v>0</v>
      </c>
      <c r="AO597">
        <v>0</v>
      </c>
      <c r="AQ597">
        <v>1</v>
      </c>
      <c r="AR597">
        <v>34.571428571428569</v>
      </c>
      <c r="AS597">
        <v>0</v>
      </c>
      <c r="AT597">
        <v>0</v>
      </c>
      <c r="AU597" t="s">
        <v>21</v>
      </c>
      <c r="AV597" t="s">
        <v>25</v>
      </c>
      <c r="AW597">
        <v>0</v>
      </c>
      <c r="AX597">
        <v>0</v>
      </c>
      <c r="AY597">
        <v>1</v>
      </c>
      <c r="AZ597" s="51">
        <f t="shared" si="265"/>
        <v>1</v>
      </c>
      <c r="BA597">
        <v>0</v>
      </c>
      <c r="BB597">
        <v>0</v>
      </c>
      <c r="BC597">
        <v>0</v>
      </c>
      <c r="BD597">
        <v>0</v>
      </c>
      <c r="BE597">
        <v>0</v>
      </c>
      <c r="BF597" s="51">
        <f t="shared" si="266"/>
        <v>0</v>
      </c>
      <c r="BG597">
        <v>0</v>
      </c>
      <c r="BH597">
        <v>0</v>
      </c>
      <c r="BI597">
        <v>1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/>
      <c r="CW597">
        <v>0</v>
      </c>
      <c r="CY597">
        <v>0</v>
      </c>
      <c r="CZ597">
        <v>0</v>
      </c>
      <c r="DA597">
        <v>0</v>
      </c>
      <c r="DC597">
        <v>0</v>
      </c>
      <c r="DD597" s="54">
        <f t="shared" si="267"/>
        <v>0</v>
      </c>
      <c r="DE597" t="s">
        <v>73</v>
      </c>
      <c r="DF597">
        <v>1</v>
      </c>
      <c r="DG597" s="46">
        <v>0</v>
      </c>
      <c r="DH597" t="s">
        <v>69</v>
      </c>
    </row>
    <row r="598" spans="1:112" x14ac:dyDescent="0.35">
      <c r="A598" t="s">
        <v>3</v>
      </c>
      <c r="B598">
        <v>373986281</v>
      </c>
      <c r="C598">
        <v>1993</v>
      </c>
      <c r="D598">
        <v>29</v>
      </c>
      <c r="E598">
        <v>2</v>
      </c>
      <c r="F598" t="s">
        <v>8</v>
      </c>
      <c r="G598" s="3" t="s">
        <v>11</v>
      </c>
      <c r="H598" s="1">
        <v>44438</v>
      </c>
      <c r="I598" s="1"/>
      <c r="J598" s="1">
        <v>44489</v>
      </c>
      <c r="K598">
        <v>35</v>
      </c>
      <c r="L598" s="48">
        <f t="shared" si="263"/>
        <v>0</v>
      </c>
      <c r="M598" s="48">
        <f t="shared" si="259"/>
        <v>0</v>
      </c>
      <c r="N598" s="48">
        <f t="shared" si="260"/>
        <v>1</v>
      </c>
      <c r="O598">
        <v>27.714285714285715</v>
      </c>
      <c r="P598">
        <v>2400</v>
      </c>
      <c r="Q598" s="9">
        <f>VLOOKUP(ROUND(K598,0),Sheet2!$B$20:$J$37,8,0)</f>
        <v>2210.1449790436654</v>
      </c>
      <c r="R598" s="46">
        <f>VLOOKUP(ROUND(K598,0),Sheet2!$B$20:$J$37,2,0)</f>
        <v>3055.7502977788663</v>
      </c>
      <c r="S598" s="46">
        <f>VLOOKUP(ROUND(K598,0),Sheet2!$B$20:$J$37,3,0)</f>
        <v>2930.1976609717044</v>
      </c>
      <c r="T598" s="46">
        <f>VLOOKUP(ROUND(K598,0),Sheet2!$B$20:$J$37,4,0)</f>
        <v>2863.7121862982881</v>
      </c>
      <c r="U598" s="46">
        <f>VLOOKUP(ROUND(K598,0),Sheet2!$B$20:$J$37,5,0)</f>
        <v>2761.3374049140311</v>
      </c>
      <c r="V598" s="46">
        <f>VLOOKUP(ROUND(K598,0),Sheet2!$B$20:$J$37,6,0)</f>
        <v>2590.2736093342287</v>
      </c>
      <c r="W598" s="46">
        <f>VLOOKUP(ROUND(K598,0),Sheet2!$B$20:$J$37,7,0)</f>
        <v>2400.2092941889473</v>
      </c>
      <c r="X598" s="46">
        <f>VLOOKUP(ROUND(K598,0),Sheet2!$B$20:$J$37,8,0)</f>
        <v>2210.1449790436654</v>
      </c>
      <c r="Y598" s="46">
        <f>VLOOKUP(ROUND(K598,0),Sheet2!$B$20:$J$37,9,0)</f>
        <v>2039.0811834638632</v>
      </c>
      <c r="Z598" s="46">
        <f>VLOOKUP(ROUND(K598,0),Sheet2!$B$20:$M$37,10,0)</f>
        <v>1936.7064020796063</v>
      </c>
      <c r="AA598" s="46">
        <f>VLOOKUP(ROUND(K598,0),Sheet2!$B$20:$M$37,11,0)</f>
        <v>1870.22092740619</v>
      </c>
      <c r="AB598" s="46">
        <f>VLOOKUP(ROUND(K598,0),Sheet2!$B$20:$M$37,12,0)</f>
        <v>1744.6682905990283</v>
      </c>
      <c r="AC598" s="46">
        <v>25</v>
      </c>
      <c r="AD598" s="53">
        <f t="shared" si="264"/>
        <v>0</v>
      </c>
      <c r="AE598">
        <v>1</v>
      </c>
      <c r="AF598" s="46">
        <v>0</v>
      </c>
      <c r="AG598">
        <v>0</v>
      </c>
      <c r="AH598" s="45">
        <v>0</v>
      </c>
      <c r="AL598">
        <v>0</v>
      </c>
      <c r="AM598" s="45">
        <v>0</v>
      </c>
      <c r="AO598">
        <v>0</v>
      </c>
      <c r="AQ598">
        <v>1</v>
      </c>
      <c r="AR598">
        <v>35</v>
      </c>
      <c r="AS598">
        <v>0</v>
      </c>
      <c r="AT598">
        <v>0</v>
      </c>
      <c r="AU598" t="s">
        <v>21</v>
      </c>
      <c r="AV598" t="s">
        <v>25</v>
      </c>
      <c r="AW598">
        <v>0</v>
      </c>
      <c r="AX598">
        <v>0</v>
      </c>
      <c r="AY598">
        <v>1</v>
      </c>
      <c r="AZ598" s="51">
        <f t="shared" si="265"/>
        <v>1</v>
      </c>
      <c r="BA598">
        <v>0</v>
      </c>
      <c r="BB598">
        <v>0</v>
      </c>
      <c r="BC598">
        <v>0</v>
      </c>
      <c r="BD598">
        <v>0</v>
      </c>
      <c r="BE598">
        <v>0</v>
      </c>
      <c r="BF598" s="51">
        <f t="shared" si="266"/>
        <v>0</v>
      </c>
      <c r="BG598">
        <v>0</v>
      </c>
      <c r="BH598">
        <v>0</v>
      </c>
      <c r="BI598">
        <v>1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/>
      <c r="CW598">
        <v>0</v>
      </c>
      <c r="CY598">
        <v>0</v>
      </c>
      <c r="CZ598">
        <v>0</v>
      </c>
      <c r="DA598">
        <v>0</v>
      </c>
      <c r="DC598">
        <v>1.1000000000000001</v>
      </c>
      <c r="DD598" s="54">
        <f t="shared" si="267"/>
        <v>1</v>
      </c>
      <c r="DE598" t="s">
        <v>73</v>
      </c>
      <c r="DF598">
        <v>1</v>
      </c>
      <c r="DG598" s="46">
        <v>0</v>
      </c>
      <c r="DH598" t="s">
        <v>69</v>
      </c>
    </row>
    <row r="599" spans="1:112" hidden="1" x14ac:dyDescent="0.35">
      <c r="A599" t="s">
        <v>3</v>
      </c>
      <c r="B599">
        <v>774008720</v>
      </c>
      <c r="C599">
        <v>1997</v>
      </c>
      <c r="D599">
        <v>25</v>
      </c>
      <c r="E599">
        <v>1</v>
      </c>
      <c r="F599" t="s">
        <v>8</v>
      </c>
      <c r="G599" s="3" t="s">
        <v>11</v>
      </c>
      <c r="H599" s="1">
        <v>44446</v>
      </c>
      <c r="I599" s="1">
        <v>44467</v>
      </c>
      <c r="J599" s="1">
        <v>44478</v>
      </c>
      <c r="K599">
        <v>37.714285714285715</v>
      </c>
      <c r="L599" s="48">
        <f t="shared" si="263"/>
        <v>0</v>
      </c>
      <c r="M599" s="48">
        <f t="shared" si="259"/>
        <v>0</v>
      </c>
      <c r="N599" s="48">
        <f t="shared" si="260"/>
        <v>0</v>
      </c>
      <c r="O599">
        <v>36.142857142857146</v>
      </c>
      <c r="P599">
        <v>2900</v>
      </c>
      <c r="Q599" s="9">
        <f>VLOOKUP(ROUND(K599,0),Sheet2!$B$20:$J$37,8,0)</f>
        <v>2726.9345824864808</v>
      </c>
      <c r="R599" s="46">
        <f>VLOOKUP(ROUND(K599,0),Sheet2!$B$20:$J$37,2,0)</f>
        <v>3770.264503671694</v>
      </c>
      <c r="S599" s="46">
        <f>VLOOKUP(ROUND(K599,0),Sheet2!$B$20:$J$37,3,0)</f>
        <v>3615.3543821737098</v>
      </c>
      <c r="T599" s="46">
        <f>VLOOKUP(ROUND(K599,0),Sheet2!$B$20:$J$37,4,0)</f>
        <v>3533.3228675721571</v>
      </c>
      <c r="U599" s="46">
        <f>VLOOKUP(ROUND(K599,0),Sheet2!$B$20:$J$37,5,0)</f>
        <v>3407.0101892735506</v>
      </c>
      <c r="V599" s="46">
        <f>VLOOKUP(ROUND(K599,0),Sheet2!$B$20:$J$37,6,0)</f>
        <v>3195.9472117761161</v>
      </c>
      <c r="W599" s="46">
        <f>VLOOKUP(ROUND(K599,0),Sheet2!$B$20:$J$37,7,0)</f>
        <v>2961.4408971312987</v>
      </c>
      <c r="X599" s="46">
        <f>VLOOKUP(ROUND(K599,0),Sheet2!$B$20:$J$37,8,0)</f>
        <v>2726.9345824864808</v>
      </c>
      <c r="Y599" s="46">
        <f>VLOOKUP(ROUND(K599,0),Sheet2!$B$20:$J$37,9,0)</f>
        <v>2515.8716049890463</v>
      </c>
      <c r="Z599" s="46">
        <f>VLOOKUP(ROUND(K599,0),Sheet2!$B$20:$M$37,10,0)</f>
        <v>2389.5589266904399</v>
      </c>
      <c r="AA599" s="46">
        <f>VLOOKUP(ROUND(K599,0),Sheet2!$B$20:$M$37,11,0)</f>
        <v>2307.5274120888876</v>
      </c>
      <c r="AB599" s="46">
        <f>VLOOKUP(ROUND(K599,0),Sheet2!$B$20:$M$37,12,0)</f>
        <v>2152.6172905909029</v>
      </c>
      <c r="AC599" s="46">
        <v>25</v>
      </c>
      <c r="AD599" s="53">
        <f t="shared" si="264"/>
        <v>0</v>
      </c>
      <c r="AE599">
        <v>1</v>
      </c>
      <c r="AF599" s="46">
        <v>0</v>
      </c>
      <c r="AG599">
        <v>0</v>
      </c>
      <c r="AH599" s="45">
        <v>0</v>
      </c>
      <c r="AL599">
        <v>0</v>
      </c>
      <c r="AM599" s="45">
        <v>0</v>
      </c>
      <c r="AO599">
        <v>0</v>
      </c>
      <c r="AS599">
        <v>0</v>
      </c>
      <c r="AT599">
        <v>0</v>
      </c>
      <c r="AU599" t="s">
        <v>20</v>
      </c>
      <c r="AV599" t="s">
        <v>25</v>
      </c>
      <c r="AW599">
        <v>0</v>
      </c>
      <c r="AX599">
        <v>0</v>
      </c>
      <c r="AY599">
        <v>1</v>
      </c>
      <c r="AZ599" s="51">
        <f t="shared" si="265"/>
        <v>1</v>
      </c>
      <c r="BA599">
        <v>0</v>
      </c>
      <c r="BB599">
        <v>0</v>
      </c>
      <c r="BC599">
        <v>0</v>
      </c>
      <c r="BD599">
        <v>0</v>
      </c>
      <c r="BE599">
        <v>0</v>
      </c>
      <c r="BF599" s="51">
        <f t="shared" si="266"/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21</v>
      </c>
      <c r="BW599" t="s">
        <v>25</v>
      </c>
      <c r="BX599">
        <v>0</v>
      </c>
      <c r="BY599">
        <v>0</v>
      </c>
      <c r="BZ599" s="52">
        <f t="shared" ref="BZ599:BZ611" si="274">BX599+BY599</f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 s="52">
        <f t="shared" ref="CF599:CF611" si="275">CD599+CE599</f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Y599">
        <v>0</v>
      </c>
      <c r="CZ599">
        <v>0</v>
      </c>
      <c r="DA599">
        <v>0</v>
      </c>
      <c r="DC599">
        <v>0</v>
      </c>
      <c r="DD599" s="54">
        <f t="shared" si="267"/>
        <v>0</v>
      </c>
      <c r="DE599" t="s">
        <v>8</v>
      </c>
      <c r="DF599">
        <v>0</v>
      </c>
      <c r="DG599" s="46">
        <v>0</v>
      </c>
      <c r="DH599" t="s">
        <v>68</v>
      </c>
    </row>
    <row r="600" spans="1:112" hidden="1" x14ac:dyDescent="0.35">
      <c r="A600" t="s">
        <v>2</v>
      </c>
      <c r="B600">
        <v>21056875</v>
      </c>
      <c r="C600">
        <v>1989</v>
      </c>
      <c r="D600">
        <v>33</v>
      </c>
      <c r="E600">
        <v>0</v>
      </c>
      <c r="F600" t="s">
        <v>8</v>
      </c>
      <c r="G600" s="3" t="s">
        <v>11</v>
      </c>
      <c r="H600" s="1">
        <v>44470</v>
      </c>
      <c r="I600" s="1">
        <v>44490</v>
      </c>
      <c r="J600" s="1">
        <v>44475</v>
      </c>
      <c r="K600">
        <v>38.142857142857146</v>
      </c>
      <c r="L600" s="48">
        <f t="shared" si="263"/>
        <v>0</v>
      </c>
      <c r="M600" s="48">
        <f t="shared" si="259"/>
        <v>0</v>
      </c>
      <c r="N600" s="48">
        <f t="shared" si="260"/>
        <v>0</v>
      </c>
      <c r="O600">
        <v>37.428571428571431</v>
      </c>
      <c r="P600">
        <v>3700</v>
      </c>
      <c r="Q600" s="9">
        <f>VLOOKUP(ROUND(K600,0),Sheet2!$B$20:$J$37,8,0)</f>
        <v>2726.9345824864808</v>
      </c>
      <c r="R600" s="46">
        <f>VLOOKUP(ROUND(K600,0),Sheet2!$B$20:$J$37,2,0)</f>
        <v>3770.264503671694</v>
      </c>
      <c r="S600" s="46">
        <f>VLOOKUP(ROUND(K600,0),Sheet2!$B$20:$J$37,3,0)</f>
        <v>3615.3543821737098</v>
      </c>
      <c r="T600" s="46">
        <f>VLOOKUP(ROUND(K600,0),Sheet2!$B$20:$J$37,4,0)</f>
        <v>3533.3228675721571</v>
      </c>
      <c r="U600" s="46">
        <f>VLOOKUP(ROUND(K600,0),Sheet2!$B$20:$J$37,5,0)</f>
        <v>3407.0101892735506</v>
      </c>
      <c r="V600" s="46">
        <f>VLOOKUP(ROUND(K600,0),Sheet2!$B$20:$J$37,6,0)</f>
        <v>3195.9472117761161</v>
      </c>
      <c r="W600" s="46">
        <f>VLOOKUP(ROUND(K600,0),Sheet2!$B$20:$J$37,7,0)</f>
        <v>2961.4408971312987</v>
      </c>
      <c r="X600" s="46">
        <f>VLOOKUP(ROUND(K600,0),Sheet2!$B$20:$J$37,8,0)</f>
        <v>2726.9345824864808</v>
      </c>
      <c r="Y600" s="46">
        <f>VLOOKUP(ROUND(K600,0),Sheet2!$B$20:$J$37,9,0)</f>
        <v>2515.8716049890463</v>
      </c>
      <c r="Z600" s="46">
        <f>VLOOKUP(ROUND(K600,0),Sheet2!$B$20:$M$37,10,0)</f>
        <v>2389.5589266904399</v>
      </c>
      <c r="AA600" s="46">
        <f>VLOOKUP(ROUND(K600,0),Sheet2!$B$20:$M$37,11,0)</f>
        <v>2307.5274120888876</v>
      </c>
      <c r="AB600" s="46">
        <f>VLOOKUP(ROUND(K600,0),Sheet2!$B$20:$M$37,12,0)</f>
        <v>2152.6172905909029</v>
      </c>
      <c r="AC600" s="46">
        <v>97</v>
      </c>
      <c r="AD600" s="53">
        <f t="shared" si="264"/>
        <v>0</v>
      </c>
      <c r="AE600">
        <v>1</v>
      </c>
      <c r="AF600" s="46">
        <v>0</v>
      </c>
      <c r="AG600">
        <v>0</v>
      </c>
      <c r="AH600" s="45">
        <v>0</v>
      </c>
      <c r="AL600">
        <v>0</v>
      </c>
      <c r="AM600" s="45">
        <v>0</v>
      </c>
      <c r="AO600">
        <v>0</v>
      </c>
      <c r="AQ600">
        <v>0</v>
      </c>
      <c r="AS600">
        <v>0</v>
      </c>
      <c r="AT600">
        <v>0</v>
      </c>
      <c r="AU600" t="s">
        <v>20</v>
      </c>
      <c r="AV600" t="s">
        <v>25</v>
      </c>
      <c r="AW600">
        <v>0</v>
      </c>
      <c r="AX600">
        <v>0</v>
      </c>
      <c r="AY600">
        <v>1</v>
      </c>
      <c r="AZ600" s="51">
        <f t="shared" si="265"/>
        <v>1</v>
      </c>
      <c r="BA600">
        <v>0</v>
      </c>
      <c r="BB600">
        <v>0</v>
      </c>
      <c r="BC600">
        <v>0</v>
      </c>
      <c r="BD600">
        <v>0</v>
      </c>
      <c r="BE600">
        <v>0</v>
      </c>
      <c r="BF600" s="51">
        <f t="shared" si="266"/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20</v>
      </c>
      <c r="BW600" t="s">
        <v>25</v>
      </c>
      <c r="BX600">
        <v>0</v>
      </c>
      <c r="BY600">
        <v>0</v>
      </c>
      <c r="BZ600" s="52">
        <f t="shared" si="274"/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 s="52">
        <f t="shared" si="275"/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Y600">
        <v>0</v>
      </c>
      <c r="CZ600">
        <v>0</v>
      </c>
      <c r="DA600">
        <v>0</v>
      </c>
      <c r="DC600">
        <v>0</v>
      </c>
      <c r="DD600" s="54">
        <f t="shared" si="267"/>
        <v>0</v>
      </c>
      <c r="DF600">
        <v>0</v>
      </c>
      <c r="DG600" s="46">
        <v>0</v>
      </c>
      <c r="DH600" t="s">
        <v>68</v>
      </c>
    </row>
    <row r="601" spans="1:112" hidden="1" x14ac:dyDescent="0.35">
      <c r="A601" t="s">
        <v>2</v>
      </c>
      <c r="B601">
        <v>20017533</v>
      </c>
      <c r="C601">
        <v>1991</v>
      </c>
      <c r="D601">
        <v>31</v>
      </c>
      <c r="E601">
        <v>0</v>
      </c>
      <c r="F601" t="s">
        <v>8</v>
      </c>
      <c r="G601" s="3" t="s">
        <v>11</v>
      </c>
      <c r="H601" s="1">
        <v>44438</v>
      </c>
      <c r="I601" s="1">
        <v>44459</v>
      </c>
      <c r="J601" s="1">
        <v>44480</v>
      </c>
      <c r="K601">
        <v>37.714285714285715</v>
      </c>
      <c r="L601" s="48">
        <f t="shared" si="263"/>
        <v>0</v>
      </c>
      <c r="M601" s="48">
        <f t="shared" si="259"/>
        <v>0</v>
      </c>
      <c r="N601" s="48">
        <f t="shared" si="260"/>
        <v>0</v>
      </c>
      <c r="O601">
        <v>34.714285714285715</v>
      </c>
      <c r="P601">
        <v>2900</v>
      </c>
      <c r="Q601" s="9">
        <f>VLOOKUP(ROUND(K601,0),Sheet2!$B$20:$J$37,8,0)</f>
        <v>2726.9345824864808</v>
      </c>
      <c r="R601" s="46">
        <f>VLOOKUP(ROUND(K601,0),Sheet2!$B$20:$J$37,2,0)</f>
        <v>3770.264503671694</v>
      </c>
      <c r="S601" s="46">
        <f>VLOOKUP(ROUND(K601,0),Sheet2!$B$20:$J$37,3,0)</f>
        <v>3615.3543821737098</v>
      </c>
      <c r="T601" s="46">
        <f>VLOOKUP(ROUND(K601,0),Sheet2!$B$20:$J$37,4,0)</f>
        <v>3533.3228675721571</v>
      </c>
      <c r="U601" s="46">
        <f>VLOOKUP(ROUND(K601,0),Sheet2!$B$20:$J$37,5,0)</f>
        <v>3407.0101892735506</v>
      </c>
      <c r="V601" s="46">
        <f>VLOOKUP(ROUND(K601,0),Sheet2!$B$20:$J$37,6,0)</f>
        <v>3195.9472117761161</v>
      </c>
      <c r="W601" s="46">
        <f>VLOOKUP(ROUND(K601,0),Sheet2!$B$20:$J$37,7,0)</f>
        <v>2961.4408971312987</v>
      </c>
      <c r="X601" s="46">
        <f>VLOOKUP(ROUND(K601,0),Sheet2!$B$20:$J$37,8,0)</f>
        <v>2726.9345824864808</v>
      </c>
      <c r="Y601" s="46">
        <f>VLOOKUP(ROUND(K601,0),Sheet2!$B$20:$J$37,9,0)</f>
        <v>2515.8716049890463</v>
      </c>
      <c r="Z601" s="46">
        <f>VLOOKUP(ROUND(K601,0),Sheet2!$B$20:$M$37,10,0)</f>
        <v>2389.5589266904399</v>
      </c>
      <c r="AA601" s="46">
        <f>VLOOKUP(ROUND(K601,0),Sheet2!$B$20:$M$37,11,0)</f>
        <v>2307.5274120888876</v>
      </c>
      <c r="AB601" s="46">
        <f>VLOOKUP(ROUND(K601,0),Sheet2!$B$20:$M$37,12,0)</f>
        <v>2152.6172905909029</v>
      </c>
      <c r="AC601" s="46">
        <v>25</v>
      </c>
      <c r="AD601" s="53">
        <f t="shared" si="264"/>
        <v>0</v>
      </c>
      <c r="AE601">
        <v>1</v>
      </c>
      <c r="AF601" s="46">
        <v>0</v>
      </c>
      <c r="AG601">
        <v>0</v>
      </c>
      <c r="AH601" s="45">
        <v>0</v>
      </c>
      <c r="AL601">
        <v>0</v>
      </c>
      <c r="AM601" s="45">
        <v>0</v>
      </c>
      <c r="AO601">
        <v>0</v>
      </c>
      <c r="AQ601">
        <v>0</v>
      </c>
      <c r="AS601">
        <v>0</v>
      </c>
      <c r="AT601">
        <v>0</v>
      </c>
      <c r="AU601" t="s">
        <v>20</v>
      </c>
      <c r="AV601" t="s">
        <v>25</v>
      </c>
      <c r="AW601">
        <v>0</v>
      </c>
      <c r="AX601">
        <v>0</v>
      </c>
      <c r="AY601">
        <v>1</v>
      </c>
      <c r="AZ601" s="51">
        <f t="shared" si="265"/>
        <v>1</v>
      </c>
      <c r="BA601">
        <v>0</v>
      </c>
      <c r="BB601">
        <v>0</v>
      </c>
      <c r="BC601">
        <v>0</v>
      </c>
      <c r="BD601">
        <v>0</v>
      </c>
      <c r="BE601">
        <v>0</v>
      </c>
      <c r="BF601" s="51">
        <f t="shared" si="266"/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21</v>
      </c>
      <c r="BW601" t="s">
        <v>25</v>
      </c>
      <c r="BX601">
        <v>0</v>
      </c>
      <c r="BY601">
        <v>1</v>
      </c>
      <c r="BZ601" s="52">
        <f t="shared" si="274"/>
        <v>1</v>
      </c>
      <c r="CA601">
        <v>0</v>
      </c>
      <c r="CB601">
        <v>0</v>
      </c>
      <c r="CC601">
        <v>0</v>
      </c>
      <c r="CD601">
        <v>0</v>
      </c>
      <c r="CE601">
        <v>0</v>
      </c>
      <c r="CF601" s="52">
        <f t="shared" si="275"/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Y601">
        <v>0</v>
      </c>
      <c r="CZ601">
        <v>0</v>
      </c>
      <c r="DA601">
        <v>0</v>
      </c>
      <c r="DC601">
        <v>0</v>
      </c>
      <c r="DD601" s="54">
        <f t="shared" si="267"/>
        <v>0</v>
      </c>
      <c r="DF601">
        <v>0</v>
      </c>
      <c r="DG601" s="46">
        <v>0</v>
      </c>
      <c r="DH601" t="s">
        <v>68</v>
      </c>
    </row>
    <row r="602" spans="1:112" hidden="1" x14ac:dyDescent="0.35">
      <c r="A602" t="s">
        <v>3</v>
      </c>
      <c r="B602">
        <v>983952585</v>
      </c>
      <c r="C602">
        <v>1984</v>
      </c>
      <c r="D602">
        <v>38</v>
      </c>
      <c r="E602">
        <v>2</v>
      </c>
      <c r="F602" t="s">
        <v>8</v>
      </c>
      <c r="G602" s="3" t="s">
        <v>11</v>
      </c>
      <c r="H602" s="1">
        <v>44426</v>
      </c>
      <c r="I602" s="1">
        <v>44484</v>
      </c>
      <c r="J602" s="1">
        <v>44474</v>
      </c>
      <c r="K602">
        <v>38</v>
      </c>
      <c r="L602" s="48">
        <f t="shared" si="263"/>
        <v>0</v>
      </c>
      <c r="M602" s="48">
        <f t="shared" si="259"/>
        <v>0</v>
      </c>
      <c r="N602" s="48">
        <f t="shared" si="260"/>
        <v>0</v>
      </c>
      <c r="O602">
        <v>31.142857142857142</v>
      </c>
      <c r="P602">
        <v>2900</v>
      </c>
      <c r="Q602" s="9">
        <f>VLOOKUP(ROUND(K602,0),Sheet2!$B$20:$J$37,8,0)</f>
        <v>2726.9345824864808</v>
      </c>
      <c r="R602" s="46">
        <f>VLOOKUP(ROUND(K602,0),Sheet2!$B$20:$J$37,2,0)</f>
        <v>3770.264503671694</v>
      </c>
      <c r="S602" s="46">
        <f>VLOOKUP(ROUND(K602,0),Sheet2!$B$20:$J$37,3,0)</f>
        <v>3615.3543821737098</v>
      </c>
      <c r="T602" s="46">
        <f>VLOOKUP(ROUND(K602,0),Sheet2!$B$20:$J$37,4,0)</f>
        <v>3533.3228675721571</v>
      </c>
      <c r="U602" s="46">
        <f>VLOOKUP(ROUND(K602,0),Sheet2!$B$20:$J$37,5,0)</f>
        <v>3407.0101892735506</v>
      </c>
      <c r="V602" s="46">
        <f>VLOOKUP(ROUND(K602,0),Sheet2!$B$20:$J$37,6,0)</f>
        <v>3195.9472117761161</v>
      </c>
      <c r="W602" s="46">
        <f>VLOOKUP(ROUND(K602,0),Sheet2!$B$20:$J$37,7,0)</f>
        <v>2961.4408971312987</v>
      </c>
      <c r="X602" s="46">
        <f>VLOOKUP(ROUND(K602,0),Sheet2!$B$20:$J$37,8,0)</f>
        <v>2726.9345824864808</v>
      </c>
      <c r="Y602" s="46">
        <f>VLOOKUP(ROUND(K602,0),Sheet2!$B$20:$J$37,9,0)</f>
        <v>2515.8716049890463</v>
      </c>
      <c r="Z602" s="46">
        <f>VLOOKUP(ROUND(K602,0),Sheet2!$B$20:$M$37,10,0)</f>
        <v>2389.5589266904399</v>
      </c>
      <c r="AA602" s="46">
        <f>VLOOKUP(ROUND(K602,0),Sheet2!$B$20:$M$37,11,0)</f>
        <v>2307.5274120888876</v>
      </c>
      <c r="AB602" s="46">
        <f>VLOOKUP(ROUND(K602,0),Sheet2!$B$20:$M$37,12,0)</f>
        <v>2152.6172905909029</v>
      </c>
      <c r="AC602" s="46">
        <v>25</v>
      </c>
      <c r="AD602" s="53">
        <f t="shared" si="264"/>
        <v>0</v>
      </c>
      <c r="AE602">
        <v>1</v>
      </c>
      <c r="AF602" s="46">
        <v>0</v>
      </c>
      <c r="AG602">
        <v>0</v>
      </c>
      <c r="AH602" s="45">
        <v>0</v>
      </c>
      <c r="AL602">
        <v>1</v>
      </c>
      <c r="AM602" s="45">
        <v>0</v>
      </c>
      <c r="AN602">
        <v>28</v>
      </c>
      <c r="AO602">
        <v>0</v>
      </c>
      <c r="AS602">
        <v>0</v>
      </c>
      <c r="AT602">
        <v>0</v>
      </c>
      <c r="AU602" t="s">
        <v>20</v>
      </c>
      <c r="AV602" t="s">
        <v>24</v>
      </c>
      <c r="AW602">
        <v>0</v>
      </c>
      <c r="AX602">
        <v>0</v>
      </c>
      <c r="AY602">
        <v>1</v>
      </c>
      <c r="AZ602" s="51">
        <f t="shared" si="265"/>
        <v>1</v>
      </c>
      <c r="BA602">
        <v>0</v>
      </c>
      <c r="BB602">
        <v>0</v>
      </c>
      <c r="BC602">
        <v>0</v>
      </c>
      <c r="BD602">
        <v>0</v>
      </c>
      <c r="BE602">
        <v>0</v>
      </c>
      <c r="BF602" s="51">
        <f t="shared" si="266"/>
        <v>0</v>
      </c>
      <c r="BG602">
        <v>0</v>
      </c>
      <c r="BH602">
        <v>0</v>
      </c>
      <c r="BI602">
        <v>1</v>
      </c>
      <c r="BJ602">
        <v>1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58</v>
      </c>
      <c r="BW602" t="s">
        <v>24</v>
      </c>
      <c r="BX602">
        <v>0</v>
      </c>
      <c r="BY602">
        <v>0</v>
      </c>
      <c r="BZ602" s="52">
        <f t="shared" si="274"/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 s="52">
        <f t="shared" si="275"/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Y602">
        <v>0</v>
      </c>
      <c r="CZ602">
        <v>0</v>
      </c>
      <c r="DA602">
        <v>0</v>
      </c>
      <c r="DC602">
        <v>0</v>
      </c>
      <c r="DD602" s="54">
        <f t="shared" si="267"/>
        <v>0</v>
      </c>
      <c r="DE602" t="s">
        <v>73</v>
      </c>
      <c r="DF602">
        <v>0</v>
      </c>
      <c r="DG602" s="46">
        <v>0</v>
      </c>
      <c r="DH602" t="s">
        <v>68</v>
      </c>
    </row>
    <row r="603" spans="1:112" hidden="1" x14ac:dyDescent="0.35">
      <c r="A603" t="s">
        <v>2</v>
      </c>
      <c r="B603">
        <v>21002179</v>
      </c>
      <c r="C603">
        <v>1986</v>
      </c>
      <c r="D603">
        <v>36</v>
      </c>
      <c r="E603">
        <v>0</v>
      </c>
      <c r="F603" t="s">
        <v>8</v>
      </c>
      <c r="G603" s="3" t="s">
        <v>11</v>
      </c>
      <c r="H603" s="1">
        <v>44422</v>
      </c>
      <c r="I603" s="1">
        <v>44478</v>
      </c>
      <c r="J603" s="1">
        <v>44480</v>
      </c>
      <c r="K603">
        <v>38.142857142857146</v>
      </c>
      <c r="L603" s="48">
        <f t="shared" si="263"/>
        <v>0</v>
      </c>
      <c r="M603" s="48">
        <f t="shared" si="259"/>
        <v>0</v>
      </c>
      <c r="N603" s="48">
        <f t="shared" si="260"/>
        <v>0</v>
      </c>
      <c r="O603">
        <v>37.857142857142861</v>
      </c>
      <c r="P603">
        <v>3700</v>
      </c>
      <c r="Q603" s="9">
        <f>VLOOKUP(ROUND(K603,0),Sheet2!$B$20:$J$37,8,0)</f>
        <v>2726.9345824864808</v>
      </c>
      <c r="R603" s="46">
        <f>VLOOKUP(ROUND(K603,0),Sheet2!$B$20:$J$37,2,0)</f>
        <v>3770.264503671694</v>
      </c>
      <c r="S603" s="46">
        <f>VLOOKUP(ROUND(K603,0),Sheet2!$B$20:$J$37,3,0)</f>
        <v>3615.3543821737098</v>
      </c>
      <c r="T603" s="46">
        <f>VLOOKUP(ROUND(K603,0),Sheet2!$B$20:$J$37,4,0)</f>
        <v>3533.3228675721571</v>
      </c>
      <c r="U603" s="46">
        <f>VLOOKUP(ROUND(K603,0),Sheet2!$B$20:$J$37,5,0)</f>
        <v>3407.0101892735506</v>
      </c>
      <c r="V603" s="46">
        <f>VLOOKUP(ROUND(K603,0),Sheet2!$B$20:$J$37,6,0)</f>
        <v>3195.9472117761161</v>
      </c>
      <c r="W603" s="46">
        <f>VLOOKUP(ROUND(K603,0),Sheet2!$B$20:$J$37,7,0)</f>
        <v>2961.4408971312987</v>
      </c>
      <c r="X603" s="46">
        <f>VLOOKUP(ROUND(K603,0),Sheet2!$B$20:$J$37,8,0)</f>
        <v>2726.9345824864808</v>
      </c>
      <c r="Y603" s="46">
        <f>VLOOKUP(ROUND(K603,0),Sheet2!$B$20:$J$37,9,0)</f>
        <v>2515.8716049890463</v>
      </c>
      <c r="Z603" s="46">
        <f>VLOOKUP(ROUND(K603,0),Sheet2!$B$20:$M$37,10,0)</f>
        <v>2389.5589266904399</v>
      </c>
      <c r="AA603" s="46">
        <f>VLOOKUP(ROUND(K603,0),Sheet2!$B$20:$M$37,11,0)</f>
        <v>2307.5274120888876</v>
      </c>
      <c r="AB603" s="46">
        <f>VLOOKUP(ROUND(K603,0),Sheet2!$B$20:$M$37,12,0)</f>
        <v>2152.6172905909029</v>
      </c>
      <c r="AC603" s="46">
        <v>97</v>
      </c>
      <c r="AD603" s="53">
        <f t="shared" si="264"/>
        <v>0</v>
      </c>
      <c r="AE603">
        <v>1</v>
      </c>
      <c r="AF603" s="46">
        <v>0</v>
      </c>
      <c r="AG603">
        <v>0</v>
      </c>
      <c r="AH603" s="45">
        <v>0</v>
      </c>
      <c r="AL603">
        <v>0</v>
      </c>
      <c r="AM603" s="45">
        <v>0</v>
      </c>
      <c r="AO603">
        <v>0</v>
      </c>
      <c r="AQ603">
        <v>0</v>
      </c>
      <c r="AS603">
        <v>0</v>
      </c>
      <c r="AT603">
        <v>0</v>
      </c>
      <c r="AU603" t="s">
        <v>20</v>
      </c>
      <c r="AV603" t="s">
        <v>24</v>
      </c>
      <c r="AW603">
        <v>0</v>
      </c>
      <c r="AX603">
        <v>0</v>
      </c>
      <c r="AY603">
        <v>0</v>
      </c>
      <c r="AZ603" s="51">
        <f t="shared" si="265"/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51">
        <f t="shared" si="266"/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56</v>
      </c>
      <c r="BW603" t="s">
        <v>24</v>
      </c>
      <c r="BX603">
        <v>0</v>
      </c>
      <c r="BY603">
        <v>0</v>
      </c>
      <c r="BZ603" s="52">
        <f t="shared" si="274"/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 s="52">
        <f t="shared" si="275"/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1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Y603">
        <v>0</v>
      </c>
      <c r="CZ603">
        <v>0</v>
      </c>
      <c r="DA603">
        <v>0</v>
      </c>
      <c r="DC603">
        <v>0</v>
      </c>
      <c r="DD603" s="54">
        <f t="shared" si="267"/>
        <v>0</v>
      </c>
      <c r="DF603">
        <v>0</v>
      </c>
      <c r="DG603" s="46">
        <v>0</v>
      </c>
      <c r="DH603" t="s">
        <v>68</v>
      </c>
    </row>
    <row r="604" spans="1:112" hidden="1" x14ac:dyDescent="0.35">
      <c r="A604" t="s">
        <v>3</v>
      </c>
      <c r="B604">
        <v>966314247</v>
      </c>
      <c r="C604">
        <v>1996</v>
      </c>
      <c r="D604">
        <v>26</v>
      </c>
      <c r="E604">
        <v>2</v>
      </c>
      <c r="F604" t="s">
        <v>8</v>
      </c>
      <c r="G604" s="3" t="s">
        <v>11</v>
      </c>
      <c r="H604" s="1">
        <v>44433</v>
      </c>
      <c r="I604" s="1">
        <v>44470</v>
      </c>
      <c r="J604" s="1">
        <v>44506</v>
      </c>
      <c r="K604" s="46">
        <v>38</v>
      </c>
      <c r="L604" s="48">
        <f t="shared" si="263"/>
        <v>0</v>
      </c>
      <c r="M604" s="48">
        <f t="shared" si="259"/>
        <v>0</v>
      </c>
      <c r="N604" s="48">
        <f t="shared" si="260"/>
        <v>0</v>
      </c>
      <c r="O604">
        <v>32.857142857142854</v>
      </c>
      <c r="P604">
        <v>2900</v>
      </c>
      <c r="Q604" s="9">
        <f>VLOOKUP(ROUND(K604,0),Sheet2!$B$20:$J$37,8,0)</f>
        <v>2726.9345824864808</v>
      </c>
      <c r="R604" s="46">
        <f>VLOOKUP(ROUND(K604,0),Sheet2!$B$20:$J$37,2,0)</f>
        <v>3770.264503671694</v>
      </c>
      <c r="S604" s="46">
        <f>VLOOKUP(ROUND(K604,0),Sheet2!$B$20:$J$37,3,0)</f>
        <v>3615.3543821737098</v>
      </c>
      <c r="T604" s="46">
        <f>VLOOKUP(ROUND(K604,0),Sheet2!$B$20:$J$37,4,0)</f>
        <v>3533.3228675721571</v>
      </c>
      <c r="U604" s="46">
        <f>VLOOKUP(ROUND(K604,0),Sheet2!$B$20:$J$37,5,0)</f>
        <v>3407.0101892735506</v>
      </c>
      <c r="V604" s="46">
        <f>VLOOKUP(ROUND(K604,0),Sheet2!$B$20:$J$37,6,0)</f>
        <v>3195.9472117761161</v>
      </c>
      <c r="W604" s="46">
        <f>VLOOKUP(ROUND(K604,0),Sheet2!$B$20:$J$37,7,0)</f>
        <v>2961.4408971312987</v>
      </c>
      <c r="X604" s="46">
        <f>VLOOKUP(ROUND(K604,0),Sheet2!$B$20:$J$37,8,0)</f>
        <v>2726.9345824864808</v>
      </c>
      <c r="Y604" s="46">
        <f>VLOOKUP(ROUND(K604,0),Sheet2!$B$20:$J$37,9,0)</f>
        <v>2515.8716049890463</v>
      </c>
      <c r="Z604" s="46">
        <f>VLOOKUP(ROUND(K604,0),Sheet2!$B$20:$M$37,10,0)</f>
        <v>2389.5589266904399</v>
      </c>
      <c r="AA604" s="46">
        <f>VLOOKUP(ROUND(K604,0),Sheet2!$B$20:$M$37,11,0)</f>
        <v>2307.5274120888876</v>
      </c>
      <c r="AB604" s="46">
        <f>VLOOKUP(ROUND(K604,0),Sheet2!$B$20:$M$37,12,0)</f>
        <v>2152.6172905909029</v>
      </c>
      <c r="AC604" s="46">
        <v>25</v>
      </c>
      <c r="AD604" s="53">
        <f t="shared" si="264"/>
        <v>0</v>
      </c>
      <c r="AE604">
        <v>1</v>
      </c>
      <c r="AF604" s="46">
        <v>0</v>
      </c>
      <c r="AG604">
        <v>0</v>
      </c>
      <c r="AH604" s="45">
        <v>0</v>
      </c>
      <c r="AL604">
        <v>0</v>
      </c>
      <c r="AM604" s="45">
        <v>0</v>
      </c>
      <c r="AO604">
        <v>0</v>
      </c>
      <c r="AS604">
        <v>0</v>
      </c>
      <c r="AT604">
        <v>0</v>
      </c>
      <c r="AU604" t="s">
        <v>20</v>
      </c>
      <c r="AV604" t="s">
        <v>24</v>
      </c>
      <c r="AW604">
        <v>0</v>
      </c>
      <c r="AX604">
        <v>1</v>
      </c>
      <c r="AY604">
        <v>1</v>
      </c>
      <c r="AZ604" s="51">
        <v>1</v>
      </c>
      <c r="BA604">
        <v>0</v>
      </c>
      <c r="BB604">
        <v>0</v>
      </c>
      <c r="BC604">
        <v>1</v>
      </c>
      <c r="BD604">
        <v>0</v>
      </c>
      <c r="BE604">
        <v>0</v>
      </c>
      <c r="BF604" s="51">
        <f t="shared" si="266"/>
        <v>0</v>
      </c>
      <c r="BG604">
        <v>0</v>
      </c>
      <c r="BH604">
        <v>1</v>
      </c>
      <c r="BI604">
        <v>0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37</v>
      </c>
      <c r="BW604" t="s">
        <v>24</v>
      </c>
      <c r="BX604">
        <v>0</v>
      </c>
      <c r="BY604">
        <v>0</v>
      </c>
      <c r="BZ604" s="52">
        <f t="shared" si="274"/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 s="52">
        <f t="shared" si="275"/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Y604">
        <v>0</v>
      </c>
      <c r="CZ604">
        <v>0</v>
      </c>
      <c r="DA604">
        <v>1</v>
      </c>
      <c r="DB604">
        <v>28</v>
      </c>
      <c r="DC604">
        <v>1</v>
      </c>
      <c r="DD604" s="54">
        <f t="shared" si="267"/>
        <v>1</v>
      </c>
      <c r="DE604" t="s">
        <v>8</v>
      </c>
      <c r="DF604">
        <v>0</v>
      </c>
      <c r="DG604" s="46">
        <v>0</v>
      </c>
      <c r="DH604" t="s">
        <v>68</v>
      </c>
    </row>
    <row r="605" spans="1:112" hidden="1" x14ac:dyDescent="0.35">
      <c r="A605" t="s">
        <v>3</v>
      </c>
      <c r="B605">
        <v>395749682</v>
      </c>
      <c r="C605">
        <v>1995</v>
      </c>
      <c r="D605">
        <v>27</v>
      </c>
      <c r="E605">
        <v>2</v>
      </c>
      <c r="F605" t="s">
        <v>8</v>
      </c>
      <c r="G605" s="3" t="s">
        <v>11</v>
      </c>
      <c r="H605" s="1">
        <v>44450</v>
      </c>
      <c r="I605" s="1">
        <v>44471</v>
      </c>
      <c r="J605" s="1">
        <v>44534</v>
      </c>
      <c r="K605" s="46">
        <v>38</v>
      </c>
      <c r="L605" s="48">
        <f t="shared" si="263"/>
        <v>0</v>
      </c>
      <c r="M605" s="48">
        <f t="shared" si="259"/>
        <v>0</v>
      </c>
      <c r="N605" s="48">
        <f t="shared" si="260"/>
        <v>0</v>
      </c>
      <c r="O605">
        <v>29</v>
      </c>
      <c r="P605">
        <v>2900</v>
      </c>
      <c r="Q605" s="9">
        <f>VLOOKUP(ROUND(K605,0),Sheet2!$B$20:$J$37,8,0)</f>
        <v>2726.9345824864808</v>
      </c>
      <c r="R605" s="46">
        <f>VLOOKUP(ROUND(K605,0),Sheet2!$B$20:$J$37,2,0)</f>
        <v>3770.264503671694</v>
      </c>
      <c r="S605" s="46">
        <f>VLOOKUP(ROUND(K605,0),Sheet2!$B$20:$J$37,3,0)</f>
        <v>3615.3543821737098</v>
      </c>
      <c r="T605" s="46">
        <f>VLOOKUP(ROUND(K605,0),Sheet2!$B$20:$J$37,4,0)</f>
        <v>3533.3228675721571</v>
      </c>
      <c r="U605" s="46">
        <f>VLOOKUP(ROUND(K605,0),Sheet2!$B$20:$J$37,5,0)</f>
        <v>3407.0101892735506</v>
      </c>
      <c r="V605" s="46">
        <f>VLOOKUP(ROUND(K605,0),Sheet2!$B$20:$J$37,6,0)</f>
        <v>3195.9472117761161</v>
      </c>
      <c r="W605" s="46">
        <f>VLOOKUP(ROUND(K605,0),Sheet2!$B$20:$J$37,7,0)</f>
        <v>2961.4408971312987</v>
      </c>
      <c r="X605" s="46">
        <f>VLOOKUP(ROUND(K605,0),Sheet2!$B$20:$J$37,8,0)</f>
        <v>2726.9345824864808</v>
      </c>
      <c r="Y605" s="46">
        <f>VLOOKUP(ROUND(K605,0),Sheet2!$B$20:$J$37,9,0)</f>
        <v>2515.8716049890463</v>
      </c>
      <c r="Z605" s="46">
        <f>VLOOKUP(ROUND(K605,0),Sheet2!$B$20:$M$37,10,0)</f>
        <v>2389.5589266904399</v>
      </c>
      <c r="AA605" s="46">
        <f>VLOOKUP(ROUND(K605,0),Sheet2!$B$20:$M$37,11,0)</f>
        <v>2307.5274120888876</v>
      </c>
      <c r="AB605" s="46">
        <f>VLOOKUP(ROUND(K605,0),Sheet2!$B$20:$M$37,12,0)</f>
        <v>2152.6172905909029</v>
      </c>
      <c r="AC605" s="46">
        <v>25</v>
      </c>
      <c r="AD605" s="53">
        <f t="shared" si="264"/>
        <v>0</v>
      </c>
      <c r="AE605">
        <v>1</v>
      </c>
      <c r="AF605" s="46">
        <v>0</v>
      </c>
      <c r="AG605">
        <v>0</v>
      </c>
      <c r="AH605" s="45">
        <v>0</v>
      </c>
      <c r="AL605">
        <v>0</v>
      </c>
      <c r="AM605" s="45">
        <v>0</v>
      </c>
      <c r="AO605">
        <v>0</v>
      </c>
      <c r="AS605">
        <v>0</v>
      </c>
      <c r="AT605">
        <v>1</v>
      </c>
      <c r="AU605" t="s">
        <v>20</v>
      </c>
      <c r="AV605" t="s">
        <v>25</v>
      </c>
      <c r="AW605">
        <v>0</v>
      </c>
      <c r="AX605">
        <v>0</v>
      </c>
      <c r="AY605">
        <v>1</v>
      </c>
      <c r="AZ605" s="51">
        <f t="shared" si="265"/>
        <v>1</v>
      </c>
      <c r="BA605">
        <v>0</v>
      </c>
      <c r="BB605">
        <v>0</v>
      </c>
      <c r="BC605">
        <v>0</v>
      </c>
      <c r="BD605">
        <v>0</v>
      </c>
      <c r="BE605">
        <v>0</v>
      </c>
      <c r="BF605" s="51">
        <f t="shared" si="266"/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21</v>
      </c>
      <c r="BW605" t="s">
        <v>25</v>
      </c>
      <c r="BX605">
        <v>0</v>
      </c>
      <c r="BY605">
        <v>0</v>
      </c>
      <c r="BZ605" s="52">
        <f t="shared" si="274"/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 s="52">
        <f t="shared" si="275"/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Y605">
        <v>0</v>
      </c>
      <c r="CZ605">
        <v>0</v>
      </c>
      <c r="DA605">
        <v>0</v>
      </c>
      <c r="DC605">
        <v>0</v>
      </c>
      <c r="DD605" s="54">
        <f t="shared" si="267"/>
        <v>0</v>
      </c>
      <c r="DE605" t="s">
        <v>8</v>
      </c>
      <c r="DF605">
        <v>0</v>
      </c>
      <c r="DG605" s="46">
        <v>0</v>
      </c>
      <c r="DH605" t="s">
        <v>68</v>
      </c>
    </row>
    <row r="606" spans="1:112" hidden="1" x14ac:dyDescent="0.35">
      <c r="A606" t="s">
        <v>3</v>
      </c>
      <c r="B606">
        <v>907680556</v>
      </c>
      <c r="C606">
        <v>1992</v>
      </c>
      <c r="D606">
        <v>30</v>
      </c>
      <c r="E606">
        <v>2</v>
      </c>
      <c r="F606" t="s">
        <v>8</v>
      </c>
      <c r="G606" s="3" t="s">
        <v>11</v>
      </c>
      <c r="H606" s="1">
        <v>44433</v>
      </c>
      <c r="I606" s="1">
        <v>44494</v>
      </c>
      <c r="J606" s="1">
        <v>44535</v>
      </c>
      <c r="K606" s="46">
        <v>38</v>
      </c>
      <c r="L606" s="48">
        <f t="shared" si="263"/>
        <v>0</v>
      </c>
      <c r="M606" s="48">
        <f t="shared" si="259"/>
        <v>0</v>
      </c>
      <c r="N606" s="48">
        <f t="shared" si="260"/>
        <v>0</v>
      </c>
      <c r="O606">
        <v>32.142857142857146</v>
      </c>
      <c r="P606">
        <v>2900</v>
      </c>
      <c r="Q606" s="9">
        <f>VLOOKUP(ROUND(K606,0),Sheet2!$B$20:$J$37,8,0)</f>
        <v>2726.9345824864808</v>
      </c>
      <c r="R606" s="46">
        <f>VLOOKUP(ROUND(K606,0),Sheet2!$B$20:$J$37,2,0)</f>
        <v>3770.264503671694</v>
      </c>
      <c r="S606" s="46">
        <f>VLOOKUP(ROUND(K606,0),Sheet2!$B$20:$J$37,3,0)</f>
        <v>3615.3543821737098</v>
      </c>
      <c r="T606" s="46">
        <f>VLOOKUP(ROUND(K606,0),Sheet2!$B$20:$J$37,4,0)</f>
        <v>3533.3228675721571</v>
      </c>
      <c r="U606" s="46">
        <f>VLOOKUP(ROUND(K606,0),Sheet2!$B$20:$J$37,5,0)</f>
        <v>3407.0101892735506</v>
      </c>
      <c r="V606" s="46">
        <f>VLOOKUP(ROUND(K606,0),Sheet2!$B$20:$J$37,6,0)</f>
        <v>3195.9472117761161</v>
      </c>
      <c r="W606" s="46">
        <f>VLOOKUP(ROUND(K606,0),Sheet2!$B$20:$J$37,7,0)</f>
        <v>2961.4408971312987</v>
      </c>
      <c r="X606" s="46">
        <f>VLOOKUP(ROUND(K606,0),Sheet2!$B$20:$J$37,8,0)</f>
        <v>2726.9345824864808</v>
      </c>
      <c r="Y606" s="46">
        <f>VLOOKUP(ROUND(K606,0),Sheet2!$B$20:$J$37,9,0)</f>
        <v>2515.8716049890463</v>
      </c>
      <c r="Z606" s="46">
        <f>VLOOKUP(ROUND(K606,0),Sheet2!$B$20:$M$37,10,0)</f>
        <v>2389.5589266904399</v>
      </c>
      <c r="AA606" s="46">
        <f>VLOOKUP(ROUND(K606,0),Sheet2!$B$20:$M$37,11,0)</f>
        <v>2307.5274120888876</v>
      </c>
      <c r="AB606" s="46">
        <f>VLOOKUP(ROUND(K606,0),Sheet2!$B$20:$M$37,12,0)</f>
        <v>2152.6172905909029</v>
      </c>
      <c r="AC606" s="46">
        <v>25</v>
      </c>
      <c r="AD606" s="53">
        <f t="shared" si="264"/>
        <v>0</v>
      </c>
      <c r="AE606">
        <v>1</v>
      </c>
      <c r="AF606" s="46">
        <v>0</v>
      </c>
      <c r="AG606">
        <v>0</v>
      </c>
      <c r="AH606" s="45">
        <v>0</v>
      </c>
      <c r="AL606">
        <v>0</v>
      </c>
      <c r="AM606" s="45">
        <v>0</v>
      </c>
      <c r="AO606">
        <v>0</v>
      </c>
      <c r="AS606">
        <v>0</v>
      </c>
      <c r="AT606">
        <v>0</v>
      </c>
      <c r="AU606" t="s">
        <v>20</v>
      </c>
      <c r="AV606" t="s">
        <v>24</v>
      </c>
      <c r="AW606">
        <v>0</v>
      </c>
      <c r="AX606">
        <v>0</v>
      </c>
      <c r="AY606">
        <v>1</v>
      </c>
      <c r="AZ606" s="51">
        <f t="shared" si="265"/>
        <v>1</v>
      </c>
      <c r="BA606">
        <v>0</v>
      </c>
      <c r="BB606">
        <v>0</v>
      </c>
      <c r="BC606">
        <v>1</v>
      </c>
      <c r="BD606">
        <v>0</v>
      </c>
      <c r="BE606">
        <v>0</v>
      </c>
      <c r="BF606" s="51">
        <f t="shared" si="266"/>
        <v>0</v>
      </c>
      <c r="BG606">
        <v>0</v>
      </c>
      <c r="BH606">
        <v>1</v>
      </c>
      <c r="BI606">
        <v>0</v>
      </c>
      <c r="BJ606">
        <v>1</v>
      </c>
      <c r="BK606">
        <v>1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61</v>
      </c>
      <c r="BW606" t="s">
        <v>24</v>
      </c>
      <c r="BX606">
        <v>0</v>
      </c>
      <c r="BY606">
        <v>0</v>
      </c>
      <c r="BZ606" s="52">
        <f t="shared" si="274"/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 s="52">
        <f t="shared" si="275"/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Y606">
        <v>0</v>
      </c>
      <c r="CZ606">
        <v>0</v>
      </c>
      <c r="DA606">
        <v>0</v>
      </c>
      <c r="DC606">
        <v>0</v>
      </c>
      <c r="DD606" s="54">
        <f t="shared" si="267"/>
        <v>0</v>
      </c>
      <c r="DE606" t="s">
        <v>8</v>
      </c>
      <c r="DF606">
        <v>0</v>
      </c>
      <c r="DG606" s="46">
        <v>0</v>
      </c>
      <c r="DH606" t="s">
        <v>68</v>
      </c>
    </row>
    <row r="607" spans="1:112" hidden="1" x14ac:dyDescent="0.35">
      <c r="A607" t="s">
        <v>2</v>
      </c>
      <c r="B607">
        <v>21401180</v>
      </c>
      <c r="C607">
        <v>1990</v>
      </c>
      <c r="D607">
        <v>32</v>
      </c>
      <c r="E607">
        <v>0</v>
      </c>
      <c r="F607" t="s">
        <v>8</v>
      </c>
      <c r="G607" s="3" t="s">
        <v>11</v>
      </c>
      <c r="H607" s="1">
        <v>44422</v>
      </c>
      <c r="I607" s="1">
        <v>44479</v>
      </c>
      <c r="J607" s="1">
        <v>44516</v>
      </c>
      <c r="K607" s="46">
        <v>38</v>
      </c>
      <c r="L607" s="48">
        <f t="shared" si="263"/>
        <v>0</v>
      </c>
      <c r="M607" s="48">
        <f t="shared" si="259"/>
        <v>0</v>
      </c>
      <c r="N607" s="48">
        <f t="shared" si="260"/>
        <v>0</v>
      </c>
      <c r="O607">
        <v>32.714285714285715</v>
      </c>
      <c r="P607">
        <v>2900</v>
      </c>
      <c r="Q607" s="9">
        <f>VLOOKUP(ROUND(K607,0),Sheet2!$B$20:$J$37,8,0)</f>
        <v>2726.9345824864808</v>
      </c>
      <c r="R607" s="46">
        <f>VLOOKUP(ROUND(K607,0),Sheet2!$B$20:$J$37,2,0)</f>
        <v>3770.264503671694</v>
      </c>
      <c r="S607" s="46">
        <f>VLOOKUP(ROUND(K607,0),Sheet2!$B$20:$J$37,3,0)</f>
        <v>3615.3543821737098</v>
      </c>
      <c r="T607" s="46">
        <f>VLOOKUP(ROUND(K607,0),Sheet2!$B$20:$J$37,4,0)</f>
        <v>3533.3228675721571</v>
      </c>
      <c r="U607" s="46">
        <f>VLOOKUP(ROUND(K607,0),Sheet2!$B$20:$J$37,5,0)</f>
        <v>3407.0101892735506</v>
      </c>
      <c r="V607" s="46">
        <f>VLOOKUP(ROUND(K607,0),Sheet2!$B$20:$J$37,6,0)</f>
        <v>3195.9472117761161</v>
      </c>
      <c r="W607" s="46">
        <f>VLOOKUP(ROUND(K607,0),Sheet2!$B$20:$J$37,7,0)</f>
        <v>2961.4408971312987</v>
      </c>
      <c r="X607" s="46">
        <f>VLOOKUP(ROUND(K607,0),Sheet2!$B$20:$J$37,8,0)</f>
        <v>2726.9345824864808</v>
      </c>
      <c r="Y607" s="46">
        <f>VLOOKUP(ROUND(K607,0),Sheet2!$B$20:$J$37,9,0)</f>
        <v>2515.8716049890463</v>
      </c>
      <c r="Z607" s="46">
        <f>VLOOKUP(ROUND(K607,0),Sheet2!$B$20:$M$37,10,0)</f>
        <v>2389.5589266904399</v>
      </c>
      <c r="AA607" s="46">
        <f>VLOOKUP(ROUND(K607,0),Sheet2!$B$20:$M$37,11,0)</f>
        <v>2307.5274120888876</v>
      </c>
      <c r="AB607" s="46">
        <f>VLOOKUP(ROUND(K607,0),Sheet2!$B$20:$M$37,12,0)</f>
        <v>2152.6172905909029</v>
      </c>
      <c r="AC607" s="46">
        <v>25</v>
      </c>
      <c r="AD607" s="53">
        <f t="shared" si="264"/>
        <v>0</v>
      </c>
      <c r="AE607">
        <v>1</v>
      </c>
      <c r="AF607" s="46">
        <v>0</v>
      </c>
      <c r="AG607">
        <v>0</v>
      </c>
      <c r="AH607" s="45">
        <v>0</v>
      </c>
      <c r="AL607">
        <v>0</v>
      </c>
      <c r="AM607" s="45">
        <v>0</v>
      </c>
      <c r="AO607">
        <v>0</v>
      </c>
      <c r="AQ607">
        <v>0</v>
      </c>
      <c r="AS607">
        <v>0</v>
      </c>
      <c r="AT607">
        <v>0</v>
      </c>
      <c r="AU607" t="s">
        <v>20</v>
      </c>
      <c r="AV607" t="s">
        <v>24</v>
      </c>
      <c r="AW607">
        <v>0</v>
      </c>
      <c r="AX607">
        <v>0</v>
      </c>
      <c r="AY607">
        <v>1</v>
      </c>
      <c r="AZ607" s="51">
        <f t="shared" si="265"/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 s="51">
        <f t="shared" si="266"/>
        <v>0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57</v>
      </c>
      <c r="BW607" t="s">
        <v>24</v>
      </c>
      <c r="BX607">
        <v>0</v>
      </c>
      <c r="BY607">
        <v>1</v>
      </c>
      <c r="BZ607" s="52">
        <f t="shared" si="274"/>
        <v>1</v>
      </c>
      <c r="CA607">
        <v>0</v>
      </c>
      <c r="CB607">
        <v>0</v>
      </c>
      <c r="CC607">
        <v>0</v>
      </c>
      <c r="CD607">
        <v>0</v>
      </c>
      <c r="CE607">
        <v>0</v>
      </c>
      <c r="CF607" s="52">
        <f t="shared" si="275"/>
        <v>0</v>
      </c>
      <c r="CG607">
        <v>0</v>
      </c>
      <c r="CH607">
        <v>0</v>
      </c>
      <c r="CI607">
        <v>1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Y607">
        <v>0</v>
      </c>
      <c r="CZ607">
        <v>0</v>
      </c>
      <c r="DA607">
        <v>0</v>
      </c>
      <c r="DC607">
        <v>0</v>
      </c>
      <c r="DD607" s="54">
        <f t="shared" si="267"/>
        <v>0</v>
      </c>
      <c r="DE607" t="s">
        <v>8</v>
      </c>
      <c r="DF607">
        <v>0</v>
      </c>
      <c r="DG607" s="46">
        <v>0</v>
      </c>
      <c r="DH607" t="s">
        <v>68</v>
      </c>
    </row>
    <row r="608" spans="1:112" hidden="1" x14ac:dyDescent="0.35">
      <c r="A608" t="s">
        <v>3</v>
      </c>
      <c r="B608">
        <v>979969842</v>
      </c>
      <c r="C608">
        <v>1989</v>
      </c>
      <c r="D608">
        <v>33</v>
      </c>
      <c r="E608">
        <v>2</v>
      </c>
      <c r="F608" t="s">
        <v>8</v>
      </c>
      <c r="G608" s="3" t="s">
        <v>11</v>
      </c>
      <c r="H608" s="1">
        <v>44433</v>
      </c>
      <c r="I608" s="1">
        <v>44483</v>
      </c>
      <c r="J608" s="1">
        <v>44522</v>
      </c>
      <c r="K608">
        <v>38</v>
      </c>
      <c r="L608" s="48">
        <f t="shared" si="263"/>
        <v>0</v>
      </c>
      <c r="M608" s="48">
        <f t="shared" si="259"/>
        <v>0</v>
      </c>
      <c r="N608" s="48">
        <f t="shared" si="260"/>
        <v>0</v>
      </c>
      <c r="O608">
        <v>32.428571428571431</v>
      </c>
      <c r="P608">
        <v>2900</v>
      </c>
      <c r="Q608" s="9">
        <f>VLOOKUP(ROUND(K608,0),Sheet2!$B$20:$J$37,8,0)</f>
        <v>2726.9345824864808</v>
      </c>
      <c r="R608" s="46">
        <f>VLOOKUP(ROUND(K608,0),Sheet2!$B$20:$J$37,2,0)</f>
        <v>3770.264503671694</v>
      </c>
      <c r="S608" s="46">
        <f>VLOOKUP(ROUND(K608,0),Sheet2!$B$20:$J$37,3,0)</f>
        <v>3615.3543821737098</v>
      </c>
      <c r="T608" s="46">
        <f>VLOOKUP(ROUND(K608,0),Sheet2!$B$20:$J$37,4,0)</f>
        <v>3533.3228675721571</v>
      </c>
      <c r="U608" s="46">
        <f>VLOOKUP(ROUND(K608,0),Sheet2!$B$20:$J$37,5,0)</f>
        <v>3407.0101892735506</v>
      </c>
      <c r="V608" s="46">
        <f>VLOOKUP(ROUND(K608,0),Sheet2!$B$20:$J$37,6,0)</f>
        <v>3195.9472117761161</v>
      </c>
      <c r="W608" s="46">
        <f>VLOOKUP(ROUND(K608,0),Sheet2!$B$20:$J$37,7,0)</f>
        <v>2961.4408971312987</v>
      </c>
      <c r="X608" s="46">
        <f>VLOOKUP(ROUND(K608,0),Sheet2!$B$20:$J$37,8,0)</f>
        <v>2726.9345824864808</v>
      </c>
      <c r="Y608" s="46">
        <f>VLOOKUP(ROUND(K608,0),Sheet2!$B$20:$J$37,9,0)</f>
        <v>2515.8716049890463</v>
      </c>
      <c r="Z608" s="46">
        <f>VLOOKUP(ROUND(K608,0),Sheet2!$B$20:$M$37,10,0)</f>
        <v>2389.5589266904399</v>
      </c>
      <c r="AA608" s="46">
        <f>VLOOKUP(ROUND(K608,0),Sheet2!$B$20:$M$37,11,0)</f>
        <v>2307.5274120888876</v>
      </c>
      <c r="AB608" s="46">
        <f>VLOOKUP(ROUND(K608,0),Sheet2!$B$20:$M$37,12,0)</f>
        <v>2152.6172905909029</v>
      </c>
      <c r="AC608" s="46">
        <v>25</v>
      </c>
      <c r="AD608" s="53">
        <f t="shared" si="264"/>
        <v>0</v>
      </c>
      <c r="AE608">
        <v>1</v>
      </c>
      <c r="AF608" s="46">
        <v>0</v>
      </c>
      <c r="AG608">
        <v>0</v>
      </c>
      <c r="AH608" s="45">
        <v>0</v>
      </c>
      <c r="AL608">
        <v>0</v>
      </c>
      <c r="AM608" s="45">
        <v>0</v>
      </c>
      <c r="AO608">
        <v>0</v>
      </c>
      <c r="AS608">
        <v>0</v>
      </c>
      <c r="AT608">
        <v>0</v>
      </c>
      <c r="AU608" t="s">
        <v>20</v>
      </c>
      <c r="AV608" t="s">
        <v>24</v>
      </c>
      <c r="AW608">
        <v>0</v>
      </c>
      <c r="AX608">
        <v>0</v>
      </c>
      <c r="AY608">
        <v>0</v>
      </c>
      <c r="AZ608" s="51">
        <f t="shared" si="265"/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51">
        <f t="shared" si="266"/>
        <v>0</v>
      </c>
      <c r="BG608">
        <v>0</v>
      </c>
      <c r="BH608">
        <v>1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50</v>
      </c>
      <c r="BW608" t="s">
        <v>24</v>
      </c>
      <c r="BX608">
        <v>0</v>
      </c>
      <c r="BY608">
        <v>0</v>
      </c>
      <c r="BZ608" s="52">
        <f t="shared" si="274"/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 s="52">
        <f t="shared" si="275"/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Y608">
        <v>0</v>
      </c>
      <c r="CZ608">
        <v>0</v>
      </c>
      <c r="DA608">
        <v>0</v>
      </c>
      <c r="DC608">
        <v>0</v>
      </c>
      <c r="DD608" s="54">
        <f t="shared" si="267"/>
        <v>0</v>
      </c>
      <c r="DE608" t="s">
        <v>8</v>
      </c>
      <c r="DF608">
        <v>0</v>
      </c>
      <c r="DG608" s="46">
        <v>0</v>
      </c>
      <c r="DH608" t="s">
        <v>68</v>
      </c>
    </row>
    <row r="609" spans="1:112" hidden="1" x14ac:dyDescent="0.35">
      <c r="A609" t="s">
        <v>3</v>
      </c>
      <c r="B609">
        <v>972866003</v>
      </c>
      <c r="C609">
        <v>1988</v>
      </c>
      <c r="D609">
        <v>34</v>
      </c>
      <c r="E609" s="45">
        <v>2</v>
      </c>
      <c r="F609" t="s">
        <v>8</v>
      </c>
      <c r="G609" s="3" t="s">
        <v>11</v>
      </c>
      <c r="H609" s="1">
        <v>44426</v>
      </c>
      <c r="I609" s="1">
        <v>44481</v>
      </c>
      <c r="J609" s="1">
        <v>44435</v>
      </c>
      <c r="K609">
        <v>38</v>
      </c>
      <c r="L609" s="48">
        <f t="shared" si="263"/>
        <v>0</v>
      </c>
      <c r="M609" s="48">
        <f t="shared" si="259"/>
        <v>0</v>
      </c>
      <c r="N609" s="48">
        <f t="shared" si="260"/>
        <v>0</v>
      </c>
      <c r="O609">
        <v>36.714285714285715</v>
      </c>
      <c r="P609">
        <v>2900</v>
      </c>
      <c r="Q609" s="9">
        <f>VLOOKUP(ROUND(K609,0),Sheet2!$B$20:$J$37,8,0)</f>
        <v>2726.9345824864808</v>
      </c>
      <c r="R609" s="46">
        <f>VLOOKUP(ROUND(K609,0),Sheet2!$B$20:$J$37,2,0)</f>
        <v>3770.264503671694</v>
      </c>
      <c r="S609" s="46">
        <f>VLOOKUP(ROUND(K609,0),Sheet2!$B$20:$J$37,3,0)</f>
        <v>3615.3543821737098</v>
      </c>
      <c r="T609" s="46">
        <f>VLOOKUP(ROUND(K609,0),Sheet2!$B$20:$J$37,4,0)</f>
        <v>3533.3228675721571</v>
      </c>
      <c r="U609" s="46">
        <f>VLOOKUP(ROUND(K609,0),Sheet2!$B$20:$J$37,5,0)</f>
        <v>3407.0101892735506</v>
      </c>
      <c r="V609" s="46">
        <f>VLOOKUP(ROUND(K609,0),Sheet2!$B$20:$J$37,6,0)</f>
        <v>3195.9472117761161</v>
      </c>
      <c r="W609" s="46">
        <f>VLOOKUP(ROUND(K609,0),Sheet2!$B$20:$J$37,7,0)</f>
        <v>2961.4408971312987</v>
      </c>
      <c r="X609" s="46">
        <f>VLOOKUP(ROUND(K609,0),Sheet2!$B$20:$J$37,8,0)</f>
        <v>2726.9345824864808</v>
      </c>
      <c r="Y609" s="46">
        <f>VLOOKUP(ROUND(K609,0),Sheet2!$B$20:$J$37,9,0)</f>
        <v>2515.8716049890463</v>
      </c>
      <c r="Z609" s="46">
        <f>VLOOKUP(ROUND(K609,0),Sheet2!$B$20:$M$37,10,0)</f>
        <v>2389.5589266904399</v>
      </c>
      <c r="AA609" s="46">
        <f>VLOOKUP(ROUND(K609,0),Sheet2!$B$20:$M$37,11,0)</f>
        <v>2307.5274120888876</v>
      </c>
      <c r="AB609" s="46">
        <f>VLOOKUP(ROUND(K609,0),Sheet2!$B$20:$M$37,12,0)</f>
        <v>2152.6172905909029</v>
      </c>
      <c r="AC609" s="46">
        <v>25</v>
      </c>
      <c r="AD609" s="53">
        <f t="shared" si="264"/>
        <v>0</v>
      </c>
      <c r="AE609">
        <v>1</v>
      </c>
      <c r="AF609" s="46">
        <v>0</v>
      </c>
      <c r="AG609">
        <v>0</v>
      </c>
      <c r="AH609" s="45">
        <v>0</v>
      </c>
      <c r="AL609">
        <v>0</v>
      </c>
      <c r="AM609" s="45">
        <v>0</v>
      </c>
      <c r="AO609">
        <v>0</v>
      </c>
      <c r="AQ609">
        <v>0</v>
      </c>
      <c r="AS609">
        <v>0</v>
      </c>
      <c r="AT609">
        <v>0</v>
      </c>
      <c r="AU609" t="s">
        <v>20</v>
      </c>
      <c r="AV609" t="s">
        <v>24</v>
      </c>
      <c r="AW609">
        <v>0</v>
      </c>
      <c r="AX609">
        <v>0</v>
      </c>
      <c r="AY609">
        <v>1</v>
      </c>
      <c r="AZ609" s="51">
        <f t="shared" si="265"/>
        <v>1</v>
      </c>
      <c r="BA609">
        <v>0</v>
      </c>
      <c r="BB609">
        <v>0</v>
      </c>
      <c r="BC609">
        <v>1</v>
      </c>
      <c r="BD609">
        <v>0</v>
      </c>
      <c r="BE609">
        <v>0</v>
      </c>
      <c r="BF609" s="51">
        <f t="shared" si="266"/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55</v>
      </c>
      <c r="BW609" t="s">
        <v>24</v>
      </c>
      <c r="BX609">
        <v>0</v>
      </c>
      <c r="BY609">
        <v>1</v>
      </c>
      <c r="BZ609" s="52">
        <f t="shared" si="274"/>
        <v>1</v>
      </c>
      <c r="CA609">
        <v>0</v>
      </c>
      <c r="CB609">
        <v>0</v>
      </c>
      <c r="CC609">
        <v>0</v>
      </c>
      <c r="CD609">
        <v>0</v>
      </c>
      <c r="CE609">
        <v>0</v>
      </c>
      <c r="CF609" s="52">
        <f t="shared" si="275"/>
        <v>0</v>
      </c>
      <c r="CG609">
        <v>0</v>
      </c>
      <c r="CH609">
        <v>0</v>
      </c>
      <c r="CI609">
        <v>0</v>
      </c>
      <c r="CJ609">
        <v>0</v>
      </c>
      <c r="CK609">
        <v>1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Y609">
        <v>0</v>
      </c>
      <c r="CZ609">
        <v>0</v>
      </c>
      <c r="DA609">
        <v>0</v>
      </c>
      <c r="DC609">
        <v>0</v>
      </c>
      <c r="DD609" s="54">
        <f t="shared" si="267"/>
        <v>0</v>
      </c>
      <c r="DE609" t="s">
        <v>8</v>
      </c>
      <c r="DF609">
        <v>0</v>
      </c>
      <c r="DG609" s="46">
        <v>0</v>
      </c>
      <c r="DH609" t="s">
        <v>68</v>
      </c>
    </row>
    <row r="610" spans="1:112" hidden="1" x14ac:dyDescent="0.35">
      <c r="A610" t="s">
        <v>3</v>
      </c>
      <c r="B610">
        <v>902100498</v>
      </c>
      <c r="C610">
        <v>1988</v>
      </c>
      <c r="D610">
        <v>34</v>
      </c>
      <c r="E610">
        <v>2</v>
      </c>
      <c r="F610" t="s">
        <v>8</v>
      </c>
      <c r="G610" s="3" t="s">
        <v>11</v>
      </c>
      <c r="H610" s="1">
        <v>44428</v>
      </c>
      <c r="I610" s="1">
        <v>44472</v>
      </c>
      <c r="J610" s="1">
        <v>44437</v>
      </c>
      <c r="K610">
        <v>38</v>
      </c>
      <c r="L610" s="48">
        <f t="shared" si="263"/>
        <v>0</v>
      </c>
      <c r="M610" s="48">
        <f t="shared" si="259"/>
        <v>0</v>
      </c>
      <c r="N610" s="48">
        <f t="shared" si="260"/>
        <v>0</v>
      </c>
      <c r="O610">
        <v>36.714285714285715</v>
      </c>
      <c r="P610">
        <v>2900</v>
      </c>
      <c r="Q610" s="9">
        <f>VLOOKUP(ROUND(K610,0),Sheet2!$B$20:$J$37,8,0)</f>
        <v>2726.9345824864808</v>
      </c>
      <c r="R610" s="46">
        <f>VLOOKUP(ROUND(K610,0),Sheet2!$B$20:$J$37,2,0)</f>
        <v>3770.264503671694</v>
      </c>
      <c r="S610" s="46">
        <f>VLOOKUP(ROUND(K610,0),Sheet2!$B$20:$J$37,3,0)</f>
        <v>3615.3543821737098</v>
      </c>
      <c r="T610" s="46">
        <f>VLOOKUP(ROUND(K610,0),Sheet2!$B$20:$J$37,4,0)</f>
        <v>3533.3228675721571</v>
      </c>
      <c r="U610" s="46">
        <f>VLOOKUP(ROUND(K610,0),Sheet2!$B$20:$J$37,5,0)</f>
        <v>3407.0101892735506</v>
      </c>
      <c r="V610" s="46">
        <f>VLOOKUP(ROUND(K610,0),Sheet2!$B$20:$J$37,6,0)</f>
        <v>3195.9472117761161</v>
      </c>
      <c r="W610" s="46">
        <f>VLOOKUP(ROUND(K610,0),Sheet2!$B$20:$J$37,7,0)</f>
        <v>2961.4408971312987</v>
      </c>
      <c r="X610" s="46">
        <f>VLOOKUP(ROUND(K610,0),Sheet2!$B$20:$J$37,8,0)</f>
        <v>2726.9345824864808</v>
      </c>
      <c r="Y610" s="46">
        <f>VLOOKUP(ROUND(K610,0),Sheet2!$B$20:$J$37,9,0)</f>
        <v>2515.8716049890463</v>
      </c>
      <c r="Z610" s="46">
        <f>VLOOKUP(ROUND(K610,0),Sheet2!$B$20:$M$37,10,0)</f>
        <v>2389.5589266904399</v>
      </c>
      <c r="AA610" s="46">
        <f>VLOOKUP(ROUND(K610,0),Sheet2!$B$20:$M$37,11,0)</f>
        <v>2307.5274120888876</v>
      </c>
      <c r="AB610" s="46">
        <f>VLOOKUP(ROUND(K610,0),Sheet2!$B$20:$M$37,12,0)</f>
        <v>2152.6172905909029</v>
      </c>
      <c r="AC610" s="46">
        <v>25</v>
      </c>
      <c r="AD610" s="53">
        <f t="shared" si="264"/>
        <v>0</v>
      </c>
      <c r="AE610">
        <v>1</v>
      </c>
      <c r="AF610" s="46">
        <v>0</v>
      </c>
      <c r="AG610">
        <v>0</v>
      </c>
      <c r="AH610" s="45">
        <v>0</v>
      </c>
      <c r="AL610">
        <v>0</v>
      </c>
      <c r="AM610" s="45">
        <v>0</v>
      </c>
      <c r="AO610">
        <v>0</v>
      </c>
      <c r="AS610">
        <v>0</v>
      </c>
      <c r="AT610">
        <v>1</v>
      </c>
      <c r="AU610" t="s">
        <v>20</v>
      </c>
      <c r="AV610" t="s">
        <v>24</v>
      </c>
      <c r="AW610">
        <v>0</v>
      </c>
      <c r="AX610">
        <v>1</v>
      </c>
      <c r="AY610">
        <v>1</v>
      </c>
      <c r="AZ610" s="51">
        <v>1</v>
      </c>
      <c r="BA610">
        <v>0</v>
      </c>
      <c r="BB610">
        <v>0</v>
      </c>
      <c r="BC610">
        <v>1</v>
      </c>
      <c r="BD610">
        <v>0</v>
      </c>
      <c r="BE610">
        <v>0</v>
      </c>
      <c r="BF610" s="51">
        <f t="shared" si="266"/>
        <v>0</v>
      </c>
      <c r="BG610">
        <v>0</v>
      </c>
      <c r="BH610">
        <v>1</v>
      </c>
      <c r="BI610">
        <v>1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44</v>
      </c>
      <c r="BW610" t="s">
        <v>24</v>
      </c>
      <c r="BX610">
        <v>0</v>
      </c>
      <c r="BY610">
        <v>0</v>
      </c>
      <c r="BZ610" s="52">
        <f t="shared" si="274"/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 s="52">
        <f t="shared" si="275"/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Y610">
        <v>0</v>
      </c>
      <c r="CZ610">
        <v>0</v>
      </c>
      <c r="DA610">
        <v>0</v>
      </c>
      <c r="DC610">
        <v>0</v>
      </c>
      <c r="DD610" s="54">
        <f t="shared" si="267"/>
        <v>0</v>
      </c>
      <c r="DE610" t="s">
        <v>8</v>
      </c>
      <c r="DF610">
        <v>0</v>
      </c>
      <c r="DG610" s="46">
        <v>0</v>
      </c>
      <c r="DH610" t="s">
        <v>68</v>
      </c>
    </row>
    <row r="611" spans="1:112" hidden="1" x14ac:dyDescent="0.35">
      <c r="A611" t="s">
        <v>3</v>
      </c>
      <c r="B611">
        <v>932110999</v>
      </c>
      <c r="C611">
        <v>1991</v>
      </c>
      <c r="D611">
        <v>31</v>
      </c>
      <c r="E611" s="45">
        <v>2</v>
      </c>
      <c r="F611" t="s">
        <v>8</v>
      </c>
      <c r="G611" s="3" t="s">
        <v>11</v>
      </c>
      <c r="H611" s="1">
        <v>44442</v>
      </c>
      <c r="I611" s="1">
        <v>44462</v>
      </c>
      <c r="J611" s="1">
        <v>44536</v>
      </c>
      <c r="K611">
        <v>37.571428571428569</v>
      </c>
      <c r="L611" s="48">
        <f t="shared" ref="L611:L625" si="276">IF(K611&lt;28,1,0)</f>
        <v>0</v>
      </c>
      <c r="M611" s="48">
        <f t="shared" si="259"/>
        <v>0</v>
      </c>
      <c r="N611" s="48">
        <f t="shared" si="260"/>
        <v>0</v>
      </c>
      <c r="O611">
        <v>27</v>
      </c>
      <c r="P611">
        <v>2900</v>
      </c>
      <c r="Q611" s="9">
        <f>VLOOKUP(ROUND(K611,0),Sheet2!$B$20:$J$37,8,0)</f>
        <v>2726.9345824864808</v>
      </c>
      <c r="R611" s="46">
        <f>VLOOKUP(ROUND(K611,0),Sheet2!$B$20:$J$37,2,0)</f>
        <v>3770.264503671694</v>
      </c>
      <c r="S611" s="46">
        <f>VLOOKUP(ROUND(K611,0),Sheet2!$B$20:$J$37,3,0)</f>
        <v>3615.3543821737098</v>
      </c>
      <c r="T611" s="46">
        <f>VLOOKUP(ROUND(K611,0),Sheet2!$B$20:$J$37,4,0)</f>
        <v>3533.3228675721571</v>
      </c>
      <c r="U611" s="46">
        <f>VLOOKUP(ROUND(K611,0),Sheet2!$B$20:$J$37,5,0)</f>
        <v>3407.0101892735506</v>
      </c>
      <c r="V611" s="46">
        <f>VLOOKUP(ROUND(K611,0),Sheet2!$B$20:$J$37,6,0)</f>
        <v>3195.9472117761161</v>
      </c>
      <c r="W611" s="46">
        <f>VLOOKUP(ROUND(K611,0),Sheet2!$B$20:$J$37,7,0)</f>
        <v>2961.4408971312987</v>
      </c>
      <c r="X611" s="46">
        <f>VLOOKUP(ROUND(K611,0),Sheet2!$B$20:$J$37,8,0)</f>
        <v>2726.9345824864808</v>
      </c>
      <c r="Y611" s="46">
        <f>VLOOKUP(ROUND(K611,0),Sheet2!$B$20:$J$37,9,0)</f>
        <v>2515.8716049890463</v>
      </c>
      <c r="Z611" s="46">
        <f>VLOOKUP(ROUND(K611,0),Sheet2!$B$20:$M$37,10,0)</f>
        <v>2389.5589266904399</v>
      </c>
      <c r="AA611" s="46">
        <f>VLOOKUP(ROUND(K611,0),Sheet2!$B$20:$M$37,11,0)</f>
        <v>2307.5274120888876</v>
      </c>
      <c r="AB611" s="46">
        <f>VLOOKUP(ROUND(K611,0),Sheet2!$B$20:$M$37,12,0)</f>
        <v>2152.6172905909029</v>
      </c>
      <c r="AC611" s="46">
        <v>25</v>
      </c>
      <c r="AD611" s="53">
        <f t="shared" si="264"/>
        <v>0</v>
      </c>
      <c r="AE611">
        <v>1</v>
      </c>
      <c r="AF611" s="46">
        <v>0</v>
      </c>
      <c r="AG611">
        <v>0</v>
      </c>
      <c r="AH611" s="45">
        <v>0</v>
      </c>
      <c r="AL611">
        <v>1</v>
      </c>
      <c r="AM611" s="45">
        <v>0</v>
      </c>
      <c r="AN611">
        <v>22</v>
      </c>
      <c r="AO611">
        <v>0</v>
      </c>
      <c r="AS611">
        <v>0</v>
      </c>
      <c r="AT611">
        <v>0</v>
      </c>
      <c r="AU611" t="s">
        <v>20</v>
      </c>
      <c r="AV611" t="s">
        <v>25</v>
      </c>
      <c r="AW611">
        <v>0</v>
      </c>
      <c r="AX611">
        <v>0</v>
      </c>
      <c r="AY611">
        <v>1</v>
      </c>
      <c r="AZ611" s="51">
        <f t="shared" si="265"/>
        <v>1</v>
      </c>
      <c r="BA611">
        <v>0</v>
      </c>
      <c r="BB611">
        <v>0</v>
      </c>
      <c r="BC611">
        <v>0</v>
      </c>
      <c r="BD611">
        <v>0</v>
      </c>
      <c r="BE611">
        <v>0</v>
      </c>
      <c r="BF611" s="51">
        <f t="shared" si="266"/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20</v>
      </c>
      <c r="BW611" t="s">
        <v>25</v>
      </c>
      <c r="BX611">
        <v>0</v>
      </c>
      <c r="BY611">
        <v>0</v>
      </c>
      <c r="BZ611" s="52">
        <f t="shared" si="274"/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 s="52">
        <f t="shared" si="275"/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Y611">
        <v>0</v>
      </c>
      <c r="CZ611">
        <v>0</v>
      </c>
      <c r="DA611">
        <v>0</v>
      </c>
      <c r="DC611">
        <v>0</v>
      </c>
      <c r="DD611" s="54">
        <f t="shared" si="267"/>
        <v>0</v>
      </c>
      <c r="DE611" t="s">
        <v>73</v>
      </c>
      <c r="DF611">
        <v>0</v>
      </c>
      <c r="DG611" s="46">
        <v>0</v>
      </c>
      <c r="DH611" t="s">
        <v>68</v>
      </c>
    </row>
    <row r="612" spans="1:112" hidden="1" x14ac:dyDescent="0.35">
      <c r="A612" t="s">
        <v>2</v>
      </c>
      <c r="B612">
        <v>21046015</v>
      </c>
      <c r="C612">
        <v>1997</v>
      </c>
      <c r="D612">
        <v>25</v>
      </c>
      <c r="E612">
        <v>0</v>
      </c>
      <c r="F612" t="s">
        <v>8</v>
      </c>
      <c r="G612" s="3" t="s">
        <v>11</v>
      </c>
      <c r="H612" s="1">
        <v>44426</v>
      </c>
      <c r="I612" s="1" t="s">
        <v>52</v>
      </c>
      <c r="J612" s="1">
        <v>44486</v>
      </c>
      <c r="K612">
        <v>38.142857142857146</v>
      </c>
      <c r="L612" s="48">
        <f t="shared" si="276"/>
        <v>0</v>
      </c>
      <c r="M612" s="48">
        <f t="shared" si="259"/>
        <v>0</v>
      </c>
      <c r="N612" s="48">
        <f t="shared" si="260"/>
        <v>0</v>
      </c>
      <c r="O612">
        <v>29.571428571428577</v>
      </c>
      <c r="P612">
        <v>2900</v>
      </c>
      <c r="Q612" s="9">
        <f>VLOOKUP(ROUND(K612,0),Sheet2!$B$20:$J$37,8,0)</f>
        <v>2726.9345824864808</v>
      </c>
      <c r="R612" s="46">
        <f>VLOOKUP(ROUND(K612,0),Sheet2!$B$20:$J$37,2,0)</f>
        <v>3770.264503671694</v>
      </c>
      <c r="S612" s="46">
        <f>VLOOKUP(ROUND(K612,0),Sheet2!$B$20:$J$37,3,0)</f>
        <v>3615.3543821737098</v>
      </c>
      <c r="T612" s="46">
        <f>VLOOKUP(ROUND(K612,0),Sheet2!$B$20:$J$37,4,0)</f>
        <v>3533.3228675721571</v>
      </c>
      <c r="U612" s="46">
        <f>VLOOKUP(ROUND(K612,0),Sheet2!$B$20:$J$37,5,0)</f>
        <v>3407.0101892735506</v>
      </c>
      <c r="V612" s="46">
        <f>VLOOKUP(ROUND(K612,0),Sheet2!$B$20:$J$37,6,0)</f>
        <v>3195.9472117761161</v>
      </c>
      <c r="W612" s="46">
        <f>VLOOKUP(ROUND(K612,0),Sheet2!$B$20:$J$37,7,0)</f>
        <v>2961.4408971312987</v>
      </c>
      <c r="X612" s="46">
        <f>VLOOKUP(ROUND(K612,0),Sheet2!$B$20:$J$37,8,0)</f>
        <v>2726.9345824864808</v>
      </c>
      <c r="Y612" s="46">
        <f>VLOOKUP(ROUND(K612,0),Sheet2!$B$20:$J$37,9,0)</f>
        <v>2515.8716049890463</v>
      </c>
      <c r="Z612" s="46">
        <f>VLOOKUP(ROUND(K612,0),Sheet2!$B$20:$M$37,10,0)</f>
        <v>2389.5589266904399</v>
      </c>
      <c r="AA612" s="46">
        <f>VLOOKUP(ROUND(K612,0),Sheet2!$B$20:$M$37,11,0)</f>
        <v>2307.5274120888876</v>
      </c>
      <c r="AB612" s="46">
        <f>VLOOKUP(ROUND(K612,0),Sheet2!$B$20:$M$37,12,0)</f>
        <v>2152.6172905909029</v>
      </c>
      <c r="AC612" s="46">
        <v>25</v>
      </c>
      <c r="AD612" s="53">
        <f t="shared" si="264"/>
        <v>0</v>
      </c>
      <c r="AE612">
        <v>1</v>
      </c>
      <c r="AF612" s="46">
        <v>0</v>
      </c>
      <c r="AG612">
        <v>0</v>
      </c>
      <c r="AH612" s="45">
        <v>0</v>
      </c>
      <c r="AL612">
        <v>0</v>
      </c>
      <c r="AM612" s="45">
        <v>0</v>
      </c>
      <c r="AO612">
        <v>0</v>
      </c>
      <c r="AQ612">
        <v>0</v>
      </c>
      <c r="AS612">
        <v>0</v>
      </c>
      <c r="AT612">
        <v>0</v>
      </c>
      <c r="AU612" t="s">
        <v>21</v>
      </c>
      <c r="AV612" t="s">
        <v>24</v>
      </c>
      <c r="AW612">
        <v>0</v>
      </c>
      <c r="AX612">
        <v>0</v>
      </c>
      <c r="AY612">
        <v>1</v>
      </c>
      <c r="AZ612" s="51">
        <f t="shared" si="265"/>
        <v>1</v>
      </c>
      <c r="BA612">
        <v>0</v>
      </c>
      <c r="BB612">
        <v>0</v>
      </c>
      <c r="BC612">
        <v>1</v>
      </c>
      <c r="BD612">
        <v>0</v>
      </c>
      <c r="BE612">
        <v>0</v>
      </c>
      <c r="BF612" s="51">
        <f t="shared" si="266"/>
        <v>0</v>
      </c>
      <c r="BG612">
        <v>0</v>
      </c>
      <c r="BH612">
        <v>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/>
      <c r="CW612">
        <v>0</v>
      </c>
      <c r="CY612">
        <v>0</v>
      </c>
      <c r="CZ612">
        <v>0</v>
      </c>
      <c r="DA612">
        <v>0</v>
      </c>
      <c r="DC612">
        <v>0</v>
      </c>
      <c r="DD612" s="54">
        <f t="shared" si="267"/>
        <v>0</v>
      </c>
      <c r="DF612">
        <v>0</v>
      </c>
      <c r="DG612" s="46">
        <v>0</v>
      </c>
      <c r="DH612" t="s">
        <v>68</v>
      </c>
    </row>
    <row r="613" spans="1:112" hidden="1" x14ac:dyDescent="0.35">
      <c r="A613" t="s">
        <v>2</v>
      </c>
      <c r="B613">
        <v>17710780</v>
      </c>
      <c r="C613">
        <v>1991</v>
      </c>
      <c r="D613">
        <v>31</v>
      </c>
      <c r="E613">
        <v>0</v>
      </c>
      <c r="F613" t="s">
        <v>8</v>
      </c>
      <c r="G613" s="3" t="s">
        <v>11</v>
      </c>
      <c r="H613" s="1">
        <v>44429</v>
      </c>
      <c r="I613" s="1">
        <v>44453</v>
      </c>
      <c r="J613" s="1">
        <v>44461</v>
      </c>
      <c r="K613">
        <v>38.142857142857146</v>
      </c>
      <c r="L613" s="48">
        <f t="shared" si="276"/>
        <v>0</v>
      </c>
      <c r="M613" s="48">
        <f t="shared" si="259"/>
        <v>0</v>
      </c>
      <c r="N613" s="48">
        <f t="shared" si="260"/>
        <v>0</v>
      </c>
      <c r="O613">
        <v>37</v>
      </c>
      <c r="P613">
        <v>2900</v>
      </c>
      <c r="Q613" s="9">
        <f>VLOOKUP(ROUND(K613,0),Sheet2!$B$20:$J$37,8,0)</f>
        <v>2726.9345824864808</v>
      </c>
      <c r="R613" s="46">
        <f>VLOOKUP(ROUND(K613,0),Sheet2!$B$20:$J$37,2,0)</f>
        <v>3770.264503671694</v>
      </c>
      <c r="S613" s="46">
        <f>VLOOKUP(ROUND(K613,0),Sheet2!$B$20:$J$37,3,0)</f>
        <v>3615.3543821737098</v>
      </c>
      <c r="T613" s="46">
        <f>VLOOKUP(ROUND(K613,0),Sheet2!$B$20:$J$37,4,0)</f>
        <v>3533.3228675721571</v>
      </c>
      <c r="U613" s="46">
        <f>VLOOKUP(ROUND(K613,0),Sheet2!$B$20:$J$37,5,0)</f>
        <v>3407.0101892735506</v>
      </c>
      <c r="V613" s="46">
        <f>VLOOKUP(ROUND(K613,0),Sheet2!$B$20:$J$37,6,0)</f>
        <v>3195.9472117761161</v>
      </c>
      <c r="W613" s="46">
        <f>VLOOKUP(ROUND(K613,0),Sheet2!$B$20:$J$37,7,0)</f>
        <v>2961.4408971312987</v>
      </c>
      <c r="X613" s="46">
        <f>VLOOKUP(ROUND(K613,0),Sheet2!$B$20:$J$37,8,0)</f>
        <v>2726.9345824864808</v>
      </c>
      <c r="Y613" s="46">
        <f>VLOOKUP(ROUND(K613,0),Sheet2!$B$20:$J$37,9,0)</f>
        <v>2515.8716049890463</v>
      </c>
      <c r="Z613" s="46">
        <f>VLOOKUP(ROUND(K613,0),Sheet2!$B$20:$M$37,10,0)</f>
        <v>2389.5589266904399</v>
      </c>
      <c r="AA613" s="46">
        <f>VLOOKUP(ROUND(K613,0),Sheet2!$B$20:$M$37,11,0)</f>
        <v>2307.5274120888876</v>
      </c>
      <c r="AB613" s="46">
        <f>VLOOKUP(ROUND(K613,0),Sheet2!$B$20:$M$37,12,0)</f>
        <v>2152.6172905909029</v>
      </c>
      <c r="AC613" s="46">
        <v>25</v>
      </c>
      <c r="AD613" s="53">
        <f t="shared" si="264"/>
        <v>0</v>
      </c>
      <c r="AE613">
        <v>1</v>
      </c>
      <c r="AF613" s="46">
        <v>0</v>
      </c>
      <c r="AG613">
        <v>0</v>
      </c>
      <c r="AH613" s="45">
        <v>0</v>
      </c>
      <c r="AL613">
        <v>0</v>
      </c>
      <c r="AM613" s="45">
        <v>0</v>
      </c>
      <c r="AO613">
        <v>0</v>
      </c>
      <c r="AQ613">
        <v>0</v>
      </c>
      <c r="AS613">
        <v>0</v>
      </c>
      <c r="AT613">
        <v>0</v>
      </c>
      <c r="AU613" t="s">
        <v>20</v>
      </c>
      <c r="AV613" t="s">
        <v>25</v>
      </c>
      <c r="AW613">
        <v>0</v>
      </c>
      <c r="AX613">
        <v>0</v>
      </c>
      <c r="AY613">
        <v>1</v>
      </c>
      <c r="AZ613" s="51">
        <f t="shared" si="265"/>
        <v>1</v>
      </c>
      <c r="BA613">
        <v>0</v>
      </c>
      <c r="BB613">
        <v>0</v>
      </c>
      <c r="BC613">
        <v>0</v>
      </c>
      <c r="BD613">
        <v>0</v>
      </c>
      <c r="BE613">
        <v>0</v>
      </c>
      <c r="BF613" s="51">
        <f t="shared" si="266"/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24</v>
      </c>
      <c r="BW613" t="s">
        <v>25</v>
      </c>
      <c r="BX613">
        <v>0</v>
      </c>
      <c r="BY613">
        <v>0</v>
      </c>
      <c r="BZ613" s="52">
        <f t="shared" ref="BZ613" si="277">BX613+BY613</f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 s="52">
        <f>CD613+CE613</f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Y613">
        <v>0</v>
      </c>
      <c r="CZ613">
        <v>0</v>
      </c>
      <c r="DA613">
        <v>0</v>
      </c>
      <c r="DC613">
        <v>0</v>
      </c>
      <c r="DD613" s="54">
        <f t="shared" si="267"/>
        <v>0</v>
      </c>
      <c r="DF613">
        <v>0</v>
      </c>
      <c r="DG613" s="46">
        <v>0</v>
      </c>
      <c r="DH613" t="s">
        <v>68</v>
      </c>
    </row>
    <row r="614" spans="1:112" hidden="1" x14ac:dyDescent="0.35">
      <c r="A614" t="s">
        <v>2</v>
      </c>
      <c r="B614">
        <v>21032435</v>
      </c>
      <c r="C614">
        <v>1995</v>
      </c>
      <c r="D614">
        <v>27</v>
      </c>
      <c r="E614">
        <v>0</v>
      </c>
      <c r="F614" t="s">
        <v>8</v>
      </c>
      <c r="G614" s="3" t="s">
        <v>11</v>
      </c>
      <c r="H614" s="1">
        <v>44433</v>
      </c>
      <c r="I614" s="1" t="s">
        <v>52</v>
      </c>
      <c r="J614" s="1">
        <v>44457</v>
      </c>
      <c r="K614">
        <v>38.285714285714285</v>
      </c>
      <c r="L614" s="48">
        <f t="shared" si="276"/>
        <v>0</v>
      </c>
      <c r="M614" s="48">
        <f t="shared" si="259"/>
        <v>0</v>
      </c>
      <c r="N614" s="48">
        <f t="shared" si="260"/>
        <v>0</v>
      </c>
      <c r="O614">
        <v>34.857142857142854</v>
      </c>
      <c r="P614">
        <v>2900</v>
      </c>
      <c r="Q614" s="9">
        <f>VLOOKUP(ROUND(K614,0),Sheet2!$B$20:$J$37,8,0)</f>
        <v>2726.9345824864808</v>
      </c>
      <c r="R614" s="46">
        <f>VLOOKUP(ROUND(K614,0),Sheet2!$B$20:$J$37,2,0)</f>
        <v>3770.264503671694</v>
      </c>
      <c r="S614" s="46">
        <f>VLOOKUP(ROUND(K614,0),Sheet2!$B$20:$J$37,3,0)</f>
        <v>3615.3543821737098</v>
      </c>
      <c r="T614" s="46">
        <f>VLOOKUP(ROUND(K614,0),Sheet2!$B$20:$J$37,4,0)</f>
        <v>3533.3228675721571</v>
      </c>
      <c r="U614" s="46">
        <f>VLOOKUP(ROUND(K614,0),Sheet2!$B$20:$J$37,5,0)</f>
        <v>3407.0101892735506</v>
      </c>
      <c r="V614" s="46">
        <f>VLOOKUP(ROUND(K614,0),Sheet2!$B$20:$J$37,6,0)</f>
        <v>3195.9472117761161</v>
      </c>
      <c r="W614" s="46">
        <f>VLOOKUP(ROUND(K614,0),Sheet2!$B$20:$J$37,7,0)</f>
        <v>2961.4408971312987</v>
      </c>
      <c r="X614" s="46">
        <f>VLOOKUP(ROUND(K614,0),Sheet2!$B$20:$J$37,8,0)</f>
        <v>2726.9345824864808</v>
      </c>
      <c r="Y614" s="46">
        <f>VLOOKUP(ROUND(K614,0),Sheet2!$B$20:$J$37,9,0)</f>
        <v>2515.8716049890463</v>
      </c>
      <c r="Z614" s="46">
        <f>VLOOKUP(ROUND(K614,0),Sheet2!$B$20:$M$37,10,0)</f>
        <v>2389.5589266904399</v>
      </c>
      <c r="AA614" s="46">
        <f>VLOOKUP(ROUND(K614,0),Sheet2!$B$20:$M$37,11,0)</f>
        <v>2307.5274120888876</v>
      </c>
      <c r="AB614" s="46">
        <f>VLOOKUP(ROUND(K614,0),Sheet2!$B$20:$M$37,12,0)</f>
        <v>2152.6172905909029</v>
      </c>
      <c r="AC614" s="46">
        <v>25</v>
      </c>
      <c r="AD614" s="53">
        <f t="shared" si="264"/>
        <v>0</v>
      </c>
      <c r="AE614">
        <v>1</v>
      </c>
      <c r="AF614" s="46">
        <v>0</v>
      </c>
      <c r="AG614">
        <v>0</v>
      </c>
      <c r="AH614" s="45">
        <v>0</v>
      </c>
      <c r="AL614">
        <v>0</v>
      </c>
      <c r="AM614" s="45">
        <v>0</v>
      </c>
      <c r="AO614">
        <v>0</v>
      </c>
      <c r="AQ614">
        <v>0</v>
      </c>
      <c r="AS614">
        <v>0</v>
      </c>
      <c r="AT614">
        <v>0</v>
      </c>
      <c r="AU614" t="s">
        <v>21</v>
      </c>
      <c r="AV614" t="s">
        <v>24</v>
      </c>
      <c r="AW614">
        <v>0</v>
      </c>
      <c r="AX614">
        <v>0</v>
      </c>
      <c r="AY614">
        <v>0</v>
      </c>
      <c r="AZ614" s="51">
        <f t="shared" si="265"/>
        <v>0</v>
      </c>
      <c r="BA614">
        <v>0</v>
      </c>
      <c r="BB614">
        <v>0</v>
      </c>
      <c r="BC614">
        <v>1</v>
      </c>
      <c r="BD614">
        <v>0</v>
      </c>
      <c r="BE614">
        <v>0</v>
      </c>
      <c r="BF614" s="51">
        <f t="shared" si="266"/>
        <v>0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/>
      <c r="CW614">
        <v>0</v>
      </c>
      <c r="CY614">
        <v>0</v>
      </c>
      <c r="CZ614">
        <v>0</v>
      </c>
      <c r="DA614">
        <v>0</v>
      </c>
      <c r="DC614">
        <v>0</v>
      </c>
      <c r="DD614" s="54">
        <f t="shared" si="267"/>
        <v>0</v>
      </c>
      <c r="DF614">
        <v>0</v>
      </c>
      <c r="DG614" s="46">
        <v>0</v>
      </c>
      <c r="DH614" t="s">
        <v>68</v>
      </c>
    </row>
    <row r="615" spans="1:112" hidden="1" x14ac:dyDescent="0.35">
      <c r="A615" t="s">
        <v>2</v>
      </c>
      <c r="B615">
        <v>19704279</v>
      </c>
      <c r="C615">
        <v>1991</v>
      </c>
      <c r="D615">
        <v>31</v>
      </c>
      <c r="E615">
        <v>0</v>
      </c>
      <c r="F615" t="s">
        <v>8</v>
      </c>
      <c r="G615" s="3" t="s">
        <v>11</v>
      </c>
      <c r="H615" s="1">
        <v>44438</v>
      </c>
      <c r="I615" s="1" t="s">
        <v>52</v>
      </c>
      <c r="J615" s="1">
        <v>44434</v>
      </c>
      <c r="K615">
        <v>38.285714285714285</v>
      </c>
      <c r="L615" s="48">
        <f t="shared" si="276"/>
        <v>0</v>
      </c>
      <c r="M615" s="48">
        <f t="shared" si="259"/>
        <v>0</v>
      </c>
      <c r="N615" s="48">
        <f t="shared" si="260"/>
        <v>0</v>
      </c>
      <c r="O615">
        <v>38.857142857142854</v>
      </c>
      <c r="P615">
        <v>2900</v>
      </c>
      <c r="Q615" s="9">
        <f>VLOOKUP(ROUND(K615,0),Sheet2!$B$20:$J$37,8,0)</f>
        <v>2726.9345824864808</v>
      </c>
      <c r="R615" s="46">
        <f>VLOOKUP(ROUND(K615,0),Sheet2!$B$20:$J$37,2,0)</f>
        <v>3770.264503671694</v>
      </c>
      <c r="S615" s="46">
        <f>VLOOKUP(ROUND(K615,0),Sheet2!$B$20:$J$37,3,0)</f>
        <v>3615.3543821737098</v>
      </c>
      <c r="T615" s="46">
        <f>VLOOKUP(ROUND(K615,0),Sheet2!$B$20:$J$37,4,0)</f>
        <v>3533.3228675721571</v>
      </c>
      <c r="U615" s="46">
        <f>VLOOKUP(ROUND(K615,0),Sheet2!$B$20:$J$37,5,0)</f>
        <v>3407.0101892735506</v>
      </c>
      <c r="V615" s="46">
        <f>VLOOKUP(ROUND(K615,0),Sheet2!$B$20:$J$37,6,0)</f>
        <v>3195.9472117761161</v>
      </c>
      <c r="W615" s="46">
        <f>VLOOKUP(ROUND(K615,0),Sheet2!$B$20:$J$37,7,0)</f>
        <v>2961.4408971312987</v>
      </c>
      <c r="X615" s="46">
        <f>VLOOKUP(ROUND(K615,0),Sheet2!$B$20:$J$37,8,0)</f>
        <v>2726.9345824864808</v>
      </c>
      <c r="Y615" s="46">
        <f>VLOOKUP(ROUND(K615,0),Sheet2!$B$20:$J$37,9,0)</f>
        <v>2515.8716049890463</v>
      </c>
      <c r="Z615" s="46">
        <f>VLOOKUP(ROUND(K615,0),Sheet2!$B$20:$M$37,10,0)</f>
        <v>2389.5589266904399</v>
      </c>
      <c r="AA615" s="46">
        <f>VLOOKUP(ROUND(K615,0),Sheet2!$B$20:$M$37,11,0)</f>
        <v>2307.5274120888876</v>
      </c>
      <c r="AB615" s="46">
        <f>VLOOKUP(ROUND(K615,0),Sheet2!$B$20:$M$37,12,0)</f>
        <v>2152.6172905909029</v>
      </c>
      <c r="AC615" s="46">
        <v>25</v>
      </c>
      <c r="AD615" s="53">
        <f t="shared" si="264"/>
        <v>0</v>
      </c>
      <c r="AE615">
        <v>1</v>
      </c>
      <c r="AF615" s="46">
        <v>0</v>
      </c>
      <c r="AG615">
        <v>0</v>
      </c>
      <c r="AH615" s="45">
        <v>0</v>
      </c>
      <c r="AL615">
        <v>0</v>
      </c>
      <c r="AM615" s="45">
        <v>0</v>
      </c>
      <c r="AO615">
        <v>0</v>
      </c>
      <c r="AQ615">
        <v>0</v>
      </c>
      <c r="AS615">
        <v>0</v>
      </c>
      <c r="AT615">
        <v>0</v>
      </c>
      <c r="AU615" t="s">
        <v>21</v>
      </c>
      <c r="AV615" t="s">
        <v>25</v>
      </c>
      <c r="AW615">
        <v>0</v>
      </c>
      <c r="AX615">
        <v>0</v>
      </c>
      <c r="AY615">
        <v>0</v>
      </c>
      <c r="AZ615" s="51">
        <f t="shared" si="265"/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51">
        <f t="shared" si="266"/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/>
      <c r="CW615">
        <v>0</v>
      </c>
      <c r="CY615">
        <v>0</v>
      </c>
      <c r="CZ615">
        <v>0</v>
      </c>
      <c r="DA615">
        <v>0</v>
      </c>
      <c r="DC615">
        <v>0</v>
      </c>
      <c r="DD615" s="54">
        <f t="shared" si="267"/>
        <v>0</v>
      </c>
      <c r="DF615">
        <v>0</v>
      </c>
      <c r="DG615" s="46">
        <v>0</v>
      </c>
      <c r="DH615" t="s">
        <v>68</v>
      </c>
    </row>
    <row r="616" spans="1:112" hidden="1" x14ac:dyDescent="0.35">
      <c r="A616" t="s">
        <v>3</v>
      </c>
      <c r="B616">
        <v>933994760</v>
      </c>
      <c r="C616">
        <v>1990</v>
      </c>
      <c r="D616">
        <v>32</v>
      </c>
      <c r="E616">
        <v>2</v>
      </c>
      <c r="F616" t="s">
        <v>8</v>
      </c>
      <c r="G616" s="3" t="s">
        <v>11</v>
      </c>
      <c r="H616" s="1">
        <v>44428</v>
      </c>
      <c r="I616" s="1">
        <v>44525</v>
      </c>
      <c r="J616" s="1">
        <v>44479</v>
      </c>
      <c r="K616">
        <v>38.285714285714285</v>
      </c>
      <c r="L616" s="48">
        <f t="shared" si="276"/>
        <v>0</v>
      </c>
      <c r="M616" s="48">
        <f t="shared" si="259"/>
        <v>0</v>
      </c>
      <c r="N616" s="48">
        <f t="shared" si="260"/>
        <v>0</v>
      </c>
      <c r="O616">
        <v>31</v>
      </c>
      <c r="P616">
        <v>2900</v>
      </c>
      <c r="Q616" s="9">
        <f>VLOOKUP(ROUND(K616,0),Sheet2!$B$20:$J$37,8,0)</f>
        <v>2726.9345824864808</v>
      </c>
      <c r="R616" s="46">
        <f>VLOOKUP(ROUND(K616,0),Sheet2!$B$20:$J$37,2,0)</f>
        <v>3770.264503671694</v>
      </c>
      <c r="S616" s="46">
        <f>VLOOKUP(ROUND(K616,0),Sheet2!$B$20:$J$37,3,0)</f>
        <v>3615.3543821737098</v>
      </c>
      <c r="T616" s="46">
        <f>VLOOKUP(ROUND(K616,0),Sheet2!$B$20:$J$37,4,0)</f>
        <v>3533.3228675721571</v>
      </c>
      <c r="U616" s="46">
        <f>VLOOKUP(ROUND(K616,0),Sheet2!$B$20:$J$37,5,0)</f>
        <v>3407.0101892735506</v>
      </c>
      <c r="V616" s="46">
        <f>VLOOKUP(ROUND(K616,0),Sheet2!$B$20:$J$37,6,0)</f>
        <v>3195.9472117761161</v>
      </c>
      <c r="W616" s="46">
        <f>VLOOKUP(ROUND(K616,0),Sheet2!$B$20:$J$37,7,0)</f>
        <v>2961.4408971312987</v>
      </c>
      <c r="X616" s="46">
        <f>VLOOKUP(ROUND(K616,0),Sheet2!$B$20:$J$37,8,0)</f>
        <v>2726.9345824864808</v>
      </c>
      <c r="Y616" s="46">
        <f>VLOOKUP(ROUND(K616,0),Sheet2!$B$20:$J$37,9,0)</f>
        <v>2515.8716049890463</v>
      </c>
      <c r="Z616" s="46">
        <f>VLOOKUP(ROUND(K616,0),Sheet2!$B$20:$M$37,10,0)</f>
        <v>2389.5589266904399</v>
      </c>
      <c r="AA616" s="46">
        <f>VLOOKUP(ROUND(K616,0),Sheet2!$B$20:$M$37,11,0)</f>
        <v>2307.5274120888876</v>
      </c>
      <c r="AB616" s="46">
        <f>VLOOKUP(ROUND(K616,0),Sheet2!$B$20:$M$37,12,0)</f>
        <v>2152.6172905909029</v>
      </c>
      <c r="AC616" s="46">
        <v>25</v>
      </c>
      <c r="AD616" s="53">
        <f t="shared" si="264"/>
        <v>0</v>
      </c>
      <c r="AE616">
        <v>1</v>
      </c>
      <c r="AF616" s="46">
        <v>0</v>
      </c>
      <c r="AG616">
        <v>0</v>
      </c>
      <c r="AH616" s="45">
        <v>0</v>
      </c>
      <c r="AL616">
        <v>0</v>
      </c>
      <c r="AM616" s="45">
        <v>0</v>
      </c>
      <c r="AO616">
        <v>0</v>
      </c>
      <c r="AS616">
        <v>0</v>
      </c>
      <c r="AT616">
        <v>0</v>
      </c>
      <c r="AU616" t="s">
        <v>20</v>
      </c>
      <c r="AV616" t="s">
        <v>24</v>
      </c>
      <c r="AW616">
        <v>0</v>
      </c>
      <c r="AX616">
        <v>0</v>
      </c>
      <c r="AY616">
        <v>1</v>
      </c>
      <c r="AZ616" s="51">
        <f t="shared" si="265"/>
        <v>1</v>
      </c>
      <c r="BA616">
        <v>0</v>
      </c>
      <c r="BB616">
        <v>0</v>
      </c>
      <c r="BC616">
        <v>1</v>
      </c>
      <c r="BD616">
        <v>0</v>
      </c>
      <c r="BE616">
        <v>0</v>
      </c>
      <c r="BF616" s="51">
        <f t="shared" si="266"/>
        <v>0</v>
      </c>
      <c r="BG616">
        <v>0</v>
      </c>
      <c r="BH616">
        <v>1</v>
      </c>
      <c r="BI616">
        <v>1</v>
      </c>
      <c r="BJ616">
        <v>0</v>
      </c>
      <c r="BK616">
        <v>0</v>
      </c>
      <c r="BL616">
        <v>0</v>
      </c>
      <c r="BM616">
        <v>1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97</v>
      </c>
      <c r="BW616" t="s">
        <v>24</v>
      </c>
      <c r="BX616">
        <v>0</v>
      </c>
      <c r="BY616">
        <v>0</v>
      </c>
      <c r="BZ616" s="52">
        <f t="shared" ref="BZ616" si="278">BX616+BY616</f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 s="52">
        <f>CD616+CE616</f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Y616">
        <v>0</v>
      </c>
      <c r="CZ616">
        <v>0</v>
      </c>
      <c r="DA616">
        <v>0</v>
      </c>
      <c r="DC616">
        <v>0</v>
      </c>
      <c r="DD616" s="54">
        <f t="shared" si="267"/>
        <v>0</v>
      </c>
      <c r="DE616" t="s">
        <v>73</v>
      </c>
      <c r="DF616">
        <v>0</v>
      </c>
      <c r="DG616" s="46">
        <v>0</v>
      </c>
      <c r="DH616" t="s">
        <v>68</v>
      </c>
    </row>
    <row r="617" spans="1:112" hidden="1" x14ac:dyDescent="0.35">
      <c r="A617" t="s">
        <v>2</v>
      </c>
      <c r="B617">
        <v>18727348</v>
      </c>
      <c r="C617">
        <v>1987</v>
      </c>
      <c r="D617">
        <v>35</v>
      </c>
      <c r="E617" s="45">
        <v>0</v>
      </c>
      <c r="F617" t="s">
        <v>8</v>
      </c>
      <c r="G617" s="3" t="s">
        <v>11</v>
      </c>
      <c r="H617" s="1">
        <v>44429</v>
      </c>
      <c r="I617" s="1" t="s">
        <v>52</v>
      </c>
      <c r="J617" s="1">
        <v>44473</v>
      </c>
      <c r="K617">
        <v>38.285714285714285</v>
      </c>
      <c r="L617" s="48">
        <f t="shared" si="276"/>
        <v>0</v>
      </c>
      <c r="M617" s="48">
        <f t="shared" si="259"/>
        <v>0</v>
      </c>
      <c r="N617" s="48">
        <f t="shared" si="260"/>
        <v>0</v>
      </c>
      <c r="O617">
        <v>32</v>
      </c>
      <c r="P617">
        <v>2900</v>
      </c>
      <c r="Q617" s="9">
        <f>VLOOKUP(ROUND(K617,0),Sheet2!$B$20:$J$37,8,0)</f>
        <v>2726.9345824864808</v>
      </c>
      <c r="R617" s="46">
        <f>VLOOKUP(ROUND(K617,0),Sheet2!$B$20:$J$37,2,0)</f>
        <v>3770.264503671694</v>
      </c>
      <c r="S617" s="46">
        <f>VLOOKUP(ROUND(K617,0),Sheet2!$B$20:$J$37,3,0)</f>
        <v>3615.3543821737098</v>
      </c>
      <c r="T617" s="46">
        <f>VLOOKUP(ROUND(K617,0),Sheet2!$B$20:$J$37,4,0)</f>
        <v>3533.3228675721571</v>
      </c>
      <c r="U617" s="46">
        <f>VLOOKUP(ROUND(K617,0),Sheet2!$B$20:$J$37,5,0)</f>
        <v>3407.0101892735506</v>
      </c>
      <c r="V617" s="46">
        <f>VLOOKUP(ROUND(K617,0),Sheet2!$B$20:$J$37,6,0)</f>
        <v>3195.9472117761161</v>
      </c>
      <c r="W617" s="46">
        <f>VLOOKUP(ROUND(K617,0),Sheet2!$B$20:$J$37,7,0)</f>
        <v>2961.4408971312987</v>
      </c>
      <c r="X617" s="46">
        <f>VLOOKUP(ROUND(K617,0),Sheet2!$B$20:$J$37,8,0)</f>
        <v>2726.9345824864808</v>
      </c>
      <c r="Y617" s="46">
        <f>VLOOKUP(ROUND(K617,0),Sheet2!$B$20:$J$37,9,0)</f>
        <v>2515.8716049890463</v>
      </c>
      <c r="Z617" s="46">
        <f>VLOOKUP(ROUND(K617,0),Sheet2!$B$20:$M$37,10,0)</f>
        <v>2389.5589266904399</v>
      </c>
      <c r="AA617" s="46">
        <f>VLOOKUP(ROUND(K617,0),Sheet2!$B$20:$M$37,11,0)</f>
        <v>2307.5274120888876</v>
      </c>
      <c r="AB617" s="46">
        <f>VLOOKUP(ROUND(K617,0),Sheet2!$B$20:$M$37,12,0)</f>
        <v>2152.6172905909029</v>
      </c>
      <c r="AC617" s="46">
        <v>25</v>
      </c>
      <c r="AD617" s="53">
        <f t="shared" si="264"/>
        <v>0</v>
      </c>
      <c r="AE617">
        <v>1</v>
      </c>
      <c r="AF617" s="46">
        <v>0</v>
      </c>
      <c r="AG617">
        <v>0</v>
      </c>
      <c r="AH617" s="45">
        <v>0</v>
      </c>
      <c r="AL617">
        <v>0</v>
      </c>
      <c r="AM617" s="45">
        <v>0</v>
      </c>
      <c r="AO617">
        <v>0</v>
      </c>
      <c r="AQ617">
        <v>0</v>
      </c>
      <c r="AS617">
        <v>0</v>
      </c>
      <c r="AT617">
        <v>0</v>
      </c>
      <c r="AU617" t="s">
        <v>21</v>
      </c>
      <c r="AV617" t="s">
        <v>25</v>
      </c>
      <c r="AW617">
        <v>0</v>
      </c>
      <c r="AX617">
        <v>0</v>
      </c>
      <c r="AY617">
        <v>1</v>
      </c>
      <c r="AZ617" s="51">
        <f t="shared" si="265"/>
        <v>1</v>
      </c>
      <c r="BA617">
        <v>0</v>
      </c>
      <c r="BB617">
        <v>0</v>
      </c>
      <c r="BC617">
        <v>0</v>
      </c>
      <c r="BD617">
        <v>0</v>
      </c>
      <c r="BE617">
        <v>0</v>
      </c>
      <c r="BF617" s="51">
        <f t="shared" si="266"/>
        <v>0</v>
      </c>
      <c r="BG617">
        <v>0</v>
      </c>
      <c r="BH617">
        <v>1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/>
      <c r="CW617">
        <v>0</v>
      </c>
      <c r="CY617">
        <v>0</v>
      </c>
      <c r="CZ617">
        <v>0</v>
      </c>
      <c r="DA617">
        <v>0</v>
      </c>
      <c r="DC617">
        <v>0</v>
      </c>
      <c r="DD617" s="54">
        <f t="shared" si="267"/>
        <v>0</v>
      </c>
      <c r="DF617">
        <v>0</v>
      </c>
      <c r="DG617" s="46">
        <v>0</v>
      </c>
      <c r="DH617" t="s">
        <v>68</v>
      </c>
    </row>
    <row r="618" spans="1:112" hidden="1" x14ac:dyDescent="0.35">
      <c r="A618" t="s">
        <v>2</v>
      </c>
      <c r="B618">
        <v>21049369</v>
      </c>
      <c r="C618">
        <v>1985</v>
      </c>
      <c r="D618">
        <v>37</v>
      </c>
      <c r="E618">
        <v>0</v>
      </c>
      <c r="F618" t="s">
        <v>8</v>
      </c>
      <c r="G618" s="4" t="s">
        <v>11</v>
      </c>
      <c r="H618" s="1">
        <v>44438</v>
      </c>
      <c r="I618" s="1"/>
      <c r="J618" s="1">
        <v>44540</v>
      </c>
      <c r="K618">
        <v>38.285714285714285</v>
      </c>
      <c r="L618" s="48">
        <f t="shared" si="276"/>
        <v>0</v>
      </c>
      <c r="M618" s="48">
        <f t="shared" si="259"/>
        <v>0</v>
      </c>
      <c r="N618" s="48">
        <f t="shared" si="260"/>
        <v>0</v>
      </c>
      <c r="O618">
        <v>23.714285714285715</v>
      </c>
      <c r="P618">
        <v>2900</v>
      </c>
      <c r="Q618" s="9">
        <f>VLOOKUP(ROUND(K618,0),Sheet2!$B$20:$J$37,8,0)</f>
        <v>2726.9345824864808</v>
      </c>
      <c r="R618" s="46">
        <f>VLOOKUP(ROUND(K618,0),Sheet2!$B$20:$J$37,2,0)</f>
        <v>3770.264503671694</v>
      </c>
      <c r="S618" s="46">
        <f>VLOOKUP(ROUND(K618,0),Sheet2!$B$20:$J$37,3,0)</f>
        <v>3615.3543821737098</v>
      </c>
      <c r="T618" s="46">
        <f>VLOOKUP(ROUND(K618,0),Sheet2!$B$20:$J$37,4,0)</f>
        <v>3533.3228675721571</v>
      </c>
      <c r="U618" s="46">
        <f>VLOOKUP(ROUND(K618,0),Sheet2!$B$20:$J$37,5,0)</f>
        <v>3407.0101892735506</v>
      </c>
      <c r="V618" s="46">
        <f>VLOOKUP(ROUND(K618,0),Sheet2!$B$20:$J$37,6,0)</f>
        <v>3195.9472117761161</v>
      </c>
      <c r="W618" s="46">
        <f>VLOOKUP(ROUND(K618,0),Sheet2!$B$20:$J$37,7,0)</f>
        <v>2961.4408971312987</v>
      </c>
      <c r="X618" s="46">
        <f>VLOOKUP(ROUND(K618,0),Sheet2!$B$20:$J$37,8,0)</f>
        <v>2726.9345824864808</v>
      </c>
      <c r="Y618" s="46">
        <f>VLOOKUP(ROUND(K618,0),Sheet2!$B$20:$J$37,9,0)</f>
        <v>2515.8716049890463</v>
      </c>
      <c r="Z618" s="46">
        <f>VLOOKUP(ROUND(K618,0),Sheet2!$B$20:$M$37,10,0)</f>
        <v>2389.5589266904399</v>
      </c>
      <c r="AA618" s="46">
        <f>VLOOKUP(ROUND(K618,0),Sheet2!$B$20:$M$37,11,0)</f>
        <v>2307.5274120888876</v>
      </c>
      <c r="AB618" s="46">
        <f>VLOOKUP(ROUND(K618,0),Sheet2!$B$20:$M$37,12,0)</f>
        <v>2152.6172905909029</v>
      </c>
      <c r="AC618" s="46">
        <v>25</v>
      </c>
      <c r="AD618" s="53">
        <f t="shared" si="264"/>
        <v>0</v>
      </c>
      <c r="AE618">
        <v>1</v>
      </c>
      <c r="AF618" s="46">
        <v>0</v>
      </c>
      <c r="AG618">
        <v>0</v>
      </c>
      <c r="AH618" s="45">
        <v>0</v>
      </c>
      <c r="AL618">
        <v>0</v>
      </c>
      <c r="AM618" s="45">
        <v>0</v>
      </c>
      <c r="AO618">
        <v>0</v>
      </c>
      <c r="AQ618">
        <v>0</v>
      </c>
      <c r="AS618">
        <v>0</v>
      </c>
      <c r="AT618">
        <v>0</v>
      </c>
      <c r="AU618" t="s">
        <v>21</v>
      </c>
      <c r="AV618" t="s">
        <v>25</v>
      </c>
      <c r="AW618">
        <v>0</v>
      </c>
      <c r="AX618">
        <v>0</v>
      </c>
      <c r="AY618">
        <v>1</v>
      </c>
      <c r="AZ618" s="51">
        <f t="shared" si="265"/>
        <v>1</v>
      </c>
      <c r="BA618">
        <v>0</v>
      </c>
      <c r="BB618">
        <v>1</v>
      </c>
      <c r="BC618">
        <v>0</v>
      </c>
      <c r="BD618">
        <v>0</v>
      </c>
      <c r="BE618">
        <v>0</v>
      </c>
      <c r="BF618" s="51">
        <f t="shared" si="266"/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/>
      <c r="CW618">
        <v>0</v>
      </c>
      <c r="CY618">
        <v>0</v>
      </c>
      <c r="CZ618">
        <v>0</v>
      </c>
      <c r="DA618">
        <v>0</v>
      </c>
      <c r="DC618">
        <v>0</v>
      </c>
      <c r="DD618" s="54">
        <f t="shared" si="267"/>
        <v>0</v>
      </c>
      <c r="DF618">
        <v>0</v>
      </c>
      <c r="DG618" s="46">
        <v>0</v>
      </c>
      <c r="DH618" t="s">
        <v>68</v>
      </c>
    </row>
    <row r="619" spans="1:112" hidden="1" x14ac:dyDescent="0.35">
      <c r="A619" t="s">
        <v>3</v>
      </c>
      <c r="B619">
        <v>355721503</v>
      </c>
      <c r="C619">
        <v>1996</v>
      </c>
      <c r="D619">
        <v>26</v>
      </c>
      <c r="E619" s="45">
        <v>1</v>
      </c>
      <c r="F619" t="s">
        <v>8</v>
      </c>
      <c r="G619" s="3" t="s">
        <v>11</v>
      </c>
      <c r="H619" s="1">
        <v>44427</v>
      </c>
      <c r="I619" s="1">
        <v>44510</v>
      </c>
      <c r="J619" s="1">
        <v>44541</v>
      </c>
      <c r="K619">
        <v>38.428571428571431</v>
      </c>
      <c r="L619" s="48">
        <f t="shared" si="276"/>
        <v>0</v>
      </c>
      <c r="M619" s="48">
        <f t="shared" si="259"/>
        <v>0</v>
      </c>
      <c r="N619" s="48">
        <f t="shared" si="260"/>
        <v>0</v>
      </c>
      <c r="O619">
        <v>34</v>
      </c>
      <c r="P619">
        <v>2900</v>
      </c>
      <c r="Q619" s="9">
        <f>VLOOKUP(ROUND(K619,0),Sheet2!$B$20:$J$37,8,0)</f>
        <v>2726.9345824864808</v>
      </c>
      <c r="R619" s="46">
        <f>VLOOKUP(ROUND(K619,0),Sheet2!$B$20:$J$37,2,0)</f>
        <v>3770.264503671694</v>
      </c>
      <c r="S619" s="46">
        <f>VLOOKUP(ROUND(K619,0),Sheet2!$B$20:$J$37,3,0)</f>
        <v>3615.3543821737098</v>
      </c>
      <c r="T619" s="46">
        <f>VLOOKUP(ROUND(K619,0),Sheet2!$B$20:$J$37,4,0)</f>
        <v>3533.3228675721571</v>
      </c>
      <c r="U619" s="46">
        <f>VLOOKUP(ROUND(K619,0),Sheet2!$B$20:$J$37,5,0)</f>
        <v>3407.0101892735506</v>
      </c>
      <c r="V619" s="46">
        <f>VLOOKUP(ROUND(K619,0),Sheet2!$B$20:$J$37,6,0)</f>
        <v>3195.9472117761161</v>
      </c>
      <c r="W619" s="46">
        <f>VLOOKUP(ROUND(K619,0),Sheet2!$B$20:$J$37,7,0)</f>
        <v>2961.4408971312987</v>
      </c>
      <c r="X619" s="46">
        <f>VLOOKUP(ROUND(K619,0),Sheet2!$B$20:$J$37,8,0)</f>
        <v>2726.9345824864808</v>
      </c>
      <c r="Y619" s="46">
        <f>VLOOKUP(ROUND(K619,0),Sheet2!$B$20:$J$37,9,0)</f>
        <v>2515.8716049890463</v>
      </c>
      <c r="Z619" s="46">
        <f>VLOOKUP(ROUND(K619,0),Sheet2!$B$20:$M$37,10,0)</f>
        <v>2389.5589266904399</v>
      </c>
      <c r="AA619" s="46">
        <f>VLOOKUP(ROUND(K619,0),Sheet2!$B$20:$M$37,11,0)</f>
        <v>2307.5274120888876</v>
      </c>
      <c r="AB619" s="46">
        <f>VLOOKUP(ROUND(K619,0),Sheet2!$B$20:$M$37,12,0)</f>
        <v>2152.6172905909029</v>
      </c>
      <c r="AC619" s="46">
        <v>25</v>
      </c>
      <c r="AD619" s="53">
        <f t="shared" si="264"/>
        <v>0</v>
      </c>
      <c r="AE619">
        <v>1</v>
      </c>
      <c r="AF619" s="46">
        <v>0</v>
      </c>
      <c r="AG619">
        <v>0</v>
      </c>
      <c r="AH619" s="45">
        <v>0</v>
      </c>
      <c r="AL619">
        <v>0</v>
      </c>
      <c r="AM619" s="45">
        <v>0</v>
      </c>
      <c r="AN619" t="s">
        <v>15</v>
      </c>
      <c r="AO619">
        <v>0</v>
      </c>
      <c r="AS619">
        <v>0</v>
      </c>
      <c r="AT619">
        <v>0</v>
      </c>
      <c r="AU619" t="s">
        <v>20</v>
      </c>
      <c r="AV619" t="s">
        <v>24</v>
      </c>
      <c r="AW619">
        <v>0</v>
      </c>
      <c r="AX619">
        <v>0</v>
      </c>
      <c r="AY619">
        <v>1</v>
      </c>
      <c r="AZ619" s="51">
        <f t="shared" si="265"/>
        <v>1</v>
      </c>
      <c r="BA619">
        <v>0</v>
      </c>
      <c r="BB619">
        <v>0</v>
      </c>
      <c r="BC619">
        <v>1</v>
      </c>
      <c r="BD619">
        <v>0</v>
      </c>
      <c r="BE619">
        <v>0</v>
      </c>
      <c r="BF619" s="51">
        <f t="shared" si="266"/>
        <v>0</v>
      </c>
      <c r="BG619">
        <v>0</v>
      </c>
      <c r="BH619">
        <v>1</v>
      </c>
      <c r="BI619">
        <v>1</v>
      </c>
      <c r="BJ619">
        <v>1</v>
      </c>
      <c r="BK619">
        <v>0</v>
      </c>
      <c r="BL619">
        <v>0</v>
      </c>
      <c r="BM619">
        <v>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83</v>
      </c>
      <c r="BW619" t="s">
        <v>24</v>
      </c>
      <c r="BX619">
        <v>0</v>
      </c>
      <c r="BY619">
        <v>0</v>
      </c>
      <c r="BZ619" s="52">
        <f t="shared" ref="BZ619:BZ621" si="279">BX619+BY619</f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 s="52">
        <f t="shared" ref="CF619:CF621" si="280">CD619+CE619</f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Y619">
        <v>0</v>
      </c>
      <c r="CZ619">
        <v>0</v>
      </c>
      <c r="DA619">
        <v>0</v>
      </c>
      <c r="DC619">
        <v>0</v>
      </c>
      <c r="DD619" s="54">
        <f t="shared" si="267"/>
        <v>0</v>
      </c>
      <c r="DE619" t="s">
        <v>8</v>
      </c>
      <c r="DF619">
        <v>0</v>
      </c>
      <c r="DG619" s="46">
        <v>0</v>
      </c>
      <c r="DH619" t="s">
        <v>68</v>
      </c>
    </row>
    <row r="620" spans="1:112" hidden="1" x14ac:dyDescent="0.35">
      <c r="A620" t="s">
        <v>2</v>
      </c>
      <c r="B620">
        <v>21005542</v>
      </c>
      <c r="C620">
        <v>1993</v>
      </c>
      <c r="D620">
        <v>29</v>
      </c>
      <c r="E620">
        <v>0</v>
      </c>
      <c r="F620" t="s">
        <v>8</v>
      </c>
      <c r="G620" s="3" t="s">
        <v>11</v>
      </c>
      <c r="H620" s="1">
        <v>44438</v>
      </c>
      <c r="I620" s="1">
        <v>44459</v>
      </c>
      <c r="J620" s="1">
        <v>44467</v>
      </c>
      <c r="K620">
        <v>38.428571428571431</v>
      </c>
      <c r="L620" s="48">
        <f t="shared" si="276"/>
        <v>0</v>
      </c>
      <c r="M620" s="48">
        <f t="shared" si="259"/>
        <v>0</v>
      </c>
      <c r="N620" s="48">
        <f t="shared" si="260"/>
        <v>0</v>
      </c>
      <c r="O620">
        <v>37.285714285714285</v>
      </c>
      <c r="P620">
        <v>2900</v>
      </c>
      <c r="Q620" s="9">
        <f>VLOOKUP(ROUND(K620,0),Sheet2!$B$20:$J$37,8,0)</f>
        <v>2726.9345824864808</v>
      </c>
      <c r="R620" s="46">
        <f>VLOOKUP(ROUND(K620,0),Sheet2!$B$20:$J$37,2,0)</f>
        <v>3770.264503671694</v>
      </c>
      <c r="S620" s="46">
        <f>VLOOKUP(ROUND(K620,0),Sheet2!$B$20:$J$37,3,0)</f>
        <v>3615.3543821737098</v>
      </c>
      <c r="T620" s="46">
        <f>VLOOKUP(ROUND(K620,0),Sheet2!$B$20:$J$37,4,0)</f>
        <v>3533.3228675721571</v>
      </c>
      <c r="U620" s="46">
        <f>VLOOKUP(ROUND(K620,0),Sheet2!$B$20:$J$37,5,0)</f>
        <v>3407.0101892735506</v>
      </c>
      <c r="V620" s="46">
        <f>VLOOKUP(ROUND(K620,0),Sheet2!$B$20:$J$37,6,0)</f>
        <v>3195.9472117761161</v>
      </c>
      <c r="W620" s="46">
        <f>VLOOKUP(ROUND(K620,0),Sheet2!$B$20:$J$37,7,0)</f>
        <v>2961.4408971312987</v>
      </c>
      <c r="X620" s="46">
        <f>VLOOKUP(ROUND(K620,0),Sheet2!$B$20:$J$37,8,0)</f>
        <v>2726.9345824864808</v>
      </c>
      <c r="Y620" s="46">
        <f>VLOOKUP(ROUND(K620,0),Sheet2!$B$20:$J$37,9,0)</f>
        <v>2515.8716049890463</v>
      </c>
      <c r="Z620" s="46">
        <f>VLOOKUP(ROUND(K620,0),Sheet2!$B$20:$M$37,10,0)</f>
        <v>2389.5589266904399</v>
      </c>
      <c r="AA620" s="46">
        <f>VLOOKUP(ROUND(K620,0),Sheet2!$B$20:$M$37,11,0)</f>
        <v>2307.5274120888876</v>
      </c>
      <c r="AB620" s="46">
        <f>VLOOKUP(ROUND(K620,0),Sheet2!$B$20:$M$37,12,0)</f>
        <v>2152.6172905909029</v>
      </c>
      <c r="AC620" s="46">
        <v>25</v>
      </c>
      <c r="AD620" s="53">
        <f t="shared" si="264"/>
        <v>0</v>
      </c>
      <c r="AE620">
        <v>1</v>
      </c>
      <c r="AF620" s="46">
        <v>0</v>
      </c>
      <c r="AG620">
        <v>0</v>
      </c>
      <c r="AH620" s="45">
        <v>0</v>
      </c>
      <c r="AL620">
        <v>0</v>
      </c>
      <c r="AM620" s="45">
        <v>0</v>
      </c>
      <c r="AO620">
        <v>0</v>
      </c>
      <c r="AQ620">
        <v>0</v>
      </c>
      <c r="AS620">
        <v>0</v>
      </c>
      <c r="AT620">
        <v>0</v>
      </c>
      <c r="AU620" t="s">
        <v>20</v>
      </c>
      <c r="AV620" t="s">
        <v>25</v>
      </c>
      <c r="AW620">
        <v>0</v>
      </c>
      <c r="AX620">
        <v>0</v>
      </c>
      <c r="AY620">
        <v>1</v>
      </c>
      <c r="AZ620" s="51">
        <f t="shared" si="265"/>
        <v>1</v>
      </c>
      <c r="BA620">
        <v>0</v>
      </c>
      <c r="BB620">
        <v>0</v>
      </c>
      <c r="BC620">
        <v>0</v>
      </c>
      <c r="BD620">
        <v>0</v>
      </c>
      <c r="BE620">
        <v>0</v>
      </c>
      <c r="BF620" s="51">
        <f t="shared" si="266"/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21</v>
      </c>
      <c r="BW620" t="s">
        <v>25</v>
      </c>
      <c r="BX620">
        <v>0</v>
      </c>
      <c r="BY620">
        <v>0</v>
      </c>
      <c r="BZ620" s="52">
        <f t="shared" si="279"/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 s="52">
        <f t="shared" si="280"/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Y620">
        <v>0</v>
      </c>
      <c r="CZ620">
        <v>0</v>
      </c>
      <c r="DA620">
        <v>0</v>
      </c>
      <c r="DC620">
        <v>0</v>
      </c>
      <c r="DD620" s="54">
        <f t="shared" si="267"/>
        <v>0</v>
      </c>
      <c r="DF620">
        <v>0</v>
      </c>
      <c r="DG620" s="46">
        <v>0</v>
      </c>
      <c r="DH620" t="s">
        <v>68</v>
      </c>
    </row>
    <row r="621" spans="1:112" hidden="1" x14ac:dyDescent="0.35">
      <c r="A621" t="s">
        <v>2</v>
      </c>
      <c r="B621">
        <v>18428141</v>
      </c>
      <c r="C621">
        <v>1987</v>
      </c>
      <c r="D621">
        <v>35</v>
      </c>
      <c r="E621">
        <v>0</v>
      </c>
      <c r="F621" t="s">
        <v>9</v>
      </c>
      <c r="G621" s="3" t="s">
        <v>11</v>
      </c>
      <c r="H621" s="1">
        <v>44428</v>
      </c>
      <c r="I621" s="1">
        <v>44484</v>
      </c>
      <c r="J621" s="1">
        <v>44511</v>
      </c>
      <c r="K621">
        <v>37.714285714285715</v>
      </c>
      <c r="L621" s="48">
        <f t="shared" si="276"/>
        <v>0</v>
      </c>
      <c r="M621" s="48">
        <f t="shared" si="259"/>
        <v>0</v>
      </c>
      <c r="N621" s="48">
        <f t="shared" si="260"/>
        <v>0</v>
      </c>
      <c r="O621">
        <v>33.857142857142861</v>
      </c>
      <c r="P621">
        <v>2900</v>
      </c>
      <c r="Q621" s="9">
        <f>VLOOKUP(ROUND(K621,0),Sheet2!$B$20:$J$37,8,0)</f>
        <v>2726.9345824864808</v>
      </c>
      <c r="R621" s="46">
        <f>VLOOKUP(ROUND(K621,0),Sheet2!$B$20:$J$37,2,0)</f>
        <v>3770.264503671694</v>
      </c>
      <c r="S621" s="46">
        <f>VLOOKUP(ROUND(K621,0),Sheet2!$B$20:$J$37,3,0)</f>
        <v>3615.3543821737098</v>
      </c>
      <c r="T621" s="46">
        <f>VLOOKUP(ROUND(K621,0),Sheet2!$B$20:$J$37,4,0)</f>
        <v>3533.3228675721571</v>
      </c>
      <c r="U621" s="46">
        <f>VLOOKUP(ROUND(K621,0),Sheet2!$B$20:$J$37,5,0)</f>
        <v>3407.0101892735506</v>
      </c>
      <c r="V621" s="46">
        <f>VLOOKUP(ROUND(K621,0),Sheet2!$B$20:$J$37,6,0)</f>
        <v>3195.9472117761161</v>
      </c>
      <c r="W621" s="46">
        <f>VLOOKUP(ROUND(K621,0),Sheet2!$B$20:$J$37,7,0)</f>
        <v>2961.4408971312987</v>
      </c>
      <c r="X621" s="46">
        <f>VLOOKUP(ROUND(K621,0),Sheet2!$B$20:$J$37,8,0)</f>
        <v>2726.9345824864808</v>
      </c>
      <c r="Y621" s="46">
        <f>VLOOKUP(ROUND(K621,0),Sheet2!$B$20:$J$37,9,0)</f>
        <v>2515.8716049890463</v>
      </c>
      <c r="Z621" s="46">
        <f>VLOOKUP(ROUND(K621,0),Sheet2!$B$20:$M$37,10,0)</f>
        <v>2389.5589266904399</v>
      </c>
      <c r="AA621" s="46">
        <f>VLOOKUP(ROUND(K621,0),Sheet2!$B$20:$M$37,11,0)</f>
        <v>2307.5274120888876</v>
      </c>
      <c r="AB621" s="46">
        <f>VLOOKUP(ROUND(K621,0),Sheet2!$B$20:$M$37,12,0)</f>
        <v>2152.6172905909029</v>
      </c>
      <c r="AC621" s="46">
        <v>25</v>
      </c>
      <c r="AD621" s="53">
        <f t="shared" si="264"/>
        <v>0</v>
      </c>
      <c r="AE621">
        <v>1</v>
      </c>
      <c r="AF621" s="46">
        <v>0</v>
      </c>
      <c r="AG621">
        <v>0</v>
      </c>
      <c r="AH621" s="45">
        <v>0</v>
      </c>
      <c r="AL621">
        <v>1</v>
      </c>
      <c r="AM621" s="45">
        <v>0</v>
      </c>
      <c r="AN621">
        <v>16</v>
      </c>
      <c r="AO621">
        <v>0</v>
      </c>
      <c r="AQ621">
        <v>0</v>
      </c>
      <c r="AS621">
        <v>0</v>
      </c>
      <c r="AT621">
        <v>0</v>
      </c>
      <c r="AU621" t="s">
        <v>20</v>
      </c>
      <c r="AV621" t="s">
        <v>24</v>
      </c>
      <c r="AW621">
        <v>0</v>
      </c>
      <c r="AX621">
        <v>1</v>
      </c>
      <c r="AY621">
        <v>1</v>
      </c>
      <c r="AZ621" s="51">
        <v>1</v>
      </c>
      <c r="BA621">
        <v>1</v>
      </c>
      <c r="BB621">
        <v>1</v>
      </c>
      <c r="BC621">
        <v>1</v>
      </c>
      <c r="BD621">
        <v>0</v>
      </c>
      <c r="BE621">
        <v>0</v>
      </c>
      <c r="BF621" s="51">
        <f t="shared" si="266"/>
        <v>0</v>
      </c>
      <c r="BG621">
        <v>0</v>
      </c>
      <c r="BH621">
        <v>0</v>
      </c>
      <c r="BI621">
        <v>1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56</v>
      </c>
      <c r="BW621" t="s">
        <v>24</v>
      </c>
      <c r="BX621">
        <v>0</v>
      </c>
      <c r="BY621">
        <v>0</v>
      </c>
      <c r="BZ621" s="52">
        <f t="shared" si="279"/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 s="52">
        <f t="shared" si="280"/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Y621">
        <v>0</v>
      </c>
      <c r="CZ621">
        <v>0</v>
      </c>
      <c r="DA621">
        <v>0</v>
      </c>
      <c r="DC621">
        <v>0</v>
      </c>
      <c r="DD621" s="54">
        <f t="shared" si="267"/>
        <v>0</v>
      </c>
      <c r="DE621" t="s">
        <v>73</v>
      </c>
      <c r="DF621">
        <v>0</v>
      </c>
      <c r="DG621" s="46">
        <v>0</v>
      </c>
      <c r="DH621" t="s">
        <v>68</v>
      </c>
    </row>
    <row r="622" spans="1:112" hidden="1" x14ac:dyDescent="0.35">
      <c r="A622" t="s">
        <v>2</v>
      </c>
      <c r="B622">
        <v>17000499</v>
      </c>
      <c r="C622">
        <v>1988</v>
      </c>
      <c r="D622">
        <v>34</v>
      </c>
      <c r="E622">
        <v>0</v>
      </c>
      <c r="F622" t="s">
        <v>9</v>
      </c>
      <c r="G622" s="4" t="s">
        <v>11</v>
      </c>
      <c r="H622" s="1">
        <v>44424</v>
      </c>
      <c r="I622" s="1"/>
      <c r="J622" s="1">
        <v>44526</v>
      </c>
      <c r="K622">
        <v>38.142857142857146</v>
      </c>
      <c r="L622" s="48">
        <f t="shared" si="276"/>
        <v>0</v>
      </c>
      <c r="M622" s="48">
        <f t="shared" si="259"/>
        <v>0</v>
      </c>
      <c r="N622" s="48">
        <f t="shared" si="260"/>
        <v>0</v>
      </c>
      <c r="O622">
        <v>23.571428571428577</v>
      </c>
      <c r="P622">
        <v>2900</v>
      </c>
      <c r="Q622" s="9">
        <f>VLOOKUP(ROUND(K622,0),Sheet2!$B$20:$J$37,8,0)</f>
        <v>2726.9345824864808</v>
      </c>
      <c r="R622" s="46">
        <f>VLOOKUP(ROUND(K622,0),Sheet2!$B$20:$J$37,2,0)</f>
        <v>3770.264503671694</v>
      </c>
      <c r="S622" s="46">
        <f>VLOOKUP(ROUND(K622,0),Sheet2!$B$20:$J$37,3,0)</f>
        <v>3615.3543821737098</v>
      </c>
      <c r="T622" s="46">
        <f>VLOOKUP(ROUND(K622,0),Sheet2!$B$20:$J$37,4,0)</f>
        <v>3533.3228675721571</v>
      </c>
      <c r="U622" s="46">
        <f>VLOOKUP(ROUND(K622,0),Sheet2!$B$20:$J$37,5,0)</f>
        <v>3407.0101892735506</v>
      </c>
      <c r="V622" s="46">
        <f>VLOOKUP(ROUND(K622,0),Sheet2!$B$20:$J$37,6,0)</f>
        <v>3195.9472117761161</v>
      </c>
      <c r="W622" s="46">
        <f>VLOOKUP(ROUND(K622,0),Sheet2!$B$20:$J$37,7,0)</f>
        <v>2961.4408971312987</v>
      </c>
      <c r="X622" s="46">
        <f>VLOOKUP(ROUND(K622,0),Sheet2!$B$20:$J$37,8,0)</f>
        <v>2726.9345824864808</v>
      </c>
      <c r="Y622" s="46">
        <f>VLOOKUP(ROUND(K622,0),Sheet2!$B$20:$J$37,9,0)</f>
        <v>2515.8716049890463</v>
      </c>
      <c r="Z622" s="46">
        <f>VLOOKUP(ROUND(K622,0),Sheet2!$B$20:$M$37,10,0)</f>
        <v>2389.5589266904399</v>
      </c>
      <c r="AA622" s="46">
        <f>VLOOKUP(ROUND(K622,0),Sheet2!$B$20:$M$37,11,0)</f>
        <v>2307.5274120888876</v>
      </c>
      <c r="AB622" s="46">
        <f>VLOOKUP(ROUND(K622,0),Sheet2!$B$20:$M$37,12,0)</f>
        <v>2152.6172905909029</v>
      </c>
      <c r="AC622" s="46">
        <v>25</v>
      </c>
      <c r="AD622" s="53">
        <f t="shared" si="264"/>
        <v>0</v>
      </c>
      <c r="AE622">
        <v>1</v>
      </c>
      <c r="AF622" s="46">
        <v>0</v>
      </c>
      <c r="AG622">
        <v>0</v>
      </c>
      <c r="AH622" s="45">
        <v>0</v>
      </c>
      <c r="AL622">
        <v>1</v>
      </c>
      <c r="AM622" s="45">
        <v>0</v>
      </c>
      <c r="AO622">
        <v>0</v>
      </c>
      <c r="AQ622">
        <v>0</v>
      </c>
      <c r="AS622">
        <v>0</v>
      </c>
      <c r="AT622">
        <v>0</v>
      </c>
      <c r="AU622" t="s">
        <v>21</v>
      </c>
      <c r="AV622" t="s">
        <v>24</v>
      </c>
      <c r="AW622">
        <v>0</v>
      </c>
      <c r="AX622">
        <v>0</v>
      </c>
      <c r="AY622">
        <v>1</v>
      </c>
      <c r="AZ622" s="51">
        <f t="shared" si="265"/>
        <v>1</v>
      </c>
      <c r="BA622">
        <v>0</v>
      </c>
      <c r="BB622">
        <v>1</v>
      </c>
      <c r="BC622">
        <v>1</v>
      </c>
      <c r="BD622">
        <v>1</v>
      </c>
      <c r="BE622">
        <v>0</v>
      </c>
      <c r="BF622" s="51">
        <f t="shared" si="266"/>
        <v>1</v>
      </c>
      <c r="BG622">
        <v>0</v>
      </c>
      <c r="BH622">
        <v>1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/>
      <c r="CW622">
        <v>0</v>
      </c>
      <c r="CY622">
        <v>0</v>
      </c>
      <c r="CZ622">
        <v>0</v>
      </c>
      <c r="DA622">
        <v>0</v>
      </c>
      <c r="DC622">
        <v>0</v>
      </c>
      <c r="DD622" s="54">
        <f t="shared" si="267"/>
        <v>0</v>
      </c>
      <c r="DF622">
        <v>0</v>
      </c>
      <c r="DG622" s="46">
        <v>0</v>
      </c>
      <c r="DH622" t="s">
        <v>68</v>
      </c>
    </row>
    <row r="623" spans="1:112" hidden="1" x14ac:dyDescent="0.35">
      <c r="A623" t="s">
        <v>2</v>
      </c>
      <c r="B623">
        <v>21045523</v>
      </c>
      <c r="C623">
        <v>1994</v>
      </c>
      <c r="D623">
        <v>28</v>
      </c>
      <c r="E623">
        <v>0</v>
      </c>
      <c r="F623" t="s">
        <v>8</v>
      </c>
      <c r="G623" s="4" t="s">
        <v>11</v>
      </c>
      <c r="H623" s="1">
        <v>44446</v>
      </c>
      <c r="I623" s="1"/>
      <c r="J623" s="1">
        <v>44538</v>
      </c>
      <c r="K623" s="46">
        <v>37.571428571428569</v>
      </c>
      <c r="L623" s="48">
        <f t="shared" si="276"/>
        <v>0</v>
      </c>
      <c r="M623" s="48">
        <f t="shared" si="259"/>
        <v>0</v>
      </c>
      <c r="N623" s="48">
        <f t="shared" si="260"/>
        <v>0</v>
      </c>
      <c r="O623">
        <v>24.428571428571427</v>
      </c>
      <c r="P623">
        <v>2900</v>
      </c>
      <c r="Q623" s="9">
        <f>VLOOKUP(ROUND(K623,0),Sheet2!$B$20:$J$37,8,0)</f>
        <v>2726.9345824864808</v>
      </c>
      <c r="R623" s="46">
        <f>VLOOKUP(ROUND(K623,0),Sheet2!$B$20:$J$37,2,0)</f>
        <v>3770.264503671694</v>
      </c>
      <c r="S623" s="46">
        <f>VLOOKUP(ROUND(K623,0),Sheet2!$B$20:$J$37,3,0)</f>
        <v>3615.3543821737098</v>
      </c>
      <c r="T623" s="46">
        <f>VLOOKUP(ROUND(K623,0),Sheet2!$B$20:$J$37,4,0)</f>
        <v>3533.3228675721571</v>
      </c>
      <c r="U623" s="46">
        <f>VLOOKUP(ROUND(K623,0),Sheet2!$B$20:$J$37,5,0)</f>
        <v>3407.0101892735506</v>
      </c>
      <c r="V623" s="46">
        <f>VLOOKUP(ROUND(K623,0),Sheet2!$B$20:$J$37,6,0)</f>
        <v>3195.9472117761161</v>
      </c>
      <c r="W623" s="46">
        <f>VLOOKUP(ROUND(K623,0),Sheet2!$B$20:$J$37,7,0)</f>
        <v>2961.4408971312987</v>
      </c>
      <c r="X623" s="46">
        <f>VLOOKUP(ROUND(K623,0),Sheet2!$B$20:$J$37,8,0)</f>
        <v>2726.9345824864808</v>
      </c>
      <c r="Y623" s="46">
        <f>VLOOKUP(ROUND(K623,0),Sheet2!$B$20:$J$37,9,0)</f>
        <v>2515.8716049890463</v>
      </c>
      <c r="Z623" s="46">
        <f>VLOOKUP(ROUND(K623,0),Sheet2!$B$20:$M$37,10,0)</f>
        <v>2389.5589266904399</v>
      </c>
      <c r="AA623" s="46">
        <f>VLOOKUP(ROUND(K623,0),Sheet2!$B$20:$M$37,11,0)</f>
        <v>2307.5274120888876</v>
      </c>
      <c r="AB623" s="46">
        <f>VLOOKUP(ROUND(K623,0),Sheet2!$B$20:$M$37,12,0)</f>
        <v>2152.6172905909029</v>
      </c>
      <c r="AC623" s="46">
        <v>25</v>
      </c>
      <c r="AD623" s="53">
        <f t="shared" si="264"/>
        <v>0</v>
      </c>
      <c r="AE623">
        <v>1</v>
      </c>
      <c r="AF623" s="46">
        <v>0</v>
      </c>
      <c r="AG623">
        <v>0</v>
      </c>
      <c r="AH623" s="45">
        <v>0</v>
      </c>
      <c r="AL623">
        <v>1</v>
      </c>
      <c r="AM623" s="45">
        <v>0</v>
      </c>
      <c r="AO623">
        <v>0</v>
      </c>
      <c r="AQ623">
        <v>0</v>
      </c>
      <c r="AS623">
        <v>0</v>
      </c>
      <c r="AT623">
        <v>0</v>
      </c>
      <c r="AU623" t="s">
        <v>21</v>
      </c>
      <c r="AV623" t="s">
        <v>25</v>
      </c>
      <c r="AW623">
        <v>0</v>
      </c>
      <c r="AX623">
        <v>0</v>
      </c>
      <c r="AY623">
        <v>1</v>
      </c>
      <c r="AZ623" s="51">
        <f t="shared" si="265"/>
        <v>1</v>
      </c>
      <c r="BA623">
        <v>0</v>
      </c>
      <c r="BB623">
        <v>1</v>
      </c>
      <c r="BC623">
        <v>0</v>
      </c>
      <c r="BD623">
        <v>0</v>
      </c>
      <c r="BE623">
        <v>0</v>
      </c>
      <c r="BF623" s="51">
        <f t="shared" si="266"/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/>
      <c r="CW623">
        <v>0</v>
      </c>
      <c r="CY623">
        <v>0</v>
      </c>
      <c r="CZ623">
        <v>0</v>
      </c>
      <c r="DA623">
        <v>0</v>
      </c>
      <c r="DC623">
        <v>0</v>
      </c>
      <c r="DD623" s="54">
        <f t="shared" si="267"/>
        <v>0</v>
      </c>
      <c r="DF623">
        <v>0</v>
      </c>
      <c r="DG623" s="46">
        <v>0</v>
      </c>
      <c r="DH623" t="s">
        <v>68</v>
      </c>
    </row>
    <row r="624" spans="1:112" hidden="1" x14ac:dyDescent="0.35">
      <c r="A624" t="s">
        <v>3</v>
      </c>
      <c r="B624">
        <v>907015379</v>
      </c>
      <c r="C624">
        <v>1986</v>
      </c>
      <c r="D624">
        <v>36</v>
      </c>
      <c r="E624" s="45">
        <v>3</v>
      </c>
      <c r="F624" t="s">
        <v>8</v>
      </c>
      <c r="G624" s="3" t="s">
        <v>11</v>
      </c>
      <c r="H624" s="1">
        <v>44457</v>
      </c>
      <c r="I624" s="1"/>
      <c r="J624" s="1">
        <v>44468</v>
      </c>
      <c r="K624">
        <v>38.142857142857146</v>
      </c>
      <c r="L624" s="48">
        <f t="shared" si="276"/>
        <v>0</v>
      </c>
      <c r="M624" s="48">
        <f t="shared" si="259"/>
        <v>0</v>
      </c>
      <c r="N624" s="48">
        <f t="shared" si="260"/>
        <v>0</v>
      </c>
      <c r="O624">
        <v>36.571428571428577</v>
      </c>
      <c r="P624">
        <v>3700</v>
      </c>
      <c r="Q624" s="9">
        <f>VLOOKUP(ROUND(K624,0),Sheet2!$B$20:$J$37,8,0)</f>
        <v>2726.9345824864808</v>
      </c>
      <c r="R624" s="46">
        <f>VLOOKUP(ROUND(K624,0),Sheet2!$B$20:$J$37,2,0)</f>
        <v>3770.264503671694</v>
      </c>
      <c r="S624" s="46">
        <f>VLOOKUP(ROUND(K624,0),Sheet2!$B$20:$J$37,3,0)</f>
        <v>3615.3543821737098</v>
      </c>
      <c r="T624" s="46">
        <f>VLOOKUP(ROUND(K624,0),Sheet2!$B$20:$J$37,4,0)</f>
        <v>3533.3228675721571</v>
      </c>
      <c r="U624" s="46">
        <f>VLOOKUP(ROUND(K624,0),Sheet2!$B$20:$J$37,5,0)</f>
        <v>3407.0101892735506</v>
      </c>
      <c r="V624" s="46">
        <f>VLOOKUP(ROUND(K624,0),Sheet2!$B$20:$J$37,6,0)</f>
        <v>3195.9472117761161</v>
      </c>
      <c r="W624" s="46">
        <f>VLOOKUP(ROUND(K624,0),Sheet2!$B$20:$J$37,7,0)</f>
        <v>2961.4408971312987</v>
      </c>
      <c r="X624" s="46">
        <f>VLOOKUP(ROUND(K624,0),Sheet2!$B$20:$J$37,8,0)</f>
        <v>2726.9345824864808</v>
      </c>
      <c r="Y624" s="46">
        <f>VLOOKUP(ROUND(K624,0),Sheet2!$B$20:$J$37,9,0)</f>
        <v>2515.8716049890463</v>
      </c>
      <c r="Z624" s="46">
        <f>VLOOKUP(ROUND(K624,0),Sheet2!$B$20:$M$37,10,0)</f>
        <v>2389.5589266904399</v>
      </c>
      <c r="AA624" s="46">
        <f>VLOOKUP(ROUND(K624,0),Sheet2!$B$20:$M$37,11,0)</f>
        <v>2307.5274120888876</v>
      </c>
      <c r="AB624" s="46">
        <f>VLOOKUP(ROUND(K624,0),Sheet2!$B$20:$M$37,12,0)</f>
        <v>2152.6172905909029</v>
      </c>
      <c r="AC624" s="46">
        <v>97</v>
      </c>
      <c r="AD624" s="53">
        <f t="shared" si="264"/>
        <v>0</v>
      </c>
      <c r="AE624">
        <v>1</v>
      </c>
      <c r="AF624" s="46">
        <v>0</v>
      </c>
      <c r="AG624">
        <v>0</v>
      </c>
      <c r="AH624" s="45">
        <v>0</v>
      </c>
      <c r="AL624">
        <v>0</v>
      </c>
      <c r="AM624" s="45">
        <v>0</v>
      </c>
      <c r="AO624">
        <v>0</v>
      </c>
      <c r="AQ624">
        <v>0</v>
      </c>
      <c r="AS624">
        <v>0</v>
      </c>
      <c r="AT624">
        <v>0</v>
      </c>
      <c r="AU624" t="s">
        <v>21</v>
      </c>
      <c r="AV624" t="s">
        <v>25</v>
      </c>
      <c r="AW624">
        <v>0</v>
      </c>
      <c r="AX624">
        <v>0</v>
      </c>
      <c r="AY624">
        <v>1</v>
      </c>
      <c r="AZ624" s="51">
        <f t="shared" si="265"/>
        <v>1</v>
      </c>
      <c r="BA624">
        <v>0</v>
      </c>
      <c r="BB624">
        <v>0</v>
      </c>
      <c r="BC624">
        <v>0</v>
      </c>
      <c r="BD624">
        <v>0</v>
      </c>
      <c r="BE624">
        <v>0</v>
      </c>
      <c r="BF624" s="51">
        <f t="shared" si="266"/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/>
      <c r="CW624">
        <v>0</v>
      </c>
      <c r="CY624">
        <v>0</v>
      </c>
      <c r="CZ624">
        <v>0</v>
      </c>
      <c r="DA624">
        <v>0</v>
      </c>
      <c r="DC624">
        <v>0</v>
      </c>
      <c r="DD624" s="54">
        <f t="shared" si="267"/>
        <v>0</v>
      </c>
      <c r="DE624" t="s">
        <v>8</v>
      </c>
      <c r="DF624">
        <v>0</v>
      </c>
      <c r="DG624" s="46">
        <v>0</v>
      </c>
      <c r="DH624" t="s">
        <v>68</v>
      </c>
    </row>
    <row r="625" spans="1:112" hidden="1" x14ac:dyDescent="0.35">
      <c r="A625" t="s">
        <v>2</v>
      </c>
      <c r="B625">
        <v>21052913</v>
      </c>
      <c r="C625">
        <v>1982</v>
      </c>
      <c r="D625">
        <v>40</v>
      </c>
      <c r="E625">
        <v>0</v>
      </c>
      <c r="F625" t="s">
        <v>8</v>
      </c>
      <c r="G625" s="4" t="s">
        <v>11</v>
      </c>
      <c r="H625" s="1">
        <v>44454</v>
      </c>
      <c r="I625" s="1"/>
      <c r="J625" s="1">
        <v>44534</v>
      </c>
      <c r="K625">
        <v>38</v>
      </c>
      <c r="L625" s="48">
        <f t="shared" si="276"/>
        <v>0</v>
      </c>
      <c r="M625" s="48">
        <f t="shared" si="259"/>
        <v>0</v>
      </c>
      <c r="N625" s="48">
        <f t="shared" si="260"/>
        <v>0</v>
      </c>
      <c r="O625">
        <v>26.571428571428569</v>
      </c>
      <c r="P625">
        <v>2900</v>
      </c>
      <c r="Q625" s="9">
        <f>VLOOKUP(ROUND(K625,0),Sheet2!$B$20:$J$37,8,0)</f>
        <v>2726.9345824864808</v>
      </c>
      <c r="R625" s="46">
        <f>VLOOKUP(ROUND(K625,0),Sheet2!$B$20:$J$37,2,0)</f>
        <v>3770.264503671694</v>
      </c>
      <c r="S625" s="46">
        <f>VLOOKUP(ROUND(K625,0),Sheet2!$B$20:$J$37,3,0)</f>
        <v>3615.3543821737098</v>
      </c>
      <c r="T625" s="46">
        <f>VLOOKUP(ROUND(K625,0),Sheet2!$B$20:$J$37,4,0)</f>
        <v>3533.3228675721571</v>
      </c>
      <c r="U625" s="46">
        <f>VLOOKUP(ROUND(K625,0),Sheet2!$B$20:$J$37,5,0)</f>
        <v>3407.0101892735506</v>
      </c>
      <c r="V625" s="46">
        <f>VLOOKUP(ROUND(K625,0),Sheet2!$B$20:$J$37,6,0)</f>
        <v>3195.9472117761161</v>
      </c>
      <c r="W625" s="46">
        <f>VLOOKUP(ROUND(K625,0),Sheet2!$B$20:$J$37,7,0)</f>
        <v>2961.4408971312987</v>
      </c>
      <c r="X625" s="46">
        <f>VLOOKUP(ROUND(K625,0),Sheet2!$B$20:$J$37,8,0)</f>
        <v>2726.9345824864808</v>
      </c>
      <c r="Y625" s="46">
        <f>VLOOKUP(ROUND(K625,0),Sheet2!$B$20:$J$37,9,0)</f>
        <v>2515.8716049890463</v>
      </c>
      <c r="Z625" s="46">
        <f>VLOOKUP(ROUND(K625,0),Sheet2!$B$20:$M$37,10,0)</f>
        <v>2389.5589266904399</v>
      </c>
      <c r="AA625" s="46">
        <f>VLOOKUP(ROUND(K625,0),Sheet2!$B$20:$M$37,11,0)</f>
        <v>2307.5274120888876</v>
      </c>
      <c r="AB625" s="46">
        <f>VLOOKUP(ROUND(K625,0),Sheet2!$B$20:$M$37,12,0)</f>
        <v>2152.6172905909029</v>
      </c>
      <c r="AC625" s="46">
        <v>25</v>
      </c>
      <c r="AD625" s="53">
        <f t="shared" si="264"/>
        <v>0</v>
      </c>
      <c r="AE625">
        <v>1</v>
      </c>
      <c r="AF625" s="46">
        <v>0</v>
      </c>
      <c r="AG625">
        <v>0</v>
      </c>
      <c r="AH625" s="45">
        <v>0</v>
      </c>
      <c r="AL625">
        <v>1</v>
      </c>
      <c r="AM625" s="45">
        <v>0</v>
      </c>
      <c r="AO625">
        <v>0</v>
      </c>
      <c r="AQ625">
        <v>0</v>
      </c>
      <c r="AS625">
        <v>0</v>
      </c>
      <c r="AT625">
        <v>0</v>
      </c>
      <c r="AU625" t="s">
        <v>21</v>
      </c>
      <c r="AV625" t="s">
        <v>25</v>
      </c>
      <c r="AW625">
        <v>0</v>
      </c>
      <c r="AX625">
        <v>0</v>
      </c>
      <c r="AY625">
        <v>0</v>
      </c>
      <c r="AZ625" s="51">
        <f t="shared" si="265"/>
        <v>0</v>
      </c>
      <c r="BA625">
        <v>0</v>
      </c>
      <c r="BB625">
        <v>1</v>
      </c>
      <c r="BC625">
        <v>1</v>
      </c>
      <c r="BD625">
        <v>0</v>
      </c>
      <c r="BE625">
        <v>0</v>
      </c>
      <c r="BF625" s="51">
        <f t="shared" si="266"/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/>
      <c r="CW625">
        <v>0</v>
      </c>
      <c r="CY625">
        <v>0</v>
      </c>
      <c r="CZ625">
        <v>0</v>
      </c>
      <c r="DA625">
        <v>0</v>
      </c>
      <c r="DC625">
        <v>0</v>
      </c>
      <c r="DD625" s="54">
        <f t="shared" si="267"/>
        <v>0</v>
      </c>
      <c r="DF625">
        <v>0</v>
      </c>
      <c r="DG625" s="46">
        <v>0</v>
      </c>
      <c r="DH625" t="s">
        <v>68</v>
      </c>
    </row>
    <row r="626" spans="1:112" hidden="1" x14ac:dyDescent="0.35">
      <c r="A626" t="s">
        <v>2</v>
      </c>
      <c r="B626">
        <v>21018499</v>
      </c>
      <c r="C626">
        <v>1993</v>
      </c>
      <c r="D626">
        <v>29</v>
      </c>
      <c r="E626">
        <v>0</v>
      </c>
      <c r="F626" t="s">
        <v>8</v>
      </c>
      <c r="G626" s="4" t="s">
        <v>11</v>
      </c>
      <c r="H626" s="1">
        <v>44434</v>
      </c>
      <c r="I626" s="1">
        <v>44455</v>
      </c>
      <c r="J626" s="1">
        <v>44529</v>
      </c>
      <c r="K626" s="47">
        <v>38</v>
      </c>
      <c r="L626" s="48">
        <v>0</v>
      </c>
      <c r="M626" s="48">
        <f t="shared" si="259"/>
        <v>0</v>
      </c>
      <c r="N626" s="48">
        <f t="shared" si="260"/>
        <v>0</v>
      </c>
      <c r="P626">
        <v>2900</v>
      </c>
      <c r="Q626" s="9">
        <f>VLOOKUP(ROUND(K626,0),Sheet2!$B$20:$J$37,8,0)</f>
        <v>2726.9345824864808</v>
      </c>
      <c r="R626" s="46">
        <f>VLOOKUP(ROUND(K626,0),Sheet2!$B$20:$J$37,2,0)</f>
        <v>3770.264503671694</v>
      </c>
      <c r="S626" s="46">
        <f>VLOOKUP(ROUND(K626,0),Sheet2!$B$20:$J$37,3,0)</f>
        <v>3615.3543821737098</v>
      </c>
      <c r="T626" s="46">
        <f>VLOOKUP(ROUND(K626,0),Sheet2!$B$20:$J$37,4,0)</f>
        <v>3533.3228675721571</v>
      </c>
      <c r="U626" s="46">
        <f>VLOOKUP(ROUND(K626,0),Sheet2!$B$20:$J$37,5,0)</f>
        <v>3407.0101892735506</v>
      </c>
      <c r="V626" s="46">
        <f>VLOOKUP(ROUND(K626,0),Sheet2!$B$20:$J$37,6,0)</f>
        <v>3195.9472117761161</v>
      </c>
      <c r="W626" s="46">
        <f>VLOOKUP(ROUND(K626,0),Sheet2!$B$20:$J$37,7,0)</f>
        <v>2961.4408971312987</v>
      </c>
      <c r="X626" s="46">
        <f>VLOOKUP(ROUND(K626,0),Sheet2!$B$20:$J$37,8,0)</f>
        <v>2726.9345824864808</v>
      </c>
      <c r="Y626" s="46">
        <f>VLOOKUP(ROUND(K626,0),Sheet2!$B$20:$J$37,9,0)</f>
        <v>2515.8716049890463</v>
      </c>
      <c r="Z626" s="46">
        <f>VLOOKUP(ROUND(K626,0),Sheet2!$B$20:$M$37,10,0)</f>
        <v>2389.5589266904399</v>
      </c>
      <c r="AA626" s="46">
        <f>VLOOKUP(ROUND(K626,0),Sheet2!$B$20:$M$37,11,0)</f>
        <v>2307.5274120888876</v>
      </c>
      <c r="AB626" s="46">
        <f>VLOOKUP(ROUND(K626,0),Sheet2!$B$20:$M$37,12,0)</f>
        <v>2152.6172905909029</v>
      </c>
      <c r="AC626" s="46">
        <v>25</v>
      </c>
      <c r="AD626" s="53">
        <f t="shared" si="264"/>
        <v>0</v>
      </c>
      <c r="AE626">
        <v>1</v>
      </c>
      <c r="AF626" s="46">
        <v>0</v>
      </c>
      <c r="AG626">
        <v>0</v>
      </c>
      <c r="AH626" s="45">
        <v>0</v>
      </c>
      <c r="AL626">
        <v>0</v>
      </c>
      <c r="AM626" s="45">
        <v>0</v>
      </c>
      <c r="AO626">
        <v>0</v>
      </c>
      <c r="AQ626">
        <v>0</v>
      </c>
      <c r="AS626">
        <v>0</v>
      </c>
      <c r="AT626">
        <v>0</v>
      </c>
      <c r="AU626" t="s">
        <v>20</v>
      </c>
      <c r="AV626" t="s">
        <v>25</v>
      </c>
      <c r="AW626">
        <v>0</v>
      </c>
      <c r="AX626">
        <v>0</v>
      </c>
      <c r="AY626">
        <v>0</v>
      </c>
      <c r="AZ626" s="51">
        <f t="shared" si="265"/>
        <v>0</v>
      </c>
      <c r="BA626">
        <v>0</v>
      </c>
      <c r="BB626">
        <v>1</v>
      </c>
      <c r="BC626">
        <v>0</v>
      </c>
      <c r="BD626">
        <v>0</v>
      </c>
      <c r="BE626">
        <v>0</v>
      </c>
      <c r="BF626" s="51">
        <f t="shared" si="266"/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21</v>
      </c>
      <c r="BW626" t="s">
        <v>25</v>
      </c>
      <c r="BX626">
        <v>0</v>
      </c>
      <c r="BY626">
        <v>1</v>
      </c>
      <c r="BZ626" s="52">
        <f t="shared" ref="BZ626" si="281">BX626+BY626</f>
        <v>1</v>
      </c>
      <c r="CA626">
        <v>0</v>
      </c>
      <c r="CB626">
        <v>0</v>
      </c>
      <c r="CC626">
        <v>0</v>
      </c>
      <c r="CD626">
        <v>0</v>
      </c>
      <c r="CE626">
        <v>0</v>
      </c>
      <c r="CF626" s="52">
        <f>CD626+CE626</f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Y626">
        <v>0</v>
      </c>
      <c r="CZ626">
        <v>0</v>
      </c>
      <c r="DA626">
        <v>0</v>
      </c>
      <c r="DC626">
        <v>0</v>
      </c>
      <c r="DD626" s="54">
        <f t="shared" si="267"/>
        <v>0</v>
      </c>
      <c r="DF626">
        <v>0</v>
      </c>
      <c r="DG626" s="46">
        <v>0</v>
      </c>
      <c r="DH626" t="s">
        <v>68</v>
      </c>
    </row>
    <row r="627" spans="1:112" hidden="1" x14ac:dyDescent="0.35">
      <c r="A627" t="s">
        <v>2</v>
      </c>
      <c r="B627">
        <v>14018687</v>
      </c>
      <c r="C627">
        <v>1980</v>
      </c>
      <c r="D627">
        <v>42</v>
      </c>
      <c r="E627">
        <v>0</v>
      </c>
      <c r="F627" t="s">
        <v>9</v>
      </c>
      <c r="G627" s="3" t="s">
        <v>11</v>
      </c>
      <c r="H627" s="1">
        <v>44438</v>
      </c>
      <c r="I627" s="1" t="s">
        <v>52</v>
      </c>
      <c r="J627" s="1">
        <v>44461</v>
      </c>
      <c r="K627">
        <v>38.142857142857146</v>
      </c>
      <c r="L627" s="48">
        <f>IF(K627&lt;28,1,0)</f>
        <v>0</v>
      </c>
      <c r="M627" s="48">
        <f t="shared" si="259"/>
        <v>0</v>
      </c>
      <c r="N627" s="48">
        <f t="shared" si="260"/>
        <v>0</v>
      </c>
      <c r="O627">
        <v>34.857142857142861</v>
      </c>
      <c r="P627">
        <v>3700</v>
      </c>
      <c r="Q627" s="9">
        <f>VLOOKUP(ROUND(K627,0),Sheet2!$B$20:$J$37,8,0)</f>
        <v>2726.9345824864808</v>
      </c>
      <c r="R627" s="46">
        <f>VLOOKUP(ROUND(K627,0),Sheet2!$B$20:$J$37,2,0)</f>
        <v>3770.264503671694</v>
      </c>
      <c r="S627" s="46">
        <f>VLOOKUP(ROUND(K627,0),Sheet2!$B$20:$J$37,3,0)</f>
        <v>3615.3543821737098</v>
      </c>
      <c r="T627" s="46">
        <f>VLOOKUP(ROUND(K627,0),Sheet2!$B$20:$J$37,4,0)</f>
        <v>3533.3228675721571</v>
      </c>
      <c r="U627" s="46">
        <f>VLOOKUP(ROUND(K627,0),Sheet2!$B$20:$J$37,5,0)</f>
        <v>3407.0101892735506</v>
      </c>
      <c r="V627" s="46">
        <f>VLOOKUP(ROUND(K627,0),Sheet2!$B$20:$J$37,6,0)</f>
        <v>3195.9472117761161</v>
      </c>
      <c r="W627" s="46">
        <f>VLOOKUP(ROUND(K627,0),Sheet2!$B$20:$J$37,7,0)</f>
        <v>2961.4408971312987</v>
      </c>
      <c r="X627" s="46">
        <f>VLOOKUP(ROUND(K627,0),Sheet2!$B$20:$J$37,8,0)</f>
        <v>2726.9345824864808</v>
      </c>
      <c r="Y627" s="46">
        <f>VLOOKUP(ROUND(K627,0),Sheet2!$B$20:$J$37,9,0)</f>
        <v>2515.8716049890463</v>
      </c>
      <c r="Z627" s="46">
        <f>VLOOKUP(ROUND(K627,0),Sheet2!$B$20:$M$37,10,0)</f>
        <v>2389.5589266904399</v>
      </c>
      <c r="AA627" s="46">
        <f>VLOOKUP(ROUND(K627,0),Sheet2!$B$20:$M$37,11,0)</f>
        <v>2307.5274120888876</v>
      </c>
      <c r="AB627" s="46">
        <f>VLOOKUP(ROUND(K627,0),Sheet2!$B$20:$M$37,12,0)</f>
        <v>2152.6172905909029</v>
      </c>
      <c r="AC627" s="46">
        <v>97</v>
      </c>
      <c r="AD627" s="53">
        <f t="shared" si="264"/>
        <v>0</v>
      </c>
      <c r="AE627">
        <v>1</v>
      </c>
      <c r="AF627" s="46">
        <v>0</v>
      </c>
      <c r="AG627">
        <v>0</v>
      </c>
      <c r="AH627" s="45">
        <v>0</v>
      </c>
      <c r="AL627">
        <v>0</v>
      </c>
      <c r="AM627" s="45">
        <v>0</v>
      </c>
      <c r="AO627">
        <v>0</v>
      </c>
      <c r="AQ627">
        <v>0</v>
      </c>
      <c r="AS627">
        <v>0</v>
      </c>
      <c r="AT627">
        <v>0</v>
      </c>
      <c r="AU627" t="s">
        <v>21</v>
      </c>
      <c r="AV627" t="s">
        <v>25</v>
      </c>
      <c r="AW627">
        <v>0</v>
      </c>
      <c r="AX627">
        <v>0</v>
      </c>
      <c r="AY627">
        <v>1</v>
      </c>
      <c r="AZ627" s="51">
        <f t="shared" si="265"/>
        <v>1</v>
      </c>
      <c r="BA627">
        <v>0</v>
      </c>
      <c r="BB627">
        <v>0</v>
      </c>
      <c r="BC627">
        <v>1</v>
      </c>
      <c r="BD627">
        <v>0</v>
      </c>
      <c r="BE627">
        <v>0</v>
      </c>
      <c r="BF627" s="51">
        <f t="shared" si="266"/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/>
      <c r="CW627">
        <v>0</v>
      </c>
      <c r="CY627">
        <v>0</v>
      </c>
      <c r="CZ627">
        <v>0</v>
      </c>
      <c r="DA627">
        <v>0</v>
      </c>
      <c r="DC627">
        <v>0</v>
      </c>
      <c r="DD627" s="54">
        <f t="shared" si="267"/>
        <v>0</v>
      </c>
      <c r="DF627">
        <v>0</v>
      </c>
      <c r="DG627" s="46">
        <v>0</v>
      </c>
      <c r="DH627" t="s">
        <v>68</v>
      </c>
    </row>
    <row r="628" spans="1:112" hidden="1" x14ac:dyDescent="0.35">
      <c r="A628" t="s">
        <v>2</v>
      </c>
      <c r="B628">
        <v>21901316</v>
      </c>
      <c r="C628">
        <v>1992</v>
      </c>
      <c r="D628">
        <v>30</v>
      </c>
      <c r="E628">
        <v>0</v>
      </c>
      <c r="F628" t="s">
        <v>8</v>
      </c>
      <c r="G628" s="3" t="s">
        <v>11</v>
      </c>
      <c r="H628" s="1">
        <v>44448</v>
      </c>
      <c r="I628" s="1">
        <v>44469</v>
      </c>
      <c r="J628" s="1">
        <v>44447</v>
      </c>
      <c r="K628" s="47">
        <v>38</v>
      </c>
      <c r="L628" s="48">
        <v>0</v>
      </c>
      <c r="M628" s="48">
        <f t="shared" si="259"/>
        <v>0</v>
      </c>
      <c r="N628" s="48">
        <f t="shared" si="260"/>
        <v>0</v>
      </c>
      <c r="P628">
        <v>2900</v>
      </c>
      <c r="Q628" s="9">
        <f>VLOOKUP(ROUND(K628,0),Sheet2!$B$20:$J$37,8,0)</f>
        <v>2726.9345824864808</v>
      </c>
      <c r="R628" s="46">
        <f>VLOOKUP(ROUND(K628,0),Sheet2!$B$20:$J$37,2,0)</f>
        <v>3770.264503671694</v>
      </c>
      <c r="S628" s="46">
        <f>VLOOKUP(ROUND(K628,0),Sheet2!$B$20:$J$37,3,0)</f>
        <v>3615.3543821737098</v>
      </c>
      <c r="T628" s="46">
        <f>VLOOKUP(ROUND(K628,0),Sheet2!$B$20:$J$37,4,0)</f>
        <v>3533.3228675721571</v>
      </c>
      <c r="U628" s="46">
        <f>VLOOKUP(ROUND(K628,0),Sheet2!$B$20:$J$37,5,0)</f>
        <v>3407.0101892735506</v>
      </c>
      <c r="V628" s="46">
        <f>VLOOKUP(ROUND(K628,0),Sheet2!$B$20:$J$37,6,0)</f>
        <v>3195.9472117761161</v>
      </c>
      <c r="W628" s="46">
        <f>VLOOKUP(ROUND(K628,0),Sheet2!$B$20:$J$37,7,0)</f>
        <v>2961.4408971312987</v>
      </c>
      <c r="X628" s="46">
        <f>VLOOKUP(ROUND(K628,0),Sheet2!$B$20:$J$37,8,0)</f>
        <v>2726.9345824864808</v>
      </c>
      <c r="Y628" s="46">
        <f>VLOOKUP(ROUND(K628,0),Sheet2!$B$20:$J$37,9,0)</f>
        <v>2515.8716049890463</v>
      </c>
      <c r="Z628" s="46">
        <f>VLOOKUP(ROUND(K628,0),Sheet2!$B$20:$M$37,10,0)</f>
        <v>2389.5589266904399</v>
      </c>
      <c r="AA628" s="46">
        <f>VLOOKUP(ROUND(K628,0),Sheet2!$B$20:$M$37,11,0)</f>
        <v>2307.5274120888876</v>
      </c>
      <c r="AB628" s="46">
        <f>VLOOKUP(ROUND(K628,0),Sheet2!$B$20:$M$37,12,0)</f>
        <v>2152.6172905909029</v>
      </c>
      <c r="AC628" s="46">
        <v>25</v>
      </c>
      <c r="AD628" s="53">
        <f t="shared" si="264"/>
        <v>0</v>
      </c>
      <c r="AE628">
        <v>1</v>
      </c>
      <c r="AF628" s="46">
        <v>0</v>
      </c>
      <c r="AG628">
        <v>0</v>
      </c>
      <c r="AH628" s="45">
        <v>0</v>
      </c>
      <c r="AL628">
        <v>0</v>
      </c>
      <c r="AM628" s="45">
        <v>0</v>
      </c>
      <c r="AO628">
        <v>0</v>
      </c>
      <c r="AQ628">
        <v>0</v>
      </c>
      <c r="AS628">
        <v>0</v>
      </c>
      <c r="AT628">
        <v>0</v>
      </c>
      <c r="AU628" t="s">
        <v>20</v>
      </c>
      <c r="AV628" t="s">
        <v>25</v>
      </c>
      <c r="AW628">
        <v>0</v>
      </c>
      <c r="AX628">
        <v>0</v>
      </c>
      <c r="AY628">
        <v>1</v>
      </c>
      <c r="AZ628" s="51">
        <f t="shared" si="265"/>
        <v>1</v>
      </c>
      <c r="BA628">
        <v>0</v>
      </c>
      <c r="BB628">
        <v>0</v>
      </c>
      <c r="BC628">
        <v>0</v>
      </c>
      <c r="BD628">
        <v>0</v>
      </c>
      <c r="BE628">
        <v>0</v>
      </c>
      <c r="BF628" s="51">
        <f t="shared" si="266"/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21</v>
      </c>
      <c r="BW628" t="s">
        <v>25</v>
      </c>
      <c r="BX628">
        <v>0</v>
      </c>
      <c r="BY628">
        <v>0</v>
      </c>
      <c r="BZ628" s="52">
        <f t="shared" ref="BZ628:BZ633" si="282">BX628+BY628</f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 s="52">
        <f t="shared" ref="CF628:CF633" si="283">CD628+CE628</f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Y628">
        <v>0</v>
      </c>
      <c r="CZ628">
        <v>0</v>
      </c>
      <c r="DA628">
        <v>0</v>
      </c>
      <c r="DC628">
        <v>0</v>
      </c>
      <c r="DD628" s="54">
        <f t="shared" si="267"/>
        <v>0</v>
      </c>
      <c r="DE628" t="s">
        <v>8</v>
      </c>
      <c r="DF628">
        <v>0</v>
      </c>
      <c r="DG628" s="46">
        <v>0</v>
      </c>
      <c r="DH628" t="s">
        <v>68</v>
      </c>
    </row>
    <row r="629" spans="1:112" hidden="1" x14ac:dyDescent="0.35">
      <c r="A629" t="s">
        <v>2</v>
      </c>
      <c r="B629">
        <v>21055588</v>
      </c>
      <c r="C629">
        <v>1991</v>
      </c>
      <c r="D629">
        <v>31</v>
      </c>
      <c r="E629">
        <v>1</v>
      </c>
      <c r="F629" t="s">
        <v>8</v>
      </c>
      <c r="G629" s="3" t="s">
        <v>11</v>
      </c>
      <c r="H629" s="1">
        <v>44443</v>
      </c>
      <c r="I629" s="1">
        <v>44460</v>
      </c>
      <c r="J629" s="1">
        <v>44502</v>
      </c>
      <c r="K629" s="47">
        <v>38</v>
      </c>
      <c r="L629" s="48">
        <v>0</v>
      </c>
      <c r="M629" s="48">
        <f t="shared" si="259"/>
        <v>0</v>
      </c>
      <c r="N629" s="48">
        <f t="shared" si="260"/>
        <v>0</v>
      </c>
      <c r="P629">
        <v>2900</v>
      </c>
      <c r="Q629" s="9">
        <f>VLOOKUP(ROUND(K629,0),Sheet2!$B$20:$J$37,8,0)</f>
        <v>2726.9345824864808</v>
      </c>
      <c r="R629" s="46">
        <f>VLOOKUP(ROUND(K629,0),Sheet2!$B$20:$J$37,2,0)</f>
        <v>3770.264503671694</v>
      </c>
      <c r="S629" s="46">
        <f>VLOOKUP(ROUND(K629,0),Sheet2!$B$20:$J$37,3,0)</f>
        <v>3615.3543821737098</v>
      </c>
      <c r="T629" s="46">
        <f>VLOOKUP(ROUND(K629,0),Sheet2!$B$20:$J$37,4,0)</f>
        <v>3533.3228675721571</v>
      </c>
      <c r="U629" s="46">
        <f>VLOOKUP(ROUND(K629,0),Sheet2!$B$20:$J$37,5,0)</f>
        <v>3407.0101892735506</v>
      </c>
      <c r="V629" s="46">
        <f>VLOOKUP(ROUND(K629,0),Sheet2!$B$20:$J$37,6,0)</f>
        <v>3195.9472117761161</v>
      </c>
      <c r="W629" s="46">
        <f>VLOOKUP(ROUND(K629,0),Sheet2!$B$20:$J$37,7,0)</f>
        <v>2961.4408971312987</v>
      </c>
      <c r="X629" s="46">
        <f>VLOOKUP(ROUND(K629,0),Sheet2!$B$20:$J$37,8,0)</f>
        <v>2726.9345824864808</v>
      </c>
      <c r="Y629" s="46">
        <f>VLOOKUP(ROUND(K629,0),Sheet2!$B$20:$J$37,9,0)</f>
        <v>2515.8716049890463</v>
      </c>
      <c r="Z629" s="46">
        <f>VLOOKUP(ROUND(K629,0),Sheet2!$B$20:$M$37,10,0)</f>
        <v>2389.5589266904399</v>
      </c>
      <c r="AA629" s="46">
        <f>VLOOKUP(ROUND(K629,0),Sheet2!$B$20:$M$37,11,0)</f>
        <v>2307.5274120888876</v>
      </c>
      <c r="AB629" s="46">
        <f>VLOOKUP(ROUND(K629,0),Sheet2!$B$20:$M$37,12,0)</f>
        <v>2152.6172905909029</v>
      </c>
      <c r="AC629" s="46">
        <v>25</v>
      </c>
      <c r="AD629" s="53">
        <f t="shared" si="264"/>
        <v>0</v>
      </c>
      <c r="AE629">
        <v>1</v>
      </c>
      <c r="AF629" s="46">
        <v>0</v>
      </c>
      <c r="AG629">
        <v>0</v>
      </c>
      <c r="AH629" s="45">
        <v>0</v>
      </c>
      <c r="AL629">
        <v>0</v>
      </c>
      <c r="AM629" s="45">
        <v>0</v>
      </c>
      <c r="AO629">
        <v>0</v>
      </c>
      <c r="AQ629">
        <v>0</v>
      </c>
      <c r="AS629">
        <v>0</v>
      </c>
      <c r="AT629">
        <v>0</v>
      </c>
      <c r="AU629" t="s">
        <v>20</v>
      </c>
      <c r="AV629" t="s">
        <v>25</v>
      </c>
      <c r="AW629">
        <v>0</v>
      </c>
      <c r="AX629">
        <v>0</v>
      </c>
      <c r="AY629">
        <v>0</v>
      </c>
      <c r="AZ629" s="51">
        <f t="shared" si="265"/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51">
        <f t="shared" si="266"/>
        <v>0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17</v>
      </c>
      <c r="BW629" t="s">
        <v>25</v>
      </c>
      <c r="BX629">
        <v>0</v>
      </c>
      <c r="BY629">
        <v>0</v>
      </c>
      <c r="BZ629" s="52">
        <f t="shared" si="282"/>
        <v>0</v>
      </c>
      <c r="CA629">
        <v>0</v>
      </c>
      <c r="CB629">
        <v>0</v>
      </c>
      <c r="CC629">
        <v>1</v>
      </c>
      <c r="CD629">
        <v>0</v>
      </c>
      <c r="CE629">
        <v>0</v>
      </c>
      <c r="CF629" s="52">
        <f t="shared" si="283"/>
        <v>0</v>
      </c>
      <c r="CG629">
        <v>0</v>
      </c>
      <c r="CH629">
        <v>0</v>
      </c>
      <c r="CI629">
        <v>1</v>
      </c>
      <c r="CJ629">
        <v>1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Y629">
        <v>0</v>
      </c>
      <c r="CZ629">
        <v>0</v>
      </c>
      <c r="DA629">
        <v>0</v>
      </c>
      <c r="DC629">
        <v>0</v>
      </c>
      <c r="DD629" s="54">
        <f t="shared" si="267"/>
        <v>0</v>
      </c>
      <c r="DE629" t="s">
        <v>8</v>
      </c>
      <c r="DF629">
        <v>0</v>
      </c>
      <c r="DG629" s="46">
        <v>0</v>
      </c>
      <c r="DH629" t="s">
        <v>68</v>
      </c>
    </row>
    <row r="630" spans="1:112" hidden="1" x14ac:dyDescent="0.35">
      <c r="A630" t="s">
        <v>3</v>
      </c>
      <c r="B630">
        <v>933550933</v>
      </c>
      <c r="C630">
        <v>1985</v>
      </c>
      <c r="D630">
        <v>37</v>
      </c>
      <c r="E630">
        <v>2</v>
      </c>
      <c r="F630" t="s">
        <v>8</v>
      </c>
      <c r="G630" s="3" t="s">
        <v>11</v>
      </c>
      <c r="H630" s="1">
        <v>44429</v>
      </c>
      <c r="I630" s="1">
        <v>44450</v>
      </c>
      <c r="J630" s="1">
        <v>44549</v>
      </c>
      <c r="K630" s="47">
        <v>38</v>
      </c>
      <c r="L630" s="48">
        <v>0</v>
      </c>
      <c r="M630" s="48">
        <f t="shared" si="259"/>
        <v>0</v>
      </c>
      <c r="N630" s="48">
        <f t="shared" si="260"/>
        <v>0</v>
      </c>
      <c r="P630">
        <v>2900</v>
      </c>
      <c r="Q630" s="9">
        <f>VLOOKUP(ROUND(K630,0),Sheet2!$B$20:$J$37,8,0)</f>
        <v>2726.9345824864808</v>
      </c>
      <c r="R630" s="46">
        <f>VLOOKUP(ROUND(K630,0),Sheet2!$B$20:$J$37,2,0)</f>
        <v>3770.264503671694</v>
      </c>
      <c r="S630" s="46">
        <f>VLOOKUP(ROUND(K630,0),Sheet2!$B$20:$J$37,3,0)</f>
        <v>3615.3543821737098</v>
      </c>
      <c r="T630" s="46">
        <f>VLOOKUP(ROUND(K630,0),Sheet2!$B$20:$J$37,4,0)</f>
        <v>3533.3228675721571</v>
      </c>
      <c r="U630" s="46">
        <f>VLOOKUP(ROUND(K630,0),Sheet2!$B$20:$J$37,5,0)</f>
        <v>3407.0101892735506</v>
      </c>
      <c r="V630" s="46">
        <f>VLOOKUP(ROUND(K630,0),Sheet2!$B$20:$J$37,6,0)</f>
        <v>3195.9472117761161</v>
      </c>
      <c r="W630" s="46">
        <f>VLOOKUP(ROUND(K630,0),Sheet2!$B$20:$J$37,7,0)</f>
        <v>2961.4408971312987</v>
      </c>
      <c r="X630" s="46">
        <f>VLOOKUP(ROUND(K630,0),Sheet2!$B$20:$J$37,8,0)</f>
        <v>2726.9345824864808</v>
      </c>
      <c r="Y630" s="46">
        <f>VLOOKUP(ROUND(K630,0),Sheet2!$B$20:$J$37,9,0)</f>
        <v>2515.8716049890463</v>
      </c>
      <c r="Z630" s="46">
        <f>VLOOKUP(ROUND(K630,0),Sheet2!$B$20:$M$37,10,0)</f>
        <v>2389.5589266904399</v>
      </c>
      <c r="AA630" s="46">
        <f>VLOOKUP(ROUND(K630,0),Sheet2!$B$20:$M$37,11,0)</f>
        <v>2307.5274120888876</v>
      </c>
      <c r="AB630" s="46">
        <f>VLOOKUP(ROUND(K630,0),Sheet2!$B$20:$M$37,12,0)</f>
        <v>2152.6172905909029</v>
      </c>
      <c r="AC630" s="46">
        <v>25</v>
      </c>
      <c r="AD630" s="53">
        <f t="shared" si="264"/>
        <v>0</v>
      </c>
      <c r="AE630">
        <v>1</v>
      </c>
      <c r="AF630" s="46">
        <v>0</v>
      </c>
      <c r="AG630">
        <v>0</v>
      </c>
      <c r="AH630" s="45">
        <v>0</v>
      </c>
      <c r="AL630">
        <v>0</v>
      </c>
      <c r="AM630" s="45">
        <v>0</v>
      </c>
      <c r="AO630">
        <v>0</v>
      </c>
      <c r="AQ630">
        <v>0</v>
      </c>
      <c r="AS630">
        <v>0</v>
      </c>
      <c r="AT630">
        <v>0</v>
      </c>
      <c r="AU630" t="s">
        <v>20</v>
      </c>
      <c r="AV630" t="s">
        <v>25</v>
      </c>
      <c r="AW630">
        <v>0</v>
      </c>
      <c r="AX630">
        <v>0</v>
      </c>
      <c r="AY630">
        <v>1</v>
      </c>
      <c r="AZ630" s="51">
        <f t="shared" si="265"/>
        <v>1</v>
      </c>
      <c r="BA630">
        <v>0</v>
      </c>
      <c r="BB630">
        <v>0</v>
      </c>
      <c r="BC630">
        <v>0</v>
      </c>
      <c r="BD630">
        <v>0</v>
      </c>
      <c r="BE630">
        <v>0</v>
      </c>
      <c r="BF630" s="51">
        <f t="shared" si="266"/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21</v>
      </c>
      <c r="BW630" t="s">
        <v>25</v>
      </c>
      <c r="BX630">
        <v>0</v>
      </c>
      <c r="BY630">
        <v>0</v>
      </c>
      <c r="BZ630" s="52">
        <f t="shared" si="282"/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 s="52">
        <f t="shared" si="283"/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Y630">
        <v>0</v>
      </c>
      <c r="CZ630">
        <v>0</v>
      </c>
      <c r="DA630">
        <v>0</v>
      </c>
      <c r="DC630">
        <v>0</v>
      </c>
      <c r="DD630" s="54">
        <f t="shared" si="267"/>
        <v>0</v>
      </c>
      <c r="DE630" t="s">
        <v>73</v>
      </c>
      <c r="DF630">
        <v>0</v>
      </c>
      <c r="DG630" s="46">
        <v>0</v>
      </c>
      <c r="DH630" t="s">
        <v>68</v>
      </c>
    </row>
    <row r="631" spans="1:112" hidden="1" x14ac:dyDescent="0.35">
      <c r="A631" t="s">
        <v>3</v>
      </c>
      <c r="B631">
        <v>975699345</v>
      </c>
      <c r="C631">
        <v>1996</v>
      </c>
      <c r="D631">
        <v>26</v>
      </c>
      <c r="E631" s="45">
        <v>1</v>
      </c>
      <c r="F631" t="s">
        <v>8</v>
      </c>
      <c r="G631" s="3" t="s">
        <v>11</v>
      </c>
      <c r="H631" s="1">
        <v>44457</v>
      </c>
      <c r="I631" s="1">
        <v>44480</v>
      </c>
      <c r="J631" s="1">
        <v>44554</v>
      </c>
      <c r="K631" s="50">
        <v>40.428571428571431</v>
      </c>
      <c r="L631" s="48">
        <f t="shared" ref="L631:L694" si="284">IF(K631&lt;28,1,0)</f>
        <v>0</v>
      </c>
      <c r="M631" s="48">
        <f t="shared" si="259"/>
        <v>0</v>
      </c>
      <c r="N631" s="48">
        <f t="shared" si="260"/>
        <v>0</v>
      </c>
      <c r="O631">
        <v>29.857142857142861</v>
      </c>
      <c r="P631">
        <v>3200</v>
      </c>
      <c r="Q631" s="9">
        <f>VLOOKUP(ROUND(K631,0),Sheet2!$B$20:$J$37,8,0)</f>
        <v>3027.866102317616</v>
      </c>
      <c r="R631" s="46">
        <f>VLOOKUP(ROUND(K631,0),Sheet2!$B$20:$J$37,2,0)</f>
        <v>4186.3329471694315</v>
      </c>
      <c r="S631" s="46">
        <f>VLOOKUP(ROUND(K631,0),Sheet2!$B$20:$J$37,3,0)</f>
        <v>4014.327682062572</v>
      </c>
      <c r="T631" s="46">
        <f>VLOOKUP(ROUND(K631,0),Sheet2!$B$20:$J$37,4,0)</f>
        <v>3923.2435599941455</v>
      </c>
      <c r="U631" s="46">
        <f>VLOOKUP(ROUND(K631,0),Sheet2!$B$20:$J$37,5,0)</f>
        <v>3782.9916157892471</v>
      </c>
      <c r="V631" s="46">
        <f>VLOOKUP(ROUND(K631,0),Sheet2!$B$20:$J$37,6,0)</f>
        <v>3548.6367327923881</v>
      </c>
      <c r="W631" s="46">
        <f>VLOOKUP(ROUND(K631,0),Sheet2!$B$20:$J$37,7,0)</f>
        <v>3288.2514175550023</v>
      </c>
      <c r="X631" s="46">
        <f>VLOOKUP(ROUND(K631,0),Sheet2!$B$20:$J$37,8,0)</f>
        <v>3027.866102317616</v>
      </c>
      <c r="Y631" s="46">
        <f>VLOOKUP(ROUND(K631,0),Sheet2!$B$20:$J$37,9,0)</f>
        <v>2793.5112193207569</v>
      </c>
      <c r="Z631" s="46">
        <f>VLOOKUP(ROUND(K631,0),Sheet2!$B$20:$M$37,10,0)</f>
        <v>2653.2592751158591</v>
      </c>
      <c r="AA631" s="46">
        <f>VLOOKUP(ROUND(K631,0),Sheet2!$B$20:$M$37,11,0)</f>
        <v>2562.1751530474321</v>
      </c>
      <c r="AB631" s="46">
        <f>VLOOKUP(ROUND(K631,0),Sheet2!$B$20:$M$37,12,0)</f>
        <v>2390.1698879405726</v>
      </c>
      <c r="AC631" s="46">
        <v>25</v>
      </c>
      <c r="AD631" s="53">
        <f t="shared" si="264"/>
        <v>0</v>
      </c>
      <c r="AE631">
        <v>1</v>
      </c>
      <c r="AF631" s="46">
        <v>0</v>
      </c>
      <c r="AG631">
        <v>0</v>
      </c>
      <c r="AH631" s="45">
        <v>0</v>
      </c>
      <c r="AL631">
        <v>1</v>
      </c>
      <c r="AM631" s="45">
        <v>0</v>
      </c>
      <c r="AN631">
        <v>25</v>
      </c>
      <c r="AO631">
        <v>0</v>
      </c>
      <c r="AS631">
        <v>0</v>
      </c>
      <c r="AT631">
        <v>1</v>
      </c>
      <c r="AU631" t="s">
        <v>20</v>
      </c>
      <c r="AV631" t="s">
        <v>25</v>
      </c>
      <c r="AW631">
        <v>0</v>
      </c>
      <c r="AX631">
        <v>0</v>
      </c>
      <c r="AY631">
        <v>1</v>
      </c>
      <c r="AZ631" s="51">
        <f t="shared" si="265"/>
        <v>1</v>
      </c>
      <c r="BA631">
        <v>0</v>
      </c>
      <c r="BB631">
        <v>0</v>
      </c>
      <c r="BC631">
        <v>0</v>
      </c>
      <c r="BD631">
        <v>0</v>
      </c>
      <c r="BE631">
        <v>0</v>
      </c>
      <c r="BF631" s="51">
        <f t="shared" si="266"/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23</v>
      </c>
      <c r="BW631" t="s">
        <v>25</v>
      </c>
      <c r="BX631">
        <v>0</v>
      </c>
      <c r="BY631">
        <v>0</v>
      </c>
      <c r="BZ631" s="52">
        <f t="shared" si="282"/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 s="52">
        <f t="shared" si="283"/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Y631">
        <v>0</v>
      </c>
      <c r="CZ631">
        <v>0</v>
      </c>
      <c r="DA631">
        <v>0</v>
      </c>
      <c r="DC631">
        <v>0</v>
      </c>
      <c r="DD631" s="54">
        <f t="shared" si="267"/>
        <v>0</v>
      </c>
      <c r="DE631" t="s">
        <v>8</v>
      </c>
      <c r="DF631">
        <v>0</v>
      </c>
      <c r="DG631" s="46">
        <v>0</v>
      </c>
      <c r="DH631" t="s">
        <v>68</v>
      </c>
    </row>
    <row r="632" spans="1:112" hidden="1" x14ac:dyDescent="0.35">
      <c r="A632" t="s">
        <v>3</v>
      </c>
      <c r="B632">
        <v>355695306</v>
      </c>
      <c r="C632">
        <v>1997</v>
      </c>
      <c r="D632">
        <v>25</v>
      </c>
      <c r="E632" s="45">
        <v>1</v>
      </c>
      <c r="F632" t="s">
        <v>8</v>
      </c>
      <c r="G632" s="3" t="s">
        <v>11</v>
      </c>
      <c r="H632" s="1">
        <v>44438</v>
      </c>
      <c r="I632" s="1">
        <v>44459</v>
      </c>
      <c r="J632" s="1">
        <v>44468</v>
      </c>
      <c r="K632" s="50">
        <v>39.714285714285715</v>
      </c>
      <c r="L632" s="48">
        <f t="shared" si="284"/>
        <v>0</v>
      </c>
      <c r="M632" s="48">
        <f t="shared" si="259"/>
        <v>0</v>
      </c>
      <c r="N632" s="48">
        <f t="shared" si="260"/>
        <v>0</v>
      </c>
      <c r="O632">
        <v>38.428571428571431</v>
      </c>
      <c r="P632">
        <v>3200</v>
      </c>
      <c r="Q632" s="9">
        <f>VLOOKUP(ROUND(K632,0),Sheet2!$B$20:$J$37,8,0)</f>
        <v>3027.866102317616</v>
      </c>
      <c r="R632" s="46">
        <f>VLOOKUP(ROUND(K632,0),Sheet2!$B$20:$J$37,2,0)</f>
        <v>4186.3329471694315</v>
      </c>
      <c r="S632" s="46">
        <f>VLOOKUP(ROUND(K632,0),Sheet2!$B$20:$J$37,3,0)</f>
        <v>4014.327682062572</v>
      </c>
      <c r="T632" s="46">
        <f>VLOOKUP(ROUND(K632,0),Sheet2!$B$20:$J$37,4,0)</f>
        <v>3923.2435599941455</v>
      </c>
      <c r="U632" s="46">
        <f>VLOOKUP(ROUND(K632,0),Sheet2!$B$20:$J$37,5,0)</f>
        <v>3782.9916157892471</v>
      </c>
      <c r="V632" s="46">
        <f>VLOOKUP(ROUND(K632,0),Sheet2!$B$20:$J$37,6,0)</f>
        <v>3548.6367327923881</v>
      </c>
      <c r="W632" s="46">
        <f>VLOOKUP(ROUND(K632,0),Sheet2!$B$20:$J$37,7,0)</f>
        <v>3288.2514175550023</v>
      </c>
      <c r="X632" s="46">
        <f>VLOOKUP(ROUND(K632,0),Sheet2!$B$20:$J$37,8,0)</f>
        <v>3027.866102317616</v>
      </c>
      <c r="Y632" s="46">
        <f>VLOOKUP(ROUND(K632,0),Sheet2!$B$20:$J$37,9,0)</f>
        <v>2793.5112193207569</v>
      </c>
      <c r="Z632" s="46">
        <f>VLOOKUP(ROUND(K632,0),Sheet2!$B$20:$M$37,10,0)</f>
        <v>2653.2592751158591</v>
      </c>
      <c r="AA632" s="46">
        <f>VLOOKUP(ROUND(K632,0),Sheet2!$B$20:$M$37,11,0)</f>
        <v>2562.1751530474321</v>
      </c>
      <c r="AB632" s="46">
        <f>VLOOKUP(ROUND(K632,0),Sheet2!$B$20:$M$37,12,0)</f>
        <v>2390.1698879405726</v>
      </c>
      <c r="AC632" s="46">
        <v>25</v>
      </c>
      <c r="AD632" s="53">
        <f t="shared" si="264"/>
        <v>0</v>
      </c>
      <c r="AE632">
        <v>1</v>
      </c>
      <c r="AF632" s="46">
        <v>0</v>
      </c>
      <c r="AG632">
        <v>0</v>
      </c>
      <c r="AH632" s="45">
        <v>0</v>
      </c>
      <c r="AL632">
        <v>1</v>
      </c>
      <c r="AM632" s="45">
        <v>0</v>
      </c>
      <c r="AN632">
        <v>32</v>
      </c>
      <c r="AO632">
        <v>0</v>
      </c>
      <c r="AQ632">
        <v>0</v>
      </c>
      <c r="AS632">
        <v>0</v>
      </c>
      <c r="AT632">
        <v>0</v>
      </c>
      <c r="AU632" t="s">
        <v>20</v>
      </c>
      <c r="AV632" t="s">
        <v>25</v>
      </c>
      <c r="AW632">
        <v>0</v>
      </c>
      <c r="AX632">
        <v>0</v>
      </c>
      <c r="AY632">
        <v>1</v>
      </c>
      <c r="AZ632" s="51">
        <f t="shared" si="265"/>
        <v>1</v>
      </c>
      <c r="BA632">
        <v>0</v>
      </c>
      <c r="BB632">
        <v>0</v>
      </c>
      <c r="BC632">
        <v>0</v>
      </c>
      <c r="BD632">
        <v>0</v>
      </c>
      <c r="BE632">
        <v>0</v>
      </c>
      <c r="BF632" s="51">
        <f t="shared" si="266"/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21</v>
      </c>
      <c r="BW632" t="s">
        <v>25</v>
      </c>
      <c r="BX632">
        <v>0</v>
      </c>
      <c r="BY632">
        <v>0</v>
      </c>
      <c r="BZ632" s="52">
        <f t="shared" si="282"/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 s="52">
        <f t="shared" si="283"/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Y632">
        <v>0</v>
      </c>
      <c r="CZ632">
        <v>0</v>
      </c>
      <c r="DA632">
        <v>0</v>
      </c>
      <c r="DC632">
        <v>0</v>
      </c>
      <c r="DD632" s="54">
        <f t="shared" si="267"/>
        <v>0</v>
      </c>
      <c r="DE632" t="s">
        <v>73</v>
      </c>
      <c r="DF632">
        <v>0</v>
      </c>
      <c r="DG632" s="46">
        <v>0</v>
      </c>
      <c r="DH632" t="s">
        <v>68</v>
      </c>
    </row>
    <row r="633" spans="1:112" hidden="1" x14ac:dyDescent="0.35">
      <c r="A633" t="s">
        <v>2</v>
      </c>
      <c r="B633">
        <v>21054254</v>
      </c>
      <c r="C633">
        <v>1997</v>
      </c>
      <c r="D633">
        <v>25</v>
      </c>
      <c r="E633">
        <v>0</v>
      </c>
      <c r="F633" t="s">
        <v>8</v>
      </c>
      <c r="G633" s="3" t="s">
        <v>11</v>
      </c>
      <c r="H633" s="1">
        <v>44460</v>
      </c>
      <c r="I633" s="1">
        <v>44481</v>
      </c>
      <c r="J633" s="1">
        <v>44489</v>
      </c>
      <c r="K633" s="46">
        <v>39.571428571428569</v>
      </c>
      <c r="L633" s="48">
        <f t="shared" si="284"/>
        <v>0</v>
      </c>
      <c r="M633" s="48">
        <f t="shared" si="259"/>
        <v>0</v>
      </c>
      <c r="N633" s="48">
        <f t="shared" si="260"/>
        <v>0</v>
      </c>
      <c r="O633">
        <v>38.428571428571423</v>
      </c>
      <c r="P633">
        <v>3200</v>
      </c>
      <c r="Q633" s="9">
        <f>VLOOKUP(ROUND(K633,0),Sheet2!$B$20:$J$37,8,0)</f>
        <v>3027.866102317616</v>
      </c>
      <c r="R633" s="46">
        <f>VLOOKUP(ROUND(K633,0),Sheet2!$B$20:$J$37,2,0)</f>
        <v>4186.3329471694315</v>
      </c>
      <c r="S633" s="46">
        <f>VLOOKUP(ROUND(K633,0),Sheet2!$B$20:$J$37,3,0)</f>
        <v>4014.327682062572</v>
      </c>
      <c r="T633" s="46">
        <f>VLOOKUP(ROUND(K633,0),Sheet2!$B$20:$J$37,4,0)</f>
        <v>3923.2435599941455</v>
      </c>
      <c r="U633" s="46">
        <f>VLOOKUP(ROUND(K633,0),Sheet2!$B$20:$J$37,5,0)</f>
        <v>3782.9916157892471</v>
      </c>
      <c r="V633" s="46">
        <f>VLOOKUP(ROUND(K633,0),Sheet2!$B$20:$J$37,6,0)</f>
        <v>3548.6367327923881</v>
      </c>
      <c r="W633" s="46">
        <f>VLOOKUP(ROUND(K633,0),Sheet2!$B$20:$J$37,7,0)</f>
        <v>3288.2514175550023</v>
      </c>
      <c r="X633" s="46">
        <f>VLOOKUP(ROUND(K633,0),Sheet2!$B$20:$J$37,8,0)</f>
        <v>3027.866102317616</v>
      </c>
      <c r="Y633" s="46">
        <f>VLOOKUP(ROUND(K633,0),Sheet2!$B$20:$J$37,9,0)</f>
        <v>2793.5112193207569</v>
      </c>
      <c r="Z633" s="46">
        <f>VLOOKUP(ROUND(K633,0),Sheet2!$B$20:$M$37,10,0)</f>
        <v>2653.2592751158591</v>
      </c>
      <c r="AA633" s="46">
        <f>VLOOKUP(ROUND(K633,0),Sheet2!$B$20:$M$37,11,0)</f>
        <v>2562.1751530474321</v>
      </c>
      <c r="AB633" s="46">
        <f>VLOOKUP(ROUND(K633,0),Sheet2!$B$20:$M$37,12,0)</f>
        <v>2390.1698879405726</v>
      </c>
      <c r="AC633" s="46">
        <v>25</v>
      </c>
      <c r="AD633" s="53">
        <f t="shared" si="264"/>
        <v>0</v>
      </c>
      <c r="AE633">
        <v>1</v>
      </c>
      <c r="AF633" s="46">
        <v>0</v>
      </c>
      <c r="AG633">
        <v>0</v>
      </c>
      <c r="AH633" s="45">
        <v>0</v>
      </c>
      <c r="AL633">
        <v>0</v>
      </c>
      <c r="AM633" s="45">
        <v>0</v>
      </c>
      <c r="AO633">
        <v>0</v>
      </c>
      <c r="AQ633">
        <v>0</v>
      </c>
      <c r="AS633">
        <v>0</v>
      </c>
      <c r="AT633">
        <v>0</v>
      </c>
      <c r="AU633" t="s">
        <v>20</v>
      </c>
      <c r="AV633" t="s">
        <v>25</v>
      </c>
      <c r="AW633">
        <v>0</v>
      </c>
      <c r="AX633">
        <v>0</v>
      </c>
      <c r="AY633">
        <v>0</v>
      </c>
      <c r="AZ633" s="51">
        <f t="shared" si="265"/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51">
        <f t="shared" si="266"/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21</v>
      </c>
      <c r="BW633" t="s">
        <v>25</v>
      </c>
      <c r="BX633">
        <v>0</v>
      </c>
      <c r="BY633">
        <v>0</v>
      </c>
      <c r="BZ633" s="52">
        <f t="shared" si="282"/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 s="52">
        <f t="shared" si="283"/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1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Y633">
        <v>0</v>
      </c>
      <c r="CZ633">
        <v>0</v>
      </c>
      <c r="DA633">
        <v>0</v>
      </c>
      <c r="DC633">
        <v>0</v>
      </c>
      <c r="DD633" s="54">
        <f t="shared" si="267"/>
        <v>0</v>
      </c>
      <c r="DE633" t="s">
        <v>8</v>
      </c>
      <c r="DF633">
        <v>0</v>
      </c>
      <c r="DG633" s="46">
        <v>0</v>
      </c>
      <c r="DH633" t="s">
        <v>68</v>
      </c>
    </row>
    <row r="634" spans="1:112" hidden="1" x14ac:dyDescent="0.35">
      <c r="A634" t="s">
        <v>2</v>
      </c>
      <c r="B634">
        <v>20066316</v>
      </c>
      <c r="C634">
        <v>1996</v>
      </c>
      <c r="D634">
        <v>26</v>
      </c>
      <c r="E634">
        <v>0</v>
      </c>
      <c r="F634" t="s">
        <v>8</v>
      </c>
      <c r="G634" s="3" t="s">
        <v>11</v>
      </c>
      <c r="H634" s="1">
        <v>44454</v>
      </c>
      <c r="I634" s="1" t="s">
        <v>52</v>
      </c>
      <c r="J634" s="1">
        <v>44508</v>
      </c>
      <c r="K634" s="46">
        <v>39.571428571428569</v>
      </c>
      <c r="L634" s="48">
        <f t="shared" si="284"/>
        <v>0</v>
      </c>
      <c r="M634" s="48">
        <f t="shared" si="259"/>
        <v>0</v>
      </c>
      <c r="N634" s="48">
        <f t="shared" si="260"/>
        <v>0</v>
      </c>
      <c r="O634">
        <v>31.857142857142854</v>
      </c>
      <c r="P634">
        <v>3200</v>
      </c>
      <c r="Q634" s="9">
        <f>VLOOKUP(ROUND(K634,0),Sheet2!$B$20:$J$37,8,0)</f>
        <v>3027.866102317616</v>
      </c>
      <c r="R634" s="46">
        <f>VLOOKUP(ROUND(K634,0),Sheet2!$B$20:$J$37,2,0)</f>
        <v>4186.3329471694315</v>
      </c>
      <c r="S634" s="46">
        <f>VLOOKUP(ROUND(K634,0),Sheet2!$B$20:$J$37,3,0)</f>
        <v>4014.327682062572</v>
      </c>
      <c r="T634" s="46">
        <f>VLOOKUP(ROUND(K634,0),Sheet2!$B$20:$J$37,4,0)</f>
        <v>3923.2435599941455</v>
      </c>
      <c r="U634" s="46">
        <f>VLOOKUP(ROUND(K634,0),Sheet2!$B$20:$J$37,5,0)</f>
        <v>3782.9916157892471</v>
      </c>
      <c r="V634" s="46">
        <f>VLOOKUP(ROUND(K634,0),Sheet2!$B$20:$J$37,6,0)</f>
        <v>3548.6367327923881</v>
      </c>
      <c r="W634" s="46">
        <f>VLOOKUP(ROUND(K634,0),Sheet2!$B$20:$J$37,7,0)</f>
        <v>3288.2514175550023</v>
      </c>
      <c r="X634" s="46">
        <f>VLOOKUP(ROUND(K634,0),Sheet2!$B$20:$J$37,8,0)</f>
        <v>3027.866102317616</v>
      </c>
      <c r="Y634" s="46">
        <f>VLOOKUP(ROUND(K634,0),Sheet2!$B$20:$J$37,9,0)</f>
        <v>2793.5112193207569</v>
      </c>
      <c r="Z634" s="46">
        <f>VLOOKUP(ROUND(K634,0),Sheet2!$B$20:$M$37,10,0)</f>
        <v>2653.2592751158591</v>
      </c>
      <c r="AA634" s="46">
        <f>VLOOKUP(ROUND(K634,0),Sheet2!$B$20:$M$37,11,0)</f>
        <v>2562.1751530474321</v>
      </c>
      <c r="AB634" s="46">
        <f>VLOOKUP(ROUND(K634,0),Sheet2!$B$20:$M$37,12,0)</f>
        <v>2390.1698879405726</v>
      </c>
      <c r="AC634" s="46">
        <v>25</v>
      </c>
      <c r="AD634" s="53">
        <f t="shared" si="264"/>
        <v>0</v>
      </c>
      <c r="AE634">
        <v>1</v>
      </c>
      <c r="AF634" s="46">
        <v>0</v>
      </c>
      <c r="AG634">
        <v>0</v>
      </c>
      <c r="AH634" s="45">
        <v>0</v>
      </c>
      <c r="AL634">
        <v>0</v>
      </c>
      <c r="AM634" s="45">
        <v>0</v>
      </c>
      <c r="AO634">
        <v>0</v>
      </c>
      <c r="AQ634">
        <v>0</v>
      </c>
      <c r="AS634">
        <v>0</v>
      </c>
      <c r="AT634">
        <v>0</v>
      </c>
      <c r="AU634" t="s">
        <v>21</v>
      </c>
      <c r="AV634" t="s">
        <v>25</v>
      </c>
      <c r="AW634">
        <v>0</v>
      </c>
      <c r="AX634">
        <v>0</v>
      </c>
      <c r="AY634">
        <v>1</v>
      </c>
      <c r="AZ634" s="51">
        <f t="shared" si="265"/>
        <v>1</v>
      </c>
      <c r="BA634">
        <v>0</v>
      </c>
      <c r="BB634">
        <v>0</v>
      </c>
      <c r="BC634">
        <v>0</v>
      </c>
      <c r="BD634">
        <v>0</v>
      </c>
      <c r="BE634">
        <v>0</v>
      </c>
      <c r="BF634" s="51">
        <f t="shared" si="266"/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/>
      <c r="CW634">
        <v>0</v>
      </c>
      <c r="CY634">
        <v>0</v>
      </c>
      <c r="CZ634">
        <v>0</v>
      </c>
      <c r="DA634">
        <v>0</v>
      </c>
      <c r="DC634">
        <v>0</v>
      </c>
      <c r="DD634" s="54">
        <f t="shared" si="267"/>
        <v>0</v>
      </c>
      <c r="DE634" t="s">
        <v>8</v>
      </c>
      <c r="DF634">
        <v>0</v>
      </c>
      <c r="DG634" s="46">
        <v>0</v>
      </c>
      <c r="DH634" t="s">
        <v>68</v>
      </c>
    </row>
    <row r="635" spans="1:112" hidden="1" x14ac:dyDescent="0.35">
      <c r="A635" t="s">
        <v>3</v>
      </c>
      <c r="B635">
        <v>941404498</v>
      </c>
      <c r="C635">
        <v>1996</v>
      </c>
      <c r="D635">
        <v>26</v>
      </c>
      <c r="E635">
        <v>1</v>
      </c>
      <c r="F635" t="s">
        <v>8</v>
      </c>
      <c r="G635" s="3" t="s">
        <v>11</v>
      </c>
      <c r="H635" s="1">
        <v>44453</v>
      </c>
      <c r="I635" s="1">
        <v>44474</v>
      </c>
      <c r="J635" s="1">
        <v>44515</v>
      </c>
      <c r="K635" s="46">
        <v>39.571428571428569</v>
      </c>
      <c r="L635" s="48">
        <f t="shared" si="284"/>
        <v>0</v>
      </c>
      <c r="M635" s="48">
        <f t="shared" si="259"/>
        <v>0</v>
      </c>
      <c r="N635" s="48">
        <f t="shared" si="260"/>
        <v>0</v>
      </c>
      <c r="O635">
        <v>33.714285714285715</v>
      </c>
      <c r="P635">
        <v>3200</v>
      </c>
      <c r="Q635" s="9">
        <f>VLOOKUP(ROUND(K635,0),Sheet2!$B$20:$J$37,8,0)</f>
        <v>3027.866102317616</v>
      </c>
      <c r="R635" s="46">
        <f>VLOOKUP(ROUND(K635,0),Sheet2!$B$20:$J$37,2,0)</f>
        <v>4186.3329471694315</v>
      </c>
      <c r="S635" s="46">
        <f>VLOOKUP(ROUND(K635,0),Sheet2!$B$20:$J$37,3,0)</f>
        <v>4014.327682062572</v>
      </c>
      <c r="T635" s="46">
        <f>VLOOKUP(ROUND(K635,0),Sheet2!$B$20:$J$37,4,0)</f>
        <v>3923.2435599941455</v>
      </c>
      <c r="U635" s="46">
        <f>VLOOKUP(ROUND(K635,0),Sheet2!$B$20:$J$37,5,0)</f>
        <v>3782.9916157892471</v>
      </c>
      <c r="V635" s="46">
        <f>VLOOKUP(ROUND(K635,0),Sheet2!$B$20:$J$37,6,0)</f>
        <v>3548.6367327923881</v>
      </c>
      <c r="W635" s="46">
        <f>VLOOKUP(ROUND(K635,0),Sheet2!$B$20:$J$37,7,0)</f>
        <v>3288.2514175550023</v>
      </c>
      <c r="X635" s="46">
        <f>VLOOKUP(ROUND(K635,0),Sheet2!$B$20:$J$37,8,0)</f>
        <v>3027.866102317616</v>
      </c>
      <c r="Y635" s="46">
        <f>VLOOKUP(ROUND(K635,0),Sheet2!$B$20:$J$37,9,0)</f>
        <v>2793.5112193207569</v>
      </c>
      <c r="Z635" s="46">
        <f>VLOOKUP(ROUND(K635,0),Sheet2!$B$20:$M$37,10,0)</f>
        <v>2653.2592751158591</v>
      </c>
      <c r="AA635" s="46">
        <f>VLOOKUP(ROUND(K635,0),Sheet2!$B$20:$M$37,11,0)</f>
        <v>2562.1751530474321</v>
      </c>
      <c r="AB635" s="46">
        <f>VLOOKUP(ROUND(K635,0),Sheet2!$B$20:$M$37,12,0)</f>
        <v>2390.1698879405726</v>
      </c>
      <c r="AC635" s="46">
        <v>25</v>
      </c>
      <c r="AD635" s="53">
        <f t="shared" si="264"/>
        <v>0</v>
      </c>
      <c r="AE635">
        <v>1</v>
      </c>
      <c r="AF635" s="46">
        <v>0</v>
      </c>
      <c r="AG635">
        <v>0</v>
      </c>
      <c r="AH635" s="45">
        <v>0</v>
      </c>
      <c r="AL635">
        <v>0</v>
      </c>
      <c r="AM635" s="45">
        <v>0</v>
      </c>
      <c r="AO635">
        <v>0</v>
      </c>
      <c r="AQ635">
        <v>0</v>
      </c>
      <c r="AS635">
        <v>0</v>
      </c>
      <c r="AT635">
        <v>0</v>
      </c>
      <c r="AU635" t="s">
        <v>20</v>
      </c>
      <c r="AV635" t="s">
        <v>25</v>
      </c>
      <c r="AW635">
        <v>0</v>
      </c>
      <c r="AX635">
        <v>0</v>
      </c>
      <c r="AY635">
        <v>0</v>
      </c>
      <c r="AZ635" s="51">
        <f t="shared" si="265"/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51">
        <f t="shared" si="266"/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21</v>
      </c>
      <c r="BW635" t="s">
        <v>25</v>
      </c>
      <c r="BX635">
        <v>0</v>
      </c>
      <c r="BY635">
        <v>0</v>
      </c>
      <c r="BZ635" s="52">
        <f t="shared" ref="BZ635:BZ636" si="285">BX635+BY635</f>
        <v>0</v>
      </c>
      <c r="CA635">
        <v>0</v>
      </c>
      <c r="CB635">
        <v>0</v>
      </c>
      <c r="CC635">
        <v>1</v>
      </c>
      <c r="CD635">
        <v>0</v>
      </c>
      <c r="CE635">
        <v>0</v>
      </c>
      <c r="CF635" s="52">
        <f t="shared" ref="CF635:CF636" si="286">CD635+CE635</f>
        <v>0</v>
      </c>
      <c r="CG635">
        <v>0</v>
      </c>
      <c r="CH635">
        <v>0</v>
      </c>
      <c r="CI635">
        <v>0</v>
      </c>
      <c r="CJ635">
        <v>0</v>
      </c>
      <c r="CK635">
        <v>1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Y635">
        <v>0</v>
      </c>
      <c r="CZ635">
        <v>0</v>
      </c>
      <c r="DA635">
        <v>0</v>
      </c>
      <c r="DC635">
        <v>1.1000000000000001</v>
      </c>
      <c r="DD635" s="54">
        <f t="shared" si="267"/>
        <v>1</v>
      </c>
      <c r="DE635" t="s">
        <v>73</v>
      </c>
      <c r="DF635">
        <v>0</v>
      </c>
      <c r="DG635" s="46">
        <v>0</v>
      </c>
      <c r="DH635" t="s">
        <v>68</v>
      </c>
    </row>
    <row r="636" spans="1:112" hidden="1" x14ac:dyDescent="0.35">
      <c r="A636" t="s">
        <v>3</v>
      </c>
      <c r="B636">
        <v>931420603</v>
      </c>
      <c r="C636">
        <v>1995</v>
      </c>
      <c r="D636">
        <v>27</v>
      </c>
      <c r="E636">
        <v>0</v>
      </c>
      <c r="F636" t="s">
        <v>8</v>
      </c>
      <c r="G636" s="3" t="s">
        <v>11</v>
      </c>
      <c r="H636" s="1">
        <v>44429</v>
      </c>
      <c r="I636" s="1">
        <v>44483</v>
      </c>
      <c r="J636" s="1">
        <v>44517</v>
      </c>
      <c r="K636" s="46">
        <v>39.571428571428569</v>
      </c>
      <c r="L636" s="48">
        <f t="shared" si="284"/>
        <v>0</v>
      </c>
      <c r="M636" s="48">
        <f t="shared" si="259"/>
        <v>0</v>
      </c>
      <c r="N636" s="48">
        <f t="shared" si="260"/>
        <v>0</v>
      </c>
      <c r="O636">
        <v>34.714285714285715</v>
      </c>
      <c r="P636">
        <v>3200</v>
      </c>
      <c r="Q636" s="9">
        <f>VLOOKUP(ROUND(K636,0),Sheet2!$B$20:$J$37,8,0)</f>
        <v>3027.866102317616</v>
      </c>
      <c r="R636" s="46">
        <f>VLOOKUP(ROUND(K636,0),Sheet2!$B$20:$J$37,2,0)</f>
        <v>4186.3329471694315</v>
      </c>
      <c r="S636" s="46">
        <f>VLOOKUP(ROUND(K636,0),Sheet2!$B$20:$J$37,3,0)</f>
        <v>4014.327682062572</v>
      </c>
      <c r="T636" s="46">
        <f>VLOOKUP(ROUND(K636,0),Sheet2!$B$20:$J$37,4,0)</f>
        <v>3923.2435599941455</v>
      </c>
      <c r="U636" s="46">
        <f>VLOOKUP(ROUND(K636,0),Sheet2!$B$20:$J$37,5,0)</f>
        <v>3782.9916157892471</v>
      </c>
      <c r="V636" s="46">
        <f>VLOOKUP(ROUND(K636,0),Sheet2!$B$20:$J$37,6,0)</f>
        <v>3548.6367327923881</v>
      </c>
      <c r="W636" s="46">
        <f>VLOOKUP(ROUND(K636,0),Sheet2!$B$20:$J$37,7,0)</f>
        <v>3288.2514175550023</v>
      </c>
      <c r="X636" s="46">
        <f>VLOOKUP(ROUND(K636,0),Sheet2!$B$20:$J$37,8,0)</f>
        <v>3027.866102317616</v>
      </c>
      <c r="Y636" s="46">
        <f>VLOOKUP(ROUND(K636,0),Sheet2!$B$20:$J$37,9,0)</f>
        <v>2793.5112193207569</v>
      </c>
      <c r="Z636" s="46">
        <f>VLOOKUP(ROUND(K636,0),Sheet2!$B$20:$M$37,10,0)</f>
        <v>2653.2592751158591</v>
      </c>
      <c r="AA636" s="46">
        <f>VLOOKUP(ROUND(K636,0),Sheet2!$B$20:$M$37,11,0)</f>
        <v>2562.1751530474321</v>
      </c>
      <c r="AB636" s="46">
        <f>VLOOKUP(ROUND(K636,0),Sheet2!$B$20:$M$37,12,0)</f>
        <v>2390.1698879405726</v>
      </c>
      <c r="AC636" s="46">
        <v>25</v>
      </c>
      <c r="AD636" s="53">
        <f t="shared" si="264"/>
        <v>0</v>
      </c>
      <c r="AE636">
        <v>1</v>
      </c>
      <c r="AF636" s="46">
        <v>0</v>
      </c>
      <c r="AG636">
        <v>0</v>
      </c>
      <c r="AH636" s="45">
        <v>0</v>
      </c>
      <c r="AL636">
        <v>0</v>
      </c>
      <c r="AM636" s="45">
        <v>0</v>
      </c>
      <c r="AO636">
        <v>0</v>
      </c>
      <c r="AS636">
        <v>0</v>
      </c>
      <c r="AT636">
        <v>1</v>
      </c>
      <c r="AU636" t="s">
        <v>20</v>
      </c>
      <c r="AV636" t="s">
        <v>25</v>
      </c>
      <c r="AW636">
        <v>0</v>
      </c>
      <c r="AX636">
        <v>0</v>
      </c>
      <c r="AY636">
        <v>1</v>
      </c>
      <c r="AZ636" s="51">
        <f t="shared" si="265"/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 s="51">
        <f t="shared" si="266"/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54</v>
      </c>
      <c r="BW636" t="s">
        <v>25</v>
      </c>
      <c r="BX636">
        <v>0</v>
      </c>
      <c r="BY636">
        <v>0</v>
      </c>
      <c r="BZ636" s="52">
        <f t="shared" si="285"/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 s="52">
        <f t="shared" si="286"/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Y636">
        <v>0</v>
      </c>
      <c r="CZ636">
        <v>0</v>
      </c>
      <c r="DA636">
        <v>0</v>
      </c>
      <c r="DC636">
        <v>0</v>
      </c>
      <c r="DD636" s="54">
        <f t="shared" si="267"/>
        <v>0</v>
      </c>
      <c r="DE636" t="s">
        <v>8</v>
      </c>
      <c r="DF636">
        <v>0</v>
      </c>
      <c r="DG636" s="46">
        <v>0</v>
      </c>
      <c r="DH636" t="s">
        <v>68</v>
      </c>
    </row>
    <row r="637" spans="1:112" hidden="1" x14ac:dyDescent="0.35">
      <c r="A637" t="s">
        <v>2</v>
      </c>
      <c r="B637">
        <v>21042850</v>
      </c>
      <c r="C637">
        <v>1993</v>
      </c>
      <c r="D637">
        <v>29</v>
      </c>
      <c r="E637">
        <v>0</v>
      </c>
      <c r="F637" t="s">
        <v>8</v>
      </c>
      <c r="G637" s="3" t="s">
        <v>11</v>
      </c>
      <c r="H637" s="1">
        <v>44427</v>
      </c>
      <c r="I637" s="1" t="s">
        <v>52</v>
      </c>
      <c r="J637" s="1">
        <v>44437</v>
      </c>
      <c r="K637">
        <v>39.571428571428569</v>
      </c>
      <c r="L637" s="48">
        <f t="shared" si="284"/>
        <v>0</v>
      </c>
      <c r="M637" s="48">
        <f t="shared" si="259"/>
        <v>0</v>
      </c>
      <c r="N637" s="48">
        <f t="shared" si="260"/>
        <v>0</v>
      </c>
      <c r="O637">
        <v>38.142857142857139</v>
      </c>
      <c r="P637">
        <v>3200</v>
      </c>
      <c r="Q637" s="9">
        <f>VLOOKUP(ROUND(K637,0),Sheet2!$B$20:$J$37,8,0)</f>
        <v>3027.866102317616</v>
      </c>
      <c r="R637" s="46">
        <f>VLOOKUP(ROUND(K637,0),Sheet2!$B$20:$J$37,2,0)</f>
        <v>4186.3329471694315</v>
      </c>
      <c r="S637" s="46">
        <f>VLOOKUP(ROUND(K637,0),Sheet2!$B$20:$J$37,3,0)</f>
        <v>4014.327682062572</v>
      </c>
      <c r="T637" s="46">
        <f>VLOOKUP(ROUND(K637,0),Sheet2!$B$20:$J$37,4,0)</f>
        <v>3923.2435599941455</v>
      </c>
      <c r="U637" s="46">
        <f>VLOOKUP(ROUND(K637,0),Sheet2!$B$20:$J$37,5,0)</f>
        <v>3782.9916157892471</v>
      </c>
      <c r="V637" s="46">
        <f>VLOOKUP(ROUND(K637,0),Sheet2!$B$20:$J$37,6,0)</f>
        <v>3548.6367327923881</v>
      </c>
      <c r="W637" s="46">
        <f>VLOOKUP(ROUND(K637,0),Sheet2!$B$20:$J$37,7,0)</f>
        <v>3288.2514175550023</v>
      </c>
      <c r="X637" s="46">
        <f>VLOOKUP(ROUND(K637,0),Sheet2!$B$20:$J$37,8,0)</f>
        <v>3027.866102317616</v>
      </c>
      <c r="Y637" s="46">
        <f>VLOOKUP(ROUND(K637,0),Sheet2!$B$20:$J$37,9,0)</f>
        <v>2793.5112193207569</v>
      </c>
      <c r="Z637" s="46">
        <f>VLOOKUP(ROUND(K637,0),Sheet2!$B$20:$M$37,10,0)</f>
        <v>2653.2592751158591</v>
      </c>
      <c r="AA637" s="46">
        <f>VLOOKUP(ROUND(K637,0),Sheet2!$B$20:$M$37,11,0)</f>
        <v>2562.1751530474321</v>
      </c>
      <c r="AB637" s="46">
        <f>VLOOKUP(ROUND(K637,0),Sheet2!$B$20:$M$37,12,0)</f>
        <v>2390.1698879405726</v>
      </c>
      <c r="AC637" s="46">
        <v>25</v>
      </c>
      <c r="AD637" s="53">
        <f t="shared" si="264"/>
        <v>0</v>
      </c>
      <c r="AE637">
        <v>1</v>
      </c>
      <c r="AF637" s="46">
        <v>0</v>
      </c>
      <c r="AG637">
        <v>0</v>
      </c>
      <c r="AH637" s="45">
        <v>0</v>
      </c>
      <c r="AL637">
        <v>0</v>
      </c>
      <c r="AM637" s="45">
        <v>0</v>
      </c>
      <c r="AO637">
        <v>0</v>
      </c>
      <c r="AQ637">
        <v>0</v>
      </c>
      <c r="AS637">
        <v>0</v>
      </c>
      <c r="AT637">
        <v>0</v>
      </c>
      <c r="AU637" t="s">
        <v>21</v>
      </c>
      <c r="AV637" t="s">
        <v>24</v>
      </c>
      <c r="AW637">
        <v>0</v>
      </c>
      <c r="AX637">
        <v>0</v>
      </c>
      <c r="AY637">
        <v>0</v>
      </c>
      <c r="AZ637" s="51">
        <f t="shared" si="265"/>
        <v>0</v>
      </c>
      <c r="BA637">
        <v>0</v>
      </c>
      <c r="BB637">
        <v>0</v>
      </c>
      <c r="BC637">
        <v>1</v>
      </c>
      <c r="BD637">
        <v>0</v>
      </c>
      <c r="BE637">
        <v>0</v>
      </c>
      <c r="BF637" s="51">
        <f t="shared" si="266"/>
        <v>0</v>
      </c>
      <c r="BG637">
        <v>0</v>
      </c>
      <c r="BH637">
        <v>1</v>
      </c>
      <c r="BI637">
        <v>1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/>
      <c r="CW637">
        <v>0</v>
      </c>
      <c r="CY637">
        <v>0</v>
      </c>
      <c r="CZ637">
        <v>0</v>
      </c>
      <c r="DA637">
        <v>0</v>
      </c>
      <c r="DC637">
        <v>0</v>
      </c>
      <c r="DD637" s="54">
        <f t="shared" si="267"/>
        <v>0</v>
      </c>
      <c r="DE637" t="s">
        <v>8</v>
      </c>
      <c r="DF637">
        <v>0</v>
      </c>
      <c r="DG637" s="46">
        <v>0</v>
      </c>
      <c r="DH637" t="s">
        <v>68</v>
      </c>
    </row>
    <row r="638" spans="1:112" hidden="1" x14ac:dyDescent="0.35">
      <c r="A638" t="s">
        <v>2</v>
      </c>
      <c r="B638">
        <v>21022290</v>
      </c>
      <c r="C638">
        <v>1993</v>
      </c>
      <c r="D638">
        <v>29</v>
      </c>
      <c r="E638">
        <v>0</v>
      </c>
      <c r="F638" t="s">
        <v>8</v>
      </c>
      <c r="G638" s="4" t="s">
        <v>11</v>
      </c>
      <c r="H638" s="1">
        <v>44424</v>
      </c>
      <c r="I638" s="1"/>
      <c r="J638" s="1">
        <v>44531</v>
      </c>
      <c r="K638">
        <v>39.571428571428569</v>
      </c>
      <c r="L638" s="48">
        <f t="shared" si="284"/>
        <v>0</v>
      </c>
      <c r="M638" s="48">
        <f t="shared" si="259"/>
        <v>0</v>
      </c>
      <c r="N638" s="48">
        <f t="shared" si="260"/>
        <v>0</v>
      </c>
      <c r="O638">
        <v>24.285714285714285</v>
      </c>
      <c r="P638">
        <v>3200</v>
      </c>
      <c r="Q638" s="9">
        <f>VLOOKUP(ROUND(K638,0),Sheet2!$B$20:$J$37,8,0)</f>
        <v>3027.866102317616</v>
      </c>
      <c r="R638" s="46">
        <f>VLOOKUP(ROUND(K638,0),Sheet2!$B$20:$J$37,2,0)</f>
        <v>4186.3329471694315</v>
      </c>
      <c r="S638" s="46">
        <f>VLOOKUP(ROUND(K638,0),Sheet2!$B$20:$J$37,3,0)</f>
        <v>4014.327682062572</v>
      </c>
      <c r="T638" s="46">
        <f>VLOOKUP(ROUND(K638,0),Sheet2!$B$20:$J$37,4,0)</f>
        <v>3923.2435599941455</v>
      </c>
      <c r="U638" s="46">
        <f>VLOOKUP(ROUND(K638,0),Sheet2!$B$20:$J$37,5,0)</f>
        <v>3782.9916157892471</v>
      </c>
      <c r="V638" s="46">
        <f>VLOOKUP(ROUND(K638,0),Sheet2!$B$20:$J$37,6,0)</f>
        <v>3548.6367327923881</v>
      </c>
      <c r="W638" s="46">
        <f>VLOOKUP(ROUND(K638,0),Sheet2!$B$20:$J$37,7,0)</f>
        <v>3288.2514175550023</v>
      </c>
      <c r="X638" s="46">
        <f>VLOOKUP(ROUND(K638,0),Sheet2!$B$20:$J$37,8,0)</f>
        <v>3027.866102317616</v>
      </c>
      <c r="Y638" s="46">
        <f>VLOOKUP(ROUND(K638,0),Sheet2!$B$20:$J$37,9,0)</f>
        <v>2793.5112193207569</v>
      </c>
      <c r="Z638" s="46">
        <f>VLOOKUP(ROUND(K638,0),Sheet2!$B$20:$M$37,10,0)</f>
        <v>2653.2592751158591</v>
      </c>
      <c r="AA638" s="46">
        <f>VLOOKUP(ROUND(K638,0),Sheet2!$B$20:$M$37,11,0)</f>
        <v>2562.1751530474321</v>
      </c>
      <c r="AB638" s="46">
        <f>VLOOKUP(ROUND(K638,0),Sheet2!$B$20:$M$37,12,0)</f>
        <v>2390.1698879405726</v>
      </c>
      <c r="AC638" s="46">
        <v>25</v>
      </c>
      <c r="AD638" s="53">
        <f t="shared" si="264"/>
        <v>0</v>
      </c>
      <c r="AE638">
        <v>1</v>
      </c>
      <c r="AF638" s="46">
        <v>0</v>
      </c>
      <c r="AG638">
        <v>0</v>
      </c>
      <c r="AH638" s="45">
        <v>0</v>
      </c>
      <c r="AL638">
        <v>0</v>
      </c>
      <c r="AM638" s="45">
        <v>0</v>
      </c>
      <c r="AO638">
        <v>0</v>
      </c>
      <c r="AQ638">
        <v>0</v>
      </c>
      <c r="AS638">
        <v>0</v>
      </c>
      <c r="AT638">
        <v>0</v>
      </c>
      <c r="AU638" t="s">
        <v>21</v>
      </c>
      <c r="AV638" t="s">
        <v>24</v>
      </c>
      <c r="AW638">
        <v>0</v>
      </c>
      <c r="AX638">
        <v>0</v>
      </c>
      <c r="AY638">
        <v>1</v>
      </c>
      <c r="AZ638" s="51">
        <f t="shared" si="265"/>
        <v>1</v>
      </c>
      <c r="BA638">
        <v>0</v>
      </c>
      <c r="BB638">
        <v>1</v>
      </c>
      <c r="BC638">
        <v>1</v>
      </c>
      <c r="BD638">
        <v>0</v>
      </c>
      <c r="BE638">
        <v>0</v>
      </c>
      <c r="BF638" s="51">
        <f t="shared" si="266"/>
        <v>0</v>
      </c>
      <c r="BG638">
        <v>0</v>
      </c>
      <c r="BH638">
        <v>1</v>
      </c>
      <c r="BI638">
        <v>1</v>
      </c>
      <c r="BJ638">
        <v>1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/>
      <c r="CW638">
        <v>0</v>
      </c>
      <c r="CY638">
        <v>0</v>
      </c>
      <c r="CZ638">
        <v>0</v>
      </c>
      <c r="DA638">
        <v>0</v>
      </c>
      <c r="DC638">
        <v>0</v>
      </c>
      <c r="DD638" s="54">
        <f t="shared" si="267"/>
        <v>0</v>
      </c>
      <c r="DF638">
        <v>0</v>
      </c>
      <c r="DG638" s="46">
        <v>0</v>
      </c>
      <c r="DH638" t="s">
        <v>68</v>
      </c>
    </row>
    <row r="639" spans="1:112" hidden="1" x14ac:dyDescent="0.35">
      <c r="A639" t="s">
        <v>2</v>
      </c>
      <c r="B639">
        <v>21045256</v>
      </c>
      <c r="C639">
        <v>1990</v>
      </c>
      <c r="D639">
        <v>32</v>
      </c>
      <c r="E639">
        <v>0</v>
      </c>
      <c r="F639" t="s">
        <v>8</v>
      </c>
      <c r="G639" s="3" t="s">
        <v>11</v>
      </c>
      <c r="H639" s="1">
        <v>44425</v>
      </c>
      <c r="I639" s="1" t="s">
        <v>52</v>
      </c>
      <c r="J639" s="1">
        <v>44475</v>
      </c>
      <c r="K639">
        <v>39.571428571428569</v>
      </c>
      <c r="L639" s="48">
        <f t="shared" si="284"/>
        <v>0</v>
      </c>
      <c r="M639" s="48">
        <f t="shared" si="259"/>
        <v>0</v>
      </c>
      <c r="N639" s="48">
        <f t="shared" si="260"/>
        <v>0</v>
      </c>
      <c r="O639">
        <v>32.428571428571423</v>
      </c>
      <c r="P639">
        <v>3200</v>
      </c>
      <c r="Q639" s="9">
        <f>VLOOKUP(ROUND(K639,0),Sheet2!$B$20:$J$37,8,0)</f>
        <v>3027.866102317616</v>
      </c>
      <c r="R639" s="46">
        <f>VLOOKUP(ROUND(K639,0),Sheet2!$B$20:$J$37,2,0)</f>
        <v>4186.3329471694315</v>
      </c>
      <c r="S639" s="46">
        <f>VLOOKUP(ROUND(K639,0),Sheet2!$B$20:$J$37,3,0)</f>
        <v>4014.327682062572</v>
      </c>
      <c r="T639" s="46">
        <f>VLOOKUP(ROUND(K639,0),Sheet2!$B$20:$J$37,4,0)</f>
        <v>3923.2435599941455</v>
      </c>
      <c r="U639" s="46">
        <f>VLOOKUP(ROUND(K639,0),Sheet2!$B$20:$J$37,5,0)</f>
        <v>3782.9916157892471</v>
      </c>
      <c r="V639" s="46">
        <f>VLOOKUP(ROUND(K639,0),Sheet2!$B$20:$J$37,6,0)</f>
        <v>3548.6367327923881</v>
      </c>
      <c r="W639" s="46">
        <f>VLOOKUP(ROUND(K639,0),Sheet2!$B$20:$J$37,7,0)</f>
        <v>3288.2514175550023</v>
      </c>
      <c r="X639" s="46">
        <f>VLOOKUP(ROUND(K639,0),Sheet2!$B$20:$J$37,8,0)</f>
        <v>3027.866102317616</v>
      </c>
      <c r="Y639" s="46">
        <f>VLOOKUP(ROUND(K639,0),Sheet2!$B$20:$J$37,9,0)</f>
        <v>2793.5112193207569</v>
      </c>
      <c r="Z639" s="46">
        <f>VLOOKUP(ROUND(K639,0),Sheet2!$B$20:$M$37,10,0)</f>
        <v>2653.2592751158591</v>
      </c>
      <c r="AA639" s="46">
        <f>VLOOKUP(ROUND(K639,0),Sheet2!$B$20:$M$37,11,0)</f>
        <v>2562.1751530474321</v>
      </c>
      <c r="AB639" s="46">
        <f>VLOOKUP(ROUND(K639,0),Sheet2!$B$20:$M$37,12,0)</f>
        <v>2390.1698879405726</v>
      </c>
      <c r="AC639" s="46">
        <v>25</v>
      </c>
      <c r="AD639" s="53">
        <f t="shared" si="264"/>
        <v>0</v>
      </c>
      <c r="AE639">
        <v>1</v>
      </c>
      <c r="AF639" s="46">
        <v>0</v>
      </c>
      <c r="AG639">
        <v>0</v>
      </c>
      <c r="AH639" s="45">
        <v>0</v>
      </c>
      <c r="AL639">
        <v>0</v>
      </c>
      <c r="AM639" s="45">
        <v>0</v>
      </c>
      <c r="AO639">
        <v>0</v>
      </c>
      <c r="AQ639">
        <v>0</v>
      </c>
      <c r="AS639">
        <v>0</v>
      </c>
      <c r="AT639">
        <v>0</v>
      </c>
      <c r="AU639" t="s">
        <v>21</v>
      </c>
      <c r="AV639" t="s">
        <v>24</v>
      </c>
      <c r="AW639">
        <v>0</v>
      </c>
      <c r="AX639">
        <v>1</v>
      </c>
      <c r="AY639">
        <v>1</v>
      </c>
      <c r="AZ639" s="51">
        <v>1</v>
      </c>
      <c r="BA639">
        <v>0</v>
      </c>
      <c r="BB639">
        <v>0</v>
      </c>
      <c r="BC639">
        <v>1</v>
      </c>
      <c r="BD639">
        <v>0</v>
      </c>
      <c r="BE639">
        <v>0</v>
      </c>
      <c r="BF639" s="51">
        <f t="shared" si="266"/>
        <v>0</v>
      </c>
      <c r="BG639">
        <v>0</v>
      </c>
      <c r="BH639">
        <v>1</v>
      </c>
      <c r="BI639">
        <v>1</v>
      </c>
      <c r="BJ639">
        <v>1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/>
      <c r="CW639">
        <v>0</v>
      </c>
      <c r="CY639">
        <v>0</v>
      </c>
      <c r="CZ639">
        <v>0</v>
      </c>
      <c r="DA639">
        <v>0</v>
      </c>
      <c r="DC639">
        <v>0</v>
      </c>
      <c r="DD639" s="54">
        <f t="shared" si="267"/>
        <v>0</v>
      </c>
      <c r="DF639">
        <v>0</v>
      </c>
      <c r="DG639" s="46">
        <v>0</v>
      </c>
      <c r="DH639" t="s">
        <v>68</v>
      </c>
    </row>
    <row r="640" spans="1:112" hidden="1" x14ac:dyDescent="0.35">
      <c r="A640" t="s">
        <v>3</v>
      </c>
      <c r="B640">
        <v>906203969</v>
      </c>
      <c r="C640">
        <v>1986</v>
      </c>
      <c r="D640">
        <v>36</v>
      </c>
      <c r="E640" s="45">
        <v>2</v>
      </c>
      <c r="F640" t="s">
        <v>8</v>
      </c>
      <c r="G640" s="3" t="s">
        <v>11</v>
      </c>
      <c r="H640" s="1">
        <v>44427</v>
      </c>
      <c r="I640" s="1">
        <v>44477</v>
      </c>
      <c r="J640" s="1">
        <v>44504</v>
      </c>
      <c r="K640">
        <v>39.571428571428569</v>
      </c>
      <c r="L640" s="48">
        <f t="shared" si="284"/>
        <v>0</v>
      </c>
      <c r="M640" s="48">
        <f t="shared" si="259"/>
        <v>0</v>
      </c>
      <c r="N640" s="48">
        <f t="shared" si="260"/>
        <v>0</v>
      </c>
      <c r="O640">
        <v>35.714285714285715</v>
      </c>
      <c r="P640">
        <v>3200</v>
      </c>
      <c r="Q640" s="9">
        <f>VLOOKUP(ROUND(K640,0),Sheet2!$B$20:$J$37,8,0)</f>
        <v>3027.866102317616</v>
      </c>
      <c r="R640" s="46">
        <f>VLOOKUP(ROUND(K640,0),Sheet2!$B$20:$J$37,2,0)</f>
        <v>4186.3329471694315</v>
      </c>
      <c r="S640" s="46">
        <f>VLOOKUP(ROUND(K640,0),Sheet2!$B$20:$J$37,3,0)</f>
        <v>4014.327682062572</v>
      </c>
      <c r="T640" s="46">
        <f>VLOOKUP(ROUND(K640,0),Sheet2!$B$20:$J$37,4,0)</f>
        <v>3923.2435599941455</v>
      </c>
      <c r="U640" s="46">
        <f>VLOOKUP(ROUND(K640,0),Sheet2!$B$20:$J$37,5,0)</f>
        <v>3782.9916157892471</v>
      </c>
      <c r="V640" s="46">
        <f>VLOOKUP(ROUND(K640,0),Sheet2!$B$20:$J$37,6,0)</f>
        <v>3548.6367327923881</v>
      </c>
      <c r="W640" s="46">
        <f>VLOOKUP(ROUND(K640,0),Sheet2!$B$20:$J$37,7,0)</f>
        <v>3288.2514175550023</v>
      </c>
      <c r="X640" s="46">
        <f>VLOOKUP(ROUND(K640,0),Sheet2!$B$20:$J$37,8,0)</f>
        <v>3027.866102317616</v>
      </c>
      <c r="Y640" s="46">
        <f>VLOOKUP(ROUND(K640,0),Sheet2!$B$20:$J$37,9,0)</f>
        <v>2793.5112193207569</v>
      </c>
      <c r="Z640" s="46">
        <f>VLOOKUP(ROUND(K640,0),Sheet2!$B$20:$M$37,10,0)</f>
        <v>2653.2592751158591</v>
      </c>
      <c r="AA640" s="46">
        <f>VLOOKUP(ROUND(K640,0),Sheet2!$B$20:$M$37,11,0)</f>
        <v>2562.1751530474321</v>
      </c>
      <c r="AB640" s="46">
        <f>VLOOKUP(ROUND(K640,0),Sheet2!$B$20:$M$37,12,0)</f>
        <v>2390.1698879405726</v>
      </c>
      <c r="AC640" s="46">
        <v>25</v>
      </c>
      <c r="AD640" s="53">
        <f t="shared" si="264"/>
        <v>0</v>
      </c>
      <c r="AE640">
        <v>1</v>
      </c>
      <c r="AF640" s="46">
        <v>0</v>
      </c>
      <c r="AG640">
        <v>0</v>
      </c>
      <c r="AH640" s="45">
        <v>0</v>
      </c>
      <c r="AL640">
        <v>0</v>
      </c>
      <c r="AM640" s="45">
        <v>0</v>
      </c>
      <c r="AO640">
        <v>0</v>
      </c>
      <c r="AS640">
        <v>0</v>
      </c>
      <c r="AT640">
        <v>0</v>
      </c>
      <c r="AU640" t="s">
        <v>20</v>
      </c>
      <c r="AV640" t="s">
        <v>24</v>
      </c>
      <c r="AW640">
        <v>0</v>
      </c>
      <c r="AX640">
        <v>0</v>
      </c>
      <c r="AY640">
        <v>1</v>
      </c>
      <c r="AZ640" s="51">
        <f t="shared" si="265"/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 s="51">
        <f t="shared" si="266"/>
        <v>0</v>
      </c>
      <c r="BG640">
        <v>0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50</v>
      </c>
      <c r="BW640" t="s">
        <v>24</v>
      </c>
      <c r="BX640">
        <v>0</v>
      </c>
      <c r="BY640">
        <v>0</v>
      </c>
      <c r="BZ640" s="52">
        <f t="shared" ref="BZ640:BZ643" si="287">BX640+BY640</f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 s="52">
        <f t="shared" ref="CF640:CF643" si="288">CD640+CE640</f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Y640">
        <v>0</v>
      </c>
      <c r="CZ640">
        <v>0</v>
      </c>
      <c r="DA640">
        <v>0</v>
      </c>
      <c r="DC640">
        <v>0</v>
      </c>
      <c r="DD640" s="54">
        <f t="shared" si="267"/>
        <v>0</v>
      </c>
      <c r="DE640" t="s">
        <v>73</v>
      </c>
      <c r="DF640">
        <v>0</v>
      </c>
      <c r="DG640" s="46">
        <v>0</v>
      </c>
      <c r="DH640" t="s">
        <v>68</v>
      </c>
    </row>
    <row r="641" spans="1:112" hidden="1" x14ac:dyDescent="0.35">
      <c r="A641" t="s">
        <v>3</v>
      </c>
      <c r="B641">
        <v>961673091</v>
      </c>
      <c r="C641">
        <v>1996</v>
      </c>
      <c r="D641">
        <v>26</v>
      </c>
      <c r="E641" s="45">
        <v>0</v>
      </c>
      <c r="F641" t="s">
        <v>8</v>
      </c>
      <c r="G641" s="3" t="s">
        <v>11</v>
      </c>
      <c r="H641" s="1">
        <v>44434</v>
      </c>
      <c r="I641" s="1">
        <v>44455</v>
      </c>
      <c r="J641" s="1">
        <v>44456</v>
      </c>
      <c r="K641">
        <v>39.714285714285715</v>
      </c>
      <c r="L641" s="48">
        <f t="shared" si="284"/>
        <v>0</v>
      </c>
      <c r="M641" s="48">
        <f t="shared" si="259"/>
        <v>0</v>
      </c>
      <c r="N641" s="48">
        <f t="shared" si="260"/>
        <v>0</v>
      </c>
      <c r="O641">
        <v>39.571428571428569</v>
      </c>
      <c r="P641">
        <v>3200</v>
      </c>
      <c r="Q641" s="9">
        <f>VLOOKUP(ROUND(K641,0),Sheet2!$B$20:$J$37,8,0)</f>
        <v>3027.866102317616</v>
      </c>
      <c r="R641" s="46">
        <f>VLOOKUP(ROUND(K641,0),Sheet2!$B$20:$J$37,2,0)</f>
        <v>4186.3329471694315</v>
      </c>
      <c r="S641" s="46">
        <f>VLOOKUP(ROUND(K641,0),Sheet2!$B$20:$J$37,3,0)</f>
        <v>4014.327682062572</v>
      </c>
      <c r="T641" s="46">
        <f>VLOOKUP(ROUND(K641,0),Sheet2!$B$20:$J$37,4,0)</f>
        <v>3923.2435599941455</v>
      </c>
      <c r="U641" s="46">
        <f>VLOOKUP(ROUND(K641,0),Sheet2!$B$20:$J$37,5,0)</f>
        <v>3782.9916157892471</v>
      </c>
      <c r="V641" s="46">
        <f>VLOOKUP(ROUND(K641,0),Sheet2!$B$20:$J$37,6,0)</f>
        <v>3548.6367327923881</v>
      </c>
      <c r="W641" s="46">
        <f>VLOOKUP(ROUND(K641,0),Sheet2!$B$20:$J$37,7,0)</f>
        <v>3288.2514175550023</v>
      </c>
      <c r="X641" s="46">
        <f>VLOOKUP(ROUND(K641,0),Sheet2!$B$20:$J$37,8,0)</f>
        <v>3027.866102317616</v>
      </c>
      <c r="Y641" s="46">
        <f>VLOOKUP(ROUND(K641,0),Sheet2!$B$20:$J$37,9,0)</f>
        <v>2793.5112193207569</v>
      </c>
      <c r="Z641" s="46">
        <f>VLOOKUP(ROUND(K641,0),Sheet2!$B$20:$M$37,10,0)</f>
        <v>2653.2592751158591</v>
      </c>
      <c r="AA641" s="46">
        <f>VLOOKUP(ROUND(K641,0),Sheet2!$B$20:$M$37,11,0)</f>
        <v>2562.1751530474321</v>
      </c>
      <c r="AB641" s="46">
        <f>VLOOKUP(ROUND(K641,0),Sheet2!$B$20:$M$37,12,0)</f>
        <v>2390.1698879405726</v>
      </c>
      <c r="AC641" s="46">
        <v>25</v>
      </c>
      <c r="AD641" s="53">
        <f t="shared" si="264"/>
        <v>0</v>
      </c>
      <c r="AE641">
        <v>1</v>
      </c>
      <c r="AF641" s="46">
        <v>0</v>
      </c>
      <c r="AG641">
        <v>0</v>
      </c>
      <c r="AH641" s="45">
        <v>0</v>
      </c>
      <c r="AL641">
        <v>0</v>
      </c>
      <c r="AM641" s="45">
        <v>0</v>
      </c>
      <c r="AN641">
        <v>20</v>
      </c>
      <c r="AO641">
        <v>0</v>
      </c>
      <c r="AS641">
        <v>1</v>
      </c>
      <c r="AT641">
        <v>0</v>
      </c>
      <c r="AU641" t="s">
        <v>20</v>
      </c>
      <c r="AV641" t="s">
        <v>25</v>
      </c>
      <c r="AW641">
        <v>0</v>
      </c>
      <c r="AX641">
        <v>0</v>
      </c>
      <c r="AY641">
        <v>1</v>
      </c>
      <c r="AZ641" s="51">
        <f t="shared" si="265"/>
        <v>1</v>
      </c>
      <c r="BA641">
        <v>0</v>
      </c>
      <c r="BB641">
        <v>0</v>
      </c>
      <c r="BC641">
        <v>1</v>
      </c>
      <c r="BD641">
        <v>0</v>
      </c>
      <c r="BE641">
        <v>0</v>
      </c>
      <c r="BF641" s="51">
        <f t="shared" si="266"/>
        <v>0</v>
      </c>
      <c r="BG641">
        <v>0</v>
      </c>
      <c r="BH641">
        <v>0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21</v>
      </c>
      <c r="BW641" t="s">
        <v>25</v>
      </c>
      <c r="BX641">
        <v>0</v>
      </c>
      <c r="BY641">
        <v>0</v>
      </c>
      <c r="BZ641" s="52">
        <f t="shared" si="287"/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 s="52">
        <f t="shared" si="288"/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Y641">
        <v>0</v>
      </c>
      <c r="CZ641">
        <v>0</v>
      </c>
      <c r="DA641">
        <v>1</v>
      </c>
      <c r="DC641">
        <v>0</v>
      </c>
      <c r="DD641" s="54">
        <f t="shared" si="267"/>
        <v>0</v>
      </c>
      <c r="DE641" t="s">
        <v>8</v>
      </c>
      <c r="DF641">
        <v>0</v>
      </c>
      <c r="DG641" s="46">
        <v>0</v>
      </c>
      <c r="DH641" t="s">
        <v>68</v>
      </c>
    </row>
    <row r="642" spans="1:112" hidden="1" x14ac:dyDescent="0.35">
      <c r="A642" t="s">
        <v>3</v>
      </c>
      <c r="B642">
        <v>938797683</v>
      </c>
      <c r="C642">
        <v>1993</v>
      </c>
      <c r="D642">
        <v>29</v>
      </c>
      <c r="E642" s="45">
        <v>1</v>
      </c>
      <c r="F642" t="s">
        <v>8</v>
      </c>
      <c r="G642" s="3" t="s">
        <v>11</v>
      </c>
      <c r="H642" s="1">
        <v>44427</v>
      </c>
      <c r="I642" s="1">
        <v>44479</v>
      </c>
      <c r="J642" s="1">
        <v>44483</v>
      </c>
      <c r="K642">
        <v>39.714285714285715</v>
      </c>
      <c r="L642" s="48">
        <f t="shared" si="284"/>
        <v>0</v>
      </c>
      <c r="M642" s="48">
        <f t="shared" ref="M642:M705" si="289">IF(AND(K642&gt;=28, K642&lt;34),1,0)</f>
        <v>0</v>
      </c>
      <c r="N642" s="48">
        <f t="shared" ref="N642:N705" si="290">IF(AND(K642&gt;=34, K642&lt;37),1,0)</f>
        <v>0</v>
      </c>
      <c r="O642">
        <v>39.142857142857146</v>
      </c>
      <c r="P642">
        <v>3200</v>
      </c>
      <c r="Q642" s="9">
        <f>VLOOKUP(ROUND(K642,0),Sheet2!$B$20:$J$37,8,0)</f>
        <v>3027.866102317616</v>
      </c>
      <c r="R642" s="46">
        <f>VLOOKUP(ROUND(K642,0),Sheet2!$B$20:$J$37,2,0)</f>
        <v>4186.3329471694315</v>
      </c>
      <c r="S642" s="46">
        <f>VLOOKUP(ROUND(K642,0),Sheet2!$B$20:$J$37,3,0)</f>
        <v>4014.327682062572</v>
      </c>
      <c r="T642" s="46">
        <f>VLOOKUP(ROUND(K642,0),Sheet2!$B$20:$J$37,4,0)</f>
        <v>3923.2435599941455</v>
      </c>
      <c r="U642" s="46">
        <f>VLOOKUP(ROUND(K642,0),Sheet2!$B$20:$J$37,5,0)</f>
        <v>3782.9916157892471</v>
      </c>
      <c r="V642" s="46">
        <f>VLOOKUP(ROUND(K642,0),Sheet2!$B$20:$J$37,6,0)</f>
        <v>3548.6367327923881</v>
      </c>
      <c r="W642" s="46">
        <f>VLOOKUP(ROUND(K642,0),Sheet2!$B$20:$J$37,7,0)</f>
        <v>3288.2514175550023</v>
      </c>
      <c r="X642" s="46">
        <f>VLOOKUP(ROUND(K642,0),Sheet2!$B$20:$J$37,8,0)</f>
        <v>3027.866102317616</v>
      </c>
      <c r="Y642" s="46">
        <f>VLOOKUP(ROUND(K642,0),Sheet2!$B$20:$J$37,9,0)</f>
        <v>2793.5112193207569</v>
      </c>
      <c r="Z642" s="46">
        <f>VLOOKUP(ROUND(K642,0),Sheet2!$B$20:$M$37,10,0)</f>
        <v>2653.2592751158591</v>
      </c>
      <c r="AA642" s="46">
        <f>VLOOKUP(ROUND(K642,0),Sheet2!$B$20:$M$37,11,0)</f>
        <v>2562.1751530474321</v>
      </c>
      <c r="AB642" s="46">
        <f>VLOOKUP(ROUND(K642,0),Sheet2!$B$20:$M$37,12,0)</f>
        <v>2390.1698879405726</v>
      </c>
      <c r="AC642" s="46">
        <v>25</v>
      </c>
      <c r="AD642" s="53">
        <f t="shared" si="264"/>
        <v>0</v>
      </c>
      <c r="AE642">
        <v>1</v>
      </c>
      <c r="AF642" s="46">
        <v>0</v>
      </c>
      <c r="AG642">
        <v>0</v>
      </c>
      <c r="AH642" s="45">
        <v>0</v>
      </c>
      <c r="AL642">
        <v>0</v>
      </c>
      <c r="AM642" s="45">
        <v>0</v>
      </c>
      <c r="AO642">
        <v>0</v>
      </c>
      <c r="AQ642">
        <v>0</v>
      </c>
      <c r="AS642">
        <v>0</v>
      </c>
      <c r="AT642">
        <v>0</v>
      </c>
      <c r="AU642" t="s">
        <v>20</v>
      </c>
      <c r="AV642" t="s">
        <v>24</v>
      </c>
      <c r="AW642">
        <v>0</v>
      </c>
      <c r="AX642">
        <v>0</v>
      </c>
      <c r="AY642">
        <v>1</v>
      </c>
      <c r="AZ642" s="51">
        <f t="shared" si="265"/>
        <v>1</v>
      </c>
      <c r="BA642">
        <v>1</v>
      </c>
      <c r="BB642">
        <v>0</v>
      </c>
      <c r="BC642">
        <v>1</v>
      </c>
      <c r="BD642">
        <v>0</v>
      </c>
      <c r="BE642">
        <v>0</v>
      </c>
      <c r="BF642" s="51">
        <f t="shared" si="266"/>
        <v>0</v>
      </c>
      <c r="BG642">
        <v>0</v>
      </c>
      <c r="BH642">
        <v>1</v>
      </c>
      <c r="BI642">
        <v>1</v>
      </c>
      <c r="BJ642">
        <v>1</v>
      </c>
      <c r="BK642">
        <v>0</v>
      </c>
      <c r="BL642">
        <v>0</v>
      </c>
      <c r="BM642">
        <v>1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52</v>
      </c>
      <c r="BW642" t="s">
        <v>24</v>
      </c>
      <c r="BX642">
        <v>0</v>
      </c>
      <c r="BY642">
        <v>0</v>
      </c>
      <c r="BZ642" s="52">
        <f t="shared" si="287"/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 s="52">
        <f t="shared" si="288"/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Y642">
        <v>0</v>
      </c>
      <c r="CZ642">
        <v>0</v>
      </c>
      <c r="DA642">
        <v>0</v>
      </c>
      <c r="DC642">
        <v>0</v>
      </c>
      <c r="DD642" s="54">
        <f t="shared" si="267"/>
        <v>0</v>
      </c>
      <c r="DE642" t="s">
        <v>73</v>
      </c>
      <c r="DF642">
        <v>0</v>
      </c>
      <c r="DG642" s="46">
        <v>0</v>
      </c>
      <c r="DH642" t="s">
        <v>68</v>
      </c>
    </row>
    <row r="643" spans="1:112" hidden="1" x14ac:dyDescent="0.35">
      <c r="A643" t="s">
        <v>3</v>
      </c>
      <c r="B643">
        <v>938155977</v>
      </c>
      <c r="C643">
        <v>1993</v>
      </c>
      <c r="D643">
        <v>29</v>
      </c>
      <c r="E643">
        <v>0</v>
      </c>
      <c r="F643" t="s">
        <v>8</v>
      </c>
      <c r="G643" s="3" t="s">
        <v>11</v>
      </c>
      <c r="H643" s="1">
        <v>44434</v>
      </c>
      <c r="I643" s="1">
        <v>44465</v>
      </c>
      <c r="J643" s="1">
        <v>44493</v>
      </c>
      <c r="K643">
        <v>39.714285714285715</v>
      </c>
      <c r="L643" s="48">
        <f t="shared" si="284"/>
        <v>0</v>
      </c>
      <c r="M643" s="48">
        <f t="shared" si="289"/>
        <v>0</v>
      </c>
      <c r="N643" s="48">
        <f t="shared" si="290"/>
        <v>0</v>
      </c>
      <c r="O643">
        <v>35.714285714285715</v>
      </c>
      <c r="P643">
        <v>3200</v>
      </c>
      <c r="Q643" s="9">
        <f>VLOOKUP(ROUND(K643,0),Sheet2!$B$20:$J$37,8,0)</f>
        <v>3027.866102317616</v>
      </c>
      <c r="R643" s="46">
        <f>VLOOKUP(ROUND(K643,0),Sheet2!$B$20:$J$37,2,0)</f>
        <v>4186.3329471694315</v>
      </c>
      <c r="S643" s="46">
        <f>VLOOKUP(ROUND(K643,0),Sheet2!$B$20:$J$37,3,0)</f>
        <v>4014.327682062572</v>
      </c>
      <c r="T643" s="46">
        <f>VLOOKUP(ROUND(K643,0),Sheet2!$B$20:$J$37,4,0)</f>
        <v>3923.2435599941455</v>
      </c>
      <c r="U643" s="46">
        <f>VLOOKUP(ROUND(K643,0),Sheet2!$B$20:$J$37,5,0)</f>
        <v>3782.9916157892471</v>
      </c>
      <c r="V643" s="46">
        <f>VLOOKUP(ROUND(K643,0),Sheet2!$B$20:$J$37,6,0)</f>
        <v>3548.6367327923881</v>
      </c>
      <c r="W643" s="46">
        <f>VLOOKUP(ROUND(K643,0),Sheet2!$B$20:$J$37,7,0)</f>
        <v>3288.2514175550023</v>
      </c>
      <c r="X643" s="46">
        <f>VLOOKUP(ROUND(K643,0),Sheet2!$B$20:$J$37,8,0)</f>
        <v>3027.866102317616</v>
      </c>
      <c r="Y643" s="46">
        <f>VLOOKUP(ROUND(K643,0),Sheet2!$B$20:$J$37,9,0)</f>
        <v>2793.5112193207569</v>
      </c>
      <c r="Z643" s="46">
        <f>VLOOKUP(ROUND(K643,0),Sheet2!$B$20:$M$37,10,0)</f>
        <v>2653.2592751158591</v>
      </c>
      <c r="AA643" s="46">
        <f>VLOOKUP(ROUND(K643,0),Sheet2!$B$20:$M$37,11,0)</f>
        <v>2562.1751530474321</v>
      </c>
      <c r="AB643" s="46">
        <f>VLOOKUP(ROUND(K643,0),Sheet2!$B$20:$M$37,12,0)</f>
        <v>2390.1698879405726</v>
      </c>
      <c r="AC643" s="46">
        <v>25</v>
      </c>
      <c r="AD643" s="53">
        <f t="shared" ref="AD643:AD706" si="291">IF(P643&lt;Y643,1,0)</f>
        <v>0</v>
      </c>
      <c r="AE643">
        <v>1</v>
      </c>
      <c r="AF643" s="46">
        <v>0</v>
      </c>
      <c r="AG643">
        <v>0</v>
      </c>
      <c r="AH643" s="45">
        <v>0</v>
      </c>
      <c r="AL643">
        <v>0</v>
      </c>
      <c r="AM643" s="45">
        <v>0</v>
      </c>
      <c r="AO643">
        <v>0</v>
      </c>
      <c r="AS643">
        <v>0</v>
      </c>
      <c r="AT643">
        <v>0</v>
      </c>
      <c r="AU643" t="s">
        <v>20</v>
      </c>
      <c r="AV643" t="s">
        <v>25</v>
      </c>
      <c r="AW643">
        <v>0</v>
      </c>
      <c r="AX643">
        <v>1</v>
      </c>
      <c r="AY643">
        <v>1</v>
      </c>
      <c r="AZ643" s="51">
        <v>1</v>
      </c>
      <c r="BA643">
        <v>0</v>
      </c>
      <c r="BB643">
        <v>0</v>
      </c>
      <c r="BC643">
        <v>1</v>
      </c>
      <c r="BD643">
        <v>0</v>
      </c>
      <c r="BE643">
        <v>0</v>
      </c>
      <c r="BF643" s="51">
        <f t="shared" ref="BF643:BF706" si="292">BD643+BE643</f>
        <v>0</v>
      </c>
      <c r="BG643">
        <v>0</v>
      </c>
      <c r="BH643">
        <v>0</v>
      </c>
      <c r="BI643">
        <v>0</v>
      </c>
      <c r="BJ643">
        <v>1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31</v>
      </c>
      <c r="BW643" t="s">
        <v>25</v>
      </c>
      <c r="BX643">
        <v>0</v>
      </c>
      <c r="BY643">
        <v>0</v>
      </c>
      <c r="BZ643" s="52">
        <f t="shared" si="287"/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 s="52">
        <f t="shared" si="288"/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Y643">
        <v>0</v>
      </c>
      <c r="CZ643">
        <v>0</v>
      </c>
      <c r="DA643">
        <v>0</v>
      </c>
      <c r="DC643">
        <v>0</v>
      </c>
      <c r="DD643" s="54">
        <f t="shared" ref="DD643:DD706" si="293">IF(DC643&gt;0,1,0)</f>
        <v>0</v>
      </c>
      <c r="DE643" t="s">
        <v>73</v>
      </c>
      <c r="DF643">
        <v>0</v>
      </c>
      <c r="DG643" s="46">
        <v>0</v>
      </c>
      <c r="DH643" t="s">
        <v>68</v>
      </c>
    </row>
    <row r="644" spans="1:112" hidden="1" x14ac:dyDescent="0.35">
      <c r="A644" t="s">
        <v>2</v>
      </c>
      <c r="B644">
        <v>18033442</v>
      </c>
      <c r="C644">
        <v>1988</v>
      </c>
      <c r="D644">
        <v>34</v>
      </c>
      <c r="E644">
        <v>0</v>
      </c>
      <c r="F644" t="s">
        <v>8</v>
      </c>
      <c r="G644" s="3" t="s">
        <v>11</v>
      </c>
      <c r="H644" s="1">
        <v>44422</v>
      </c>
      <c r="I644" s="1" t="s">
        <v>52</v>
      </c>
      <c r="J644" s="1">
        <v>44496</v>
      </c>
      <c r="K644" s="46">
        <v>39.714285714285715</v>
      </c>
      <c r="L644" s="48">
        <f t="shared" si="284"/>
        <v>0</v>
      </c>
      <c r="M644" s="48">
        <f t="shared" si="289"/>
        <v>0</v>
      </c>
      <c r="N644" s="48">
        <f t="shared" si="290"/>
        <v>0</v>
      </c>
      <c r="O644">
        <v>29.142857142857146</v>
      </c>
      <c r="P644">
        <v>3200</v>
      </c>
      <c r="Q644" s="9">
        <f>VLOOKUP(ROUND(K644,0),Sheet2!$B$20:$J$37,8,0)</f>
        <v>3027.866102317616</v>
      </c>
      <c r="R644" s="46">
        <f>VLOOKUP(ROUND(K644,0),Sheet2!$B$20:$J$37,2,0)</f>
        <v>4186.3329471694315</v>
      </c>
      <c r="S644" s="46">
        <f>VLOOKUP(ROUND(K644,0),Sheet2!$B$20:$J$37,3,0)</f>
        <v>4014.327682062572</v>
      </c>
      <c r="T644" s="46">
        <f>VLOOKUP(ROUND(K644,0),Sheet2!$B$20:$J$37,4,0)</f>
        <v>3923.2435599941455</v>
      </c>
      <c r="U644" s="46">
        <f>VLOOKUP(ROUND(K644,0),Sheet2!$B$20:$J$37,5,0)</f>
        <v>3782.9916157892471</v>
      </c>
      <c r="V644" s="46">
        <f>VLOOKUP(ROUND(K644,0),Sheet2!$B$20:$J$37,6,0)</f>
        <v>3548.6367327923881</v>
      </c>
      <c r="W644" s="46">
        <f>VLOOKUP(ROUND(K644,0),Sheet2!$B$20:$J$37,7,0)</f>
        <v>3288.2514175550023</v>
      </c>
      <c r="X644" s="46">
        <f>VLOOKUP(ROUND(K644,0),Sheet2!$B$20:$J$37,8,0)</f>
        <v>3027.866102317616</v>
      </c>
      <c r="Y644" s="46">
        <f>VLOOKUP(ROUND(K644,0),Sheet2!$B$20:$J$37,9,0)</f>
        <v>2793.5112193207569</v>
      </c>
      <c r="Z644" s="46">
        <f>VLOOKUP(ROUND(K644,0),Sheet2!$B$20:$M$37,10,0)</f>
        <v>2653.2592751158591</v>
      </c>
      <c r="AA644" s="46">
        <f>VLOOKUP(ROUND(K644,0),Sheet2!$B$20:$M$37,11,0)</f>
        <v>2562.1751530474321</v>
      </c>
      <c r="AB644" s="46">
        <f>VLOOKUP(ROUND(K644,0),Sheet2!$B$20:$M$37,12,0)</f>
        <v>2390.1698879405726</v>
      </c>
      <c r="AC644" s="46">
        <v>25</v>
      </c>
      <c r="AD644" s="53">
        <f t="shared" si="291"/>
        <v>0</v>
      </c>
      <c r="AE644">
        <v>1</v>
      </c>
      <c r="AF644" s="46">
        <v>0</v>
      </c>
      <c r="AG644">
        <v>0</v>
      </c>
      <c r="AH644" s="45">
        <v>0</v>
      </c>
      <c r="AL644">
        <v>0</v>
      </c>
      <c r="AM644" s="45">
        <v>0</v>
      </c>
      <c r="AO644">
        <v>0</v>
      </c>
      <c r="AQ644">
        <v>0</v>
      </c>
      <c r="AS644">
        <v>0</v>
      </c>
      <c r="AT644">
        <v>0</v>
      </c>
      <c r="AU644" t="s">
        <v>21</v>
      </c>
      <c r="AV644" t="s">
        <v>24</v>
      </c>
      <c r="AW644">
        <v>0</v>
      </c>
      <c r="AX644">
        <v>0</v>
      </c>
      <c r="AY644">
        <v>1</v>
      </c>
      <c r="AZ644" s="51">
        <f t="shared" ref="AZ644:AZ706" si="294">AX644+AY644</f>
        <v>1</v>
      </c>
      <c r="BA644">
        <v>0</v>
      </c>
      <c r="BB644">
        <v>1</v>
      </c>
      <c r="BC644">
        <v>1</v>
      </c>
      <c r="BD644">
        <v>0</v>
      </c>
      <c r="BE644">
        <v>0</v>
      </c>
      <c r="BF644" s="51">
        <f t="shared" si="292"/>
        <v>0</v>
      </c>
      <c r="BG644">
        <v>0</v>
      </c>
      <c r="BH644">
        <v>1</v>
      </c>
      <c r="BI644">
        <v>1</v>
      </c>
      <c r="BJ644">
        <v>1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/>
      <c r="CW644">
        <v>0</v>
      </c>
      <c r="CY644">
        <v>0</v>
      </c>
      <c r="CZ644">
        <v>0</v>
      </c>
      <c r="DA644">
        <v>0</v>
      </c>
      <c r="DC644">
        <v>0</v>
      </c>
      <c r="DD644" s="54">
        <f t="shared" si="293"/>
        <v>0</v>
      </c>
      <c r="DF644">
        <v>0</v>
      </c>
      <c r="DG644" s="46">
        <v>0</v>
      </c>
      <c r="DH644" t="s">
        <v>68</v>
      </c>
    </row>
    <row r="645" spans="1:112" hidden="1" x14ac:dyDescent="0.35">
      <c r="A645" t="s">
        <v>3</v>
      </c>
      <c r="B645">
        <v>969521262</v>
      </c>
      <c r="C645">
        <v>1993</v>
      </c>
      <c r="D645">
        <v>29</v>
      </c>
      <c r="E645" s="45">
        <v>1</v>
      </c>
      <c r="F645" t="s">
        <v>8</v>
      </c>
      <c r="G645" s="3" t="s">
        <v>11</v>
      </c>
      <c r="H645" s="1">
        <v>44427</v>
      </c>
      <c r="I645" s="1">
        <v>44481</v>
      </c>
      <c r="J645" s="1">
        <v>44542</v>
      </c>
      <c r="K645">
        <v>39</v>
      </c>
      <c r="L645" s="48">
        <f t="shared" si="284"/>
        <v>0</v>
      </c>
      <c r="M645" s="48">
        <f t="shared" si="289"/>
        <v>0</v>
      </c>
      <c r="N645" s="48">
        <f t="shared" si="290"/>
        <v>0</v>
      </c>
      <c r="O645">
        <v>30.285714285714285</v>
      </c>
      <c r="P645">
        <v>3900</v>
      </c>
      <c r="Q645" s="9">
        <f>VLOOKUP(ROUND(K645,0),Sheet2!$B$20:$J$37,8,0)</f>
        <v>2883.6536389391513</v>
      </c>
      <c r="R645" s="46">
        <f>VLOOKUP(ROUND(K645,0),Sheet2!$B$20:$J$37,2,0)</f>
        <v>3986.9445441050993</v>
      </c>
      <c r="S645" s="46">
        <f>VLOOKUP(ROUND(K645,0),Sheet2!$B$20:$J$37,3,0)</f>
        <v>3823.1316171522089</v>
      </c>
      <c r="T645" s="46">
        <f>VLOOKUP(ROUND(K645,0),Sheet2!$B$20:$J$37,4,0)</f>
        <v>3736.3856874523608</v>
      </c>
      <c r="U645" s="46">
        <f>VLOOKUP(ROUND(K645,0),Sheet2!$B$20:$J$37,5,0)</f>
        <v>3602.8137210549116</v>
      </c>
      <c r="V645" s="46">
        <f>VLOOKUP(ROUND(K645,0),Sheet2!$B$20:$J$37,6,0)</f>
        <v>3379.6207896898895</v>
      </c>
      <c r="W645" s="46">
        <f>VLOOKUP(ROUND(K645,0),Sheet2!$B$20:$J$37,7,0)</f>
        <v>3131.6372143145204</v>
      </c>
      <c r="X645" s="46">
        <f>VLOOKUP(ROUND(K645,0),Sheet2!$B$20:$J$37,8,0)</f>
        <v>2883.6536389391513</v>
      </c>
      <c r="Y645" s="46">
        <f>VLOOKUP(ROUND(K645,0),Sheet2!$B$20:$J$37,9,0)</f>
        <v>2660.4607075741292</v>
      </c>
      <c r="Z645" s="46">
        <f>VLOOKUP(ROUND(K645,0),Sheet2!$B$20:$M$37,10,0)</f>
        <v>2526.8887411766796</v>
      </c>
      <c r="AA645" s="46">
        <f>VLOOKUP(ROUND(K645,0),Sheet2!$B$20:$M$37,11,0)</f>
        <v>2440.1428114768319</v>
      </c>
      <c r="AB645" s="46">
        <f>VLOOKUP(ROUND(K645,0),Sheet2!$B$20:$M$37,12,0)</f>
        <v>2276.3298845239415</v>
      </c>
      <c r="AC645" s="46">
        <v>97</v>
      </c>
      <c r="AD645" s="53">
        <f t="shared" si="291"/>
        <v>0</v>
      </c>
      <c r="AE645">
        <v>1</v>
      </c>
      <c r="AF645" s="46">
        <v>0</v>
      </c>
      <c r="AG645">
        <v>0</v>
      </c>
      <c r="AH645" s="45">
        <v>0</v>
      </c>
      <c r="AL645">
        <v>0</v>
      </c>
      <c r="AM645" s="45">
        <v>0</v>
      </c>
      <c r="AN645" t="s">
        <v>15</v>
      </c>
      <c r="AO645">
        <v>0</v>
      </c>
      <c r="AS645">
        <v>0</v>
      </c>
      <c r="AT645">
        <v>0</v>
      </c>
      <c r="AU645" t="s">
        <v>20</v>
      </c>
      <c r="AV645" t="s">
        <v>24</v>
      </c>
      <c r="AW645">
        <v>0</v>
      </c>
      <c r="AX645">
        <v>0</v>
      </c>
      <c r="AY645">
        <v>1</v>
      </c>
      <c r="AZ645" s="51">
        <f t="shared" si="294"/>
        <v>1</v>
      </c>
      <c r="BA645">
        <v>0</v>
      </c>
      <c r="BB645">
        <v>0</v>
      </c>
      <c r="BC645">
        <v>0</v>
      </c>
      <c r="BD645">
        <v>0</v>
      </c>
      <c r="BE645">
        <v>0</v>
      </c>
      <c r="BF645" s="51">
        <f t="shared" si="292"/>
        <v>0</v>
      </c>
      <c r="BG645">
        <v>0</v>
      </c>
      <c r="BH645">
        <v>1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54</v>
      </c>
      <c r="BW645" t="s">
        <v>24</v>
      </c>
      <c r="BX645">
        <v>0</v>
      </c>
      <c r="BY645">
        <v>0</v>
      </c>
      <c r="BZ645" s="52">
        <f t="shared" ref="BZ645:BZ647" si="295">BX645+BY645</f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 s="52">
        <f t="shared" ref="CF645:CF647" si="296">CD645+CE645</f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1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Y645">
        <v>0</v>
      </c>
      <c r="CZ645">
        <v>0</v>
      </c>
      <c r="DA645">
        <v>0</v>
      </c>
      <c r="DC645">
        <v>0</v>
      </c>
      <c r="DD645" s="54">
        <f t="shared" si="293"/>
        <v>0</v>
      </c>
      <c r="DE645" t="s">
        <v>73</v>
      </c>
      <c r="DF645">
        <v>0</v>
      </c>
      <c r="DG645" s="46">
        <v>0</v>
      </c>
      <c r="DH645" t="s">
        <v>68</v>
      </c>
    </row>
    <row r="646" spans="1:112" hidden="1" x14ac:dyDescent="0.35">
      <c r="A646" t="s">
        <v>3</v>
      </c>
      <c r="B646">
        <v>902994992</v>
      </c>
      <c r="C646">
        <v>1982</v>
      </c>
      <c r="D646">
        <v>40</v>
      </c>
      <c r="E646" s="45">
        <v>4</v>
      </c>
      <c r="F646" t="s">
        <v>8</v>
      </c>
      <c r="G646" s="3" t="s">
        <v>11</v>
      </c>
      <c r="H646" s="1">
        <v>44434</v>
      </c>
      <c r="I646" s="1">
        <v>44455</v>
      </c>
      <c r="J646" s="1">
        <v>44497</v>
      </c>
      <c r="K646" s="46">
        <v>39.714285714285715</v>
      </c>
      <c r="L646" s="48">
        <f t="shared" si="284"/>
        <v>0</v>
      </c>
      <c r="M646" s="48">
        <f t="shared" si="289"/>
        <v>0</v>
      </c>
      <c r="N646" s="48">
        <f t="shared" si="290"/>
        <v>0</v>
      </c>
      <c r="O646">
        <v>33.714285714285715</v>
      </c>
      <c r="P646">
        <v>3200</v>
      </c>
      <c r="Q646" s="9">
        <f>VLOOKUP(ROUND(K646,0),Sheet2!$B$20:$J$37,8,0)</f>
        <v>3027.866102317616</v>
      </c>
      <c r="R646" s="46">
        <f>VLOOKUP(ROUND(K646,0),Sheet2!$B$20:$J$37,2,0)</f>
        <v>4186.3329471694315</v>
      </c>
      <c r="S646" s="46">
        <f>VLOOKUP(ROUND(K646,0),Sheet2!$B$20:$J$37,3,0)</f>
        <v>4014.327682062572</v>
      </c>
      <c r="T646" s="46">
        <f>VLOOKUP(ROUND(K646,0),Sheet2!$B$20:$J$37,4,0)</f>
        <v>3923.2435599941455</v>
      </c>
      <c r="U646" s="46">
        <f>VLOOKUP(ROUND(K646,0),Sheet2!$B$20:$J$37,5,0)</f>
        <v>3782.9916157892471</v>
      </c>
      <c r="V646" s="46">
        <f>VLOOKUP(ROUND(K646,0),Sheet2!$B$20:$J$37,6,0)</f>
        <v>3548.6367327923881</v>
      </c>
      <c r="W646" s="46">
        <f>VLOOKUP(ROUND(K646,0),Sheet2!$B$20:$J$37,7,0)</f>
        <v>3288.2514175550023</v>
      </c>
      <c r="X646" s="46">
        <f>VLOOKUP(ROUND(K646,0),Sheet2!$B$20:$J$37,8,0)</f>
        <v>3027.866102317616</v>
      </c>
      <c r="Y646" s="46">
        <f>VLOOKUP(ROUND(K646,0),Sheet2!$B$20:$J$37,9,0)</f>
        <v>2793.5112193207569</v>
      </c>
      <c r="Z646" s="46">
        <f>VLOOKUP(ROUND(K646,0),Sheet2!$B$20:$M$37,10,0)</f>
        <v>2653.2592751158591</v>
      </c>
      <c r="AA646" s="46">
        <f>VLOOKUP(ROUND(K646,0),Sheet2!$B$20:$M$37,11,0)</f>
        <v>2562.1751530474321</v>
      </c>
      <c r="AB646" s="46">
        <f>VLOOKUP(ROUND(K646,0),Sheet2!$B$20:$M$37,12,0)</f>
        <v>2390.1698879405726</v>
      </c>
      <c r="AC646" s="46">
        <v>25</v>
      </c>
      <c r="AD646" s="53">
        <f t="shared" si="291"/>
        <v>0</v>
      </c>
      <c r="AE646">
        <v>1</v>
      </c>
      <c r="AF646" s="46">
        <v>0</v>
      </c>
      <c r="AG646">
        <v>0</v>
      </c>
      <c r="AH646" s="45">
        <v>0</v>
      </c>
      <c r="AL646">
        <v>0</v>
      </c>
      <c r="AM646" s="45">
        <v>0</v>
      </c>
      <c r="AO646">
        <v>0</v>
      </c>
      <c r="AS646">
        <v>0</v>
      </c>
      <c r="AT646">
        <v>0</v>
      </c>
      <c r="AU646" t="s">
        <v>20</v>
      </c>
      <c r="AV646" t="s">
        <v>25</v>
      </c>
      <c r="AW646">
        <v>0</v>
      </c>
      <c r="AX646">
        <v>0</v>
      </c>
      <c r="AY646">
        <v>0</v>
      </c>
      <c r="AZ646" s="51">
        <f t="shared" si="294"/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51">
        <f t="shared" si="292"/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21</v>
      </c>
      <c r="BW646" t="s">
        <v>25</v>
      </c>
      <c r="BX646">
        <v>0</v>
      </c>
      <c r="BY646">
        <v>0</v>
      </c>
      <c r="BZ646" s="52">
        <f t="shared" si="295"/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 s="52">
        <f t="shared" si="296"/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Y646">
        <v>0</v>
      </c>
      <c r="CZ646">
        <v>0</v>
      </c>
      <c r="DA646">
        <v>0</v>
      </c>
      <c r="DC646">
        <v>0</v>
      </c>
      <c r="DD646" s="54">
        <f t="shared" si="293"/>
        <v>0</v>
      </c>
      <c r="DE646" t="s">
        <v>73</v>
      </c>
      <c r="DF646">
        <v>0</v>
      </c>
      <c r="DG646" s="46">
        <v>0</v>
      </c>
      <c r="DH646" t="s">
        <v>68</v>
      </c>
    </row>
    <row r="647" spans="1:112" hidden="1" x14ac:dyDescent="0.35">
      <c r="A647" t="s">
        <v>3</v>
      </c>
      <c r="B647">
        <v>397248609</v>
      </c>
      <c r="C647">
        <v>1998</v>
      </c>
      <c r="D647">
        <v>24</v>
      </c>
      <c r="E647">
        <v>1</v>
      </c>
      <c r="F647" t="s">
        <v>8</v>
      </c>
      <c r="G647" s="3" t="s">
        <v>11</v>
      </c>
      <c r="H647" s="1">
        <v>44456</v>
      </c>
      <c r="I647" s="1">
        <v>44477</v>
      </c>
      <c r="J647" s="1">
        <v>44499</v>
      </c>
      <c r="K647" s="46">
        <v>40</v>
      </c>
      <c r="L647" s="48">
        <f t="shared" si="284"/>
        <v>0</v>
      </c>
      <c r="M647" s="48">
        <f t="shared" si="289"/>
        <v>0</v>
      </c>
      <c r="N647" s="48">
        <f t="shared" si="290"/>
        <v>0</v>
      </c>
      <c r="O647">
        <v>36.857142857142854</v>
      </c>
      <c r="P647">
        <v>3200</v>
      </c>
      <c r="Q647" s="9">
        <f>VLOOKUP(ROUND(K647,0),Sheet2!$B$20:$J$37,8,0)</f>
        <v>3027.866102317616</v>
      </c>
      <c r="R647" s="46">
        <f>VLOOKUP(ROUND(K647,0),Sheet2!$B$20:$J$37,2,0)</f>
        <v>4186.3329471694315</v>
      </c>
      <c r="S647" s="46">
        <f>VLOOKUP(ROUND(K647,0),Sheet2!$B$20:$J$37,3,0)</f>
        <v>4014.327682062572</v>
      </c>
      <c r="T647" s="46">
        <f>VLOOKUP(ROUND(K647,0),Sheet2!$B$20:$J$37,4,0)</f>
        <v>3923.2435599941455</v>
      </c>
      <c r="U647" s="46">
        <f>VLOOKUP(ROUND(K647,0),Sheet2!$B$20:$J$37,5,0)</f>
        <v>3782.9916157892471</v>
      </c>
      <c r="V647" s="46">
        <f>VLOOKUP(ROUND(K647,0),Sheet2!$B$20:$J$37,6,0)</f>
        <v>3548.6367327923881</v>
      </c>
      <c r="W647" s="46">
        <f>VLOOKUP(ROUND(K647,0),Sheet2!$B$20:$J$37,7,0)</f>
        <v>3288.2514175550023</v>
      </c>
      <c r="X647" s="46">
        <f>VLOOKUP(ROUND(K647,0),Sheet2!$B$20:$J$37,8,0)</f>
        <v>3027.866102317616</v>
      </c>
      <c r="Y647" s="46">
        <f>VLOOKUP(ROUND(K647,0),Sheet2!$B$20:$J$37,9,0)</f>
        <v>2793.5112193207569</v>
      </c>
      <c r="Z647" s="46">
        <f>VLOOKUP(ROUND(K647,0),Sheet2!$B$20:$M$37,10,0)</f>
        <v>2653.2592751158591</v>
      </c>
      <c r="AA647" s="46">
        <f>VLOOKUP(ROUND(K647,0),Sheet2!$B$20:$M$37,11,0)</f>
        <v>2562.1751530474321</v>
      </c>
      <c r="AB647" s="46">
        <f>VLOOKUP(ROUND(K647,0),Sheet2!$B$20:$M$37,12,0)</f>
        <v>2390.1698879405726</v>
      </c>
      <c r="AC647" s="46">
        <v>25</v>
      </c>
      <c r="AD647" s="53">
        <f t="shared" si="291"/>
        <v>0</v>
      </c>
      <c r="AE647">
        <v>1</v>
      </c>
      <c r="AF647" s="46">
        <v>0</v>
      </c>
      <c r="AG647">
        <v>0</v>
      </c>
      <c r="AH647" s="45">
        <v>1</v>
      </c>
      <c r="AI647" s="42">
        <v>160</v>
      </c>
      <c r="AJ647" s="42">
        <v>100</v>
      </c>
      <c r="AK647">
        <v>39</v>
      </c>
      <c r="AL647">
        <v>0</v>
      </c>
      <c r="AM647" s="45">
        <v>0</v>
      </c>
      <c r="AO647">
        <v>0</v>
      </c>
      <c r="AS647">
        <v>0</v>
      </c>
      <c r="AT647">
        <v>0</v>
      </c>
      <c r="AU647" t="s">
        <v>20</v>
      </c>
      <c r="AV647" t="s">
        <v>25</v>
      </c>
      <c r="AW647">
        <v>0</v>
      </c>
      <c r="AX647">
        <v>0</v>
      </c>
      <c r="AY647">
        <v>1</v>
      </c>
      <c r="AZ647" s="51">
        <f t="shared" si="294"/>
        <v>1</v>
      </c>
      <c r="BA647">
        <v>0</v>
      </c>
      <c r="BB647">
        <v>0</v>
      </c>
      <c r="BC647">
        <v>0</v>
      </c>
      <c r="BD647">
        <v>0</v>
      </c>
      <c r="BE647">
        <v>0</v>
      </c>
      <c r="BF647" s="51">
        <f t="shared" si="292"/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21</v>
      </c>
      <c r="BW647" t="s">
        <v>25</v>
      </c>
      <c r="BX647">
        <v>0</v>
      </c>
      <c r="BY647">
        <v>0</v>
      </c>
      <c r="BZ647" s="52">
        <f t="shared" si="295"/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 s="52">
        <f t="shared" si="296"/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Y647">
        <v>0</v>
      </c>
      <c r="CZ647">
        <v>0</v>
      </c>
      <c r="DA647">
        <v>0</v>
      </c>
      <c r="DC647">
        <v>0</v>
      </c>
      <c r="DD647" s="54">
        <f t="shared" si="293"/>
        <v>0</v>
      </c>
      <c r="DE647" t="s">
        <v>8</v>
      </c>
      <c r="DF647">
        <v>0</v>
      </c>
      <c r="DG647" s="46">
        <v>0</v>
      </c>
      <c r="DH647" t="s">
        <v>68</v>
      </c>
    </row>
    <row r="648" spans="1:112" hidden="1" x14ac:dyDescent="0.35">
      <c r="A648" t="s">
        <v>2</v>
      </c>
      <c r="B648">
        <v>20070121</v>
      </c>
      <c r="C648">
        <v>1992</v>
      </c>
      <c r="D648">
        <v>30</v>
      </c>
      <c r="E648" s="45">
        <v>0</v>
      </c>
      <c r="F648" t="s">
        <v>8</v>
      </c>
      <c r="G648" s="3" t="s">
        <v>11</v>
      </c>
      <c r="H648" s="1">
        <v>44426</v>
      </c>
      <c r="I648" s="1" t="s">
        <v>52</v>
      </c>
      <c r="J648" s="1">
        <v>44518</v>
      </c>
      <c r="K648" s="46">
        <v>40.1</v>
      </c>
      <c r="L648" s="48">
        <f t="shared" si="284"/>
        <v>0</v>
      </c>
      <c r="M648" s="48">
        <f t="shared" si="289"/>
        <v>0</v>
      </c>
      <c r="N648" s="48">
        <f t="shared" si="290"/>
        <v>0</v>
      </c>
      <c r="O648">
        <v>26.957142857142859</v>
      </c>
      <c r="P648">
        <v>3200</v>
      </c>
      <c r="Q648" s="9">
        <f>VLOOKUP(ROUND(K648,0),Sheet2!$B$20:$J$37,8,0)</f>
        <v>3027.866102317616</v>
      </c>
      <c r="R648" s="46">
        <f>VLOOKUP(ROUND(K648,0),Sheet2!$B$20:$J$37,2,0)</f>
        <v>4186.3329471694315</v>
      </c>
      <c r="S648" s="46">
        <f>VLOOKUP(ROUND(K648,0),Sheet2!$B$20:$J$37,3,0)</f>
        <v>4014.327682062572</v>
      </c>
      <c r="T648" s="46">
        <f>VLOOKUP(ROUND(K648,0),Sheet2!$B$20:$J$37,4,0)</f>
        <v>3923.2435599941455</v>
      </c>
      <c r="U648" s="46">
        <f>VLOOKUP(ROUND(K648,0),Sheet2!$B$20:$J$37,5,0)</f>
        <v>3782.9916157892471</v>
      </c>
      <c r="V648" s="46">
        <f>VLOOKUP(ROUND(K648,0),Sheet2!$B$20:$J$37,6,0)</f>
        <v>3548.6367327923881</v>
      </c>
      <c r="W648" s="46">
        <f>VLOOKUP(ROUND(K648,0),Sheet2!$B$20:$J$37,7,0)</f>
        <v>3288.2514175550023</v>
      </c>
      <c r="X648" s="46">
        <f>VLOOKUP(ROUND(K648,0),Sheet2!$B$20:$J$37,8,0)</f>
        <v>3027.866102317616</v>
      </c>
      <c r="Y648" s="46">
        <f>VLOOKUP(ROUND(K648,0),Sheet2!$B$20:$J$37,9,0)</f>
        <v>2793.5112193207569</v>
      </c>
      <c r="Z648" s="46">
        <f>VLOOKUP(ROUND(K648,0),Sheet2!$B$20:$M$37,10,0)</f>
        <v>2653.2592751158591</v>
      </c>
      <c r="AA648" s="46">
        <f>VLOOKUP(ROUND(K648,0),Sheet2!$B$20:$M$37,11,0)</f>
        <v>2562.1751530474321</v>
      </c>
      <c r="AB648" s="46">
        <f>VLOOKUP(ROUND(K648,0),Sheet2!$B$20:$M$37,12,0)</f>
        <v>2390.1698879405726</v>
      </c>
      <c r="AC648" s="46">
        <v>25</v>
      </c>
      <c r="AD648" s="53">
        <f t="shared" si="291"/>
        <v>0</v>
      </c>
      <c r="AE648">
        <v>1</v>
      </c>
      <c r="AF648" s="46">
        <v>0</v>
      </c>
      <c r="AG648">
        <v>0</v>
      </c>
      <c r="AH648" s="45">
        <v>0</v>
      </c>
      <c r="AL648">
        <v>0</v>
      </c>
      <c r="AM648" s="45">
        <v>0</v>
      </c>
      <c r="AO648">
        <v>0</v>
      </c>
      <c r="AQ648">
        <v>0</v>
      </c>
      <c r="AS648">
        <v>0</v>
      </c>
      <c r="AT648">
        <v>0</v>
      </c>
      <c r="AU648" t="s">
        <v>21</v>
      </c>
      <c r="AV648" t="s">
        <v>24</v>
      </c>
      <c r="AW648">
        <v>0</v>
      </c>
      <c r="AX648">
        <v>0</v>
      </c>
      <c r="AY648">
        <v>1</v>
      </c>
      <c r="AZ648" s="51">
        <f t="shared" si="294"/>
        <v>1</v>
      </c>
      <c r="BA648">
        <v>0</v>
      </c>
      <c r="BB648">
        <v>0</v>
      </c>
      <c r="BC648">
        <v>1</v>
      </c>
      <c r="BD648">
        <v>0</v>
      </c>
      <c r="BE648">
        <v>0</v>
      </c>
      <c r="BF648" s="51">
        <f t="shared" si="292"/>
        <v>0</v>
      </c>
      <c r="BG648">
        <v>0</v>
      </c>
      <c r="BH648">
        <v>1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/>
      <c r="CW648">
        <v>1</v>
      </c>
      <c r="CY648">
        <v>0</v>
      </c>
      <c r="CZ648">
        <v>0</v>
      </c>
      <c r="DA648">
        <v>0</v>
      </c>
      <c r="DC648">
        <v>0</v>
      </c>
      <c r="DD648" s="54">
        <f t="shared" si="293"/>
        <v>0</v>
      </c>
      <c r="DE648" t="s">
        <v>8</v>
      </c>
      <c r="DF648">
        <v>0</v>
      </c>
      <c r="DG648" s="46">
        <v>0</v>
      </c>
      <c r="DH648" t="s">
        <v>68</v>
      </c>
    </row>
    <row r="649" spans="1:112" hidden="1" x14ac:dyDescent="0.35">
      <c r="A649" t="s">
        <v>3</v>
      </c>
      <c r="B649">
        <v>379597844</v>
      </c>
      <c r="C649">
        <v>2003</v>
      </c>
      <c r="D649">
        <v>19</v>
      </c>
      <c r="E649">
        <v>0</v>
      </c>
      <c r="F649" t="s">
        <v>8</v>
      </c>
      <c r="G649" s="3" t="s">
        <v>11</v>
      </c>
      <c r="H649" s="1">
        <v>44442</v>
      </c>
      <c r="I649" s="1">
        <v>44464</v>
      </c>
      <c r="J649" s="1">
        <v>44565</v>
      </c>
      <c r="K649">
        <v>40.428571428571431</v>
      </c>
      <c r="L649" s="48">
        <f t="shared" si="284"/>
        <v>0</v>
      </c>
      <c r="M649" s="48">
        <f t="shared" si="289"/>
        <v>0</v>
      </c>
      <c r="N649" s="48">
        <f t="shared" si="290"/>
        <v>0</v>
      </c>
      <c r="O649">
        <v>26</v>
      </c>
      <c r="P649">
        <v>3200</v>
      </c>
      <c r="Q649" s="9">
        <f>VLOOKUP(ROUND(K649,0),Sheet2!$B$20:$J$37,8,0)</f>
        <v>3027.866102317616</v>
      </c>
      <c r="R649" s="46">
        <f>VLOOKUP(ROUND(K649,0),Sheet2!$B$20:$J$37,2,0)</f>
        <v>4186.3329471694315</v>
      </c>
      <c r="S649" s="46">
        <f>VLOOKUP(ROUND(K649,0),Sheet2!$B$20:$J$37,3,0)</f>
        <v>4014.327682062572</v>
      </c>
      <c r="T649" s="46">
        <f>VLOOKUP(ROUND(K649,0),Sheet2!$B$20:$J$37,4,0)</f>
        <v>3923.2435599941455</v>
      </c>
      <c r="U649" s="46">
        <f>VLOOKUP(ROUND(K649,0),Sheet2!$B$20:$J$37,5,0)</f>
        <v>3782.9916157892471</v>
      </c>
      <c r="V649" s="46">
        <f>VLOOKUP(ROUND(K649,0),Sheet2!$B$20:$J$37,6,0)</f>
        <v>3548.6367327923881</v>
      </c>
      <c r="W649" s="46">
        <f>VLOOKUP(ROUND(K649,0),Sheet2!$B$20:$J$37,7,0)</f>
        <v>3288.2514175550023</v>
      </c>
      <c r="X649" s="46">
        <f>VLOOKUP(ROUND(K649,0),Sheet2!$B$20:$J$37,8,0)</f>
        <v>3027.866102317616</v>
      </c>
      <c r="Y649" s="46">
        <f>VLOOKUP(ROUND(K649,0),Sheet2!$B$20:$J$37,9,0)</f>
        <v>2793.5112193207569</v>
      </c>
      <c r="Z649" s="46">
        <f>VLOOKUP(ROUND(K649,0),Sheet2!$B$20:$M$37,10,0)</f>
        <v>2653.2592751158591</v>
      </c>
      <c r="AA649" s="46">
        <f>VLOOKUP(ROUND(K649,0),Sheet2!$B$20:$M$37,11,0)</f>
        <v>2562.1751530474321</v>
      </c>
      <c r="AB649" s="46">
        <f>VLOOKUP(ROUND(K649,0),Sheet2!$B$20:$M$37,12,0)</f>
        <v>2390.1698879405726</v>
      </c>
      <c r="AC649" s="46">
        <v>25</v>
      </c>
      <c r="AD649" s="53">
        <f t="shared" si="291"/>
        <v>0</v>
      </c>
      <c r="AE649">
        <v>1</v>
      </c>
      <c r="AF649" s="46">
        <v>0</v>
      </c>
      <c r="AG649">
        <v>0</v>
      </c>
      <c r="AH649" s="45">
        <v>0</v>
      </c>
      <c r="AL649">
        <v>0</v>
      </c>
      <c r="AM649" s="45">
        <v>0</v>
      </c>
      <c r="AO649">
        <v>0</v>
      </c>
      <c r="AS649">
        <v>0</v>
      </c>
      <c r="AT649">
        <v>0</v>
      </c>
      <c r="AU649" t="s">
        <v>20</v>
      </c>
      <c r="AV649" t="s">
        <v>25</v>
      </c>
      <c r="AW649">
        <v>0</v>
      </c>
      <c r="AX649">
        <v>0</v>
      </c>
      <c r="AY649">
        <v>0</v>
      </c>
      <c r="AZ649" s="51">
        <f t="shared" si="294"/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51">
        <f t="shared" si="292"/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22</v>
      </c>
      <c r="BW649" t="s">
        <v>25</v>
      </c>
      <c r="BX649">
        <v>0</v>
      </c>
      <c r="BY649">
        <v>0</v>
      </c>
      <c r="BZ649" s="52">
        <f t="shared" ref="BZ649:BZ656" si="297">BX649+BY649</f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 s="52">
        <f t="shared" ref="CF649:CF656" si="298">CD649+CE649</f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Y649">
        <v>0</v>
      </c>
      <c r="CZ649">
        <v>0</v>
      </c>
      <c r="DA649">
        <v>0</v>
      </c>
      <c r="DC649">
        <v>0</v>
      </c>
      <c r="DD649" s="54">
        <f t="shared" si="293"/>
        <v>0</v>
      </c>
      <c r="DE649" t="s">
        <v>73</v>
      </c>
      <c r="DF649">
        <v>0</v>
      </c>
      <c r="DG649" s="46">
        <v>0</v>
      </c>
      <c r="DH649" t="s">
        <v>68</v>
      </c>
    </row>
    <row r="650" spans="1:112" hidden="1" x14ac:dyDescent="0.35">
      <c r="A650" t="s">
        <v>3</v>
      </c>
      <c r="B650">
        <v>907728595</v>
      </c>
      <c r="C650">
        <v>1992</v>
      </c>
      <c r="D650">
        <v>30</v>
      </c>
      <c r="E650">
        <v>1</v>
      </c>
      <c r="F650" t="s">
        <v>8</v>
      </c>
      <c r="G650" s="3" t="s">
        <v>11</v>
      </c>
      <c r="H650" s="1">
        <v>44429</v>
      </c>
      <c r="I650" s="1">
        <v>44453</v>
      </c>
      <c r="J650" s="1">
        <v>44506</v>
      </c>
      <c r="K650">
        <v>39.285714285714285</v>
      </c>
      <c r="L650" s="48">
        <f t="shared" si="284"/>
        <v>0</v>
      </c>
      <c r="M650" s="48">
        <f t="shared" si="289"/>
        <v>0</v>
      </c>
      <c r="N650" s="48">
        <f t="shared" si="290"/>
        <v>0</v>
      </c>
      <c r="O650">
        <v>31.714285714285715</v>
      </c>
      <c r="P650">
        <v>3055</v>
      </c>
      <c r="Q650" s="9">
        <f>VLOOKUP(ROUND(K650,0),Sheet2!$B$20:$J$37,8,0)</f>
        <v>2883.6536389391513</v>
      </c>
      <c r="R650" s="46">
        <f>VLOOKUP(ROUND(K650,0),Sheet2!$B$20:$J$37,2,0)</f>
        <v>3986.9445441050993</v>
      </c>
      <c r="S650" s="46">
        <f>VLOOKUP(ROUND(K650,0),Sheet2!$B$20:$J$37,3,0)</f>
        <v>3823.1316171522089</v>
      </c>
      <c r="T650" s="46">
        <f>VLOOKUP(ROUND(K650,0),Sheet2!$B$20:$J$37,4,0)</f>
        <v>3736.3856874523608</v>
      </c>
      <c r="U650" s="46">
        <f>VLOOKUP(ROUND(K650,0),Sheet2!$B$20:$J$37,5,0)</f>
        <v>3602.8137210549116</v>
      </c>
      <c r="V650" s="46">
        <f>VLOOKUP(ROUND(K650,0),Sheet2!$B$20:$J$37,6,0)</f>
        <v>3379.6207896898895</v>
      </c>
      <c r="W650" s="46">
        <f>VLOOKUP(ROUND(K650,0),Sheet2!$B$20:$J$37,7,0)</f>
        <v>3131.6372143145204</v>
      </c>
      <c r="X650" s="46">
        <f>VLOOKUP(ROUND(K650,0),Sheet2!$B$20:$J$37,8,0)</f>
        <v>2883.6536389391513</v>
      </c>
      <c r="Y650" s="46">
        <f>VLOOKUP(ROUND(K650,0),Sheet2!$B$20:$J$37,9,0)</f>
        <v>2660.4607075741292</v>
      </c>
      <c r="Z650" s="46">
        <f>VLOOKUP(ROUND(K650,0),Sheet2!$B$20:$M$37,10,0)</f>
        <v>2526.8887411766796</v>
      </c>
      <c r="AA650" s="46">
        <f>VLOOKUP(ROUND(K650,0),Sheet2!$B$20:$M$37,11,0)</f>
        <v>2440.1428114768319</v>
      </c>
      <c r="AB650" s="46">
        <f>VLOOKUP(ROUND(K650,0),Sheet2!$B$20:$M$37,12,0)</f>
        <v>2276.3298845239415</v>
      </c>
      <c r="AC650" s="46">
        <v>25</v>
      </c>
      <c r="AD650" s="53">
        <f t="shared" si="291"/>
        <v>0</v>
      </c>
      <c r="AE650">
        <v>1</v>
      </c>
      <c r="AF650" s="46">
        <v>0</v>
      </c>
      <c r="AG650">
        <v>0</v>
      </c>
      <c r="AH650" s="45">
        <v>0</v>
      </c>
      <c r="AL650">
        <v>1</v>
      </c>
      <c r="AM650" s="45">
        <v>0</v>
      </c>
      <c r="AN650">
        <v>28</v>
      </c>
      <c r="AO650">
        <v>0</v>
      </c>
      <c r="AQ650">
        <v>0</v>
      </c>
      <c r="AS650">
        <v>0</v>
      </c>
      <c r="AT650">
        <v>0</v>
      </c>
      <c r="AU650" t="s">
        <v>20</v>
      </c>
      <c r="AV650" t="s">
        <v>25</v>
      </c>
      <c r="AW650">
        <v>0</v>
      </c>
      <c r="AX650">
        <v>0</v>
      </c>
      <c r="AY650">
        <v>1</v>
      </c>
      <c r="AZ650" s="51">
        <f t="shared" si="294"/>
        <v>1</v>
      </c>
      <c r="BA650">
        <v>0</v>
      </c>
      <c r="BB650">
        <v>0</v>
      </c>
      <c r="BC650">
        <v>0</v>
      </c>
      <c r="BD650">
        <v>0</v>
      </c>
      <c r="BE650">
        <v>0</v>
      </c>
      <c r="BF650" s="51">
        <f t="shared" si="292"/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24</v>
      </c>
      <c r="BW650" t="s">
        <v>25</v>
      </c>
      <c r="BX650">
        <v>0</v>
      </c>
      <c r="BY650">
        <v>1</v>
      </c>
      <c r="BZ650" s="52">
        <f t="shared" si="297"/>
        <v>1</v>
      </c>
      <c r="CA650">
        <v>0</v>
      </c>
      <c r="CB650">
        <v>0</v>
      </c>
      <c r="CC650">
        <v>0</v>
      </c>
      <c r="CD650">
        <v>0</v>
      </c>
      <c r="CE650">
        <v>0</v>
      </c>
      <c r="CF650" s="52">
        <f t="shared" si="298"/>
        <v>0</v>
      </c>
      <c r="CG650">
        <v>0</v>
      </c>
      <c r="CH650">
        <v>0</v>
      </c>
      <c r="CI650">
        <v>1</v>
      </c>
      <c r="CJ650">
        <v>0</v>
      </c>
      <c r="CK650">
        <v>1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Y650">
        <v>0</v>
      </c>
      <c r="CZ650">
        <v>0</v>
      </c>
      <c r="DA650">
        <v>0</v>
      </c>
      <c r="DC650">
        <v>0</v>
      </c>
      <c r="DD650" s="54">
        <f t="shared" si="293"/>
        <v>0</v>
      </c>
      <c r="DE650" t="s">
        <v>73</v>
      </c>
      <c r="DF650">
        <v>0</v>
      </c>
      <c r="DG650" s="46">
        <v>0</v>
      </c>
      <c r="DH650" t="s">
        <v>68</v>
      </c>
    </row>
    <row r="651" spans="1:112" x14ac:dyDescent="0.35">
      <c r="A651" t="s">
        <v>3</v>
      </c>
      <c r="B651">
        <v>908663855</v>
      </c>
      <c r="C651">
        <v>1989</v>
      </c>
      <c r="D651">
        <v>33</v>
      </c>
      <c r="E651" s="45">
        <v>2</v>
      </c>
      <c r="F651" t="s">
        <v>8</v>
      </c>
      <c r="G651" s="3" t="s">
        <v>11</v>
      </c>
      <c r="H651" s="1">
        <v>44434</v>
      </c>
      <c r="I651" s="1">
        <v>44465</v>
      </c>
      <c r="J651" s="1">
        <v>44466</v>
      </c>
      <c r="K651">
        <v>34.428571428571431</v>
      </c>
      <c r="L651" s="48">
        <f t="shared" si="284"/>
        <v>0</v>
      </c>
      <c r="M651" s="48">
        <f t="shared" si="289"/>
        <v>0</v>
      </c>
      <c r="N651" s="48">
        <f t="shared" si="290"/>
        <v>1</v>
      </c>
      <c r="O651">
        <v>34.285714285714285</v>
      </c>
      <c r="P651">
        <v>2200</v>
      </c>
      <c r="Q651" s="9">
        <f>VLOOKUP(ROUND(K651,0),Sheet2!$B$20:$J$37,8,0)</f>
        <v>2031.66999959842</v>
      </c>
      <c r="R651" s="46">
        <f>VLOOKUP(ROUND(K651,0),Sheet2!$B$20:$J$37,2,0)</f>
        <v>2808.9904803202526</v>
      </c>
      <c r="S651" s="46">
        <f>VLOOKUP(ROUND(K651,0),Sheet2!$B$20:$J$37,3,0)</f>
        <v>2693.5765468497157</v>
      </c>
      <c r="T651" s="46">
        <f>VLOOKUP(ROUND(K651,0),Sheet2!$B$20:$J$37,4,0)</f>
        <v>2632.4599479008589</v>
      </c>
      <c r="U651" s="46">
        <f>VLOOKUP(ROUND(K651,0),Sheet2!$B$20:$J$37,5,0)</f>
        <v>2538.3521974926302</v>
      </c>
      <c r="V651" s="46">
        <f>VLOOKUP(ROUND(K651,0),Sheet2!$B$20:$J$37,6,0)</f>
        <v>2381.1022501849629</v>
      </c>
      <c r="W651" s="46">
        <f>VLOOKUP(ROUND(K651,0),Sheet2!$B$20:$J$37,7,0)</f>
        <v>2206.3861248916915</v>
      </c>
      <c r="X651" s="46">
        <f>VLOOKUP(ROUND(K651,0),Sheet2!$B$20:$J$37,8,0)</f>
        <v>2031.66999959842</v>
      </c>
      <c r="Y651" s="46">
        <f>VLOOKUP(ROUND(K651,0),Sheet2!$B$20:$J$37,9,0)</f>
        <v>1874.4200522907529</v>
      </c>
      <c r="Z651" s="46">
        <f>VLOOKUP(ROUND(K651,0),Sheet2!$B$20:$M$37,10,0)</f>
        <v>1780.312301882524</v>
      </c>
      <c r="AA651" s="46">
        <f>VLOOKUP(ROUND(K651,0),Sheet2!$B$20:$M$37,11,0)</f>
        <v>1719.1957029336675</v>
      </c>
      <c r="AB651" s="46">
        <f>VLOOKUP(ROUND(K651,0),Sheet2!$B$20:$M$37,12,0)</f>
        <v>1603.7817694631306</v>
      </c>
      <c r="AC651" s="46">
        <v>25</v>
      </c>
      <c r="AD651" s="53">
        <f t="shared" si="291"/>
        <v>0</v>
      </c>
      <c r="AE651">
        <v>1</v>
      </c>
      <c r="AF651" s="46">
        <v>0</v>
      </c>
      <c r="AG651">
        <v>0</v>
      </c>
      <c r="AH651" s="45">
        <v>0</v>
      </c>
      <c r="AL651">
        <v>0</v>
      </c>
      <c r="AM651" s="45">
        <v>0</v>
      </c>
      <c r="AO651">
        <v>0</v>
      </c>
      <c r="AQ651">
        <v>1</v>
      </c>
      <c r="AR651">
        <v>34.428571428571431</v>
      </c>
      <c r="AS651">
        <v>0</v>
      </c>
      <c r="AT651">
        <v>0</v>
      </c>
      <c r="AU651" t="s">
        <v>20</v>
      </c>
      <c r="AV651" t="s">
        <v>25</v>
      </c>
      <c r="AW651">
        <v>0</v>
      </c>
      <c r="AX651">
        <v>1</v>
      </c>
      <c r="AY651">
        <v>1</v>
      </c>
      <c r="AZ651" s="51">
        <v>1</v>
      </c>
      <c r="BA651">
        <v>0</v>
      </c>
      <c r="BB651">
        <v>0</v>
      </c>
      <c r="BC651">
        <v>0</v>
      </c>
      <c r="BD651">
        <v>0</v>
      </c>
      <c r="BE651">
        <v>0</v>
      </c>
      <c r="BF651" s="51">
        <f t="shared" si="292"/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31</v>
      </c>
      <c r="BW651" t="s">
        <v>25</v>
      </c>
      <c r="BX651">
        <v>0</v>
      </c>
      <c r="BY651">
        <v>0</v>
      </c>
      <c r="BZ651" s="52">
        <f t="shared" si="297"/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 s="52">
        <f t="shared" si="298"/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Y651">
        <v>0</v>
      </c>
      <c r="CZ651">
        <v>0</v>
      </c>
      <c r="DA651">
        <v>0</v>
      </c>
      <c r="DC651">
        <v>0</v>
      </c>
      <c r="DD651" s="54">
        <f t="shared" si="293"/>
        <v>0</v>
      </c>
      <c r="DE651" t="s">
        <v>8</v>
      </c>
      <c r="DF651">
        <v>1</v>
      </c>
      <c r="DG651" s="46">
        <v>0</v>
      </c>
      <c r="DH651" t="s">
        <v>69</v>
      </c>
    </row>
    <row r="652" spans="1:112" hidden="1" x14ac:dyDescent="0.35">
      <c r="A652" t="s">
        <v>3</v>
      </c>
      <c r="B652">
        <v>977165273</v>
      </c>
      <c r="C652">
        <v>1994</v>
      </c>
      <c r="D652">
        <v>28</v>
      </c>
      <c r="E652" s="45">
        <v>1</v>
      </c>
      <c r="F652" t="s">
        <v>8</v>
      </c>
      <c r="G652" s="3" t="s">
        <v>11</v>
      </c>
      <c r="H652" s="1">
        <v>44462</v>
      </c>
      <c r="I652" s="1">
        <v>44490</v>
      </c>
      <c r="J652" s="1">
        <v>44533</v>
      </c>
      <c r="K652" s="46">
        <v>39.142857142857146</v>
      </c>
      <c r="L652" s="48">
        <f t="shared" si="284"/>
        <v>0</v>
      </c>
      <c r="M652" s="48">
        <f t="shared" si="289"/>
        <v>0</v>
      </c>
      <c r="N652" s="48">
        <f t="shared" si="290"/>
        <v>0</v>
      </c>
      <c r="O652">
        <v>33</v>
      </c>
      <c r="P652">
        <v>3050</v>
      </c>
      <c r="Q652" s="9">
        <f>VLOOKUP(ROUND(K652,0),Sheet2!$B$20:$J$37,8,0)</f>
        <v>2883.6536389391513</v>
      </c>
      <c r="R652" s="46">
        <f>VLOOKUP(ROUND(K652,0),Sheet2!$B$20:$J$37,2,0)</f>
        <v>3986.9445441050993</v>
      </c>
      <c r="S652" s="46">
        <f>VLOOKUP(ROUND(K652,0),Sheet2!$B$20:$J$37,3,0)</f>
        <v>3823.1316171522089</v>
      </c>
      <c r="T652" s="46">
        <f>VLOOKUP(ROUND(K652,0),Sheet2!$B$20:$J$37,4,0)</f>
        <v>3736.3856874523608</v>
      </c>
      <c r="U652" s="46">
        <f>VLOOKUP(ROUND(K652,0),Sheet2!$B$20:$J$37,5,0)</f>
        <v>3602.8137210549116</v>
      </c>
      <c r="V652" s="46">
        <f>VLOOKUP(ROUND(K652,0),Sheet2!$B$20:$J$37,6,0)</f>
        <v>3379.6207896898895</v>
      </c>
      <c r="W652" s="46">
        <f>VLOOKUP(ROUND(K652,0),Sheet2!$B$20:$J$37,7,0)</f>
        <v>3131.6372143145204</v>
      </c>
      <c r="X652" s="46">
        <f>VLOOKUP(ROUND(K652,0),Sheet2!$B$20:$J$37,8,0)</f>
        <v>2883.6536389391513</v>
      </c>
      <c r="Y652" s="46">
        <f>VLOOKUP(ROUND(K652,0),Sheet2!$B$20:$J$37,9,0)</f>
        <v>2660.4607075741292</v>
      </c>
      <c r="Z652" s="46">
        <f>VLOOKUP(ROUND(K652,0),Sheet2!$B$20:$M$37,10,0)</f>
        <v>2526.8887411766796</v>
      </c>
      <c r="AA652" s="46">
        <f>VLOOKUP(ROUND(K652,0),Sheet2!$B$20:$M$37,11,0)</f>
        <v>2440.1428114768319</v>
      </c>
      <c r="AB652" s="46">
        <f>VLOOKUP(ROUND(K652,0),Sheet2!$B$20:$M$37,12,0)</f>
        <v>2276.3298845239415</v>
      </c>
      <c r="AC652" s="46">
        <v>25</v>
      </c>
      <c r="AD652" s="53">
        <f t="shared" si="291"/>
        <v>0</v>
      </c>
      <c r="AE652">
        <v>1</v>
      </c>
      <c r="AF652" s="46">
        <v>0</v>
      </c>
      <c r="AG652">
        <v>0</v>
      </c>
      <c r="AH652" s="45">
        <v>0</v>
      </c>
      <c r="AL652">
        <v>0</v>
      </c>
      <c r="AM652" s="45">
        <v>0</v>
      </c>
      <c r="AO652">
        <v>0</v>
      </c>
      <c r="AS652">
        <v>0</v>
      </c>
      <c r="AT652">
        <v>0</v>
      </c>
      <c r="AU652" t="s">
        <v>20</v>
      </c>
      <c r="AV652" t="s">
        <v>25</v>
      </c>
      <c r="AW652">
        <v>0</v>
      </c>
      <c r="AX652">
        <v>0</v>
      </c>
      <c r="AY652">
        <v>1</v>
      </c>
      <c r="AZ652" s="51">
        <f t="shared" si="294"/>
        <v>1</v>
      </c>
      <c r="BA652">
        <v>0</v>
      </c>
      <c r="BB652">
        <v>0</v>
      </c>
      <c r="BC652">
        <v>0</v>
      </c>
      <c r="BD652">
        <v>0</v>
      </c>
      <c r="BE652">
        <v>0</v>
      </c>
      <c r="BF652" s="51">
        <f t="shared" si="292"/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28</v>
      </c>
      <c r="BW652" t="s">
        <v>25</v>
      </c>
      <c r="BX652">
        <v>0</v>
      </c>
      <c r="BY652">
        <v>0</v>
      </c>
      <c r="BZ652" s="52">
        <f t="shared" si="297"/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 s="52">
        <f t="shared" si="298"/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Y652">
        <v>0</v>
      </c>
      <c r="CZ652">
        <v>0</v>
      </c>
      <c r="DA652">
        <v>1</v>
      </c>
      <c r="DB652">
        <v>33</v>
      </c>
      <c r="DC652">
        <v>0</v>
      </c>
      <c r="DD652" s="54">
        <f t="shared" si="293"/>
        <v>0</v>
      </c>
      <c r="DE652" t="s">
        <v>8</v>
      </c>
      <c r="DF652">
        <v>0</v>
      </c>
      <c r="DG652" s="46">
        <v>0</v>
      </c>
      <c r="DH652" t="s">
        <v>68</v>
      </c>
    </row>
    <row r="653" spans="1:112" hidden="1" x14ac:dyDescent="0.35">
      <c r="A653" t="s">
        <v>3</v>
      </c>
      <c r="B653">
        <v>904140487</v>
      </c>
      <c r="C653">
        <v>1987</v>
      </c>
      <c r="D653">
        <v>35</v>
      </c>
      <c r="E653">
        <v>2</v>
      </c>
      <c r="F653" t="s">
        <v>8</v>
      </c>
      <c r="G653" s="3" t="s">
        <v>11</v>
      </c>
      <c r="H653" s="1">
        <v>44425</v>
      </c>
      <c r="I653" s="1">
        <v>44487</v>
      </c>
      <c r="J653" s="1">
        <v>44461</v>
      </c>
      <c r="K653" s="46">
        <v>39</v>
      </c>
      <c r="L653" s="48">
        <f t="shared" si="284"/>
        <v>0</v>
      </c>
      <c r="M653" s="48">
        <f t="shared" si="289"/>
        <v>0</v>
      </c>
      <c r="N653" s="48">
        <f t="shared" si="290"/>
        <v>0</v>
      </c>
      <c r="O653">
        <v>33.857142857142854</v>
      </c>
      <c r="P653">
        <v>3030</v>
      </c>
      <c r="Q653" s="9">
        <f>VLOOKUP(ROUND(K653,0),Sheet2!$B$20:$J$37,8,0)</f>
        <v>2883.6536389391513</v>
      </c>
      <c r="R653" s="46">
        <f>VLOOKUP(ROUND(K653,0),Sheet2!$B$20:$J$37,2,0)</f>
        <v>3986.9445441050993</v>
      </c>
      <c r="S653" s="46">
        <f>VLOOKUP(ROUND(K653,0),Sheet2!$B$20:$J$37,3,0)</f>
        <v>3823.1316171522089</v>
      </c>
      <c r="T653" s="46">
        <f>VLOOKUP(ROUND(K653,0),Sheet2!$B$20:$J$37,4,0)</f>
        <v>3736.3856874523608</v>
      </c>
      <c r="U653" s="46">
        <f>VLOOKUP(ROUND(K653,0),Sheet2!$B$20:$J$37,5,0)</f>
        <v>3602.8137210549116</v>
      </c>
      <c r="V653" s="46">
        <f>VLOOKUP(ROUND(K653,0),Sheet2!$B$20:$J$37,6,0)</f>
        <v>3379.6207896898895</v>
      </c>
      <c r="W653" s="46">
        <f>VLOOKUP(ROUND(K653,0),Sheet2!$B$20:$J$37,7,0)</f>
        <v>3131.6372143145204</v>
      </c>
      <c r="X653" s="46">
        <f>VLOOKUP(ROUND(K653,0),Sheet2!$B$20:$J$37,8,0)</f>
        <v>2883.6536389391513</v>
      </c>
      <c r="Y653" s="46">
        <f>VLOOKUP(ROUND(K653,0),Sheet2!$B$20:$J$37,9,0)</f>
        <v>2660.4607075741292</v>
      </c>
      <c r="Z653" s="46">
        <f>VLOOKUP(ROUND(K653,0),Sheet2!$B$20:$M$37,10,0)</f>
        <v>2526.8887411766796</v>
      </c>
      <c r="AA653" s="46">
        <f>VLOOKUP(ROUND(K653,0),Sheet2!$B$20:$M$37,11,0)</f>
        <v>2440.1428114768319</v>
      </c>
      <c r="AB653" s="46">
        <f>VLOOKUP(ROUND(K653,0),Sheet2!$B$20:$M$37,12,0)</f>
        <v>2276.3298845239415</v>
      </c>
      <c r="AC653" s="46">
        <v>25</v>
      </c>
      <c r="AD653" s="53">
        <f t="shared" si="291"/>
        <v>0</v>
      </c>
      <c r="AE653">
        <v>1</v>
      </c>
      <c r="AF653" s="46">
        <v>0</v>
      </c>
      <c r="AG653">
        <v>0</v>
      </c>
      <c r="AH653" s="45">
        <v>0</v>
      </c>
      <c r="AL653">
        <v>1</v>
      </c>
      <c r="AM653" s="45">
        <v>0</v>
      </c>
      <c r="AN653">
        <v>24</v>
      </c>
      <c r="AO653">
        <v>0</v>
      </c>
      <c r="AQ653">
        <v>0</v>
      </c>
      <c r="AS653">
        <v>0</v>
      </c>
      <c r="AT653">
        <v>0</v>
      </c>
      <c r="AU653" t="s">
        <v>20</v>
      </c>
      <c r="AV653" t="s">
        <v>24</v>
      </c>
      <c r="AW653">
        <v>0</v>
      </c>
      <c r="AX653">
        <v>0</v>
      </c>
      <c r="AY653">
        <v>1</v>
      </c>
      <c r="AZ653" s="51">
        <f t="shared" si="294"/>
        <v>1</v>
      </c>
      <c r="BA653">
        <v>0</v>
      </c>
      <c r="BB653">
        <v>0</v>
      </c>
      <c r="BC653">
        <v>1</v>
      </c>
      <c r="BD653">
        <v>0</v>
      </c>
      <c r="BE653">
        <v>0</v>
      </c>
      <c r="BF653" s="51">
        <f t="shared" si="292"/>
        <v>0</v>
      </c>
      <c r="BG653">
        <v>0</v>
      </c>
      <c r="BH653">
        <v>1</v>
      </c>
      <c r="BI653">
        <v>1</v>
      </c>
      <c r="BJ653">
        <v>0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62</v>
      </c>
      <c r="BW653" t="s">
        <v>24</v>
      </c>
      <c r="BX653">
        <v>0</v>
      </c>
      <c r="BY653">
        <v>0</v>
      </c>
      <c r="BZ653" s="52">
        <f t="shared" si="297"/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 s="52">
        <f t="shared" si="298"/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Y653">
        <v>0</v>
      </c>
      <c r="CZ653">
        <v>0</v>
      </c>
      <c r="DA653">
        <v>0</v>
      </c>
      <c r="DC653">
        <v>0</v>
      </c>
      <c r="DD653" s="54">
        <f t="shared" si="293"/>
        <v>0</v>
      </c>
      <c r="DE653" t="s">
        <v>73</v>
      </c>
      <c r="DF653">
        <v>0</v>
      </c>
      <c r="DG653" s="46">
        <v>0</v>
      </c>
      <c r="DH653" t="s">
        <v>68</v>
      </c>
    </row>
    <row r="654" spans="1:112" hidden="1" x14ac:dyDescent="0.35">
      <c r="A654" t="s">
        <v>3</v>
      </c>
      <c r="B654">
        <v>349823773</v>
      </c>
      <c r="C654">
        <v>1991</v>
      </c>
      <c r="D654">
        <v>31</v>
      </c>
      <c r="E654">
        <v>2</v>
      </c>
      <c r="F654" t="s">
        <v>8</v>
      </c>
      <c r="G654" s="3" t="s">
        <v>11</v>
      </c>
      <c r="H654" s="1">
        <v>44429</v>
      </c>
      <c r="I654" s="1">
        <v>44449</v>
      </c>
      <c r="J654" s="1">
        <v>44473</v>
      </c>
      <c r="K654" s="46">
        <v>41.142857142857146</v>
      </c>
      <c r="L654" s="48">
        <f t="shared" si="284"/>
        <v>0</v>
      </c>
      <c r="M654" s="48">
        <f t="shared" si="289"/>
        <v>0</v>
      </c>
      <c r="N654" s="48">
        <f t="shared" si="290"/>
        <v>0</v>
      </c>
      <c r="O654">
        <v>37.714285714285715</v>
      </c>
      <c r="P654">
        <v>3300</v>
      </c>
      <c r="Q654" s="9">
        <f>VLOOKUP(ROUND(K654,0),Sheet2!$B$20:$J$37,8,0)</f>
        <v>3156.860795720339</v>
      </c>
      <c r="R654" s="46">
        <f>VLOOKUP(ROUND(K654,0),Sheet2!$B$20:$J$37,2,0)</f>
        <v>4364.6812349581469</v>
      </c>
      <c r="S654" s="46">
        <f>VLOOKUP(ROUND(K654,0),Sheet2!$B$20:$J$37,3,0)</f>
        <v>4185.3481139665346</v>
      </c>
      <c r="T654" s="46">
        <f>VLOOKUP(ROUND(K654,0),Sheet2!$B$20:$J$37,4,0)</f>
        <v>4090.3835797520487</v>
      </c>
      <c r="U654" s="46">
        <f>VLOOKUP(ROUND(K654,0),Sheet2!$B$20:$J$37,5,0)</f>
        <v>3944.1565508074395</v>
      </c>
      <c r="V654" s="46">
        <f>VLOOKUP(ROUND(K654,0),Sheet2!$B$20:$J$37,6,0)</f>
        <v>3699.8175617576503</v>
      </c>
      <c r="W654" s="46">
        <f>VLOOKUP(ROUND(K654,0),Sheet2!$B$20:$J$37,7,0)</f>
        <v>3428.3391787389946</v>
      </c>
      <c r="X654" s="46">
        <f>VLOOKUP(ROUND(K654,0),Sheet2!$B$20:$J$37,8,0)</f>
        <v>3156.860795720339</v>
      </c>
      <c r="Y654" s="46">
        <f>VLOOKUP(ROUND(K654,0),Sheet2!$B$20:$J$37,9,0)</f>
        <v>2912.5218066705502</v>
      </c>
      <c r="Z654" s="46">
        <f>VLOOKUP(ROUND(K654,0),Sheet2!$B$20:$M$37,10,0)</f>
        <v>2766.294777725941</v>
      </c>
      <c r="AA654" s="46">
        <f>VLOOKUP(ROUND(K654,0),Sheet2!$B$20:$M$37,11,0)</f>
        <v>2671.3302435114551</v>
      </c>
      <c r="AB654" s="46">
        <f>VLOOKUP(ROUND(K654,0),Sheet2!$B$20:$M$37,12,0)</f>
        <v>2491.9971225198424</v>
      </c>
      <c r="AC654" s="46">
        <v>25</v>
      </c>
      <c r="AD654" s="53">
        <f t="shared" si="291"/>
        <v>0</v>
      </c>
      <c r="AE654">
        <v>1</v>
      </c>
      <c r="AF654" s="46">
        <v>0</v>
      </c>
      <c r="AG654">
        <v>0</v>
      </c>
      <c r="AH654" s="45">
        <v>0</v>
      </c>
      <c r="AL654">
        <v>0</v>
      </c>
      <c r="AM654" s="45">
        <v>0</v>
      </c>
      <c r="AO654">
        <v>0</v>
      </c>
      <c r="AQ654">
        <v>0</v>
      </c>
      <c r="AS654">
        <v>0</v>
      </c>
      <c r="AT654">
        <v>0</v>
      </c>
      <c r="AU654" t="s">
        <v>20</v>
      </c>
      <c r="AV654" t="s">
        <v>25</v>
      </c>
      <c r="AW654">
        <v>0</v>
      </c>
      <c r="AX654">
        <v>0</v>
      </c>
      <c r="AY654">
        <v>1</v>
      </c>
      <c r="AZ654" s="51">
        <f t="shared" si="294"/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 s="51">
        <f t="shared" si="292"/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20</v>
      </c>
      <c r="BW654" t="s">
        <v>25</v>
      </c>
      <c r="BX654">
        <v>0</v>
      </c>
      <c r="BY654">
        <v>0</v>
      </c>
      <c r="BZ654" s="52">
        <f t="shared" si="297"/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 s="52">
        <f t="shared" si="298"/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Y654">
        <v>0</v>
      </c>
      <c r="CZ654">
        <v>0</v>
      </c>
      <c r="DA654">
        <v>0</v>
      </c>
      <c r="DC654">
        <v>0</v>
      </c>
      <c r="DD654" s="54">
        <f t="shared" si="293"/>
        <v>0</v>
      </c>
      <c r="DE654" t="s">
        <v>8</v>
      </c>
      <c r="DF654">
        <v>0</v>
      </c>
      <c r="DG654" s="46">
        <v>0</v>
      </c>
      <c r="DH654" t="s">
        <v>68</v>
      </c>
    </row>
    <row r="655" spans="1:112" hidden="1" x14ac:dyDescent="0.35">
      <c r="A655" t="s">
        <v>3</v>
      </c>
      <c r="B655">
        <v>792280390</v>
      </c>
      <c r="C655">
        <v>1990</v>
      </c>
      <c r="D655">
        <v>32</v>
      </c>
      <c r="E655">
        <v>1</v>
      </c>
      <c r="F655" t="s">
        <v>8</v>
      </c>
      <c r="G655" s="3" t="s">
        <v>11</v>
      </c>
      <c r="H655" s="1">
        <v>44429</v>
      </c>
      <c r="I655" s="1">
        <v>44453</v>
      </c>
      <c r="J655" s="1">
        <v>44468</v>
      </c>
      <c r="K655">
        <v>40</v>
      </c>
      <c r="L655" s="48">
        <f t="shared" si="284"/>
        <v>0</v>
      </c>
      <c r="M655" s="48">
        <f t="shared" si="289"/>
        <v>0</v>
      </c>
      <c r="N655" s="48">
        <f t="shared" si="290"/>
        <v>0</v>
      </c>
      <c r="O655">
        <v>37.857142857142854</v>
      </c>
      <c r="P655">
        <v>3170</v>
      </c>
      <c r="Q655" s="9">
        <f>VLOOKUP(ROUND(K655,0),Sheet2!$B$20:$J$37,8,0)</f>
        <v>3027.866102317616</v>
      </c>
      <c r="R655" s="46">
        <f>VLOOKUP(ROUND(K655,0),Sheet2!$B$20:$J$37,2,0)</f>
        <v>4186.3329471694315</v>
      </c>
      <c r="S655" s="46">
        <f>VLOOKUP(ROUND(K655,0),Sheet2!$B$20:$J$37,3,0)</f>
        <v>4014.327682062572</v>
      </c>
      <c r="T655" s="46">
        <f>VLOOKUP(ROUND(K655,0),Sheet2!$B$20:$J$37,4,0)</f>
        <v>3923.2435599941455</v>
      </c>
      <c r="U655" s="46">
        <f>VLOOKUP(ROUND(K655,0),Sheet2!$B$20:$J$37,5,0)</f>
        <v>3782.9916157892471</v>
      </c>
      <c r="V655" s="46">
        <f>VLOOKUP(ROUND(K655,0),Sheet2!$B$20:$J$37,6,0)</f>
        <v>3548.6367327923881</v>
      </c>
      <c r="W655" s="46">
        <f>VLOOKUP(ROUND(K655,0),Sheet2!$B$20:$J$37,7,0)</f>
        <v>3288.2514175550023</v>
      </c>
      <c r="X655" s="46">
        <f>VLOOKUP(ROUND(K655,0),Sheet2!$B$20:$J$37,8,0)</f>
        <v>3027.866102317616</v>
      </c>
      <c r="Y655" s="46">
        <f>VLOOKUP(ROUND(K655,0),Sheet2!$B$20:$J$37,9,0)</f>
        <v>2793.5112193207569</v>
      </c>
      <c r="Z655" s="46">
        <f>VLOOKUP(ROUND(K655,0),Sheet2!$B$20:$M$37,10,0)</f>
        <v>2653.2592751158591</v>
      </c>
      <c r="AA655" s="46">
        <f>VLOOKUP(ROUND(K655,0),Sheet2!$B$20:$M$37,11,0)</f>
        <v>2562.1751530474321</v>
      </c>
      <c r="AB655" s="46">
        <f>VLOOKUP(ROUND(K655,0),Sheet2!$B$20:$M$37,12,0)</f>
        <v>2390.1698879405726</v>
      </c>
      <c r="AC655" s="46">
        <v>25</v>
      </c>
      <c r="AD655" s="53">
        <f t="shared" si="291"/>
        <v>0</v>
      </c>
      <c r="AE655">
        <v>1</v>
      </c>
      <c r="AF655" s="46">
        <v>0</v>
      </c>
      <c r="AG655">
        <v>0</v>
      </c>
      <c r="AH655" s="45">
        <v>0</v>
      </c>
      <c r="AL655">
        <v>0</v>
      </c>
      <c r="AM655" s="45">
        <v>0</v>
      </c>
      <c r="AO655">
        <v>0</v>
      </c>
      <c r="AQ655">
        <v>0</v>
      </c>
      <c r="AS655">
        <v>0</v>
      </c>
      <c r="AT655">
        <v>0</v>
      </c>
      <c r="AU655" t="s">
        <v>20</v>
      </c>
      <c r="AV655" t="s">
        <v>25</v>
      </c>
      <c r="AW655">
        <v>0</v>
      </c>
      <c r="AX655">
        <v>0</v>
      </c>
      <c r="AY655">
        <v>1</v>
      </c>
      <c r="AZ655" s="51">
        <f t="shared" si="294"/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 s="51">
        <f t="shared" si="292"/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24</v>
      </c>
      <c r="BW655" t="s">
        <v>25</v>
      </c>
      <c r="BX655">
        <v>0</v>
      </c>
      <c r="BY655">
        <v>0</v>
      </c>
      <c r="BZ655" s="52">
        <f t="shared" si="297"/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 s="52">
        <f t="shared" si="298"/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Y655">
        <v>0</v>
      </c>
      <c r="CZ655">
        <v>0</v>
      </c>
      <c r="DA655">
        <v>0</v>
      </c>
      <c r="DC655">
        <v>0</v>
      </c>
      <c r="DD655" s="54">
        <f t="shared" si="293"/>
        <v>0</v>
      </c>
      <c r="DE655" t="s">
        <v>73</v>
      </c>
      <c r="DF655">
        <v>0</v>
      </c>
      <c r="DG655" s="46">
        <v>0</v>
      </c>
      <c r="DH655" t="s">
        <v>68</v>
      </c>
    </row>
    <row r="656" spans="1:112" hidden="1" x14ac:dyDescent="0.35">
      <c r="A656" t="s">
        <v>2</v>
      </c>
      <c r="B656">
        <v>21033792</v>
      </c>
      <c r="C656">
        <v>1993</v>
      </c>
      <c r="D656">
        <v>29</v>
      </c>
      <c r="E656">
        <v>0</v>
      </c>
      <c r="F656" t="s">
        <v>8</v>
      </c>
      <c r="G656" s="4" t="s">
        <v>11</v>
      </c>
      <c r="H656" s="1">
        <v>44453</v>
      </c>
      <c r="I656" s="1">
        <v>44474</v>
      </c>
      <c r="J656" s="1">
        <v>44518</v>
      </c>
      <c r="K656">
        <v>36.571428571428569</v>
      </c>
      <c r="L656" s="48">
        <f t="shared" si="284"/>
        <v>0</v>
      </c>
      <c r="M656" s="48">
        <f t="shared" si="289"/>
        <v>0</v>
      </c>
      <c r="N656" s="48">
        <f t="shared" si="290"/>
        <v>1</v>
      </c>
      <c r="O656">
        <v>30.285714285714285</v>
      </c>
      <c r="P656">
        <v>2700</v>
      </c>
      <c r="Q656" s="9">
        <f>VLOOKUP(ROUND(K656,0),Sheet2!$B$20:$J$37,8,0)</f>
        <v>2560.5398489484351</v>
      </c>
      <c r="R656" s="46">
        <f>VLOOKUP(ROUND(K656,0),Sheet2!$B$20:$J$37,2,0)</f>
        <v>3540.206855246417</v>
      </c>
      <c r="S656" s="46">
        <f>VLOOKUP(ROUND(K656,0),Sheet2!$B$20:$J$37,3,0)</f>
        <v>3394.7491894672271</v>
      </c>
      <c r="T656" s="46">
        <f>VLOOKUP(ROUND(K656,0),Sheet2!$B$20:$J$37,4,0)</f>
        <v>3317.7231532154346</v>
      </c>
      <c r="U656" s="46">
        <f>VLOOKUP(ROUND(K656,0),Sheet2!$B$20:$J$37,5,0)</f>
        <v>3199.1179441692843</v>
      </c>
      <c r="V656" s="46">
        <f>VLOOKUP(ROUND(K656,0),Sheet2!$B$20:$J$37,6,0)</f>
        <v>3000.9338117039183</v>
      </c>
      <c r="W656" s="46">
        <f>VLOOKUP(ROUND(K656,0),Sheet2!$B$20:$J$37,7,0)</f>
        <v>2780.7368303261765</v>
      </c>
      <c r="X656" s="46">
        <f>VLOOKUP(ROUND(K656,0),Sheet2!$B$20:$J$37,8,0)</f>
        <v>2560.5398489484351</v>
      </c>
      <c r="Y656" s="46">
        <f>VLOOKUP(ROUND(K656,0),Sheet2!$B$20:$J$37,9,0)</f>
        <v>2362.355716483069</v>
      </c>
      <c r="Z656" s="46">
        <f>VLOOKUP(ROUND(K656,0),Sheet2!$B$20:$M$37,10,0)</f>
        <v>2243.7505074369187</v>
      </c>
      <c r="AA656" s="46">
        <f>VLOOKUP(ROUND(K656,0),Sheet2!$B$20:$M$37,11,0)</f>
        <v>2166.7244711851258</v>
      </c>
      <c r="AB656" s="46">
        <f>VLOOKUP(ROUND(K656,0),Sheet2!$B$20:$M$37,12,0)</f>
        <v>2021.2668054059363</v>
      </c>
      <c r="AC656" s="46">
        <v>25</v>
      </c>
      <c r="AD656" s="53">
        <f t="shared" si="291"/>
        <v>0</v>
      </c>
      <c r="AE656">
        <v>1</v>
      </c>
      <c r="AF656" s="46">
        <v>0</v>
      </c>
      <c r="AG656">
        <v>0</v>
      </c>
      <c r="AH656" s="45">
        <v>0</v>
      </c>
      <c r="AL656">
        <v>0</v>
      </c>
      <c r="AM656" s="45">
        <v>0</v>
      </c>
      <c r="AO656">
        <v>0</v>
      </c>
      <c r="AQ656">
        <v>1</v>
      </c>
      <c r="AS656">
        <v>0</v>
      </c>
      <c r="AT656">
        <v>0</v>
      </c>
      <c r="AU656" t="s">
        <v>20</v>
      </c>
      <c r="AV656" t="s">
        <v>25</v>
      </c>
      <c r="AW656">
        <v>0</v>
      </c>
      <c r="AX656">
        <v>0</v>
      </c>
      <c r="AY656">
        <v>1</v>
      </c>
      <c r="AZ656" s="51">
        <f t="shared" si="294"/>
        <v>1</v>
      </c>
      <c r="BA656">
        <v>0</v>
      </c>
      <c r="BB656">
        <v>1</v>
      </c>
      <c r="BC656">
        <v>0</v>
      </c>
      <c r="BD656">
        <v>0</v>
      </c>
      <c r="BE656">
        <v>0</v>
      </c>
      <c r="BF656" s="51">
        <f t="shared" si="292"/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21</v>
      </c>
      <c r="BW656" t="s">
        <v>25</v>
      </c>
      <c r="BX656">
        <v>0</v>
      </c>
      <c r="BY656">
        <v>1</v>
      </c>
      <c r="BZ656" s="52">
        <f t="shared" si="297"/>
        <v>1</v>
      </c>
      <c r="CA656">
        <v>0</v>
      </c>
      <c r="CB656">
        <v>0</v>
      </c>
      <c r="CC656">
        <v>1</v>
      </c>
      <c r="CD656">
        <v>0</v>
      </c>
      <c r="CE656">
        <v>0</v>
      </c>
      <c r="CF656" s="52">
        <f t="shared" si="298"/>
        <v>0</v>
      </c>
      <c r="CG656">
        <v>0</v>
      </c>
      <c r="CH656">
        <v>1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Y656">
        <v>0</v>
      </c>
      <c r="CZ656">
        <v>0</v>
      </c>
      <c r="DA656">
        <v>0</v>
      </c>
      <c r="DC656">
        <v>0</v>
      </c>
      <c r="DD656" s="54">
        <f t="shared" si="293"/>
        <v>0</v>
      </c>
      <c r="DF656">
        <v>0</v>
      </c>
      <c r="DG656" s="46">
        <v>0</v>
      </c>
      <c r="DH656" t="s">
        <v>68</v>
      </c>
    </row>
    <row r="657" spans="1:112" hidden="1" x14ac:dyDescent="0.35">
      <c r="A657" t="s">
        <v>3</v>
      </c>
      <c r="B657">
        <v>979613316</v>
      </c>
      <c r="C657">
        <v>1987</v>
      </c>
      <c r="D657">
        <v>35</v>
      </c>
      <c r="E657">
        <v>3</v>
      </c>
      <c r="F657" t="s">
        <v>8</v>
      </c>
      <c r="G657" s="3" t="s">
        <v>11</v>
      </c>
      <c r="H657" s="1">
        <v>44434</v>
      </c>
      <c r="I657" s="1"/>
      <c r="J657" s="1">
        <v>44490</v>
      </c>
      <c r="K657">
        <v>37</v>
      </c>
      <c r="L657" s="48">
        <f t="shared" si="284"/>
        <v>0</v>
      </c>
      <c r="M657" s="48">
        <f t="shared" si="289"/>
        <v>0</v>
      </c>
      <c r="N657" s="48">
        <f t="shared" si="290"/>
        <v>0</v>
      </c>
      <c r="O657">
        <v>29</v>
      </c>
      <c r="P657">
        <v>2700</v>
      </c>
      <c r="Q657" s="9">
        <f>VLOOKUP(ROUND(K657,0),Sheet2!$B$20:$J$37,8,0)</f>
        <v>2560.5398489484351</v>
      </c>
      <c r="R657" s="46">
        <f>VLOOKUP(ROUND(K657,0),Sheet2!$B$20:$J$37,2,0)</f>
        <v>3540.206855246417</v>
      </c>
      <c r="S657" s="46">
        <f>VLOOKUP(ROUND(K657,0),Sheet2!$B$20:$J$37,3,0)</f>
        <v>3394.7491894672271</v>
      </c>
      <c r="T657" s="46">
        <f>VLOOKUP(ROUND(K657,0),Sheet2!$B$20:$J$37,4,0)</f>
        <v>3317.7231532154346</v>
      </c>
      <c r="U657" s="46">
        <f>VLOOKUP(ROUND(K657,0),Sheet2!$B$20:$J$37,5,0)</f>
        <v>3199.1179441692843</v>
      </c>
      <c r="V657" s="46">
        <f>VLOOKUP(ROUND(K657,0),Sheet2!$B$20:$J$37,6,0)</f>
        <v>3000.9338117039183</v>
      </c>
      <c r="W657" s="46">
        <f>VLOOKUP(ROUND(K657,0),Sheet2!$B$20:$J$37,7,0)</f>
        <v>2780.7368303261765</v>
      </c>
      <c r="X657" s="46">
        <f>VLOOKUP(ROUND(K657,0),Sheet2!$B$20:$J$37,8,0)</f>
        <v>2560.5398489484351</v>
      </c>
      <c r="Y657" s="46">
        <f>VLOOKUP(ROUND(K657,0),Sheet2!$B$20:$J$37,9,0)</f>
        <v>2362.355716483069</v>
      </c>
      <c r="Z657" s="46">
        <f>VLOOKUP(ROUND(K657,0),Sheet2!$B$20:$M$37,10,0)</f>
        <v>2243.7505074369187</v>
      </c>
      <c r="AA657" s="46">
        <f>VLOOKUP(ROUND(K657,0),Sheet2!$B$20:$M$37,11,0)</f>
        <v>2166.7244711851258</v>
      </c>
      <c r="AB657" s="46">
        <f>VLOOKUP(ROUND(K657,0),Sheet2!$B$20:$M$37,12,0)</f>
        <v>2021.2668054059363</v>
      </c>
      <c r="AC657" s="46">
        <v>25</v>
      </c>
      <c r="AD657" s="53">
        <f t="shared" si="291"/>
        <v>0</v>
      </c>
      <c r="AE657">
        <v>1</v>
      </c>
      <c r="AF657" s="46">
        <v>0</v>
      </c>
      <c r="AG657">
        <v>0</v>
      </c>
      <c r="AH657" s="45">
        <v>0</v>
      </c>
      <c r="AL657">
        <v>0</v>
      </c>
      <c r="AM657" s="45">
        <v>0</v>
      </c>
      <c r="AO657">
        <v>0</v>
      </c>
      <c r="AQ657">
        <v>0</v>
      </c>
      <c r="AS657">
        <v>0</v>
      </c>
      <c r="AT657">
        <v>0</v>
      </c>
      <c r="AU657" t="s">
        <v>21</v>
      </c>
      <c r="AV657" t="s">
        <v>25</v>
      </c>
      <c r="AW657">
        <v>0</v>
      </c>
      <c r="AX657">
        <v>0</v>
      </c>
      <c r="AY657">
        <v>1</v>
      </c>
      <c r="AZ657" s="51">
        <f t="shared" si="294"/>
        <v>1</v>
      </c>
      <c r="BA657">
        <v>0</v>
      </c>
      <c r="BB657">
        <v>0</v>
      </c>
      <c r="BC657">
        <v>0</v>
      </c>
      <c r="BD657">
        <v>0</v>
      </c>
      <c r="BE657">
        <v>0</v>
      </c>
      <c r="BF657" s="51">
        <f t="shared" si="292"/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/>
      <c r="CW657">
        <v>0</v>
      </c>
      <c r="CY657">
        <v>0</v>
      </c>
      <c r="CZ657">
        <v>0</v>
      </c>
      <c r="DA657">
        <v>0</v>
      </c>
      <c r="DC657">
        <v>0</v>
      </c>
      <c r="DD657" s="54">
        <f t="shared" si="293"/>
        <v>0</v>
      </c>
      <c r="DE657" t="s">
        <v>73</v>
      </c>
      <c r="DF657">
        <v>0</v>
      </c>
      <c r="DG657" s="46">
        <v>0</v>
      </c>
      <c r="DH657" t="s">
        <v>68</v>
      </c>
    </row>
    <row r="658" spans="1:112" hidden="1" x14ac:dyDescent="0.35">
      <c r="A658" t="s">
        <v>3</v>
      </c>
      <c r="B658">
        <v>589186598</v>
      </c>
      <c r="C658">
        <v>1986</v>
      </c>
      <c r="D658">
        <v>36</v>
      </c>
      <c r="E658">
        <v>3</v>
      </c>
      <c r="F658" t="s">
        <v>8</v>
      </c>
      <c r="G658" s="3" t="s">
        <v>11</v>
      </c>
      <c r="H658" s="1">
        <v>44457</v>
      </c>
      <c r="I658" s="1">
        <v>44480</v>
      </c>
      <c r="J658" s="1">
        <v>44515</v>
      </c>
      <c r="K658">
        <v>37</v>
      </c>
      <c r="L658" s="48">
        <f t="shared" si="284"/>
        <v>0</v>
      </c>
      <c r="M658" s="48">
        <f t="shared" si="289"/>
        <v>0</v>
      </c>
      <c r="N658" s="48">
        <f t="shared" si="290"/>
        <v>0</v>
      </c>
      <c r="O658">
        <v>32</v>
      </c>
      <c r="P658">
        <v>2700</v>
      </c>
      <c r="Q658" s="9">
        <f>VLOOKUP(ROUND(K658,0),Sheet2!$B$20:$J$37,8,0)</f>
        <v>2560.5398489484351</v>
      </c>
      <c r="R658" s="46">
        <f>VLOOKUP(ROUND(K658,0),Sheet2!$B$20:$J$37,2,0)</f>
        <v>3540.206855246417</v>
      </c>
      <c r="S658" s="46">
        <f>VLOOKUP(ROUND(K658,0),Sheet2!$B$20:$J$37,3,0)</f>
        <v>3394.7491894672271</v>
      </c>
      <c r="T658" s="46">
        <f>VLOOKUP(ROUND(K658,0),Sheet2!$B$20:$J$37,4,0)</f>
        <v>3317.7231532154346</v>
      </c>
      <c r="U658" s="46">
        <f>VLOOKUP(ROUND(K658,0),Sheet2!$B$20:$J$37,5,0)</f>
        <v>3199.1179441692843</v>
      </c>
      <c r="V658" s="46">
        <f>VLOOKUP(ROUND(K658,0),Sheet2!$B$20:$J$37,6,0)</f>
        <v>3000.9338117039183</v>
      </c>
      <c r="W658" s="46">
        <f>VLOOKUP(ROUND(K658,0),Sheet2!$B$20:$J$37,7,0)</f>
        <v>2780.7368303261765</v>
      </c>
      <c r="X658" s="46">
        <f>VLOOKUP(ROUND(K658,0),Sheet2!$B$20:$J$37,8,0)</f>
        <v>2560.5398489484351</v>
      </c>
      <c r="Y658" s="46">
        <f>VLOOKUP(ROUND(K658,0),Sheet2!$B$20:$J$37,9,0)</f>
        <v>2362.355716483069</v>
      </c>
      <c r="Z658" s="46">
        <f>VLOOKUP(ROUND(K658,0),Sheet2!$B$20:$M$37,10,0)</f>
        <v>2243.7505074369187</v>
      </c>
      <c r="AA658" s="46">
        <f>VLOOKUP(ROUND(K658,0),Sheet2!$B$20:$M$37,11,0)</f>
        <v>2166.7244711851258</v>
      </c>
      <c r="AB658" s="46">
        <f>VLOOKUP(ROUND(K658,0),Sheet2!$B$20:$M$37,12,0)</f>
        <v>2021.2668054059363</v>
      </c>
      <c r="AC658" s="46">
        <v>25</v>
      </c>
      <c r="AD658" s="53">
        <f t="shared" si="291"/>
        <v>0</v>
      </c>
      <c r="AE658">
        <v>1</v>
      </c>
      <c r="AF658" s="46">
        <v>0</v>
      </c>
      <c r="AG658">
        <v>0</v>
      </c>
      <c r="AH658" s="45">
        <v>0</v>
      </c>
      <c r="AL658">
        <v>0</v>
      </c>
      <c r="AM658" s="45">
        <v>0</v>
      </c>
      <c r="AN658" t="s">
        <v>15</v>
      </c>
      <c r="AO658">
        <v>0</v>
      </c>
      <c r="AS658">
        <v>0</v>
      </c>
      <c r="AT658">
        <v>0</v>
      </c>
      <c r="AU658" t="s">
        <v>20</v>
      </c>
      <c r="AV658" t="s">
        <v>25</v>
      </c>
      <c r="AW658">
        <v>0</v>
      </c>
      <c r="AX658">
        <v>0</v>
      </c>
      <c r="AY658">
        <v>0</v>
      </c>
      <c r="AZ658" s="51">
        <f t="shared" si="294"/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51">
        <f t="shared" si="292"/>
        <v>0</v>
      </c>
      <c r="BG658">
        <v>0</v>
      </c>
      <c r="BH658">
        <v>0</v>
      </c>
      <c r="BI658">
        <v>1</v>
      </c>
      <c r="BJ658">
        <v>1</v>
      </c>
      <c r="BK658">
        <v>0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23</v>
      </c>
      <c r="BW658" t="s">
        <v>25</v>
      </c>
      <c r="BX658">
        <v>0</v>
      </c>
      <c r="BY658">
        <v>0</v>
      </c>
      <c r="BZ658" s="52">
        <f t="shared" ref="BZ658" si="299">BX658+BY658</f>
        <v>0</v>
      </c>
      <c r="CA658">
        <v>0</v>
      </c>
      <c r="CB658">
        <v>0</v>
      </c>
      <c r="CC658">
        <v>1</v>
      </c>
      <c r="CD658">
        <v>0</v>
      </c>
      <c r="CE658">
        <v>0</v>
      </c>
      <c r="CF658" s="52">
        <f>CD658+CE658</f>
        <v>0</v>
      </c>
      <c r="CG658">
        <v>0</v>
      </c>
      <c r="CH658">
        <v>0</v>
      </c>
      <c r="CI658">
        <v>1</v>
      </c>
      <c r="CJ658">
        <v>0</v>
      </c>
      <c r="CK658">
        <v>0</v>
      </c>
      <c r="CL658">
        <v>0</v>
      </c>
      <c r="CM658">
        <v>1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Y658">
        <v>0</v>
      </c>
      <c r="CZ658">
        <v>0</v>
      </c>
      <c r="DA658">
        <v>0</v>
      </c>
      <c r="DC658">
        <v>0</v>
      </c>
      <c r="DD658" s="54">
        <f t="shared" si="293"/>
        <v>0</v>
      </c>
      <c r="DE658" t="s">
        <v>8</v>
      </c>
      <c r="DF658">
        <v>0</v>
      </c>
      <c r="DG658" s="46">
        <v>0</v>
      </c>
      <c r="DH658" t="s">
        <v>68</v>
      </c>
    </row>
    <row r="659" spans="1:112" hidden="1" x14ac:dyDescent="0.35">
      <c r="A659" t="s">
        <v>2</v>
      </c>
      <c r="B659">
        <v>21045706</v>
      </c>
      <c r="C659">
        <v>1984</v>
      </c>
      <c r="D659">
        <v>38</v>
      </c>
      <c r="E659">
        <v>0</v>
      </c>
      <c r="F659" t="s">
        <v>8</v>
      </c>
      <c r="G659" s="3" t="s">
        <v>11</v>
      </c>
      <c r="H659" s="1">
        <v>44429</v>
      </c>
      <c r="I659" s="1" t="s">
        <v>52</v>
      </c>
      <c r="J659" s="1">
        <v>44479</v>
      </c>
      <c r="K659">
        <v>37</v>
      </c>
      <c r="L659" s="48">
        <f t="shared" si="284"/>
        <v>0</v>
      </c>
      <c r="M659" s="48">
        <f t="shared" si="289"/>
        <v>0</v>
      </c>
      <c r="N659" s="48">
        <f t="shared" si="290"/>
        <v>0</v>
      </c>
      <c r="O659">
        <v>29.857142857142858</v>
      </c>
      <c r="P659">
        <v>2700</v>
      </c>
      <c r="Q659" s="9">
        <f>VLOOKUP(ROUND(K659,0),Sheet2!$B$20:$J$37,8,0)</f>
        <v>2560.5398489484351</v>
      </c>
      <c r="R659" s="46">
        <f>VLOOKUP(ROUND(K659,0),Sheet2!$B$20:$J$37,2,0)</f>
        <v>3540.206855246417</v>
      </c>
      <c r="S659" s="46">
        <f>VLOOKUP(ROUND(K659,0),Sheet2!$B$20:$J$37,3,0)</f>
        <v>3394.7491894672271</v>
      </c>
      <c r="T659" s="46">
        <f>VLOOKUP(ROUND(K659,0),Sheet2!$B$20:$J$37,4,0)</f>
        <v>3317.7231532154346</v>
      </c>
      <c r="U659" s="46">
        <f>VLOOKUP(ROUND(K659,0),Sheet2!$B$20:$J$37,5,0)</f>
        <v>3199.1179441692843</v>
      </c>
      <c r="V659" s="46">
        <f>VLOOKUP(ROUND(K659,0),Sheet2!$B$20:$J$37,6,0)</f>
        <v>3000.9338117039183</v>
      </c>
      <c r="W659" s="46">
        <f>VLOOKUP(ROUND(K659,0),Sheet2!$B$20:$J$37,7,0)</f>
        <v>2780.7368303261765</v>
      </c>
      <c r="X659" s="46">
        <f>VLOOKUP(ROUND(K659,0),Sheet2!$B$20:$J$37,8,0)</f>
        <v>2560.5398489484351</v>
      </c>
      <c r="Y659" s="46">
        <f>VLOOKUP(ROUND(K659,0),Sheet2!$B$20:$J$37,9,0)</f>
        <v>2362.355716483069</v>
      </c>
      <c r="Z659" s="46">
        <f>VLOOKUP(ROUND(K659,0),Sheet2!$B$20:$M$37,10,0)</f>
        <v>2243.7505074369187</v>
      </c>
      <c r="AA659" s="46">
        <f>VLOOKUP(ROUND(K659,0),Sheet2!$B$20:$M$37,11,0)</f>
        <v>2166.7244711851258</v>
      </c>
      <c r="AB659" s="46">
        <f>VLOOKUP(ROUND(K659,0),Sheet2!$B$20:$M$37,12,0)</f>
        <v>2021.2668054059363</v>
      </c>
      <c r="AC659" s="46">
        <v>25</v>
      </c>
      <c r="AD659" s="53">
        <f t="shared" si="291"/>
        <v>0</v>
      </c>
      <c r="AE659">
        <v>1</v>
      </c>
      <c r="AF659" s="46">
        <v>0</v>
      </c>
      <c r="AG659">
        <v>0</v>
      </c>
      <c r="AH659" s="45">
        <v>0</v>
      </c>
      <c r="AL659">
        <v>0</v>
      </c>
      <c r="AM659" s="45">
        <v>0</v>
      </c>
      <c r="AO659">
        <v>0</v>
      </c>
      <c r="AQ659">
        <v>0</v>
      </c>
      <c r="AS659">
        <v>0</v>
      </c>
      <c r="AT659">
        <v>0</v>
      </c>
      <c r="AU659" t="s">
        <v>21</v>
      </c>
      <c r="AV659" t="s">
        <v>25</v>
      </c>
      <c r="AW659">
        <v>0</v>
      </c>
      <c r="AX659">
        <v>0</v>
      </c>
      <c r="AY659">
        <v>1</v>
      </c>
      <c r="AZ659" s="51">
        <f t="shared" si="294"/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 s="51">
        <f t="shared" si="292"/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/>
      <c r="CW659">
        <v>0</v>
      </c>
      <c r="CY659">
        <v>0</v>
      </c>
      <c r="CZ659">
        <v>0</v>
      </c>
      <c r="DA659">
        <v>0</v>
      </c>
      <c r="DC659">
        <v>0</v>
      </c>
      <c r="DD659" s="54">
        <f t="shared" si="293"/>
        <v>0</v>
      </c>
      <c r="DF659">
        <v>0</v>
      </c>
      <c r="DG659" s="46">
        <v>0</v>
      </c>
      <c r="DH659" t="s">
        <v>68</v>
      </c>
    </row>
    <row r="660" spans="1:112" hidden="1" x14ac:dyDescent="0.35">
      <c r="A660" t="s">
        <v>3</v>
      </c>
      <c r="B660">
        <v>906486398</v>
      </c>
      <c r="C660">
        <v>1984</v>
      </c>
      <c r="D660">
        <v>38</v>
      </c>
      <c r="E660" s="45">
        <v>2</v>
      </c>
      <c r="F660" t="s">
        <v>8</v>
      </c>
      <c r="G660" s="3" t="s">
        <v>11</v>
      </c>
      <c r="H660" s="1">
        <v>44435</v>
      </c>
      <c r="I660" s="1">
        <v>44496</v>
      </c>
      <c r="J660" s="1">
        <v>44537</v>
      </c>
      <c r="K660">
        <v>37</v>
      </c>
      <c r="L660" s="48">
        <f t="shared" si="284"/>
        <v>0</v>
      </c>
      <c r="M660" s="48">
        <f t="shared" si="289"/>
        <v>0</v>
      </c>
      <c r="N660" s="48">
        <f t="shared" si="290"/>
        <v>0</v>
      </c>
      <c r="O660">
        <v>31.142857142857142</v>
      </c>
      <c r="P660">
        <v>2700</v>
      </c>
      <c r="Q660" s="9">
        <f>VLOOKUP(ROUND(K660,0),Sheet2!$B$20:$J$37,8,0)</f>
        <v>2560.5398489484351</v>
      </c>
      <c r="R660" s="46">
        <f>VLOOKUP(ROUND(K660,0),Sheet2!$B$20:$J$37,2,0)</f>
        <v>3540.206855246417</v>
      </c>
      <c r="S660" s="46">
        <f>VLOOKUP(ROUND(K660,0),Sheet2!$B$20:$J$37,3,0)</f>
        <v>3394.7491894672271</v>
      </c>
      <c r="T660" s="46">
        <f>VLOOKUP(ROUND(K660,0),Sheet2!$B$20:$J$37,4,0)</f>
        <v>3317.7231532154346</v>
      </c>
      <c r="U660" s="46">
        <f>VLOOKUP(ROUND(K660,0),Sheet2!$B$20:$J$37,5,0)</f>
        <v>3199.1179441692843</v>
      </c>
      <c r="V660" s="46">
        <f>VLOOKUP(ROUND(K660,0),Sheet2!$B$20:$J$37,6,0)</f>
        <v>3000.9338117039183</v>
      </c>
      <c r="W660" s="46">
        <f>VLOOKUP(ROUND(K660,0),Sheet2!$B$20:$J$37,7,0)</f>
        <v>2780.7368303261765</v>
      </c>
      <c r="X660" s="46">
        <f>VLOOKUP(ROUND(K660,0),Sheet2!$B$20:$J$37,8,0)</f>
        <v>2560.5398489484351</v>
      </c>
      <c r="Y660" s="46">
        <f>VLOOKUP(ROUND(K660,0),Sheet2!$B$20:$J$37,9,0)</f>
        <v>2362.355716483069</v>
      </c>
      <c r="Z660" s="46">
        <f>VLOOKUP(ROUND(K660,0),Sheet2!$B$20:$M$37,10,0)</f>
        <v>2243.7505074369187</v>
      </c>
      <c r="AA660" s="46">
        <f>VLOOKUP(ROUND(K660,0),Sheet2!$B$20:$M$37,11,0)</f>
        <v>2166.7244711851258</v>
      </c>
      <c r="AB660" s="46">
        <f>VLOOKUP(ROUND(K660,0),Sheet2!$B$20:$M$37,12,0)</f>
        <v>2021.2668054059363</v>
      </c>
      <c r="AC660" s="46">
        <v>25</v>
      </c>
      <c r="AD660" s="53">
        <f t="shared" si="291"/>
        <v>0</v>
      </c>
      <c r="AE660">
        <v>1</v>
      </c>
      <c r="AF660" s="46">
        <v>0</v>
      </c>
      <c r="AG660">
        <v>0</v>
      </c>
      <c r="AH660" s="45">
        <v>0</v>
      </c>
      <c r="AL660">
        <v>0</v>
      </c>
      <c r="AM660" s="45">
        <v>0</v>
      </c>
      <c r="AO660">
        <v>0</v>
      </c>
      <c r="AS660">
        <v>0</v>
      </c>
      <c r="AT660">
        <v>0</v>
      </c>
      <c r="AU660" t="s">
        <v>20</v>
      </c>
      <c r="AV660" t="s">
        <v>24</v>
      </c>
      <c r="AW660">
        <v>0</v>
      </c>
      <c r="AX660">
        <v>0</v>
      </c>
      <c r="AY660">
        <v>0</v>
      </c>
      <c r="AZ660" s="51">
        <f t="shared" si="294"/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51">
        <f t="shared" si="292"/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61</v>
      </c>
      <c r="BW660" t="s">
        <v>24</v>
      </c>
      <c r="BX660">
        <v>0</v>
      </c>
      <c r="BY660">
        <v>0</v>
      </c>
      <c r="BZ660" s="52">
        <f t="shared" ref="BZ660" si="300">BX660+BY660</f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 s="52">
        <f>CD660+CE660</f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Y660">
        <v>0</v>
      </c>
      <c r="CZ660">
        <v>0</v>
      </c>
      <c r="DA660">
        <v>0</v>
      </c>
      <c r="DC660">
        <v>0</v>
      </c>
      <c r="DD660" s="54">
        <f t="shared" si="293"/>
        <v>0</v>
      </c>
      <c r="DE660" t="s">
        <v>8</v>
      </c>
      <c r="DF660">
        <v>0</v>
      </c>
      <c r="DG660" s="46">
        <v>0</v>
      </c>
      <c r="DH660" t="s">
        <v>68</v>
      </c>
    </row>
    <row r="661" spans="1:112" hidden="1" x14ac:dyDescent="0.35">
      <c r="A661" t="s">
        <v>2</v>
      </c>
      <c r="B661">
        <v>21010259</v>
      </c>
      <c r="C661">
        <v>1997</v>
      </c>
      <c r="D661">
        <v>25</v>
      </c>
      <c r="E661" s="45">
        <v>0</v>
      </c>
      <c r="F661" t="s">
        <v>8</v>
      </c>
      <c r="G661" s="3" t="s">
        <v>11</v>
      </c>
      <c r="H661" s="1">
        <v>44424</v>
      </c>
      <c r="I661" s="1" t="s">
        <v>52</v>
      </c>
      <c r="J661" s="1">
        <v>44468</v>
      </c>
      <c r="K661">
        <v>37.142857142857146</v>
      </c>
      <c r="L661" s="48">
        <f t="shared" si="284"/>
        <v>0</v>
      </c>
      <c r="M661" s="48">
        <f t="shared" si="289"/>
        <v>0</v>
      </c>
      <c r="N661" s="48">
        <f t="shared" si="290"/>
        <v>0</v>
      </c>
      <c r="O661">
        <v>30.857142857142861</v>
      </c>
      <c r="P661">
        <v>2700</v>
      </c>
      <c r="Q661" s="9">
        <f>VLOOKUP(ROUND(K661,0),Sheet2!$B$20:$J$37,8,0)</f>
        <v>2560.5398489484351</v>
      </c>
      <c r="R661" s="46">
        <f>VLOOKUP(ROUND(K661,0),Sheet2!$B$20:$J$37,2,0)</f>
        <v>3540.206855246417</v>
      </c>
      <c r="S661" s="46">
        <f>VLOOKUP(ROUND(K661,0),Sheet2!$B$20:$J$37,3,0)</f>
        <v>3394.7491894672271</v>
      </c>
      <c r="T661" s="46">
        <f>VLOOKUP(ROUND(K661,0),Sheet2!$B$20:$J$37,4,0)</f>
        <v>3317.7231532154346</v>
      </c>
      <c r="U661" s="46">
        <f>VLOOKUP(ROUND(K661,0),Sheet2!$B$20:$J$37,5,0)</f>
        <v>3199.1179441692843</v>
      </c>
      <c r="V661" s="46">
        <f>VLOOKUP(ROUND(K661,0),Sheet2!$B$20:$J$37,6,0)</f>
        <v>3000.9338117039183</v>
      </c>
      <c r="W661" s="46">
        <f>VLOOKUP(ROUND(K661,0),Sheet2!$B$20:$J$37,7,0)</f>
        <v>2780.7368303261765</v>
      </c>
      <c r="X661" s="46">
        <f>VLOOKUP(ROUND(K661,0),Sheet2!$B$20:$J$37,8,0)</f>
        <v>2560.5398489484351</v>
      </c>
      <c r="Y661" s="46">
        <f>VLOOKUP(ROUND(K661,0),Sheet2!$B$20:$J$37,9,0)</f>
        <v>2362.355716483069</v>
      </c>
      <c r="Z661" s="46">
        <f>VLOOKUP(ROUND(K661,0),Sheet2!$B$20:$M$37,10,0)</f>
        <v>2243.7505074369187</v>
      </c>
      <c r="AA661" s="46">
        <f>VLOOKUP(ROUND(K661,0),Sheet2!$B$20:$M$37,11,0)</f>
        <v>2166.7244711851258</v>
      </c>
      <c r="AB661" s="46">
        <f>VLOOKUP(ROUND(K661,0),Sheet2!$B$20:$M$37,12,0)</f>
        <v>2021.2668054059363</v>
      </c>
      <c r="AC661" s="46">
        <v>25</v>
      </c>
      <c r="AD661" s="53">
        <f t="shared" si="291"/>
        <v>0</v>
      </c>
      <c r="AE661">
        <v>1</v>
      </c>
      <c r="AF661" s="46">
        <v>0</v>
      </c>
      <c r="AG661">
        <v>0</v>
      </c>
      <c r="AH661" s="45">
        <v>0</v>
      </c>
      <c r="AL661">
        <v>0</v>
      </c>
      <c r="AM661" s="45">
        <v>0</v>
      </c>
      <c r="AO661">
        <v>0</v>
      </c>
      <c r="AQ661">
        <v>0</v>
      </c>
      <c r="AS661">
        <v>0</v>
      </c>
      <c r="AT661">
        <v>0</v>
      </c>
      <c r="AU661" t="s">
        <v>21</v>
      </c>
      <c r="AV661" t="s">
        <v>24</v>
      </c>
      <c r="AW661">
        <v>0</v>
      </c>
      <c r="AX661">
        <v>0</v>
      </c>
      <c r="AY661">
        <v>1</v>
      </c>
      <c r="AZ661" s="51">
        <f t="shared" si="294"/>
        <v>1</v>
      </c>
      <c r="BA661">
        <v>0</v>
      </c>
      <c r="BB661">
        <v>0</v>
      </c>
      <c r="BC661">
        <v>1</v>
      </c>
      <c r="BD661">
        <v>1</v>
      </c>
      <c r="BE661">
        <v>0</v>
      </c>
      <c r="BF661" s="51">
        <f t="shared" si="292"/>
        <v>1</v>
      </c>
      <c r="BG661">
        <v>0</v>
      </c>
      <c r="BH661">
        <v>1</v>
      </c>
      <c r="BI661">
        <v>1</v>
      </c>
      <c r="BJ661">
        <v>0</v>
      </c>
      <c r="BK661">
        <v>1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/>
      <c r="CW661">
        <v>0</v>
      </c>
      <c r="CY661">
        <v>0</v>
      </c>
      <c r="CZ661">
        <v>0</v>
      </c>
      <c r="DA661">
        <v>0</v>
      </c>
      <c r="DC661">
        <v>0</v>
      </c>
      <c r="DD661" s="54">
        <f t="shared" si="293"/>
        <v>0</v>
      </c>
      <c r="DE661" t="s">
        <v>8</v>
      </c>
      <c r="DF661">
        <v>0</v>
      </c>
      <c r="DG661" s="46">
        <v>0</v>
      </c>
      <c r="DH661" t="s">
        <v>68</v>
      </c>
    </row>
    <row r="662" spans="1:112" hidden="1" x14ac:dyDescent="0.35">
      <c r="A662" t="s">
        <v>2</v>
      </c>
      <c r="B662">
        <v>15032822</v>
      </c>
      <c r="C662">
        <v>1990</v>
      </c>
      <c r="D662">
        <v>32</v>
      </c>
      <c r="E662">
        <v>0</v>
      </c>
      <c r="F662" t="s">
        <v>8</v>
      </c>
      <c r="G662" s="4" t="s">
        <v>11</v>
      </c>
      <c r="H662" s="1">
        <v>44427</v>
      </c>
      <c r="I662" s="1"/>
      <c r="J662" s="1">
        <v>44537</v>
      </c>
      <c r="K662" s="46">
        <v>37.142857142857146</v>
      </c>
      <c r="L662" s="48">
        <f t="shared" si="284"/>
        <v>0</v>
      </c>
      <c r="M662" s="48">
        <f t="shared" si="289"/>
        <v>0</v>
      </c>
      <c r="N662" s="48">
        <f t="shared" si="290"/>
        <v>0</v>
      </c>
      <c r="O662">
        <v>21.428571428571431</v>
      </c>
      <c r="P662">
        <v>2700</v>
      </c>
      <c r="Q662" s="9">
        <f>VLOOKUP(ROUND(K662,0),Sheet2!$B$20:$J$37,8,0)</f>
        <v>2560.5398489484351</v>
      </c>
      <c r="R662" s="46">
        <f>VLOOKUP(ROUND(K662,0),Sheet2!$B$20:$J$37,2,0)</f>
        <v>3540.206855246417</v>
      </c>
      <c r="S662" s="46">
        <f>VLOOKUP(ROUND(K662,0),Sheet2!$B$20:$J$37,3,0)</f>
        <v>3394.7491894672271</v>
      </c>
      <c r="T662" s="46">
        <f>VLOOKUP(ROUND(K662,0),Sheet2!$B$20:$J$37,4,0)</f>
        <v>3317.7231532154346</v>
      </c>
      <c r="U662" s="46">
        <f>VLOOKUP(ROUND(K662,0),Sheet2!$B$20:$J$37,5,0)</f>
        <v>3199.1179441692843</v>
      </c>
      <c r="V662" s="46">
        <f>VLOOKUP(ROUND(K662,0),Sheet2!$B$20:$J$37,6,0)</f>
        <v>3000.9338117039183</v>
      </c>
      <c r="W662" s="46">
        <f>VLOOKUP(ROUND(K662,0),Sheet2!$B$20:$J$37,7,0)</f>
        <v>2780.7368303261765</v>
      </c>
      <c r="X662" s="46">
        <f>VLOOKUP(ROUND(K662,0),Sheet2!$B$20:$J$37,8,0)</f>
        <v>2560.5398489484351</v>
      </c>
      <c r="Y662" s="46">
        <f>VLOOKUP(ROUND(K662,0),Sheet2!$B$20:$J$37,9,0)</f>
        <v>2362.355716483069</v>
      </c>
      <c r="Z662" s="46">
        <f>VLOOKUP(ROUND(K662,0),Sheet2!$B$20:$M$37,10,0)</f>
        <v>2243.7505074369187</v>
      </c>
      <c r="AA662" s="46">
        <f>VLOOKUP(ROUND(K662,0),Sheet2!$B$20:$M$37,11,0)</f>
        <v>2166.7244711851258</v>
      </c>
      <c r="AB662" s="46">
        <f>VLOOKUP(ROUND(K662,0),Sheet2!$B$20:$M$37,12,0)</f>
        <v>2021.2668054059363</v>
      </c>
      <c r="AC662" s="46">
        <v>25</v>
      </c>
      <c r="AD662" s="53">
        <f t="shared" si="291"/>
        <v>0</v>
      </c>
      <c r="AE662">
        <v>1</v>
      </c>
      <c r="AF662" s="46">
        <v>0</v>
      </c>
      <c r="AG662">
        <v>0</v>
      </c>
      <c r="AH662" s="45">
        <v>0</v>
      </c>
      <c r="AL662">
        <v>0</v>
      </c>
      <c r="AM662" s="45">
        <v>0</v>
      </c>
      <c r="AO662">
        <v>0</v>
      </c>
      <c r="AQ662">
        <v>0</v>
      </c>
      <c r="AS662">
        <v>0</v>
      </c>
      <c r="AT662">
        <v>0</v>
      </c>
      <c r="AU662" t="s">
        <v>21</v>
      </c>
      <c r="AV662" t="s">
        <v>24</v>
      </c>
      <c r="AW662">
        <v>0</v>
      </c>
      <c r="AX662">
        <v>0</v>
      </c>
      <c r="AY662">
        <v>1</v>
      </c>
      <c r="AZ662" s="51">
        <f t="shared" si="294"/>
        <v>1</v>
      </c>
      <c r="BA662">
        <v>0</v>
      </c>
      <c r="BB662">
        <v>1</v>
      </c>
      <c r="BC662">
        <v>1</v>
      </c>
      <c r="BD662">
        <v>0</v>
      </c>
      <c r="BE662">
        <v>0</v>
      </c>
      <c r="BF662" s="51">
        <f t="shared" si="292"/>
        <v>0</v>
      </c>
      <c r="BG662">
        <v>0</v>
      </c>
      <c r="BH662">
        <v>1</v>
      </c>
      <c r="BI662">
        <v>1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/>
      <c r="CW662">
        <v>0</v>
      </c>
      <c r="CY662">
        <v>0</v>
      </c>
      <c r="CZ662">
        <v>0</v>
      </c>
      <c r="DA662">
        <v>0</v>
      </c>
      <c r="DC662">
        <v>0</v>
      </c>
      <c r="DD662" s="54">
        <f t="shared" si="293"/>
        <v>0</v>
      </c>
      <c r="DF662">
        <v>0</v>
      </c>
      <c r="DG662" s="46">
        <v>0</v>
      </c>
      <c r="DH662" t="s">
        <v>68</v>
      </c>
    </row>
    <row r="663" spans="1:112" hidden="1" x14ac:dyDescent="0.35">
      <c r="A663" t="s">
        <v>2</v>
      </c>
      <c r="B663">
        <v>21015861</v>
      </c>
      <c r="C663">
        <v>1988</v>
      </c>
      <c r="D663">
        <v>34</v>
      </c>
      <c r="E663">
        <v>0</v>
      </c>
      <c r="F663" t="s">
        <v>8</v>
      </c>
      <c r="G663" s="3" t="s">
        <v>11</v>
      </c>
      <c r="H663" s="1">
        <v>44429</v>
      </c>
      <c r="I663" s="1">
        <v>44453</v>
      </c>
      <c r="J663" s="1">
        <v>44494</v>
      </c>
      <c r="K663">
        <v>37.428571428571431</v>
      </c>
      <c r="L663" s="48">
        <f t="shared" si="284"/>
        <v>0</v>
      </c>
      <c r="M663" s="48">
        <f t="shared" si="289"/>
        <v>0</v>
      </c>
      <c r="N663" s="48">
        <f t="shared" si="290"/>
        <v>0</v>
      </c>
      <c r="O663">
        <v>31.571428571428573</v>
      </c>
      <c r="P663">
        <v>2700</v>
      </c>
      <c r="Q663" s="9">
        <f>VLOOKUP(ROUND(K663,0),Sheet2!$B$20:$J$37,8,0)</f>
        <v>2560.5398489484351</v>
      </c>
      <c r="R663" s="46">
        <f>VLOOKUP(ROUND(K663,0),Sheet2!$B$20:$J$37,2,0)</f>
        <v>3540.206855246417</v>
      </c>
      <c r="S663" s="46">
        <f>VLOOKUP(ROUND(K663,0),Sheet2!$B$20:$J$37,3,0)</f>
        <v>3394.7491894672271</v>
      </c>
      <c r="T663" s="46">
        <f>VLOOKUP(ROUND(K663,0),Sheet2!$B$20:$J$37,4,0)</f>
        <v>3317.7231532154346</v>
      </c>
      <c r="U663" s="46">
        <f>VLOOKUP(ROUND(K663,0),Sheet2!$B$20:$J$37,5,0)</f>
        <v>3199.1179441692843</v>
      </c>
      <c r="V663" s="46">
        <f>VLOOKUP(ROUND(K663,0),Sheet2!$B$20:$J$37,6,0)</f>
        <v>3000.9338117039183</v>
      </c>
      <c r="W663" s="46">
        <f>VLOOKUP(ROUND(K663,0),Sheet2!$B$20:$J$37,7,0)</f>
        <v>2780.7368303261765</v>
      </c>
      <c r="X663" s="46">
        <f>VLOOKUP(ROUND(K663,0),Sheet2!$B$20:$J$37,8,0)</f>
        <v>2560.5398489484351</v>
      </c>
      <c r="Y663" s="46">
        <f>VLOOKUP(ROUND(K663,0),Sheet2!$B$20:$J$37,9,0)</f>
        <v>2362.355716483069</v>
      </c>
      <c r="Z663" s="46">
        <f>VLOOKUP(ROUND(K663,0),Sheet2!$B$20:$M$37,10,0)</f>
        <v>2243.7505074369187</v>
      </c>
      <c r="AA663" s="46">
        <f>VLOOKUP(ROUND(K663,0),Sheet2!$B$20:$M$37,11,0)</f>
        <v>2166.7244711851258</v>
      </c>
      <c r="AB663" s="46">
        <f>VLOOKUP(ROUND(K663,0),Sheet2!$B$20:$M$37,12,0)</f>
        <v>2021.2668054059363</v>
      </c>
      <c r="AC663" s="46">
        <v>25</v>
      </c>
      <c r="AD663" s="53">
        <f t="shared" si="291"/>
        <v>0</v>
      </c>
      <c r="AE663">
        <v>1</v>
      </c>
      <c r="AF663" s="46">
        <v>0</v>
      </c>
      <c r="AG663">
        <v>0</v>
      </c>
      <c r="AH663" s="45">
        <v>0</v>
      </c>
      <c r="AL663">
        <v>0</v>
      </c>
      <c r="AM663" s="45">
        <v>0</v>
      </c>
      <c r="AO663">
        <v>0</v>
      </c>
      <c r="AQ663">
        <v>0</v>
      </c>
      <c r="AS663">
        <v>0</v>
      </c>
      <c r="AT663">
        <v>0</v>
      </c>
      <c r="AU663" t="s">
        <v>20</v>
      </c>
      <c r="AV663" t="s">
        <v>25</v>
      </c>
      <c r="AW663">
        <v>0</v>
      </c>
      <c r="AX663">
        <v>0</v>
      </c>
      <c r="AY663">
        <v>0</v>
      </c>
      <c r="AZ663" s="51">
        <f t="shared" si="294"/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51">
        <f t="shared" si="292"/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24</v>
      </c>
      <c r="BW663" t="s">
        <v>25</v>
      </c>
      <c r="BX663">
        <v>0</v>
      </c>
      <c r="BY663">
        <v>0</v>
      </c>
      <c r="BZ663" s="52">
        <f t="shared" ref="BZ663:BZ670" si="301">BX663+BY663</f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 s="52">
        <f t="shared" ref="CF663:CF670" si="302">CD663+CE663</f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1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Y663">
        <v>0</v>
      </c>
      <c r="CZ663">
        <v>0</v>
      </c>
      <c r="DA663">
        <v>0</v>
      </c>
      <c r="DC663">
        <v>0</v>
      </c>
      <c r="DD663" s="54">
        <f t="shared" si="293"/>
        <v>0</v>
      </c>
      <c r="DE663" t="s">
        <v>8</v>
      </c>
      <c r="DF663">
        <v>0</v>
      </c>
      <c r="DG663" s="46">
        <v>0</v>
      </c>
      <c r="DH663" t="s">
        <v>68</v>
      </c>
    </row>
    <row r="664" spans="1:112" hidden="1" x14ac:dyDescent="0.35">
      <c r="A664" t="s">
        <v>3</v>
      </c>
      <c r="B664">
        <v>936192812</v>
      </c>
      <c r="C664">
        <v>1987</v>
      </c>
      <c r="D664">
        <v>35</v>
      </c>
      <c r="E664">
        <v>2</v>
      </c>
      <c r="F664" t="s">
        <v>8</v>
      </c>
      <c r="G664" s="3" t="s">
        <v>11</v>
      </c>
      <c r="H664" s="1">
        <v>44461</v>
      </c>
      <c r="I664" s="1">
        <v>44482</v>
      </c>
      <c r="J664" s="1">
        <v>44507</v>
      </c>
      <c r="K664">
        <v>37</v>
      </c>
      <c r="L664" s="48">
        <f t="shared" si="284"/>
        <v>0</v>
      </c>
      <c r="M664" s="48">
        <f t="shared" si="289"/>
        <v>0</v>
      </c>
      <c r="N664" s="48">
        <f t="shared" si="290"/>
        <v>0</v>
      </c>
      <c r="O664">
        <v>33.428571428571431</v>
      </c>
      <c r="P664">
        <v>2700</v>
      </c>
      <c r="Q664" s="9">
        <f>VLOOKUP(ROUND(K664,0),Sheet2!$B$20:$J$37,8,0)</f>
        <v>2560.5398489484351</v>
      </c>
      <c r="R664" s="46">
        <f>VLOOKUP(ROUND(K664,0),Sheet2!$B$20:$J$37,2,0)</f>
        <v>3540.206855246417</v>
      </c>
      <c r="S664" s="46">
        <f>VLOOKUP(ROUND(K664,0),Sheet2!$B$20:$J$37,3,0)</f>
        <v>3394.7491894672271</v>
      </c>
      <c r="T664" s="46">
        <f>VLOOKUP(ROUND(K664,0),Sheet2!$B$20:$J$37,4,0)</f>
        <v>3317.7231532154346</v>
      </c>
      <c r="U664" s="46">
        <f>VLOOKUP(ROUND(K664,0),Sheet2!$B$20:$J$37,5,0)</f>
        <v>3199.1179441692843</v>
      </c>
      <c r="V664" s="46">
        <f>VLOOKUP(ROUND(K664,0),Sheet2!$B$20:$J$37,6,0)</f>
        <v>3000.9338117039183</v>
      </c>
      <c r="W664" s="46">
        <f>VLOOKUP(ROUND(K664,0),Sheet2!$B$20:$J$37,7,0)</f>
        <v>2780.7368303261765</v>
      </c>
      <c r="X664" s="46">
        <f>VLOOKUP(ROUND(K664,0),Sheet2!$B$20:$J$37,8,0)</f>
        <v>2560.5398489484351</v>
      </c>
      <c r="Y664" s="46">
        <f>VLOOKUP(ROUND(K664,0),Sheet2!$B$20:$J$37,9,0)</f>
        <v>2362.355716483069</v>
      </c>
      <c r="Z664" s="46">
        <f>VLOOKUP(ROUND(K664,0),Sheet2!$B$20:$M$37,10,0)</f>
        <v>2243.7505074369187</v>
      </c>
      <c r="AA664" s="46">
        <f>VLOOKUP(ROUND(K664,0),Sheet2!$B$20:$M$37,11,0)</f>
        <v>2166.7244711851258</v>
      </c>
      <c r="AB664" s="46">
        <f>VLOOKUP(ROUND(K664,0),Sheet2!$B$20:$M$37,12,0)</f>
        <v>2021.2668054059363</v>
      </c>
      <c r="AC664" s="46">
        <v>25</v>
      </c>
      <c r="AD664" s="53">
        <f t="shared" si="291"/>
        <v>0</v>
      </c>
      <c r="AE664">
        <v>1</v>
      </c>
      <c r="AF664" s="46">
        <v>0</v>
      </c>
      <c r="AG664">
        <v>0</v>
      </c>
      <c r="AH664" s="45">
        <v>0</v>
      </c>
      <c r="AL664">
        <v>1</v>
      </c>
      <c r="AM664" s="45">
        <v>0</v>
      </c>
      <c r="AN664">
        <v>28</v>
      </c>
      <c r="AO664">
        <v>0</v>
      </c>
      <c r="AS664">
        <v>0</v>
      </c>
      <c r="AT664">
        <v>0</v>
      </c>
      <c r="AU664" t="s">
        <v>20</v>
      </c>
      <c r="AV664" t="s">
        <v>25</v>
      </c>
      <c r="AW664">
        <v>0</v>
      </c>
      <c r="AX664">
        <v>0</v>
      </c>
      <c r="AY664">
        <v>1</v>
      </c>
      <c r="AZ664" s="51">
        <f t="shared" si="294"/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 s="51">
        <f t="shared" si="292"/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21</v>
      </c>
      <c r="BW664" t="s">
        <v>25</v>
      </c>
      <c r="BX664">
        <v>0</v>
      </c>
      <c r="BY664">
        <v>0</v>
      </c>
      <c r="BZ664" s="52">
        <f t="shared" si="301"/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 s="52">
        <f t="shared" si="302"/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Y664">
        <v>0</v>
      </c>
      <c r="CZ664">
        <v>0</v>
      </c>
      <c r="DA664">
        <v>1</v>
      </c>
      <c r="DB664">
        <v>34</v>
      </c>
      <c r="DC664">
        <v>1</v>
      </c>
      <c r="DD664" s="54">
        <f t="shared" si="293"/>
        <v>1</v>
      </c>
      <c r="DE664" t="s">
        <v>73</v>
      </c>
      <c r="DF664">
        <v>0</v>
      </c>
      <c r="DG664" s="46">
        <v>0</v>
      </c>
      <c r="DH664" t="s">
        <v>68</v>
      </c>
    </row>
    <row r="665" spans="1:112" hidden="1" x14ac:dyDescent="0.35">
      <c r="A665" t="s">
        <v>3</v>
      </c>
      <c r="B665">
        <v>968105971</v>
      </c>
      <c r="C665">
        <v>1988</v>
      </c>
      <c r="D665">
        <v>34</v>
      </c>
      <c r="E665">
        <v>2</v>
      </c>
      <c r="F665" t="s">
        <v>8</v>
      </c>
      <c r="G665" s="3" t="s">
        <v>11</v>
      </c>
      <c r="H665" s="1">
        <v>44427</v>
      </c>
      <c r="I665" s="1">
        <v>44474</v>
      </c>
      <c r="J665" s="1">
        <v>44469</v>
      </c>
      <c r="K665">
        <v>40</v>
      </c>
      <c r="L665" s="48">
        <f t="shared" si="284"/>
        <v>0</v>
      </c>
      <c r="M665" s="48">
        <f t="shared" si="289"/>
        <v>0</v>
      </c>
      <c r="N665" s="48">
        <f t="shared" si="290"/>
        <v>0</v>
      </c>
      <c r="O665">
        <v>34</v>
      </c>
      <c r="P665">
        <v>3160</v>
      </c>
      <c r="Q665" s="9">
        <f>VLOOKUP(ROUND(K665,0),Sheet2!$B$20:$J$37,8,0)</f>
        <v>3027.866102317616</v>
      </c>
      <c r="R665" s="46">
        <f>VLOOKUP(ROUND(K665,0),Sheet2!$B$20:$J$37,2,0)</f>
        <v>4186.3329471694315</v>
      </c>
      <c r="S665" s="46">
        <f>VLOOKUP(ROUND(K665,0),Sheet2!$B$20:$J$37,3,0)</f>
        <v>4014.327682062572</v>
      </c>
      <c r="T665" s="46">
        <f>VLOOKUP(ROUND(K665,0),Sheet2!$B$20:$J$37,4,0)</f>
        <v>3923.2435599941455</v>
      </c>
      <c r="U665" s="46">
        <f>VLOOKUP(ROUND(K665,0),Sheet2!$B$20:$J$37,5,0)</f>
        <v>3782.9916157892471</v>
      </c>
      <c r="V665" s="46">
        <f>VLOOKUP(ROUND(K665,0),Sheet2!$B$20:$J$37,6,0)</f>
        <v>3548.6367327923881</v>
      </c>
      <c r="W665" s="46">
        <f>VLOOKUP(ROUND(K665,0),Sheet2!$B$20:$J$37,7,0)</f>
        <v>3288.2514175550023</v>
      </c>
      <c r="X665" s="46">
        <f>VLOOKUP(ROUND(K665,0),Sheet2!$B$20:$J$37,8,0)</f>
        <v>3027.866102317616</v>
      </c>
      <c r="Y665" s="46">
        <f>VLOOKUP(ROUND(K665,0),Sheet2!$B$20:$J$37,9,0)</f>
        <v>2793.5112193207569</v>
      </c>
      <c r="Z665" s="46">
        <f>VLOOKUP(ROUND(K665,0),Sheet2!$B$20:$M$37,10,0)</f>
        <v>2653.2592751158591</v>
      </c>
      <c r="AA665" s="46">
        <f>VLOOKUP(ROUND(K665,0),Sheet2!$B$20:$M$37,11,0)</f>
        <v>2562.1751530474321</v>
      </c>
      <c r="AB665" s="46">
        <f>VLOOKUP(ROUND(K665,0),Sheet2!$B$20:$M$37,12,0)</f>
        <v>2390.1698879405726</v>
      </c>
      <c r="AC665" s="46">
        <v>25</v>
      </c>
      <c r="AD665" s="53">
        <f t="shared" si="291"/>
        <v>0</v>
      </c>
      <c r="AE665">
        <v>1</v>
      </c>
      <c r="AF665" s="46">
        <v>0</v>
      </c>
      <c r="AG665">
        <v>0</v>
      </c>
      <c r="AH665" s="45">
        <v>0</v>
      </c>
      <c r="AL665">
        <v>0</v>
      </c>
      <c r="AM665" s="45">
        <v>0</v>
      </c>
      <c r="AO665">
        <v>0</v>
      </c>
      <c r="AS665">
        <v>0</v>
      </c>
      <c r="AT665">
        <v>0</v>
      </c>
      <c r="AU665" t="s">
        <v>20</v>
      </c>
      <c r="AV665" t="s">
        <v>24</v>
      </c>
      <c r="AW665">
        <v>0</v>
      </c>
      <c r="AX665">
        <v>0</v>
      </c>
      <c r="AY665">
        <v>0</v>
      </c>
      <c r="AZ665" s="51">
        <f t="shared" si="294"/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51">
        <f t="shared" si="292"/>
        <v>0</v>
      </c>
      <c r="BG665">
        <v>1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47</v>
      </c>
      <c r="BW665" t="s">
        <v>24</v>
      </c>
      <c r="BX665">
        <v>0</v>
      </c>
      <c r="BY665">
        <v>0</v>
      </c>
      <c r="BZ665" s="52">
        <f t="shared" si="301"/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 s="52">
        <f t="shared" si="302"/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Y665">
        <v>0</v>
      </c>
      <c r="CZ665">
        <v>0</v>
      </c>
      <c r="DA665">
        <v>0</v>
      </c>
      <c r="DC665">
        <v>0</v>
      </c>
      <c r="DD665" s="54">
        <f t="shared" si="293"/>
        <v>0</v>
      </c>
      <c r="DE665" t="s">
        <v>8</v>
      </c>
      <c r="DF665">
        <v>0</v>
      </c>
      <c r="DG665" s="46">
        <v>0</v>
      </c>
      <c r="DH665" t="s">
        <v>68</v>
      </c>
    </row>
    <row r="666" spans="1:112" hidden="1" x14ac:dyDescent="0.35">
      <c r="A666" t="s">
        <v>3</v>
      </c>
      <c r="B666">
        <v>908279458</v>
      </c>
      <c r="C666">
        <v>1993</v>
      </c>
      <c r="D666">
        <v>29</v>
      </c>
      <c r="E666" s="45">
        <v>1</v>
      </c>
      <c r="F666" t="s">
        <v>8</v>
      </c>
      <c r="G666" s="3" t="s">
        <v>11</v>
      </c>
      <c r="H666" s="1">
        <v>44429</v>
      </c>
      <c r="I666" s="1">
        <v>44452</v>
      </c>
      <c r="J666" s="1">
        <v>44541</v>
      </c>
      <c r="K666">
        <v>40.285714285714285</v>
      </c>
      <c r="L666" s="48">
        <f t="shared" si="284"/>
        <v>0</v>
      </c>
      <c r="M666" s="48">
        <f t="shared" si="289"/>
        <v>0</v>
      </c>
      <c r="N666" s="48">
        <f t="shared" si="290"/>
        <v>0</v>
      </c>
      <c r="O666">
        <v>27.571428571428569</v>
      </c>
      <c r="P666">
        <v>3150</v>
      </c>
      <c r="Q666" s="9">
        <f>VLOOKUP(ROUND(K666,0),Sheet2!$B$20:$J$37,8,0)</f>
        <v>3027.866102317616</v>
      </c>
      <c r="R666" s="46">
        <f>VLOOKUP(ROUND(K666,0),Sheet2!$B$20:$J$37,2,0)</f>
        <v>4186.3329471694315</v>
      </c>
      <c r="S666" s="46">
        <f>VLOOKUP(ROUND(K666,0),Sheet2!$B$20:$J$37,3,0)</f>
        <v>4014.327682062572</v>
      </c>
      <c r="T666" s="46">
        <f>VLOOKUP(ROUND(K666,0),Sheet2!$B$20:$J$37,4,0)</f>
        <v>3923.2435599941455</v>
      </c>
      <c r="U666" s="46">
        <f>VLOOKUP(ROUND(K666,0),Sheet2!$B$20:$J$37,5,0)</f>
        <v>3782.9916157892471</v>
      </c>
      <c r="V666" s="46">
        <f>VLOOKUP(ROUND(K666,0),Sheet2!$B$20:$J$37,6,0)</f>
        <v>3548.6367327923881</v>
      </c>
      <c r="W666" s="46">
        <f>VLOOKUP(ROUND(K666,0),Sheet2!$B$20:$J$37,7,0)</f>
        <v>3288.2514175550023</v>
      </c>
      <c r="X666" s="46">
        <f>VLOOKUP(ROUND(K666,0),Sheet2!$B$20:$J$37,8,0)</f>
        <v>3027.866102317616</v>
      </c>
      <c r="Y666" s="46">
        <f>VLOOKUP(ROUND(K666,0),Sheet2!$B$20:$J$37,9,0)</f>
        <v>2793.5112193207569</v>
      </c>
      <c r="Z666" s="46">
        <f>VLOOKUP(ROUND(K666,0),Sheet2!$B$20:$M$37,10,0)</f>
        <v>2653.2592751158591</v>
      </c>
      <c r="AA666" s="46">
        <f>VLOOKUP(ROUND(K666,0),Sheet2!$B$20:$M$37,11,0)</f>
        <v>2562.1751530474321</v>
      </c>
      <c r="AB666" s="46">
        <f>VLOOKUP(ROUND(K666,0),Sheet2!$B$20:$M$37,12,0)</f>
        <v>2390.1698879405726</v>
      </c>
      <c r="AC666" s="46">
        <v>25</v>
      </c>
      <c r="AD666" s="53">
        <f t="shared" si="291"/>
        <v>0</v>
      </c>
      <c r="AE666">
        <v>1</v>
      </c>
      <c r="AF666" s="46">
        <v>0</v>
      </c>
      <c r="AG666">
        <v>0</v>
      </c>
      <c r="AH666" s="45">
        <v>0</v>
      </c>
      <c r="AL666">
        <v>0</v>
      </c>
      <c r="AM666" s="45">
        <v>0</v>
      </c>
      <c r="AO666">
        <v>0</v>
      </c>
      <c r="AS666">
        <v>0</v>
      </c>
      <c r="AT666">
        <v>0</v>
      </c>
      <c r="AU666" t="s">
        <v>20</v>
      </c>
      <c r="AV666" t="s">
        <v>25</v>
      </c>
      <c r="AW666">
        <v>0</v>
      </c>
      <c r="AX666">
        <v>0</v>
      </c>
      <c r="AY666">
        <v>0</v>
      </c>
      <c r="AZ666" s="51">
        <f t="shared" si="294"/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51">
        <f t="shared" si="292"/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23</v>
      </c>
      <c r="BW666" t="s">
        <v>25</v>
      </c>
      <c r="BX666">
        <v>0</v>
      </c>
      <c r="BY666">
        <v>0</v>
      </c>
      <c r="BZ666" s="52">
        <f t="shared" si="301"/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 s="52">
        <f t="shared" si="302"/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Y666">
        <v>0</v>
      </c>
      <c r="CZ666">
        <v>0</v>
      </c>
      <c r="DA666">
        <v>0</v>
      </c>
      <c r="DC666">
        <v>0</v>
      </c>
      <c r="DD666" s="54">
        <f t="shared" si="293"/>
        <v>0</v>
      </c>
      <c r="DE666" t="s">
        <v>73</v>
      </c>
      <c r="DF666">
        <v>0</v>
      </c>
      <c r="DG666" s="46">
        <v>0</v>
      </c>
      <c r="DH666" t="s">
        <v>68</v>
      </c>
    </row>
    <row r="667" spans="1:112" hidden="1" x14ac:dyDescent="0.35">
      <c r="A667" t="s">
        <v>3</v>
      </c>
      <c r="B667">
        <v>937890389</v>
      </c>
      <c r="C667">
        <v>1987</v>
      </c>
      <c r="D667">
        <v>35</v>
      </c>
      <c r="E667">
        <v>3</v>
      </c>
      <c r="F667" t="s">
        <v>8</v>
      </c>
      <c r="G667" s="3" t="s">
        <v>11</v>
      </c>
      <c r="H667" s="1">
        <v>44433</v>
      </c>
      <c r="I667" s="1">
        <v>44484</v>
      </c>
      <c r="J667" s="1">
        <v>44557</v>
      </c>
      <c r="K667">
        <v>40.428571428571431</v>
      </c>
      <c r="L667" s="48">
        <f t="shared" si="284"/>
        <v>0</v>
      </c>
      <c r="M667" s="48">
        <f t="shared" si="289"/>
        <v>0</v>
      </c>
      <c r="N667" s="48">
        <f t="shared" si="290"/>
        <v>0</v>
      </c>
      <c r="O667">
        <v>30</v>
      </c>
      <c r="P667">
        <v>3150</v>
      </c>
      <c r="Q667" s="9">
        <f>VLOOKUP(ROUND(K667,0),Sheet2!$B$20:$J$37,8,0)</f>
        <v>3027.866102317616</v>
      </c>
      <c r="R667" s="46">
        <f>VLOOKUP(ROUND(K667,0),Sheet2!$B$20:$J$37,2,0)</f>
        <v>4186.3329471694315</v>
      </c>
      <c r="S667" s="46">
        <f>VLOOKUP(ROUND(K667,0),Sheet2!$B$20:$J$37,3,0)</f>
        <v>4014.327682062572</v>
      </c>
      <c r="T667" s="46">
        <f>VLOOKUP(ROUND(K667,0),Sheet2!$B$20:$J$37,4,0)</f>
        <v>3923.2435599941455</v>
      </c>
      <c r="U667" s="46">
        <f>VLOOKUP(ROUND(K667,0),Sheet2!$B$20:$J$37,5,0)</f>
        <v>3782.9916157892471</v>
      </c>
      <c r="V667" s="46">
        <f>VLOOKUP(ROUND(K667,0),Sheet2!$B$20:$J$37,6,0)</f>
        <v>3548.6367327923881</v>
      </c>
      <c r="W667" s="46">
        <f>VLOOKUP(ROUND(K667,0),Sheet2!$B$20:$J$37,7,0)</f>
        <v>3288.2514175550023</v>
      </c>
      <c r="X667" s="46">
        <f>VLOOKUP(ROUND(K667,0),Sheet2!$B$20:$J$37,8,0)</f>
        <v>3027.866102317616</v>
      </c>
      <c r="Y667" s="46">
        <f>VLOOKUP(ROUND(K667,0),Sheet2!$B$20:$J$37,9,0)</f>
        <v>2793.5112193207569</v>
      </c>
      <c r="Z667" s="46">
        <f>VLOOKUP(ROUND(K667,0),Sheet2!$B$20:$M$37,10,0)</f>
        <v>2653.2592751158591</v>
      </c>
      <c r="AA667" s="46">
        <f>VLOOKUP(ROUND(K667,0),Sheet2!$B$20:$M$37,11,0)</f>
        <v>2562.1751530474321</v>
      </c>
      <c r="AB667" s="46">
        <f>VLOOKUP(ROUND(K667,0),Sheet2!$B$20:$M$37,12,0)</f>
        <v>2390.1698879405726</v>
      </c>
      <c r="AC667" s="46">
        <v>25</v>
      </c>
      <c r="AD667" s="53">
        <f t="shared" si="291"/>
        <v>0</v>
      </c>
      <c r="AE667">
        <v>1</v>
      </c>
      <c r="AF667" s="46">
        <v>0</v>
      </c>
      <c r="AG667">
        <v>0</v>
      </c>
      <c r="AH667" s="45">
        <v>0</v>
      </c>
      <c r="AL667">
        <v>0</v>
      </c>
      <c r="AM667" s="45">
        <v>0</v>
      </c>
      <c r="AN667" t="s">
        <v>15</v>
      </c>
      <c r="AO667">
        <v>0</v>
      </c>
      <c r="AS667">
        <v>0</v>
      </c>
      <c r="AT667">
        <v>0</v>
      </c>
      <c r="AU667" t="s">
        <v>20</v>
      </c>
      <c r="AV667" t="s">
        <v>24</v>
      </c>
      <c r="AW667">
        <v>0</v>
      </c>
      <c r="AX667">
        <v>0</v>
      </c>
      <c r="AY667">
        <v>1</v>
      </c>
      <c r="AZ667" s="51">
        <f t="shared" si="294"/>
        <v>1</v>
      </c>
      <c r="BA667">
        <v>0</v>
      </c>
      <c r="BB667">
        <v>0</v>
      </c>
      <c r="BC667">
        <v>1</v>
      </c>
      <c r="BD667">
        <v>0</v>
      </c>
      <c r="BE667">
        <v>0</v>
      </c>
      <c r="BF667" s="51">
        <f t="shared" si="292"/>
        <v>0</v>
      </c>
      <c r="BG667">
        <v>0</v>
      </c>
      <c r="BH667">
        <v>0</v>
      </c>
      <c r="BI667">
        <v>1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51</v>
      </c>
      <c r="BW667" t="s">
        <v>24</v>
      </c>
      <c r="BX667">
        <v>0</v>
      </c>
      <c r="BY667">
        <v>0</v>
      </c>
      <c r="BZ667" s="52">
        <f t="shared" si="301"/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 s="52">
        <f t="shared" si="302"/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Y667">
        <v>0</v>
      </c>
      <c r="CZ667">
        <v>0</v>
      </c>
      <c r="DA667">
        <v>0</v>
      </c>
      <c r="DC667">
        <v>0</v>
      </c>
      <c r="DD667" s="54">
        <f t="shared" si="293"/>
        <v>0</v>
      </c>
      <c r="DE667" t="s">
        <v>8</v>
      </c>
      <c r="DF667">
        <v>0</v>
      </c>
      <c r="DG667" s="46">
        <v>0</v>
      </c>
      <c r="DH667" t="s">
        <v>68</v>
      </c>
    </row>
    <row r="668" spans="1:112" hidden="1" x14ac:dyDescent="0.35">
      <c r="A668" t="s">
        <v>3</v>
      </c>
      <c r="B668">
        <v>979258525</v>
      </c>
      <c r="C668">
        <v>1984</v>
      </c>
      <c r="D668">
        <v>38</v>
      </c>
      <c r="E668">
        <v>1</v>
      </c>
      <c r="F668" t="s">
        <v>8</v>
      </c>
      <c r="G668" s="3" t="s">
        <v>11</v>
      </c>
      <c r="H668" s="1">
        <v>44422</v>
      </c>
      <c r="I668" s="1">
        <v>44547</v>
      </c>
      <c r="J668" s="1">
        <v>44484</v>
      </c>
      <c r="K668">
        <v>39.285714285714285</v>
      </c>
      <c r="L668" s="48">
        <f t="shared" si="284"/>
        <v>0</v>
      </c>
      <c r="M668" s="48">
        <f t="shared" si="289"/>
        <v>0</v>
      </c>
      <c r="N668" s="48">
        <f t="shared" si="290"/>
        <v>0</v>
      </c>
      <c r="O668">
        <v>30.428571428571427</v>
      </c>
      <c r="P668">
        <v>3000</v>
      </c>
      <c r="Q668" s="9">
        <f>VLOOKUP(ROUND(K668,0),Sheet2!$B$20:$J$37,8,0)</f>
        <v>2883.6536389391513</v>
      </c>
      <c r="R668" s="46">
        <f>VLOOKUP(ROUND(K668,0),Sheet2!$B$20:$J$37,2,0)</f>
        <v>3986.9445441050993</v>
      </c>
      <c r="S668" s="46">
        <f>VLOOKUP(ROUND(K668,0),Sheet2!$B$20:$J$37,3,0)</f>
        <v>3823.1316171522089</v>
      </c>
      <c r="T668" s="46">
        <f>VLOOKUP(ROUND(K668,0),Sheet2!$B$20:$J$37,4,0)</f>
        <v>3736.3856874523608</v>
      </c>
      <c r="U668" s="46">
        <f>VLOOKUP(ROUND(K668,0),Sheet2!$B$20:$J$37,5,0)</f>
        <v>3602.8137210549116</v>
      </c>
      <c r="V668" s="46">
        <f>VLOOKUP(ROUND(K668,0),Sheet2!$B$20:$J$37,6,0)</f>
        <v>3379.6207896898895</v>
      </c>
      <c r="W668" s="46">
        <f>VLOOKUP(ROUND(K668,0),Sheet2!$B$20:$J$37,7,0)</f>
        <v>3131.6372143145204</v>
      </c>
      <c r="X668" s="46">
        <f>VLOOKUP(ROUND(K668,0),Sheet2!$B$20:$J$37,8,0)</f>
        <v>2883.6536389391513</v>
      </c>
      <c r="Y668" s="46">
        <f>VLOOKUP(ROUND(K668,0),Sheet2!$B$20:$J$37,9,0)</f>
        <v>2660.4607075741292</v>
      </c>
      <c r="Z668" s="46">
        <f>VLOOKUP(ROUND(K668,0),Sheet2!$B$20:$M$37,10,0)</f>
        <v>2526.8887411766796</v>
      </c>
      <c r="AA668" s="46">
        <f>VLOOKUP(ROUND(K668,0),Sheet2!$B$20:$M$37,11,0)</f>
        <v>2440.1428114768319</v>
      </c>
      <c r="AB668" s="46">
        <f>VLOOKUP(ROUND(K668,0),Sheet2!$B$20:$M$37,12,0)</f>
        <v>2276.3298845239415</v>
      </c>
      <c r="AC668" s="46">
        <v>25</v>
      </c>
      <c r="AD668" s="53">
        <f t="shared" si="291"/>
        <v>0</v>
      </c>
      <c r="AE668">
        <v>1</v>
      </c>
      <c r="AF668" s="46">
        <v>0</v>
      </c>
      <c r="AG668">
        <v>0</v>
      </c>
      <c r="AH668" s="45">
        <v>0</v>
      </c>
      <c r="AL668">
        <v>1</v>
      </c>
      <c r="AM668" s="45">
        <v>0</v>
      </c>
      <c r="AN668">
        <v>26</v>
      </c>
      <c r="AO668">
        <v>0</v>
      </c>
      <c r="AS668">
        <v>0</v>
      </c>
      <c r="AT668">
        <v>0</v>
      </c>
      <c r="AU668" t="s">
        <v>20</v>
      </c>
      <c r="AV668" t="s">
        <v>24</v>
      </c>
      <c r="AW668">
        <v>0</v>
      </c>
      <c r="AX668">
        <v>0</v>
      </c>
      <c r="AY668">
        <v>0</v>
      </c>
      <c r="AZ668" s="51">
        <f t="shared" si="294"/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51">
        <f t="shared" si="292"/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125</v>
      </c>
      <c r="BW668" t="s">
        <v>24</v>
      </c>
      <c r="BX668">
        <v>0</v>
      </c>
      <c r="BY668">
        <v>0</v>
      </c>
      <c r="BZ668" s="52">
        <f t="shared" si="301"/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 s="52">
        <f t="shared" si="302"/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Y668">
        <v>0</v>
      </c>
      <c r="CZ668">
        <v>0</v>
      </c>
      <c r="DA668">
        <v>0</v>
      </c>
      <c r="DC668">
        <v>0</v>
      </c>
      <c r="DD668" s="54">
        <f t="shared" si="293"/>
        <v>0</v>
      </c>
      <c r="DE668" t="s">
        <v>73</v>
      </c>
      <c r="DF668">
        <v>0</v>
      </c>
      <c r="DG668" s="46">
        <v>0</v>
      </c>
      <c r="DH668" t="s">
        <v>68</v>
      </c>
    </row>
    <row r="669" spans="1:112" hidden="1" x14ac:dyDescent="0.35">
      <c r="A669" t="s">
        <v>3</v>
      </c>
      <c r="B669">
        <v>982927229</v>
      </c>
      <c r="C669">
        <v>2001</v>
      </c>
      <c r="D669">
        <v>21</v>
      </c>
      <c r="E669">
        <v>1</v>
      </c>
      <c r="F669" t="s">
        <v>8</v>
      </c>
      <c r="G669" s="3" t="s">
        <v>11</v>
      </c>
      <c r="H669" s="1">
        <v>44428</v>
      </c>
      <c r="I669" s="1">
        <v>44485</v>
      </c>
      <c r="J669" s="1">
        <v>44442</v>
      </c>
      <c r="K669">
        <v>38.571428571428569</v>
      </c>
      <c r="L669" s="48">
        <f t="shared" si="284"/>
        <v>0</v>
      </c>
      <c r="M669" s="48">
        <f t="shared" si="289"/>
        <v>0</v>
      </c>
      <c r="N669" s="48">
        <f t="shared" si="290"/>
        <v>0</v>
      </c>
      <c r="O669">
        <v>36.571428571428569</v>
      </c>
      <c r="P669">
        <v>3000</v>
      </c>
      <c r="Q669" s="9">
        <f>VLOOKUP(ROUND(K669,0),Sheet2!$B$20:$J$37,8,0)</f>
        <v>2883.6536389391513</v>
      </c>
      <c r="R669" s="46">
        <f>VLOOKUP(ROUND(K669,0),Sheet2!$B$20:$J$37,2,0)</f>
        <v>3986.9445441050993</v>
      </c>
      <c r="S669" s="46">
        <f>VLOOKUP(ROUND(K669,0),Sheet2!$B$20:$J$37,3,0)</f>
        <v>3823.1316171522089</v>
      </c>
      <c r="T669" s="46">
        <f>VLOOKUP(ROUND(K669,0),Sheet2!$B$20:$J$37,4,0)</f>
        <v>3736.3856874523608</v>
      </c>
      <c r="U669" s="46">
        <f>VLOOKUP(ROUND(K669,0),Sheet2!$B$20:$J$37,5,0)</f>
        <v>3602.8137210549116</v>
      </c>
      <c r="V669" s="46">
        <f>VLOOKUP(ROUND(K669,0),Sheet2!$B$20:$J$37,6,0)</f>
        <v>3379.6207896898895</v>
      </c>
      <c r="W669" s="46">
        <f>VLOOKUP(ROUND(K669,0),Sheet2!$B$20:$J$37,7,0)</f>
        <v>3131.6372143145204</v>
      </c>
      <c r="X669" s="46">
        <f>VLOOKUP(ROUND(K669,0),Sheet2!$B$20:$J$37,8,0)</f>
        <v>2883.6536389391513</v>
      </c>
      <c r="Y669" s="46">
        <f>VLOOKUP(ROUND(K669,0),Sheet2!$B$20:$J$37,9,0)</f>
        <v>2660.4607075741292</v>
      </c>
      <c r="Z669" s="46">
        <f>VLOOKUP(ROUND(K669,0),Sheet2!$B$20:$M$37,10,0)</f>
        <v>2526.8887411766796</v>
      </c>
      <c r="AA669" s="46">
        <f>VLOOKUP(ROUND(K669,0),Sheet2!$B$20:$M$37,11,0)</f>
        <v>2440.1428114768319</v>
      </c>
      <c r="AB669" s="46">
        <f>VLOOKUP(ROUND(K669,0),Sheet2!$B$20:$M$37,12,0)</f>
        <v>2276.3298845239415</v>
      </c>
      <c r="AC669" s="46">
        <v>25</v>
      </c>
      <c r="AD669" s="53">
        <f t="shared" si="291"/>
        <v>0</v>
      </c>
      <c r="AE669">
        <v>1</v>
      </c>
      <c r="AF669" s="46">
        <v>0</v>
      </c>
      <c r="AG669">
        <v>0</v>
      </c>
      <c r="AH669" s="45">
        <v>0</v>
      </c>
      <c r="AL669">
        <v>0</v>
      </c>
      <c r="AM669" s="45">
        <v>0</v>
      </c>
      <c r="AO669">
        <v>0</v>
      </c>
      <c r="AS669">
        <v>0</v>
      </c>
      <c r="AT669">
        <v>0</v>
      </c>
      <c r="AU669" t="s">
        <v>20</v>
      </c>
      <c r="AV669" t="s">
        <v>24</v>
      </c>
      <c r="AW669">
        <v>0</v>
      </c>
      <c r="AX669">
        <v>1</v>
      </c>
      <c r="AY669">
        <v>1</v>
      </c>
      <c r="AZ669" s="51">
        <v>1</v>
      </c>
      <c r="BA669">
        <v>0</v>
      </c>
      <c r="BB669">
        <v>0</v>
      </c>
      <c r="BC669">
        <v>1</v>
      </c>
      <c r="BD669">
        <v>0</v>
      </c>
      <c r="BE669">
        <v>1</v>
      </c>
      <c r="BF669" s="51">
        <f t="shared" si="292"/>
        <v>1</v>
      </c>
      <c r="BG669">
        <v>0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0</v>
      </c>
      <c r="BO669">
        <v>1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57</v>
      </c>
      <c r="BW669" t="s">
        <v>24</v>
      </c>
      <c r="BX669">
        <v>0</v>
      </c>
      <c r="BY669">
        <v>0</v>
      </c>
      <c r="BZ669" s="52">
        <f t="shared" si="301"/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 s="52">
        <f t="shared" si="302"/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Y669">
        <v>0</v>
      </c>
      <c r="CZ669">
        <v>0</v>
      </c>
      <c r="DA669">
        <v>0</v>
      </c>
      <c r="DC669">
        <v>0</v>
      </c>
      <c r="DD669" s="54">
        <f t="shared" si="293"/>
        <v>0</v>
      </c>
      <c r="DE669" t="s">
        <v>73</v>
      </c>
      <c r="DF669">
        <v>0</v>
      </c>
      <c r="DG669" s="46">
        <v>0</v>
      </c>
      <c r="DH669" t="s">
        <v>68</v>
      </c>
    </row>
    <row r="670" spans="1:112" hidden="1" x14ac:dyDescent="0.35">
      <c r="A670" t="s">
        <v>3</v>
      </c>
      <c r="B670">
        <v>935183891</v>
      </c>
      <c r="C670">
        <v>1988</v>
      </c>
      <c r="D670">
        <v>34</v>
      </c>
      <c r="E670" s="45">
        <v>1</v>
      </c>
      <c r="F670" t="s">
        <v>9</v>
      </c>
      <c r="G670" s="3" t="s">
        <v>11</v>
      </c>
      <c r="H670" s="1">
        <v>44426</v>
      </c>
      <c r="I670" s="1">
        <v>44481</v>
      </c>
      <c r="J670" s="1">
        <v>44467</v>
      </c>
      <c r="K670">
        <v>39.428571428571431</v>
      </c>
      <c r="L670" s="48">
        <f t="shared" si="284"/>
        <v>0</v>
      </c>
      <c r="M670" s="48">
        <f t="shared" si="289"/>
        <v>0</v>
      </c>
      <c r="N670" s="48">
        <f t="shared" si="290"/>
        <v>0</v>
      </c>
      <c r="O670">
        <v>33.571428571428577</v>
      </c>
      <c r="P670">
        <v>3000</v>
      </c>
      <c r="Q670" s="9">
        <f>VLOOKUP(ROUND(K670,0),Sheet2!$B$20:$J$37,8,0)</f>
        <v>2883.6536389391513</v>
      </c>
      <c r="R670" s="46">
        <f>VLOOKUP(ROUND(K670,0),Sheet2!$B$20:$J$37,2,0)</f>
        <v>3986.9445441050993</v>
      </c>
      <c r="S670" s="46">
        <f>VLOOKUP(ROUND(K670,0),Sheet2!$B$20:$J$37,3,0)</f>
        <v>3823.1316171522089</v>
      </c>
      <c r="T670" s="46">
        <f>VLOOKUP(ROUND(K670,0),Sheet2!$B$20:$J$37,4,0)</f>
        <v>3736.3856874523608</v>
      </c>
      <c r="U670" s="46">
        <f>VLOOKUP(ROUND(K670,0),Sheet2!$B$20:$J$37,5,0)</f>
        <v>3602.8137210549116</v>
      </c>
      <c r="V670" s="46">
        <f>VLOOKUP(ROUND(K670,0),Sheet2!$B$20:$J$37,6,0)</f>
        <v>3379.6207896898895</v>
      </c>
      <c r="W670" s="46">
        <f>VLOOKUP(ROUND(K670,0),Sheet2!$B$20:$J$37,7,0)</f>
        <v>3131.6372143145204</v>
      </c>
      <c r="X670" s="46">
        <f>VLOOKUP(ROUND(K670,0),Sheet2!$B$20:$J$37,8,0)</f>
        <v>2883.6536389391513</v>
      </c>
      <c r="Y670" s="46">
        <f>VLOOKUP(ROUND(K670,0),Sheet2!$B$20:$J$37,9,0)</f>
        <v>2660.4607075741292</v>
      </c>
      <c r="Z670" s="46">
        <f>VLOOKUP(ROUND(K670,0),Sheet2!$B$20:$M$37,10,0)</f>
        <v>2526.8887411766796</v>
      </c>
      <c r="AA670" s="46">
        <f>VLOOKUP(ROUND(K670,0),Sheet2!$B$20:$M$37,11,0)</f>
        <v>2440.1428114768319</v>
      </c>
      <c r="AB670" s="46">
        <f>VLOOKUP(ROUND(K670,0),Sheet2!$B$20:$M$37,12,0)</f>
        <v>2276.3298845239415</v>
      </c>
      <c r="AC670" s="46">
        <v>25</v>
      </c>
      <c r="AD670" s="53">
        <f t="shared" si="291"/>
        <v>0</v>
      </c>
      <c r="AE670">
        <v>1</v>
      </c>
      <c r="AF670" s="46">
        <v>0</v>
      </c>
      <c r="AG670">
        <v>0</v>
      </c>
      <c r="AH670" s="45">
        <v>0</v>
      </c>
      <c r="AL670">
        <v>1</v>
      </c>
      <c r="AM670" s="45">
        <v>0</v>
      </c>
      <c r="AN670">
        <v>26</v>
      </c>
      <c r="AO670">
        <v>0</v>
      </c>
      <c r="AQ670">
        <v>0</v>
      </c>
      <c r="AS670">
        <v>0</v>
      </c>
      <c r="AT670">
        <v>0</v>
      </c>
      <c r="AU670" t="s">
        <v>20</v>
      </c>
      <c r="AV670" t="s">
        <v>24</v>
      </c>
      <c r="AW670">
        <v>0</v>
      </c>
      <c r="AX670">
        <v>0</v>
      </c>
      <c r="AY670">
        <v>1</v>
      </c>
      <c r="AZ670" s="51">
        <f t="shared" si="294"/>
        <v>1</v>
      </c>
      <c r="BA670">
        <v>0</v>
      </c>
      <c r="BB670">
        <v>0</v>
      </c>
      <c r="BC670">
        <v>1</v>
      </c>
      <c r="BD670">
        <v>0</v>
      </c>
      <c r="BE670">
        <v>0</v>
      </c>
      <c r="BF670" s="51">
        <f t="shared" si="292"/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55</v>
      </c>
      <c r="BW670" t="s">
        <v>24</v>
      </c>
      <c r="BX670">
        <v>0</v>
      </c>
      <c r="BY670">
        <v>0</v>
      </c>
      <c r="BZ670" s="52">
        <f t="shared" si="301"/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 s="52">
        <f t="shared" si="302"/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</v>
      </c>
      <c r="CX670">
        <v>10</v>
      </c>
      <c r="CY670">
        <v>0</v>
      </c>
      <c r="CZ670">
        <v>0</v>
      </c>
      <c r="DA670">
        <v>0</v>
      </c>
      <c r="DC670">
        <v>0</v>
      </c>
      <c r="DD670" s="54">
        <f t="shared" si="293"/>
        <v>0</v>
      </c>
      <c r="DE670" t="s">
        <v>73</v>
      </c>
      <c r="DF670">
        <v>0</v>
      </c>
      <c r="DG670" s="46">
        <v>0</v>
      </c>
      <c r="DH670" t="s">
        <v>68</v>
      </c>
    </row>
    <row r="671" spans="1:112" hidden="1" x14ac:dyDescent="0.35">
      <c r="A671" t="s">
        <v>3</v>
      </c>
      <c r="B671">
        <v>385391606</v>
      </c>
      <c r="C671">
        <v>1990</v>
      </c>
      <c r="D671">
        <v>32</v>
      </c>
      <c r="E671" s="45">
        <v>2</v>
      </c>
      <c r="F671" t="s">
        <v>8</v>
      </c>
      <c r="G671" s="3" t="s">
        <v>11</v>
      </c>
      <c r="H671" s="1">
        <v>44427</v>
      </c>
      <c r="I671" s="1"/>
      <c r="J671" s="1">
        <v>44494</v>
      </c>
      <c r="K671">
        <v>39</v>
      </c>
      <c r="L671" s="48">
        <f t="shared" si="284"/>
        <v>0</v>
      </c>
      <c r="M671" s="48">
        <f t="shared" si="289"/>
        <v>0</v>
      </c>
      <c r="N671" s="48">
        <f t="shared" si="290"/>
        <v>0</v>
      </c>
      <c r="O671">
        <v>29.428571428571431</v>
      </c>
      <c r="P671">
        <v>3900</v>
      </c>
      <c r="Q671" s="9">
        <f>VLOOKUP(ROUND(K671,0),Sheet2!$B$20:$J$37,8,0)</f>
        <v>2883.6536389391513</v>
      </c>
      <c r="R671" s="46">
        <f>VLOOKUP(ROUND(K671,0),Sheet2!$B$20:$J$37,2,0)</f>
        <v>3986.9445441050993</v>
      </c>
      <c r="S671" s="46">
        <f>VLOOKUP(ROUND(K671,0),Sheet2!$B$20:$J$37,3,0)</f>
        <v>3823.1316171522089</v>
      </c>
      <c r="T671" s="46">
        <f>VLOOKUP(ROUND(K671,0),Sheet2!$B$20:$J$37,4,0)</f>
        <v>3736.3856874523608</v>
      </c>
      <c r="U671" s="46">
        <f>VLOOKUP(ROUND(K671,0),Sheet2!$B$20:$J$37,5,0)</f>
        <v>3602.8137210549116</v>
      </c>
      <c r="V671" s="46">
        <f>VLOOKUP(ROUND(K671,0),Sheet2!$B$20:$J$37,6,0)</f>
        <v>3379.6207896898895</v>
      </c>
      <c r="W671" s="46">
        <f>VLOOKUP(ROUND(K671,0),Sheet2!$B$20:$J$37,7,0)</f>
        <v>3131.6372143145204</v>
      </c>
      <c r="X671" s="46">
        <f>VLOOKUP(ROUND(K671,0),Sheet2!$B$20:$J$37,8,0)</f>
        <v>2883.6536389391513</v>
      </c>
      <c r="Y671" s="46">
        <f>VLOOKUP(ROUND(K671,0),Sheet2!$B$20:$J$37,9,0)</f>
        <v>2660.4607075741292</v>
      </c>
      <c r="Z671" s="46">
        <f>VLOOKUP(ROUND(K671,0),Sheet2!$B$20:$M$37,10,0)</f>
        <v>2526.8887411766796</v>
      </c>
      <c r="AA671" s="46">
        <f>VLOOKUP(ROUND(K671,0),Sheet2!$B$20:$M$37,11,0)</f>
        <v>2440.1428114768319</v>
      </c>
      <c r="AB671" s="46">
        <f>VLOOKUP(ROUND(K671,0),Sheet2!$B$20:$M$37,12,0)</f>
        <v>2276.3298845239415</v>
      </c>
      <c r="AC671" s="46">
        <v>97</v>
      </c>
      <c r="AD671" s="53">
        <f t="shared" si="291"/>
        <v>0</v>
      </c>
      <c r="AE671">
        <v>1</v>
      </c>
      <c r="AF671" s="46">
        <v>0</v>
      </c>
      <c r="AG671">
        <v>0</v>
      </c>
      <c r="AH671" s="45">
        <v>0</v>
      </c>
      <c r="AL671">
        <v>0</v>
      </c>
      <c r="AM671" s="45">
        <v>0</v>
      </c>
      <c r="AO671">
        <v>0</v>
      </c>
      <c r="AQ671">
        <v>0</v>
      </c>
      <c r="AS671">
        <v>0</v>
      </c>
      <c r="AT671">
        <v>0</v>
      </c>
      <c r="AU671" t="s">
        <v>21</v>
      </c>
      <c r="AV671" t="s">
        <v>24</v>
      </c>
      <c r="AW671">
        <v>0</v>
      </c>
      <c r="AX671">
        <v>0</v>
      </c>
      <c r="AY671">
        <v>1</v>
      </c>
      <c r="AZ671" s="51">
        <f t="shared" si="294"/>
        <v>1</v>
      </c>
      <c r="BA671">
        <v>0</v>
      </c>
      <c r="BB671">
        <v>0</v>
      </c>
      <c r="BC671">
        <v>0</v>
      </c>
      <c r="BD671">
        <v>0</v>
      </c>
      <c r="BE671">
        <v>0</v>
      </c>
      <c r="BF671" s="51">
        <f t="shared" si="292"/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/>
      <c r="CW671">
        <v>0</v>
      </c>
      <c r="CY671">
        <v>0</v>
      </c>
      <c r="CZ671">
        <v>0</v>
      </c>
      <c r="DA671">
        <v>0</v>
      </c>
      <c r="DC671">
        <v>0</v>
      </c>
      <c r="DD671" s="54">
        <f t="shared" si="293"/>
        <v>0</v>
      </c>
      <c r="DE671" t="s">
        <v>8</v>
      </c>
      <c r="DF671">
        <v>0</v>
      </c>
      <c r="DG671" s="46">
        <v>0</v>
      </c>
      <c r="DH671" t="s">
        <v>68</v>
      </c>
    </row>
    <row r="672" spans="1:112" hidden="1" x14ac:dyDescent="0.35">
      <c r="A672" t="s">
        <v>2</v>
      </c>
      <c r="B672">
        <v>14008097</v>
      </c>
      <c r="C672">
        <v>1984</v>
      </c>
      <c r="D672">
        <v>38</v>
      </c>
      <c r="E672" s="45">
        <v>0</v>
      </c>
      <c r="F672" t="s">
        <v>9</v>
      </c>
      <c r="G672" s="3" t="s">
        <v>11</v>
      </c>
      <c r="H672" s="1">
        <v>44423</v>
      </c>
      <c r="I672" s="1">
        <v>44445</v>
      </c>
      <c r="J672" s="1">
        <v>44484</v>
      </c>
      <c r="K672">
        <v>38.571428571428569</v>
      </c>
      <c r="L672" s="48">
        <f t="shared" si="284"/>
        <v>0</v>
      </c>
      <c r="M672" s="48">
        <f t="shared" si="289"/>
        <v>0</v>
      </c>
      <c r="N672" s="48">
        <f t="shared" si="290"/>
        <v>0</v>
      </c>
      <c r="O672">
        <v>33</v>
      </c>
      <c r="P672">
        <v>3000</v>
      </c>
      <c r="Q672" s="9">
        <f>VLOOKUP(ROUND(K672,0),Sheet2!$B$20:$J$37,8,0)</f>
        <v>2883.6536389391513</v>
      </c>
      <c r="R672" s="46">
        <f>VLOOKUP(ROUND(K672,0),Sheet2!$B$20:$J$37,2,0)</f>
        <v>3986.9445441050993</v>
      </c>
      <c r="S672" s="46">
        <f>VLOOKUP(ROUND(K672,0),Sheet2!$B$20:$J$37,3,0)</f>
        <v>3823.1316171522089</v>
      </c>
      <c r="T672" s="46">
        <f>VLOOKUP(ROUND(K672,0),Sheet2!$B$20:$J$37,4,0)</f>
        <v>3736.3856874523608</v>
      </c>
      <c r="U672" s="46">
        <f>VLOOKUP(ROUND(K672,0),Sheet2!$B$20:$J$37,5,0)</f>
        <v>3602.8137210549116</v>
      </c>
      <c r="V672" s="46">
        <f>VLOOKUP(ROUND(K672,0),Sheet2!$B$20:$J$37,6,0)</f>
        <v>3379.6207896898895</v>
      </c>
      <c r="W672" s="46">
        <f>VLOOKUP(ROUND(K672,0),Sheet2!$B$20:$J$37,7,0)</f>
        <v>3131.6372143145204</v>
      </c>
      <c r="X672" s="46">
        <f>VLOOKUP(ROUND(K672,0),Sheet2!$B$20:$J$37,8,0)</f>
        <v>2883.6536389391513</v>
      </c>
      <c r="Y672" s="46">
        <f>VLOOKUP(ROUND(K672,0),Sheet2!$B$20:$J$37,9,0)</f>
        <v>2660.4607075741292</v>
      </c>
      <c r="Z672" s="46">
        <f>VLOOKUP(ROUND(K672,0),Sheet2!$B$20:$M$37,10,0)</f>
        <v>2526.8887411766796</v>
      </c>
      <c r="AA672" s="46">
        <f>VLOOKUP(ROUND(K672,0),Sheet2!$B$20:$M$37,11,0)</f>
        <v>2440.1428114768319</v>
      </c>
      <c r="AB672" s="46">
        <f>VLOOKUP(ROUND(K672,0),Sheet2!$B$20:$M$37,12,0)</f>
        <v>2276.3298845239415</v>
      </c>
      <c r="AC672" s="46">
        <v>25</v>
      </c>
      <c r="AD672" s="53">
        <f t="shared" si="291"/>
        <v>0</v>
      </c>
      <c r="AE672">
        <v>1</v>
      </c>
      <c r="AF672" s="46">
        <v>0</v>
      </c>
      <c r="AG672">
        <v>0</v>
      </c>
      <c r="AH672" s="45">
        <v>0</v>
      </c>
      <c r="AL672">
        <v>0</v>
      </c>
      <c r="AM672" s="45">
        <v>0</v>
      </c>
      <c r="AO672">
        <v>0</v>
      </c>
      <c r="AQ672">
        <v>0</v>
      </c>
      <c r="AS672">
        <v>0</v>
      </c>
      <c r="AT672">
        <v>0</v>
      </c>
      <c r="AU672" t="s">
        <v>20</v>
      </c>
      <c r="AV672" t="s">
        <v>25</v>
      </c>
      <c r="AW672">
        <v>0</v>
      </c>
      <c r="AX672">
        <v>1</v>
      </c>
      <c r="AY672">
        <v>1</v>
      </c>
      <c r="AZ672" s="51">
        <v>1</v>
      </c>
      <c r="BA672">
        <v>1</v>
      </c>
      <c r="BB672">
        <v>0</v>
      </c>
      <c r="BC672">
        <v>1</v>
      </c>
      <c r="BD672">
        <v>0</v>
      </c>
      <c r="BE672">
        <v>0</v>
      </c>
      <c r="BF672" s="51">
        <f t="shared" si="292"/>
        <v>0</v>
      </c>
      <c r="BG672">
        <v>0</v>
      </c>
      <c r="BH672">
        <v>1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22</v>
      </c>
      <c r="BW672" t="s">
        <v>25</v>
      </c>
      <c r="BX672">
        <v>1</v>
      </c>
      <c r="BY672">
        <v>1</v>
      </c>
      <c r="BZ672" s="52">
        <v>1</v>
      </c>
      <c r="CA672">
        <v>1</v>
      </c>
      <c r="CB672">
        <v>0</v>
      </c>
      <c r="CC672">
        <v>1</v>
      </c>
      <c r="CD672">
        <v>0</v>
      </c>
      <c r="CE672">
        <v>0</v>
      </c>
      <c r="CF672" s="52">
        <f t="shared" ref="CF672:CF674" si="303">CD672+CE672</f>
        <v>0</v>
      </c>
      <c r="CG672">
        <v>0</v>
      </c>
      <c r="CH672">
        <v>1</v>
      </c>
      <c r="CI672">
        <v>0</v>
      </c>
      <c r="CJ672">
        <v>1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Y672">
        <v>0</v>
      </c>
      <c r="CZ672">
        <v>0</v>
      </c>
      <c r="DA672">
        <v>0</v>
      </c>
      <c r="DC672">
        <v>0</v>
      </c>
      <c r="DD672" s="54">
        <f t="shared" si="293"/>
        <v>0</v>
      </c>
      <c r="DF672">
        <v>0</v>
      </c>
      <c r="DG672" s="46">
        <v>0</v>
      </c>
      <c r="DH672" t="s">
        <v>68</v>
      </c>
    </row>
    <row r="673" spans="1:112" hidden="1" x14ac:dyDescent="0.35">
      <c r="A673" t="s">
        <v>3</v>
      </c>
      <c r="B673">
        <v>395744706</v>
      </c>
      <c r="C673">
        <v>1989</v>
      </c>
      <c r="D673">
        <v>33</v>
      </c>
      <c r="E673">
        <v>2</v>
      </c>
      <c r="F673" t="s">
        <v>8</v>
      </c>
      <c r="G673" s="3" t="s">
        <v>11</v>
      </c>
      <c r="H673" s="1">
        <v>44448</v>
      </c>
      <c r="I673" s="1">
        <v>44469</v>
      </c>
      <c r="J673" s="1">
        <v>44503</v>
      </c>
      <c r="K673">
        <v>39</v>
      </c>
      <c r="L673" s="48">
        <f t="shared" si="284"/>
        <v>0</v>
      </c>
      <c r="M673" s="48">
        <f t="shared" si="289"/>
        <v>0</v>
      </c>
      <c r="N673" s="48">
        <f t="shared" si="290"/>
        <v>0</v>
      </c>
      <c r="O673">
        <v>34.142857142857146</v>
      </c>
      <c r="P673">
        <v>3000</v>
      </c>
      <c r="Q673" s="9">
        <f>VLOOKUP(ROUND(K673,0),Sheet2!$B$20:$J$37,8,0)</f>
        <v>2883.6536389391513</v>
      </c>
      <c r="R673" s="46">
        <f>VLOOKUP(ROUND(K673,0),Sheet2!$B$20:$J$37,2,0)</f>
        <v>3986.9445441050993</v>
      </c>
      <c r="S673" s="46">
        <f>VLOOKUP(ROUND(K673,0),Sheet2!$B$20:$J$37,3,0)</f>
        <v>3823.1316171522089</v>
      </c>
      <c r="T673" s="46">
        <f>VLOOKUP(ROUND(K673,0),Sheet2!$B$20:$J$37,4,0)</f>
        <v>3736.3856874523608</v>
      </c>
      <c r="U673" s="46">
        <f>VLOOKUP(ROUND(K673,0),Sheet2!$B$20:$J$37,5,0)</f>
        <v>3602.8137210549116</v>
      </c>
      <c r="V673" s="46">
        <f>VLOOKUP(ROUND(K673,0),Sheet2!$B$20:$J$37,6,0)</f>
        <v>3379.6207896898895</v>
      </c>
      <c r="W673" s="46">
        <f>VLOOKUP(ROUND(K673,0),Sheet2!$B$20:$J$37,7,0)</f>
        <v>3131.6372143145204</v>
      </c>
      <c r="X673" s="46">
        <f>VLOOKUP(ROUND(K673,0),Sheet2!$B$20:$J$37,8,0)</f>
        <v>2883.6536389391513</v>
      </c>
      <c r="Y673" s="46">
        <f>VLOOKUP(ROUND(K673,0),Sheet2!$B$20:$J$37,9,0)</f>
        <v>2660.4607075741292</v>
      </c>
      <c r="Z673" s="46">
        <f>VLOOKUP(ROUND(K673,0),Sheet2!$B$20:$M$37,10,0)</f>
        <v>2526.8887411766796</v>
      </c>
      <c r="AA673" s="46">
        <f>VLOOKUP(ROUND(K673,0),Sheet2!$B$20:$M$37,11,0)</f>
        <v>2440.1428114768319</v>
      </c>
      <c r="AB673" s="46">
        <f>VLOOKUP(ROUND(K673,0),Sheet2!$B$20:$M$37,12,0)</f>
        <v>2276.3298845239415</v>
      </c>
      <c r="AC673" s="46">
        <v>25</v>
      </c>
      <c r="AD673" s="53">
        <f t="shared" si="291"/>
        <v>0</v>
      </c>
      <c r="AE673">
        <v>1</v>
      </c>
      <c r="AF673" s="46">
        <v>0</v>
      </c>
      <c r="AG673">
        <v>0</v>
      </c>
      <c r="AH673" s="45">
        <v>0</v>
      </c>
      <c r="AL673">
        <v>1</v>
      </c>
      <c r="AM673" s="45">
        <v>0</v>
      </c>
      <c r="AN673">
        <v>26</v>
      </c>
      <c r="AO673">
        <v>0</v>
      </c>
      <c r="AQ673">
        <v>0</v>
      </c>
      <c r="AS673">
        <v>0</v>
      </c>
      <c r="AT673">
        <v>0</v>
      </c>
      <c r="AU673" t="s">
        <v>20</v>
      </c>
      <c r="AV673" t="s">
        <v>25</v>
      </c>
      <c r="AW673">
        <v>0</v>
      </c>
      <c r="AX673">
        <v>0</v>
      </c>
      <c r="AY673">
        <v>1</v>
      </c>
      <c r="AZ673" s="51">
        <f t="shared" si="294"/>
        <v>1</v>
      </c>
      <c r="BA673">
        <v>0</v>
      </c>
      <c r="BB673">
        <v>0</v>
      </c>
      <c r="BC673">
        <v>0</v>
      </c>
      <c r="BD673">
        <v>0</v>
      </c>
      <c r="BE673">
        <v>0</v>
      </c>
      <c r="BF673" s="51">
        <f t="shared" si="292"/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21</v>
      </c>
      <c r="BW673" t="s">
        <v>25</v>
      </c>
      <c r="BX673">
        <v>0</v>
      </c>
      <c r="BY673">
        <v>1</v>
      </c>
      <c r="BZ673" s="52">
        <f t="shared" ref="BZ673:BZ674" si="304">BX673+BY673</f>
        <v>1</v>
      </c>
      <c r="CA673">
        <v>0</v>
      </c>
      <c r="CB673">
        <v>0</v>
      </c>
      <c r="CC673">
        <v>0</v>
      </c>
      <c r="CD673">
        <v>0</v>
      </c>
      <c r="CE673">
        <v>0</v>
      </c>
      <c r="CF673" s="52">
        <f t="shared" si="303"/>
        <v>0</v>
      </c>
      <c r="CG673">
        <v>0</v>
      </c>
      <c r="CH673">
        <v>0</v>
      </c>
      <c r="CI673">
        <v>0</v>
      </c>
      <c r="CJ673">
        <v>0</v>
      </c>
      <c r="CK673">
        <v>1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Y673">
        <v>0</v>
      </c>
      <c r="CZ673">
        <v>0</v>
      </c>
      <c r="DA673">
        <v>0</v>
      </c>
      <c r="DC673">
        <v>0</v>
      </c>
      <c r="DD673" s="54">
        <f t="shared" si="293"/>
        <v>0</v>
      </c>
      <c r="DE673" t="s">
        <v>73</v>
      </c>
      <c r="DF673">
        <v>0</v>
      </c>
      <c r="DG673" s="46">
        <v>0</v>
      </c>
      <c r="DH673" t="s">
        <v>68</v>
      </c>
    </row>
    <row r="674" spans="1:112" hidden="1" x14ac:dyDescent="0.35">
      <c r="A674" t="s">
        <v>3</v>
      </c>
      <c r="B674">
        <v>344374255</v>
      </c>
      <c r="C674">
        <v>1992</v>
      </c>
      <c r="D674">
        <v>30</v>
      </c>
      <c r="E674">
        <v>1</v>
      </c>
      <c r="F674" t="s">
        <v>8</v>
      </c>
      <c r="G674" s="3" t="s">
        <v>11</v>
      </c>
      <c r="H674" s="1">
        <v>44446</v>
      </c>
      <c r="I674" s="1">
        <v>44466</v>
      </c>
      <c r="J674" s="1">
        <v>44470</v>
      </c>
      <c r="K674">
        <v>38.714285714285715</v>
      </c>
      <c r="L674" s="48">
        <f t="shared" si="284"/>
        <v>0</v>
      </c>
      <c r="M674" s="48">
        <f t="shared" si="289"/>
        <v>0</v>
      </c>
      <c r="N674" s="48">
        <f t="shared" si="290"/>
        <v>0</v>
      </c>
      <c r="O674">
        <v>38.142857142857146</v>
      </c>
      <c r="P674">
        <v>3000</v>
      </c>
      <c r="Q674" s="9">
        <f>VLOOKUP(ROUND(K674,0),Sheet2!$B$20:$J$37,8,0)</f>
        <v>2883.6536389391513</v>
      </c>
      <c r="R674" s="46">
        <f>VLOOKUP(ROUND(K674,0),Sheet2!$B$20:$J$37,2,0)</f>
        <v>3986.9445441050993</v>
      </c>
      <c r="S674" s="46">
        <f>VLOOKUP(ROUND(K674,0),Sheet2!$B$20:$J$37,3,0)</f>
        <v>3823.1316171522089</v>
      </c>
      <c r="T674" s="46">
        <f>VLOOKUP(ROUND(K674,0),Sheet2!$B$20:$J$37,4,0)</f>
        <v>3736.3856874523608</v>
      </c>
      <c r="U674" s="46">
        <f>VLOOKUP(ROUND(K674,0),Sheet2!$B$20:$J$37,5,0)</f>
        <v>3602.8137210549116</v>
      </c>
      <c r="V674" s="46">
        <f>VLOOKUP(ROUND(K674,0),Sheet2!$B$20:$J$37,6,0)</f>
        <v>3379.6207896898895</v>
      </c>
      <c r="W674" s="46">
        <f>VLOOKUP(ROUND(K674,0),Sheet2!$B$20:$J$37,7,0)</f>
        <v>3131.6372143145204</v>
      </c>
      <c r="X674" s="46">
        <f>VLOOKUP(ROUND(K674,0),Sheet2!$B$20:$J$37,8,0)</f>
        <v>2883.6536389391513</v>
      </c>
      <c r="Y674" s="46">
        <f>VLOOKUP(ROUND(K674,0),Sheet2!$B$20:$J$37,9,0)</f>
        <v>2660.4607075741292</v>
      </c>
      <c r="Z674" s="46">
        <f>VLOOKUP(ROUND(K674,0),Sheet2!$B$20:$M$37,10,0)</f>
        <v>2526.8887411766796</v>
      </c>
      <c r="AA674" s="46">
        <f>VLOOKUP(ROUND(K674,0),Sheet2!$B$20:$M$37,11,0)</f>
        <v>2440.1428114768319</v>
      </c>
      <c r="AB674" s="46">
        <f>VLOOKUP(ROUND(K674,0),Sheet2!$B$20:$M$37,12,0)</f>
        <v>2276.3298845239415</v>
      </c>
      <c r="AC674" s="46">
        <v>25</v>
      </c>
      <c r="AD674" s="53">
        <f t="shared" si="291"/>
        <v>0</v>
      </c>
      <c r="AE674">
        <v>1</v>
      </c>
      <c r="AF674" s="46">
        <v>0</v>
      </c>
      <c r="AG674">
        <v>0</v>
      </c>
      <c r="AH674" s="45">
        <v>0</v>
      </c>
      <c r="AL674">
        <v>0</v>
      </c>
      <c r="AM674" s="45">
        <v>0</v>
      </c>
      <c r="AO674">
        <v>0</v>
      </c>
      <c r="AS674">
        <v>0</v>
      </c>
      <c r="AT674">
        <v>0</v>
      </c>
      <c r="AU674" t="s">
        <v>20</v>
      </c>
      <c r="AV674" t="s">
        <v>25</v>
      </c>
      <c r="AW674">
        <v>0</v>
      </c>
      <c r="AX674">
        <v>0</v>
      </c>
      <c r="AY674">
        <v>1</v>
      </c>
      <c r="AZ674" s="51">
        <f t="shared" si="294"/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 s="51">
        <f t="shared" si="292"/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20</v>
      </c>
      <c r="BW674" t="s">
        <v>25</v>
      </c>
      <c r="BX674">
        <v>0</v>
      </c>
      <c r="BY674">
        <v>0</v>
      </c>
      <c r="BZ674" s="52">
        <f t="shared" si="304"/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 s="52">
        <f t="shared" si="303"/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Y674">
        <v>0</v>
      </c>
      <c r="CZ674">
        <v>0</v>
      </c>
      <c r="DA674">
        <v>0</v>
      </c>
      <c r="DC674">
        <v>0</v>
      </c>
      <c r="DD674" s="54">
        <f t="shared" si="293"/>
        <v>0</v>
      </c>
      <c r="DE674" t="s">
        <v>73</v>
      </c>
      <c r="DF674">
        <v>0</v>
      </c>
      <c r="DG674" s="46">
        <v>0</v>
      </c>
      <c r="DH674" t="s">
        <v>68</v>
      </c>
    </row>
    <row r="675" spans="1:112" hidden="1" x14ac:dyDescent="0.35">
      <c r="A675" t="s">
        <v>2</v>
      </c>
      <c r="B675">
        <v>21045366</v>
      </c>
      <c r="C675">
        <v>1991</v>
      </c>
      <c r="D675">
        <v>31</v>
      </c>
      <c r="E675">
        <v>0</v>
      </c>
      <c r="F675" t="s">
        <v>8</v>
      </c>
      <c r="G675" s="3" t="s">
        <v>11</v>
      </c>
      <c r="H675" s="1">
        <v>44425</v>
      </c>
      <c r="I675" s="1" t="s">
        <v>52</v>
      </c>
      <c r="J675" s="1">
        <v>44484</v>
      </c>
      <c r="K675">
        <v>38.714285714285715</v>
      </c>
      <c r="L675" s="48">
        <f t="shared" si="284"/>
        <v>0</v>
      </c>
      <c r="M675" s="48">
        <f t="shared" si="289"/>
        <v>0</v>
      </c>
      <c r="N675" s="48">
        <f t="shared" si="290"/>
        <v>0</v>
      </c>
      <c r="O675">
        <v>30.285714285714285</v>
      </c>
      <c r="P675">
        <v>3000</v>
      </c>
      <c r="Q675" s="9">
        <f>VLOOKUP(ROUND(K675,0),Sheet2!$B$20:$J$37,8,0)</f>
        <v>2883.6536389391513</v>
      </c>
      <c r="R675" s="46">
        <f>VLOOKUP(ROUND(K675,0),Sheet2!$B$20:$J$37,2,0)</f>
        <v>3986.9445441050993</v>
      </c>
      <c r="S675" s="46">
        <f>VLOOKUP(ROUND(K675,0),Sheet2!$B$20:$J$37,3,0)</f>
        <v>3823.1316171522089</v>
      </c>
      <c r="T675" s="46">
        <f>VLOOKUP(ROUND(K675,0),Sheet2!$B$20:$J$37,4,0)</f>
        <v>3736.3856874523608</v>
      </c>
      <c r="U675" s="46">
        <f>VLOOKUP(ROUND(K675,0),Sheet2!$B$20:$J$37,5,0)</f>
        <v>3602.8137210549116</v>
      </c>
      <c r="V675" s="46">
        <f>VLOOKUP(ROUND(K675,0),Sheet2!$B$20:$J$37,6,0)</f>
        <v>3379.6207896898895</v>
      </c>
      <c r="W675" s="46">
        <f>VLOOKUP(ROUND(K675,0),Sheet2!$B$20:$J$37,7,0)</f>
        <v>3131.6372143145204</v>
      </c>
      <c r="X675" s="46">
        <f>VLOOKUP(ROUND(K675,0),Sheet2!$B$20:$J$37,8,0)</f>
        <v>2883.6536389391513</v>
      </c>
      <c r="Y675" s="46">
        <f>VLOOKUP(ROUND(K675,0),Sheet2!$B$20:$J$37,9,0)</f>
        <v>2660.4607075741292</v>
      </c>
      <c r="Z675" s="46">
        <f>VLOOKUP(ROUND(K675,0),Sheet2!$B$20:$M$37,10,0)</f>
        <v>2526.8887411766796</v>
      </c>
      <c r="AA675" s="46">
        <f>VLOOKUP(ROUND(K675,0),Sheet2!$B$20:$M$37,11,0)</f>
        <v>2440.1428114768319</v>
      </c>
      <c r="AB675" s="46">
        <f>VLOOKUP(ROUND(K675,0),Sheet2!$B$20:$M$37,12,0)</f>
        <v>2276.3298845239415</v>
      </c>
      <c r="AC675" s="46">
        <v>25</v>
      </c>
      <c r="AD675" s="53">
        <f t="shared" si="291"/>
        <v>0</v>
      </c>
      <c r="AE675">
        <v>1</v>
      </c>
      <c r="AF675" s="46">
        <v>0</v>
      </c>
      <c r="AG675">
        <v>0</v>
      </c>
      <c r="AH675" s="45">
        <v>0</v>
      </c>
      <c r="AL675">
        <v>0</v>
      </c>
      <c r="AM675" s="45">
        <v>0</v>
      </c>
      <c r="AO675">
        <v>0</v>
      </c>
      <c r="AQ675">
        <v>0</v>
      </c>
      <c r="AS675">
        <v>0</v>
      </c>
      <c r="AT675">
        <v>0</v>
      </c>
      <c r="AU675" t="s">
        <v>21</v>
      </c>
      <c r="AV675" t="s">
        <v>24</v>
      </c>
      <c r="AW675">
        <v>0</v>
      </c>
      <c r="AX675">
        <v>0</v>
      </c>
      <c r="AY675">
        <v>0</v>
      </c>
      <c r="AZ675" s="51">
        <f t="shared" si="294"/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 s="51">
        <f t="shared" si="292"/>
        <v>0</v>
      </c>
      <c r="BG675">
        <v>0</v>
      </c>
      <c r="BH675">
        <v>0</v>
      </c>
      <c r="BI675">
        <v>1</v>
      </c>
      <c r="BJ675">
        <v>1</v>
      </c>
      <c r="BK675">
        <v>1</v>
      </c>
      <c r="BL675">
        <v>1</v>
      </c>
      <c r="BM675">
        <v>0</v>
      </c>
      <c r="BN675">
        <v>0</v>
      </c>
      <c r="BO675">
        <v>0</v>
      </c>
      <c r="BP675">
        <v>1</v>
      </c>
      <c r="BQ675">
        <v>0</v>
      </c>
      <c r="BR675">
        <v>0</v>
      </c>
      <c r="BS675">
        <v>0</v>
      </c>
      <c r="BT675">
        <v>0</v>
      </c>
      <c r="BU675">
        <v>0</v>
      </c>
      <c r="BV675"/>
      <c r="CW675">
        <v>0</v>
      </c>
      <c r="CY675">
        <v>0</v>
      </c>
      <c r="CZ675">
        <v>0</v>
      </c>
      <c r="DA675">
        <v>0</v>
      </c>
      <c r="DC675">
        <v>0</v>
      </c>
      <c r="DD675" s="54">
        <f t="shared" si="293"/>
        <v>0</v>
      </c>
      <c r="DF675">
        <v>0</v>
      </c>
      <c r="DG675" s="46">
        <v>0</v>
      </c>
      <c r="DH675" t="s">
        <v>68</v>
      </c>
    </row>
    <row r="676" spans="1:112" hidden="1" x14ac:dyDescent="0.35">
      <c r="A676" t="s">
        <v>2</v>
      </c>
      <c r="B676">
        <v>19401706</v>
      </c>
      <c r="C676">
        <v>1985</v>
      </c>
      <c r="D676">
        <v>37</v>
      </c>
      <c r="E676">
        <v>0</v>
      </c>
      <c r="F676" t="s">
        <v>8</v>
      </c>
      <c r="G676" s="3" t="s">
        <v>11</v>
      </c>
      <c r="H676" s="1">
        <v>44435</v>
      </c>
      <c r="I676" s="1" t="s">
        <v>52</v>
      </c>
      <c r="J676" s="1">
        <v>44465</v>
      </c>
      <c r="K676">
        <v>38.714285714285715</v>
      </c>
      <c r="L676" s="48">
        <f t="shared" si="284"/>
        <v>0</v>
      </c>
      <c r="M676" s="48">
        <f t="shared" si="289"/>
        <v>0</v>
      </c>
      <c r="N676" s="48">
        <f t="shared" si="290"/>
        <v>0</v>
      </c>
      <c r="O676">
        <v>34.428571428571431</v>
      </c>
      <c r="P676">
        <v>3000</v>
      </c>
      <c r="Q676" s="9">
        <f>VLOOKUP(ROUND(K676,0),Sheet2!$B$20:$J$37,8,0)</f>
        <v>2883.6536389391513</v>
      </c>
      <c r="R676" s="46">
        <f>VLOOKUP(ROUND(K676,0),Sheet2!$B$20:$J$37,2,0)</f>
        <v>3986.9445441050993</v>
      </c>
      <c r="S676" s="46">
        <f>VLOOKUP(ROUND(K676,0),Sheet2!$B$20:$J$37,3,0)</f>
        <v>3823.1316171522089</v>
      </c>
      <c r="T676" s="46">
        <f>VLOOKUP(ROUND(K676,0),Sheet2!$B$20:$J$37,4,0)</f>
        <v>3736.3856874523608</v>
      </c>
      <c r="U676" s="46">
        <f>VLOOKUP(ROUND(K676,0),Sheet2!$B$20:$J$37,5,0)</f>
        <v>3602.8137210549116</v>
      </c>
      <c r="V676" s="46">
        <f>VLOOKUP(ROUND(K676,0),Sheet2!$B$20:$J$37,6,0)</f>
        <v>3379.6207896898895</v>
      </c>
      <c r="W676" s="46">
        <f>VLOOKUP(ROUND(K676,0),Sheet2!$B$20:$J$37,7,0)</f>
        <v>3131.6372143145204</v>
      </c>
      <c r="X676" s="46">
        <f>VLOOKUP(ROUND(K676,0),Sheet2!$B$20:$J$37,8,0)</f>
        <v>2883.6536389391513</v>
      </c>
      <c r="Y676" s="46">
        <f>VLOOKUP(ROUND(K676,0),Sheet2!$B$20:$J$37,9,0)</f>
        <v>2660.4607075741292</v>
      </c>
      <c r="Z676" s="46">
        <f>VLOOKUP(ROUND(K676,0),Sheet2!$B$20:$M$37,10,0)</f>
        <v>2526.8887411766796</v>
      </c>
      <c r="AA676" s="46">
        <f>VLOOKUP(ROUND(K676,0),Sheet2!$B$20:$M$37,11,0)</f>
        <v>2440.1428114768319</v>
      </c>
      <c r="AB676" s="46">
        <f>VLOOKUP(ROUND(K676,0),Sheet2!$B$20:$M$37,12,0)</f>
        <v>2276.3298845239415</v>
      </c>
      <c r="AC676" s="46">
        <v>25</v>
      </c>
      <c r="AD676" s="53">
        <f t="shared" si="291"/>
        <v>0</v>
      </c>
      <c r="AE676">
        <v>1</v>
      </c>
      <c r="AF676" s="46">
        <v>0</v>
      </c>
      <c r="AG676">
        <v>0</v>
      </c>
      <c r="AH676" s="45">
        <v>0</v>
      </c>
      <c r="AL676">
        <v>0</v>
      </c>
      <c r="AM676" s="45">
        <v>0</v>
      </c>
      <c r="AO676">
        <v>0</v>
      </c>
      <c r="AQ676">
        <v>0</v>
      </c>
      <c r="AS676">
        <v>0</v>
      </c>
      <c r="AT676">
        <v>0</v>
      </c>
      <c r="AU676" t="s">
        <v>21</v>
      </c>
      <c r="AV676" t="s">
        <v>24</v>
      </c>
      <c r="AW676">
        <v>0</v>
      </c>
      <c r="AX676">
        <v>0</v>
      </c>
      <c r="AY676">
        <v>1</v>
      </c>
      <c r="AZ676" s="51">
        <f t="shared" si="294"/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 s="51">
        <f t="shared" si="292"/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/>
      <c r="CW676">
        <v>0</v>
      </c>
      <c r="CY676">
        <v>0</v>
      </c>
      <c r="CZ676">
        <v>0</v>
      </c>
      <c r="DA676">
        <v>0</v>
      </c>
      <c r="DC676">
        <v>0</v>
      </c>
      <c r="DD676" s="54">
        <f t="shared" si="293"/>
        <v>0</v>
      </c>
      <c r="DF676">
        <v>0</v>
      </c>
      <c r="DG676" s="46">
        <v>0</v>
      </c>
      <c r="DH676" t="s">
        <v>68</v>
      </c>
    </row>
    <row r="677" spans="1:112" hidden="1" x14ac:dyDescent="0.35">
      <c r="A677" t="s">
        <v>3</v>
      </c>
      <c r="B677">
        <v>909931182</v>
      </c>
      <c r="C677">
        <v>1984</v>
      </c>
      <c r="D677">
        <v>38</v>
      </c>
      <c r="E677">
        <v>3</v>
      </c>
      <c r="F677" t="s">
        <v>8</v>
      </c>
      <c r="G677" s="3" t="s">
        <v>11</v>
      </c>
      <c r="H677" s="1">
        <v>44426</v>
      </c>
      <c r="I677" s="1">
        <v>44479</v>
      </c>
      <c r="J677" s="1">
        <v>44515</v>
      </c>
      <c r="K677">
        <v>38.714285714285715</v>
      </c>
      <c r="L677" s="48">
        <f t="shared" si="284"/>
        <v>0</v>
      </c>
      <c r="M677" s="48">
        <f t="shared" si="289"/>
        <v>0</v>
      </c>
      <c r="N677" s="48">
        <f t="shared" si="290"/>
        <v>0</v>
      </c>
      <c r="O677">
        <v>33.571428571428569</v>
      </c>
      <c r="P677">
        <v>3000</v>
      </c>
      <c r="Q677" s="9">
        <f>VLOOKUP(ROUND(K677,0),Sheet2!$B$20:$J$37,8,0)</f>
        <v>2883.6536389391513</v>
      </c>
      <c r="R677" s="46">
        <f>VLOOKUP(ROUND(K677,0),Sheet2!$B$20:$J$37,2,0)</f>
        <v>3986.9445441050993</v>
      </c>
      <c r="S677" s="46">
        <f>VLOOKUP(ROUND(K677,0),Sheet2!$B$20:$J$37,3,0)</f>
        <v>3823.1316171522089</v>
      </c>
      <c r="T677" s="46">
        <f>VLOOKUP(ROUND(K677,0),Sheet2!$B$20:$J$37,4,0)</f>
        <v>3736.3856874523608</v>
      </c>
      <c r="U677" s="46">
        <f>VLOOKUP(ROUND(K677,0),Sheet2!$B$20:$J$37,5,0)</f>
        <v>3602.8137210549116</v>
      </c>
      <c r="V677" s="46">
        <f>VLOOKUP(ROUND(K677,0),Sheet2!$B$20:$J$37,6,0)</f>
        <v>3379.6207896898895</v>
      </c>
      <c r="W677" s="46">
        <f>VLOOKUP(ROUND(K677,0),Sheet2!$B$20:$J$37,7,0)</f>
        <v>3131.6372143145204</v>
      </c>
      <c r="X677" s="46">
        <f>VLOOKUP(ROUND(K677,0),Sheet2!$B$20:$J$37,8,0)</f>
        <v>2883.6536389391513</v>
      </c>
      <c r="Y677" s="46">
        <f>VLOOKUP(ROUND(K677,0),Sheet2!$B$20:$J$37,9,0)</f>
        <v>2660.4607075741292</v>
      </c>
      <c r="Z677" s="46">
        <f>VLOOKUP(ROUND(K677,0),Sheet2!$B$20:$M$37,10,0)</f>
        <v>2526.8887411766796</v>
      </c>
      <c r="AA677" s="46">
        <f>VLOOKUP(ROUND(K677,0),Sheet2!$B$20:$M$37,11,0)</f>
        <v>2440.1428114768319</v>
      </c>
      <c r="AB677" s="46">
        <f>VLOOKUP(ROUND(K677,0),Sheet2!$B$20:$M$37,12,0)</f>
        <v>2276.3298845239415</v>
      </c>
      <c r="AC677" s="46">
        <v>25</v>
      </c>
      <c r="AD677" s="53">
        <f t="shared" si="291"/>
        <v>0</v>
      </c>
      <c r="AE677">
        <v>1</v>
      </c>
      <c r="AF677" s="46">
        <v>0</v>
      </c>
      <c r="AG677">
        <v>0</v>
      </c>
      <c r="AH677" s="45">
        <v>0</v>
      </c>
      <c r="AL677">
        <v>0</v>
      </c>
      <c r="AM677" s="45">
        <v>0</v>
      </c>
      <c r="AO677">
        <v>0</v>
      </c>
      <c r="AQ677">
        <v>0</v>
      </c>
      <c r="AS677">
        <v>0</v>
      </c>
      <c r="AT677">
        <v>0</v>
      </c>
      <c r="AU677" t="s">
        <v>20</v>
      </c>
      <c r="AV677" t="s">
        <v>24</v>
      </c>
      <c r="AW677">
        <v>0</v>
      </c>
      <c r="AX677">
        <v>0</v>
      </c>
      <c r="AY677">
        <v>0</v>
      </c>
      <c r="AZ677" s="51">
        <f t="shared" si="294"/>
        <v>0</v>
      </c>
      <c r="BA677">
        <v>0</v>
      </c>
      <c r="BB677">
        <v>0</v>
      </c>
      <c r="BC677">
        <v>1</v>
      </c>
      <c r="BD677">
        <v>0</v>
      </c>
      <c r="BE677">
        <v>0</v>
      </c>
      <c r="BF677" s="51">
        <f t="shared" si="292"/>
        <v>0</v>
      </c>
      <c r="BG677">
        <v>0</v>
      </c>
      <c r="BH677">
        <v>1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53</v>
      </c>
      <c r="BW677" t="s">
        <v>24</v>
      </c>
      <c r="BX677">
        <v>0</v>
      </c>
      <c r="BY677">
        <v>0</v>
      </c>
      <c r="BZ677" s="52">
        <f t="shared" ref="BZ677:BZ679" si="305">BX677+BY677</f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 s="52">
        <f t="shared" ref="CF677:CF679" si="306">CD677+CE677</f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Y677">
        <v>0</v>
      </c>
      <c r="CZ677">
        <v>0</v>
      </c>
      <c r="DA677">
        <v>0</v>
      </c>
      <c r="DC677">
        <v>0</v>
      </c>
      <c r="DD677" s="54">
        <f t="shared" si="293"/>
        <v>0</v>
      </c>
      <c r="DE677" t="s">
        <v>73</v>
      </c>
      <c r="DF677">
        <v>0</v>
      </c>
      <c r="DG677" s="46">
        <v>0</v>
      </c>
      <c r="DH677" t="s">
        <v>68</v>
      </c>
    </row>
    <row r="678" spans="1:112" hidden="1" x14ac:dyDescent="0.35">
      <c r="A678" t="s">
        <v>3</v>
      </c>
      <c r="B678">
        <v>906365388</v>
      </c>
      <c r="C678">
        <v>1982</v>
      </c>
      <c r="D678">
        <v>40</v>
      </c>
      <c r="E678">
        <v>2</v>
      </c>
      <c r="F678" t="s">
        <v>8</v>
      </c>
      <c r="G678" s="3" t="s">
        <v>11</v>
      </c>
      <c r="H678" s="1">
        <v>44460</v>
      </c>
      <c r="I678" s="1">
        <v>44561</v>
      </c>
      <c r="J678" s="1">
        <v>44514</v>
      </c>
      <c r="K678">
        <v>38.714285714285715</v>
      </c>
      <c r="L678" s="48">
        <f t="shared" si="284"/>
        <v>0</v>
      </c>
      <c r="M678" s="48">
        <f t="shared" si="289"/>
        <v>0</v>
      </c>
      <c r="N678" s="48">
        <f t="shared" si="290"/>
        <v>0</v>
      </c>
      <c r="O678">
        <v>31</v>
      </c>
      <c r="P678">
        <v>3000</v>
      </c>
      <c r="Q678" s="9">
        <f>VLOOKUP(ROUND(K678,0),Sheet2!$B$20:$J$37,8,0)</f>
        <v>2883.6536389391513</v>
      </c>
      <c r="R678" s="46">
        <f>VLOOKUP(ROUND(K678,0),Sheet2!$B$20:$J$37,2,0)</f>
        <v>3986.9445441050993</v>
      </c>
      <c r="S678" s="46">
        <f>VLOOKUP(ROUND(K678,0),Sheet2!$B$20:$J$37,3,0)</f>
        <v>3823.1316171522089</v>
      </c>
      <c r="T678" s="46">
        <f>VLOOKUP(ROUND(K678,0),Sheet2!$B$20:$J$37,4,0)</f>
        <v>3736.3856874523608</v>
      </c>
      <c r="U678" s="46">
        <f>VLOOKUP(ROUND(K678,0),Sheet2!$B$20:$J$37,5,0)</f>
        <v>3602.8137210549116</v>
      </c>
      <c r="V678" s="46">
        <f>VLOOKUP(ROUND(K678,0),Sheet2!$B$20:$J$37,6,0)</f>
        <v>3379.6207896898895</v>
      </c>
      <c r="W678" s="46">
        <f>VLOOKUP(ROUND(K678,0),Sheet2!$B$20:$J$37,7,0)</f>
        <v>3131.6372143145204</v>
      </c>
      <c r="X678" s="46">
        <f>VLOOKUP(ROUND(K678,0),Sheet2!$B$20:$J$37,8,0)</f>
        <v>2883.6536389391513</v>
      </c>
      <c r="Y678" s="46">
        <f>VLOOKUP(ROUND(K678,0),Sheet2!$B$20:$J$37,9,0)</f>
        <v>2660.4607075741292</v>
      </c>
      <c r="Z678" s="46">
        <f>VLOOKUP(ROUND(K678,0),Sheet2!$B$20:$M$37,10,0)</f>
        <v>2526.8887411766796</v>
      </c>
      <c r="AA678" s="46">
        <f>VLOOKUP(ROUND(K678,0),Sheet2!$B$20:$M$37,11,0)</f>
        <v>2440.1428114768319</v>
      </c>
      <c r="AB678" s="46">
        <f>VLOOKUP(ROUND(K678,0),Sheet2!$B$20:$M$37,12,0)</f>
        <v>2276.3298845239415</v>
      </c>
      <c r="AC678" s="46">
        <v>25</v>
      </c>
      <c r="AD678" s="53">
        <f t="shared" si="291"/>
        <v>0</v>
      </c>
      <c r="AE678">
        <v>1</v>
      </c>
      <c r="AF678" s="46">
        <v>0</v>
      </c>
      <c r="AG678">
        <v>0</v>
      </c>
      <c r="AH678" s="45">
        <v>0</v>
      </c>
      <c r="AL678">
        <v>0</v>
      </c>
      <c r="AM678" s="45">
        <v>0</v>
      </c>
      <c r="AO678">
        <v>0</v>
      </c>
      <c r="AS678">
        <v>0</v>
      </c>
      <c r="AT678">
        <v>0</v>
      </c>
      <c r="AU678" t="s">
        <v>20</v>
      </c>
      <c r="AV678" t="s">
        <v>25</v>
      </c>
      <c r="AW678">
        <v>0</v>
      </c>
      <c r="AX678">
        <v>0</v>
      </c>
      <c r="AY678">
        <v>1</v>
      </c>
      <c r="AZ678" s="51">
        <f t="shared" si="294"/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 s="51">
        <f t="shared" si="292"/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f>I678-H678</f>
        <v>101</v>
      </c>
      <c r="BW678" t="s">
        <v>25</v>
      </c>
      <c r="BX678">
        <v>0</v>
      </c>
      <c r="BY678">
        <v>1</v>
      </c>
      <c r="BZ678" s="52">
        <f t="shared" si="305"/>
        <v>1</v>
      </c>
      <c r="CA678">
        <v>0</v>
      </c>
      <c r="CB678">
        <v>0</v>
      </c>
      <c r="CC678">
        <v>0</v>
      </c>
      <c r="CD678">
        <v>0</v>
      </c>
      <c r="CE678">
        <v>0</v>
      </c>
      <c r="CF678" s="52">
        <f t="shared" si="306"/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Y678">
        <v>0</v>
      </c>
      <c r="CZ678">
        <v>0</v>
      </c>
      <c r="DA678">
        <v>0</v>
      </c>
      <c r="DC678">
        <v>0</v>
      </c>
      <c r="DD678" s="54">
        <f t="shared" si="293"/>
        <v>0</v>
      </c>
      <c r="DE678" t="s">
        <v>73</v>
      </c>
      <c r="DF678">
        <v>0</v>
      </c>
      <c r="DG678" s="46">
        <v>0</v>
      </c>
      <c r="DH678" t="s">
        <v>68</v>
      </c>
    </row>
    <row r="679" spans="1:112" hidden="1" x14ac:dyDescent="0.35">
      <c r="A679" t="s">
        <v>3</v>
      </c>
      <c r="B679">
        <v>367829066</v>
      </c>
      <c r="C679">
        <v>1994</v>
      </c>
      <c r="D679">
        <v>28</v>
      </c>
      <c r="E679">
        <v>1</v>
      </c>
      <c r="F679" t="s">
        <v>8</v>
      </c>
      <c r="G679" s="3" t="s">
        <v>11</v>
      </c>
      <c r="H679" s="1">
        <v>44454</v>
      </c>
      <c r="I679" s="1">
        <v>44475</v>
      </c>
      <c r="J679" s="1">
        <v>44508</v>
      </c>
      <c r="K679">
        <v>38.857142857142854</v>
      </c>
      <c r="L679" s="48">
        <f t="shared" si="284"/>
        <v>0</v>
      </c>
      <c r="M679" s="48">
        <f t="shared" si="289"/>
        <v>0</v>
      </c>
      <c r="N679" s="48">
        <f t="shared" si="290"/>
        <v>0</v>
      </c>
      <c r="O679">
        <v>34.142857142857139</v>
      </c>
      <c r="P679">
        <v>3000</v>
      </c>
      <c r="Q679" s="9">
        <f>VLOOKUP(ROUND(K679,0),Sheet2!$B$20:$J$37,8,0)</f>
        <v>2883.6536389391513</v>
      </c>
      <c r="R679" s="46">
        <f>VLOOKUP(ROUND(K679,0),Sheet2!$B$20:$J$37,2,0)</f>
        <v>3986.9445441050993</v>
      </c>
      <c r="S679" s="46">
        <f>VLOOKUP(ROUND(K679,0),Sheet2!$B$20:$J$37,3,0)</f>
        <v>3823.1316171522089</v>
      </c>
      <c r="T679" s="46">
        <f>VLOOKUP(ROUND(K679,0),Sheet2!$B$20:$J$37,4,0)</f>
        <v>3736.3856874523608</v>
      </c>
      <c r="U679" s="46">
        <f>VLOOKUP(ROUND(K679,0),Sheet2!$B$20:$J$37,5,0)</f>
        <v>3602.8137210549116</v>
      </c>
      <c r="V679" s="46">
        <f>VLOOKUP(ROUND(K679,0),Sheet2!$B$20:$J$37,6,0)</f>
        <v>3379.6207896898895</v>
      </c>
      <c r="W679" s="46">
        <f>VLOOKUP(ROUND(K679,0),Sheet2!$B$20:$J$37,7,0)</f>
        <v>3131.6372143145204</v>
      </c>
      <c r="X679" s="46">
        <f>VLOOKUP(ROUND(K679,0),Sheet2!$B$20:$J$37,8,0)</f>
        <v>2883.6536389391513</v>
      </c>
      <c r="Y679" s="46">
        <f>VLOOKUP(ROUND(K679,0),Sheet2!$B$20:$J$37,9,0)</f>
        <v>2660.4607075741292</v>
      </c>
      <c r="Z679" s="46">
        <f>VLOOKUP(ROUND(K679,0),Sheet2!$B$20:$M$37,10,0)</f>
        <v>2526.8887411766796</v>
      </c>
      <c r="AA679" s="46">
        <f>VLOOKUP(ROUND(K679,0),Sheet2!$B$20:$M$37,11,0)</f>
        <v>2440.1428114768319</v>
      </c>
      <c r="AB679" s="46">
        <f>VLOOKUP(ROUND(K679,0),Sheet2!$B$20:$M$37,12,0)</f>
        <v>2276.3298845239415</v>
      </c>
      <c r="AC679" s="46">
        <v>25</v>
      </c>
      <c r="AD679" s="53">
        <f t="shared" si="291"/>
        <v>0</v>
      </c>
      <c r="AE679">
        <v>1</v>
      </c>
      <c r="AF679" s="46">
        <v>0</v>
      </c>
      <c r="AG679">
        <v>0</v>
      </c>
      <c r="AH679" s="45">
        <v>0</v>
      </c>
      <c r="AL679">
        <v>0</v>
      </c>
      <c r="AM679" s="45">
        <v>0</v>
      </c>
      <c r="AO679">
        <v>0</v>
      </c>
      <c r="AS679">
        <v>0</v>
      </c>
      <c r="AT679">
        <v>0</v>
      </c>
      <c r="AU679" t="s">
        <v>20</v>
      </c>
      <c r="AV679" t="s">
        <v>25</v>
      </c>
      <c r="AW679">
        <v>0</v>
      </c>
      <c r="AX679">
        <v>0</v>
      </c>
      <c r="AY679">
        <v>1</v>
      </c>
      <c r="AZ679" s="51">
        <f t="shared" si="294"/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 s="51">
        <f t="shared" si="292"/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21</v>
      </c>
      <c r="BW679" t="s">
        <v>25</v>
      </c>
      <c r="BX679">
        <v>0</v>
      </c>
      <c r="BY679">
        <v>1</v>
      </c>
      <c r="BZ679" s="52">
        <f t="shared" si="305"/>
        <v>1</v>
      </c>
      <c r="CA679">
        <v>0</v>
      </c>
      <c r="CB679">
        <v>0</v>
      </c>
      <c r="CC679">
        <v>0</v>
      </c>
      <c r="CD679">
        <v>0</v>
      </c>
      <c r="CE679">
        <v>0</v>
      </c>
      <c r="CF679" s="52">
        <f t="shared" si="306"/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1</v>
      </c>
      <c r="CT679">
        <v>0</v>
      </c>
      <c r="CU679">
        <v>0</v>
      </c>
      <c r="CV679">
        <v>0</v>
      </c>
      <c r="CW679">
        <v>0</v>
      </c>
      <c r="CY679">
        <v>0</v>
      </c>
      <c r="CZ679">
        <v>0</v>
      </c>
      <c r="DA679">
        <v>0</v>
      </c>
      <c r="DC679">
        <v>0</v>
      </c>
      <c r="DD679" s="54">
        <f t="shared" si="293"/>
        <v>0</v>
      </c>
      <c r="DE679" t="s">
        <v>73</v>
      </c>
      <c r="DF679">
        <v>0</v>
      </c>
      <c r="DG679" s="46">
        <v>0</v>
      </c>
      <c r="DH679" t="s">
        <v>68</v>
      </c>
    </row>
    <row r="680" spans="1:112" hidden="1" x14ac:dyDescent="0.35">
      <c r="A680" t="s">
        <v>2</v>
      </c>
      <c r="B680">
        <v>21047089</v>
      </c>
      <c r="C680">
        <v>1992</v>
      </c>
      <c r="D680">
        <v>30</v>
      </c>
      <c r="E680">
        <v>0</v>
      </c>
      <c r="F680" t="s">
        <v>8</v>
      </c>
      <c r="G680" s="3" t="s">
        <v>11</v>
      </c>
      <c r="H680" s="1">
        <v>44429</v>
      </c>
      <c r="I680" s="1" t="s">
        <v>52</v>
      </c>
      <c r="J680" s="1">
        <v>44478</v>
      </c>
      <c r="K680">
        <v>38.857142857142854</v>
      </c>
      <c r="L680" s="48">
        <f t="shared" si="284"/>
        <v>0</v>
      </c>
      <c r="M680" s="48">
        <f t="shared" si="289"/>
        <v>0</v>
      </c>
      <c r="N680" s="48">
        <f t="shared" si="290"/>
        <v>0</v>
      </c>
      <c r="O680">
        <v>31.857142857142854</v>
      </c>
      <c r="P680">
        <v>3000</v>
      </c>
      <c r="Q680" s="9">
        <f>VLOOKUP(ROUND(K680,0),Sheet2!$B$20:$J$37,8,0)</f>
        <v>2883.6536389391513</v>
      </c>
      <c r="R680" s="46">
        <f>VLOOKUP(ROUND(K680,0),Sheet2!$B$20:$J$37,2,0)</f>
        <v>3986.9445441050993</v>
      </c>
      <c r="S680" s="46">
        <f>VLOOKUP(ROUND(K680,0),Sheet2!$B$20:$J$37,3,0)</f>
        <v>3823.1316171522089</v>
      </c>
      <c r="T680" s="46">
        <f>VLOOKUP(ROUND(K680,0),Sheet2!$B$20:$J$37,4,0)</f>
        <v>3736.3856874523608</v>
      </c>
      <c r="U680" s="46">
        <f>VLOOKUP(ROUND(K680,0),Sheet2!$B$20:$J$37,5,0)</f>
        <v>3602.8137210549116</v>
      </c>
      <c r="V680" s="46">
        <f>VLOOKUP(ROUND(K680,0),Sheet2!$B$20:$J$37,6,0)</f>
        <v>3379.6207896898895</v>
      </c>
      <c r="W680" s="46">
        <f>VLOOKUP(ROUND(K680,0),Sheet2!$B$20:$J$37,7,0)</f>
        <v>3131.6372143145204</v>
      </c>
      <c r="X680" s="46">
        <f>VLOOKUP(ROUND(K680,0),Sheet2!$B$20:$J$37,8,0)</f>
        <v>2883.6536389391513</v>
      </c>
      <c r="Y680" s="46">
        <f>VLOOKUP(ROUND(K680,0),Sheet2!$B$20:$J$37,9,0)</f>
        <v>2660.4607075741292</v>
      </c>
      <c r="Z680" s="46">
        <f>VLOOKUP(ROUND(K680,0),Sheet2!$B$20:$M$37,10,0)</f>
        <v>2526.8887411766796</v>
      </c>
      <c r="AA680" s="46">
        <f>VLOOKUP(ROUND(K680,0),Sheet2!$B$20:$M$37,11,0)</f>
        <v>2440.1428114768319</v>
      </c>
      <c r="AB680" s="46">
        <f>VLOOKUP(ROUND(K680,0),Sheet2!$B$20:$M$37,12,0)</f>
        <v>2276.3298845239415</v>
      </c>
      <c r="AC680" s="46">
        <v>25</v>
      </c>
      <c r="AD680" s="53">
        <f t="shared" si="291"/>
        <v>0</v>
      </c>
      <c r="AE680">
        <v>1</v>
      </c>
      <c r="AF680" s="46">
        <v>0</v>
      </c>
      <c r="AG680">
        <v>0</v>
      </c>
      <c r="AH680" s="45">
        <v>0</v>
      </c>
      <c r="AL680">
        <v>0</v>
      </c>
      <c r="AM680" s="45">
        <v>0</v>
      </c>
      <c r="AO680">
        <v>0</v>
      </c>
      <c r="AQ680">
        <v>0</v>
      </c>
      <c r="AS680">
        <v>0</v>
      </c>
      <c r="AT680">
        <v>0</v>
      </c>
      <c r="AU680" t="s">
        <v>21</v>
      </c>
      <c r="AV680" t="s">
        <v>25</v>
      </c>
      <c r="AW680">
        <v>0</v>
      </c>
      <c r="AX680">
        <v>0</v>
      </c>
      <c r="AY680">
        <v>1</v>
      </c>
      <c r="AZ680" s="51">
        <f t="shared" si="294"/>
        <v>1</v>
      </c>
      <c r="BA680">
        <v>0</v>
      </c>
      <c r="BB680">
        <v>0</v>
      </c>
      <c r="BC680">
        <v>0</v>
      </c>
      <c r="BD680">
        <v>0</v>
      </c>
      <c r="BE680">
        <v>0</v>
      </c>
      <c r="BF680" s="51">
        <f t="shared" si="292"/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/>
      <c r="CW680">
        <v>0</v>
      </c>
      <c r="CY680">
        <v>0</v>
      </c>
      <c r="CZ680">
        <v>0</v>
      </c>
      <c r="DA680">
        <v>0</v>
      </c>
      <c r="DC680">
        <v>0</v>
      </c>
      <c r="DD680" s="54">
        <f t="shared" si="293"/>
        <v>0</v>
      </c>
      <c r="DF680">
        <v>0</v>
      </c>
      <c r="DG680" s="46">
        <v>0</v>
      </c>
      <c r="DH680" t="s">
        <v>68</v>
      </c>
    </row>
    <row r="681" spans="1:112" hidden="1" x14ac:dyDescent="0.35">
      <c r="A681" t="s">
        <v>2</v>
      </c>
      <c r="B681">
        <v>21046994</v>
      </c>
      <c r="C681">
        <v>1991</v>
      </c>
      <c r="D681">
        <v>31</v>
      </c>
      <c r="E681">
        <v>0</v>
      </c>
      <c r="F681" t="s">
        <v>8</v>
      </c>
      <c r="G681" s="3" t="s">
        <v>11</v>
      </c>
      <c r="H681" s="1">
        <v>44429</v>
      </c>
      <c r="I681" s="1">
        <v>44454</v>
      </c>
      <c r="J681" s="1">
        <v>44469</v>
      </c>
      <c r="K681">
        <v>38.857142857142854</v>
      </c>
      <c r="L681" s="48">
        <f t="shared" si="284"/>
        <v>0</v>
      </c>
      <c r="M681" s="48">
        <f t="shared" si="289"/>
        <v>0</v>
      </c>
      <c r="N681" s="48">
        <f t="shared" si="290"/>
        <v>0</v>
      </c>
      <c r="O681">
        <v>36.714285714285708</v>
      </c>
      <c r="P681">
        <v>3000</v>
      </c>
      <c r="Q681" s="9">
        <f>VLOOKUP(ROUND(K681,0),Sheet2!$B$20:$J$37,8,0)</f>
        <v>2883.6536389391513</v>
      </c>
      <c r="R681" s="46">
        <f>VLOOKUP(ROUND(K681,0),Sheet2!$B$20:$J$37,2,0)</f>
        <v>3986.9445441050993</v>
      </c>
      <c r="S681" s="46">
        <f>VLOOKUP(ROUND(K681,0),Sheet2!$B$20:$J$37,3,0)</f>
        <v>3823.1316171522089</v>
      </c>
      <c r="T681" s="46">
        <f>VLOOKUP(ROUND(K681,0),Sheet2!$B$20:$J$37,4,0)</f>
        <v>3736.3856874523608</v>
      </c>
      <c r="U681" s="46">
        <f>VLOOKUP(ROUND(K681,0),Sheet2!$B$20:$J$37,5,0)</f>
        <v>3602.8137210549116</v>
      </c>
      <c r="V681" s="46">
        <f>VLOOKUP(ROUND(K681,0),Sheet2!$B$20:$J$37,6,0)</f>
        <v>3379.6207896898895</v>
      </c>
      <c r="W681" s="46">
        <f>VLOOKUP(ROUND(K681,0),Sheet2!$B$20:$J$37,7,0)</f>
        <v>3131.6372143145204</v>
      </c>
      <c r="X681" s="46">
        <f>VLOOKUP(ROUND(K681,0),Sheet2!$B$20:$J$37,8,0)</f>
        <v>2883.6536389391513</v>
      </c>
      <c r="Y681" s="46">
        <f>VLOOKUP(ROUND(K681,0),Sheet2!$B$20:$J$37,9,0)</f>
        <v>2660.4607075741292</v>
      </c>
      <c r="Z681" s="46">
        <f>VLOOKUP(ROUND(K681,0),Sheet2!$B$20:$M$37,10,0)</f>
        <v>2526.8887411766796</v>
      </c>
      <c r="AA681" s="46">
        <f>VLOOKUP(ROUND(K681,0),Sheet2!$B$20:$M$37,11,0)</f>
        <v>2440.1428114768319</v>
      </c>
      <c r="AB681" s="46">
        <f>VLOOKUP(ROUND(K681,0),Sheet2!$B$20:$M$37,12,0)</f>
        <v>2276.3298845239415</v>
      </c>
      <c r="AC681" s="46">
        <v>25</v>
      </c>
      <c r="AD681" s="53">
        <f t="shared" si="291"/>
        <v>0</v>
      </c>
      <c r="AE681">
        <v>1</v>
      </c>
      <c r="AF681" s="46">
        <v>0</v>
      </c>
      <c r="AG681">
        <v>0</v>
      </c>
      <c r="AH681" s="45">
        <v>0</v>
      </c>
      <c r="AL681">
        <v>0</v>
      </c>
      <c r="AM681" s="45">
        <v>0</v>
      </c>
      <c r="AO681">
        <v>0</v>
      </c>
      <c r="AQ681">
        <v>0</v>
      </c>
      <c r="AS681">
        <v>0</v>
      </c>
      <c r="AT681">
        <v>0</v>
      </c>
      <c r="AU681" t="s">
        <v>20</v>
      </c>
      <c r="AV681" t="s">
        <v>25</v>
      </c>
      <c r="AW681">
        <v>0</v>
      </c>
      <c r="AX681">
        <v>0</v>
      </c>
      <c r="AY681">
        <v>1</v>
      </c>
      <c r="AZ681" s="51">
        <f t="shared" si="294"/>
        <v>1</v>
      </c>
      <c r="BA681">
        <v>0</v>
      </c>
      <c r="BB681">
        <v>0</v>
      </c>
      <c r="BC681">
        <v>1</v>
      </c>
      <c r="BD681">
        <v>0</v>
      </c>
      <c r="BE681">
        <v>0</v>
      </c>
      <c r="BF681" s="51">
        <f t="shared" si="292"/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25</v>
      </c>
      <c r="BW681" t="s">
        <v>25</v>
      </c>
      <c r="BX681">
        <v>0</v>
      </c>
      <c r="BY681">
        <v>0</v>
      </c>
      <c r="BZ681" s="52">
        <f t="shared" ref="BZ681:BZ682" si="307">BX681+BY681</f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 s="52">
        <f t="shared" ref="CF681:CF682" si="308">CD681+CE681</f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Y681">
        <v>0</v>
      </c>
      <c r="CZ681">
        <v>0</v>
      </c>
      <c r="DA681">
        <v>0</v>
      </c>
      <c r="DC681">
        <v>0</v>
      </c>
      <c r="DD681" s="54">
        <f t="shared" si="293"/>
        <v>0</v>
      </c>
      <c r="DF681">
        <v>0</v>
      </c>
      <c r="DG681" s="46">
        <v>0</v>
      </c>
      <c r="DH681" t="s">
        <v>68</v>
      </c>
    </row>
    <row r="682" spans="1:112" hidden="1" x14ac:dyDescent="0.35">
      <c r="A682" t="s">
        <v>3</v>
      </c>
      <c r="B682">
        <v>373081080</v>
      </c>
      <c r="C682">
        <v>1991</v>
      </c>
      <c r="D682">
        <v>31</v>
      </c>
      <c r="E682" s="45">
        <v>2</v>
      </c>
      <c r="F682" t="s">
        <v>8</v>
      </c>
      <c r="G682" s="3" t="s">
        <v>11</v>
      </c>
      <c r="H682" s="1">
        <v>44474</v>
      </c>
      <c r="I682" s="1">
        <v>44501</v>
      </c>
      <c r="J682" s="1">
        <v>44508</v>
      </c>
      <c r="K682">
        <v>38.857142857142854</v>
      </c>
      <c r="L682" s="48">
        <f t="shared" si="284"/>
        <v>0</v>
      </c>
      <c r="M682" s="48">
        <f t="shared" si="289"/>
        <v>0</v>
      </c>
      <c r="N682" s="48">
        <f t="shared" si="290"/>
        <v>0</v>
      </c>
      <c r="O682">
        <v>37.857142857142854</v>
      </c>
      <c r="P682">
        <v>3000</v>
      </c>
      <c r="Q682" s="9">
        <f>VLOOKUP(ROUND(K682,0),Sheet2!$B$20:$J$37,8,0)</f>
        <v>2883.6536389391513</v>
      </c>
      <c r="R682" s="46">
        <f>VLOOKUP(ROUND(K682,0),Sheet2!$B$20:$J$37,2,0)</f>
        <v>3986.9445441050993</v>
      </c>
      <c r="S682" s="46">
        <f>VLOOKUP(ROUND(K682,0),Sheet2!$B$20:$J$37,3,0)</f>
        <v>3823.1316171522089</v>
      </c>
      <c r="T682" s="46">
        <f>VLOOKUP(ROUND(K682,0),Sheet2!$B$20:$J$37,4,0)</f>
        <v>3736.3856874523608</v>
      </c>
      <c r="U682" s="46">
        <f>VLOOKUP(ROUND(K682,0),Sheet2!$B$20:$J$37,5,0)</f>
        <v>3602.8137210549116</v>
      </c>
      <c r="V682" s="46">
        <f>VLOOKUP(ROUND(K682,0),Sheet2!$B$20:$J$37,6,0)</f>
        <v>3379.6207896898895</v>
      </c>
      <c r="W682" s="46">
        <f>VLOOKUP(ROUND(K682,0),Sheet2!$B$20:$J$37,7,0)</f>
        <v>3131.6372143145204</v>
      </c>
      <c r="X682" s="46">
        <f>VLOOKUP(ROUND(K682,0),Sheet2!$B$20:$J$37,8,0)</f>
        <v>2883.6536389391513</v>
      </c>
      <c r="Y682" s="46">
        <f>VLOOKUP(ROUND(K682,0),Sheet2!$B$20:$J$37,9,0)</f>
        <v>2660.4607075741292</v>
      </c>
      <c r="Z682" s="46">
        <f>VLOOKUP(ROUND(K682,0),Sheet2!$B$20:$M$37,10,0)</f>
        <v>2526.8887411766796</v>
      </c>
      <c r="AA682" s="46">
        <f>VLOOKUP(ROUND(K682,0),Sheet2!$B$20:$M$37,11,0)</f>
        <v>2440.1428114768319</v>
      </c>
      <c r="AB682" s="46">
        <f>VLOOKUP(ROUND(K682,0),Sheet2!$B$20:$M$37,12,0)</f>
        <v>2276.3298845239415</v>
      </c>
      <c r="AC682" s="46">
        <v>25</v>
      </c>
      <c r="AD682" s="53">
        <f t="shared" si="291"/>
        <v>0</v>
      </c>
      <c r="AE682">
        <v>1</v>
      </c>
      <c r="AF682" s="46">
        <v>0</v>
      </c>
      <c r="AG682">
        <v>0</v>
      </c>
      <c r="AH682" s="45">
        <v>0</v>
      </c>
      <c r="AL682">
        <v>0</v>
      </c>
      <c r="AM682" s="45">
        <v>0</v>
      </c>
      <c r="AO682">
        <v>0</v>
      </c>
      <c r="AQ682">
        <v>0</v>
      </c>
      <c r="AS682">
        <v>0</v>
      </c>
      <c r="AT682">
        <v>0</v>
      </c>
      <c r="AU682" t="s">
        <v>20</v>
      </c>
      <c r="AV682" t="s">
        <v>25</v>
      </c>
      <c r="AW682">
        <v>0</v>
      </c>
      <c r="AX682">
        <v>0</v>
      </c>
      <c r="AY682">
        <v>1</v>
      </c>
      <c r="AZ682" s="51">
        <f t="shared" si="294"/>
        <v>1</v>
      </c>
      <c r="BA682">
        <v>0</v>
      </c>
      <c r="BB682">
        <v>0</v>
      </c>
      <c r="BC682">
        <v>0</v>
      </c>
      <c r="BD682">
        <v>0</v>
      </c>
      <c r="BE682">
        <v>0</v>
      </c>
      <c r="BF682" s="51">
        <f t="shared" si="292"/>
        <v>0</v>
      </c>
      <c r="BG682">
        <v>0</v>
      </c>
      <c r="BH682">
        <v>1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27</v>
      </c>
      <c r="BW682" t="s">
        <v>25</v>
      </c>
      <c r="BX682">
        <v>0</v>
      </c>
      <c r="BY682">
        <v>0</v>
      </c>
      <c r="BZ682" s="52">
        <f t="shared" si="307"/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 s="52">
        <f t="shared" si="308"/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Y682">
        <v>0</v>
      </c>
      <c r="CZ682">
        <v>0</v>
      </c>
      <c r="DA682">
        <v>0</v>
      </c>
      <c r="DC682">
        <v>0</v>
      </c>
      <c r="DD682" s="54">
        <f t="shared" si="293"/>
        <v>0</v>
      </c>
      <c r="DE682" t="s">
        <v>73</v>
      </c>
      <c r="DF682">
        <v>0</v>
      </c>
      <c r="DG682" s="46">
        <v>0</v>
      </c>
      <c r="DH682" t="s">
        <v>68</v>
      </c>
    </row>
    <row r="683" spans="1:112" hidden="1" x14ac:dyDescent="0.35">
      <c r="A683" t="s">
        <v>2</v>
      </c>
      <c r="B683">
        <v>15029365</v>
      </c>
      <c r="C683">
        <v>1979</v>
      </c>
      <c r="D683">
        <v>43</v>
      </c>
      <c r="E683" s="45">
        <v>0</v>
      </c>
      <c r="F683" t="s">
        <v>8</v>
      </c>
      <c r="G683" s="3" t="s">
        <v>11</v>
      </c>
      <c r="H683" s="1">
        <v>44428</v>
      </c>
      <c r="I683" s="1" t="s">
        <v>52</v>
      </c>
      <c r="J683" s="1">
        <v>44455</v>
      </c>
      <c r="K683">
        <v>38.857142857142854</v>
      </c>
      <c r="L683" s="48">
        <f t="shared" si="284"/>
        <v>0</v>
      </c>
      <c r="M683" s="48">
        <f t="shared" si="289"/>
        <v>0</v>
      </c>
      <c r="N683" s="48">
        <f t="shared" si="290"/>
        <v>0</v>
      </c>
      <c r="O683">
        <v>35</v>
      </c>
      <c r="P683">
        <v>3000</v>
      </c>
      <c r="Q683" s="9">
        <f>VLOOKUP(ROUND(K683,0),Sheet2!$B$20:$J$37,8,0)</f>
        <v>2883.6536389391513</v>
      </c>
      <c r="R683" s="46">
        <f>VLOOKUP(ROUND(K683,0),Sheet2!$B$20:$J$37,2,0)</f>
        <v>3986.9445441050993</v>
      </c>
      <c r="S683" s="46">
        <f>VLOOKUP(ROUND(K683,0),Sheet2!$B$20:$J$37,3,0)</f>
        <v>3823.1316171522089</v>
      </c>
      <c r="T683" s="46">
        <f>VLOOKUP(ROUND(K683,0),Sheet2!$B$20:$J$37,4,0)</f>
        <v>3736.3856874523608</v>
      </c>
      <c r="U683" s="46">
        <f>VLOOKUP(ROUND(K683,0),Sheet2!$B$20:$J$37,5,0)</f>
        <v>3602.8137210549116</v>
      </c>
      <c r="V683" s="46">
        <f>VLOOKUP(ROUND(K683,0),Sheet2!$B$20:$J$37,6,0)</f>
        <v>3379.6207896898895</v>
      </c>
      <c r="W683" s="46">
        <f>VLOOKUP(ROUND(K683,0),Sheet2!$B$20:$J$37,7,0)</f>
        <v>3131.6372143145204</v>
      </c>
      <c r="X683" s="46">
        <f>VLOOKUP(ROUND(K683,0),Sheet2!$B$20:$J$37,8,0)</f>
        <v>2883.6536389391513</v>
      </c>
      <c r="Y683" s="46">
        <f>VLOOKUP(ROUND(K683,0),Sheet2!$B$20:$J$37,9,0)</f>
        <v>2660.4607075741292</v>
      </c>
      <c r="Z683" s="46">
        <f>VLOOKUP(ROUND(K683,0),Sheet2!$B$20:$M$37,10,0)</f>
        <v>2526.8887411766796</v>
      </c>
      <c r="AA683" s="46">
        <f>VLOOKUP(ROUND(K683,0),Sheet2!$B$20:$M$37,11,0)</f>
        <v>2440.1428114768319</v>
      </c>
      <c r="AB683" s="46">
        <f>VLOOKUP(ROUND(K683,0),Sheet2!$B$20:$M$37,12,0)</f>
        <v>2276.3298845239415</v>
      </c>
      <c r="AC683" s="46">
        <v>25</v>
      </c>
      <c r="AD683" s="53">
        <f t="shared" si="291"/>
        <v>0</v>
      </c>
      <c r="AE683">
        <v>1</v>
      </c>
      <c r="AF683" s="46">
        <v>0</v>
      </c>
      <c r="AG683">
        <v>0</v>
      </c>
      <c r="AH683" s="45">
        <v>0</v>
      </c>
      <c r="AL683">
        <v>0</v>
      </c>
      <c r="AM683" s="45">
        <v>0</v>
      </c>
      <c r="AO683">
        <v>0</v>
      </c>
      <c r="AQ683">
        <v>0</v>
      </c>
      <c r="AS683">
        <v>0</v>
      </c>
      <c r="AT683">
        <v>0</v>
      </c>
      <c r="AU683" t="s">
        <v>21</v>
      </c>
      <c r="AV683" t="s">
        <v>24</v>
      </c>
      <c r="AW683">
        <v>0</v>
      </c>
      <c r="AX683">
        <v>0</v>
      </c>
      <c r="AY683">
        <v>1</v>
      </c>
      <c r="AZ683" s="51">
        <f t="shared" si="294"/>
        <v>1</v>
      </c>
      <c r="BA683">
        <v>0</v>
      </c>
      <c r="BB683">
        <v>0</v>
      </c>
      <c r="BC683">
        <v>1</v>
      </c>
      <c r="BD683">
        <v>0</v>
      </c>
      <c r="BE683">
        <v>0</v>
      </c>
      <c r="BF683" s="51">
        <f t="shared" si="292"/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1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/>
      <c r="CW683">
        <v>0</v>
      </c>
      <c r="CY683">
        <v>0</v>
      </c>
      <c r="CZ683">
        <v>0</v>
      </c>
      <c r="DA683">
        <v>0</v>
      </c>
      <c r="DC683">
        <v>0</v>
      </c>
      <c r="DD683" s="54">
        <f t="shared" si="293"/>
        <v>0</v>
      </c>
      <c r="DF683">
        <v>0</v>
      </c>
      <c r="DG683" s="46">
        <v>0</v>
      </c>
      <c r="DH683" t="s">
        <v>68</v>
      </c>
    </row>
    <row r="684" spans="1:112" hidden="1" x14ac:dyDescent="0.35">
      <c r="A684" t="s">
        <v>3</v>
      </c>
      <c r="B684">
        <v>961537419</v>
      </c>
      <c r="C684">
        <v>1997</v>
      </c>
      <c r="D684">
        <v>25</v>
      </c>
      <c r="E684">
        <v>1</v>
      </c>
      <c r="F684" t="s">
        <v>8</v>
      </c>
      <c r="G684" s="3" t="s">
        <v>11</v>
      </c>
      <c r="H684" s="1">
        <v>44449</v>
      </c>
      <c r="I684" s="1">
        <v>44510</v>
      </c>
      <c r="J684" s="1">
        <v>44494</v>
      </c>
      <c r="K684">
        <v>39</v>
      </c>
      <c r="L684" s="48">
        <f t="shared" si="284"/>
        <v>0</v>
      </c>
      <c r="M684" s="48">
        <f t="shared" si="289"/>
        <v>0</v>
      </c>
      <c r="N684" s="48">
        <f t="shared" si="290"/>
        <v>0</v>
      </c>
      <c r="O684">
        <v>32.571428571428569</v>
      </c>
      <c r="P684">
        <v>3000</v>
      </c>
      <c r="Q684" s="9">
        <f>VLOOKUP(ROUND(K684,0),Sheet2!$B$20:$J$37,8,0)</f>
        <v>2883.6536389391513</v>
      </c>
      <c r="R684" s="46">
        <f>VLOOKUP(ROUND(K684,0),Sheet2!$B$20:$J$37,2,0)</f>
        <v>3986.9445441050993</v>
      </c>
      <c r="S684" s="46">
        <f>VLOOKUP(ROUND(K684,0),Sheet2!$B$20:$J$37,3,0)</f>
        <v>3823.1316171522089</v>
      </c>
      <c r="T684" s="46">
        <f>VLOOKUP(ROUND(K684,0),Sheet2!$B$20:$J$37,4,0)</f>
        <v>3736.3856874523608</v>
      </c>
      <c r="U684" s="46">
        <f>VLOOKUP(ROUND(K684,0),Sheet2!$B$20:$J$37,5,0)</f>
        <v>3602.8137210549116</v>
      </c>
      <c r="V684" s="46">
        <f>VLOOKUP(ROUND(K684,0),Sheet2!$B$20:$J$37,6,0)</f>
        <v>3379.6207896898895</v>
      </c>
      <c r="W684" s="46">
        <f>VLOOKUP(ROUND(K684,0),Sheet2!$B$20:$J$37,7,0)</f>
        <v>3131.6372143145204</v>
      </c>
      <c r="X684" s="46">
        <f>VLOOKUP(ROUND(K684,0),Sheet2!$B$20:$J$37,8,0)</f>
        <v>2883.6536389391513</v>
      </c>
      <c r="Y684" s="46">
        <f>VLOOKUP(ROUND(K684,0),Sheet2!$B$20:$J$37,9,0)</f>
        <v>2660.4607075741292</v>
      </c>
      <c r="Z684" s="46">
        <f>VLOOKUP(ROUND(K684,0),Sheet2!$B$20:$M$37,10,0)</f>
        <v>2526.8887411766796</v>
      </c>
      <c r="AA684" s="46">
        <f>VLOOKUP(ROUND(K684,0),Sheet2!$B$20:$M$37,11,0)</f>
        <v>2440.1428114768319</v>
      </c>
      <c r="AB684" s="46">
        <f>VLOOKUP(ROUND(K684,0),Sheet2!$B$20:$M$37,12,0)</f>
        <v>2276.3298845239415</v>
      </c>
      <c r="AC684" s="46">
        <v>25</v>
      </c>
      <c r="AD684" s="53">
        <f t="shared" si="291"/>
        <v>0</v>
      </c>
      <c r="AE684">
        <v>1</v>
      </c>
      <c r="AF684" s="46">
        <v>0</v>
      </c>
      <c r="AG684">
        <v>0</v>
      </c>
      <c r="AH684" s="45">
        <v>0</v>
      </c>
      <c r="AL684">
        <v>0</v>
      </c>
      <c r="AM684" s="45">
        <v>0</v>
      </c>
      <c r="AO684">
        <v>0</v>
      </c>
      <c r="AS684">
        <v>0</v>
      </c>
      <c r="AT684">
        <v>0</v>
      </c>
      <c r="AU684" t="s">
        <v>20</v>
      </c>
      <c r="AV684" t="s">
        <v>25</v>
      </c>
      <c r="AW684">
        <v>0</v>
      </c>
      <c r="AX684">
        <v>1</v>
      </c>
      <c r="AY684">
        <v>1</v>
      </c>
      <c r="AZ684" s="51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 s="51">
        <f t="shared" si="292"/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61</v>
      </c>
      <c r="BW684" t="s">
        <v>25</v>
      </c>
      <c r="BX684">
        <v>0</v>
      </c>
      <c r="BY684">
        <v>0</v>
      </c>
      <c r="BZ684" s="52">
        <f t="shared" ref="BZ684:BZ685" si="309">BX684+BY684</f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 s="52">
        <f t="shared" ref="CF684:CF685" si="310">CD684+CE684</f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Y684">
        <v>0</v>
      </c>
      <c r="CZ684">
        <v>0</v>
      </c>
      <c r="DA684">
        <v>0</v>
      </c>
      <c r="DC684">
        <v>0</v>
      </c>
      <c r="DD684" s="54">
        <f t="shared" si="293"/>
        <v>0</v>
      </c>
      <c r="DE684" t="s">
        <v>8</v>
      </c>
      <c r="DF684">
        <v>0</v>
      </c>
      <c r="DG684" s="46">
        <v>0</v>
      </c>
      <c r="DH684" t="s">
        <v>68</v>
      </c>
    </row>
    <row r="685" spans="1:112" hidden="1" x14ac:dyDescent="0.35">
      <c r="A685" t="s">
        <v>3</v>
      </c>
      <c r="B685">
        <v>774305257</v>
      </c>
      <c r="C685">
        <v>1996</v>
      </c>
      <c r="D685">
        <v>26</v>
      </c>
      <c r="E685" s="45">
        <v>2</v>
      </c>
      <c r="F685" t="s">
        <v>8</v>
      </c>
      <c r="G685" s="3" t="s">
        <v>11</v>
      </c>
      <c r="H685" s="1">
        <v>44426</v>
      </c>
      <c r="I685" s="1">
        <v>44479</v>
      </c>
      <c r="J685" s="1">
        <v>44511</v>
      </c>
      <c r="K685" s="46">
        <v>39</v>
      </c>
      <c r="L685" s="48">
        <f t="shared" si="284"/>
        <v>0</v>
      </c>
      <c r="M685" s="48">
        <f t="shared" si="289"/>
        <v>0</v>
      </c>
      <c r="N685" s="48">
        <f t="shared" si="290"/>
        <v>0</v>
      </c>
      <c r="O685">
        <v>34.428571428571431</v>
      </c>
      <c r="P685">
        <v>3000</v>
      </c>
      <c r="Q685" s="9">
        <f>VLOOKUP(ROUND(K685,0),Sheet2!$B$20:$J$37,8,0)</f>
        <v>2883.6536389391513</v>
      </c>
      <c r="R685" s="46">
        <f>VLOOKUP(ROUND(K685,0),Sheet2!$B$20:$J$37,2,0)</f>
        <v>3986.9445441050993</v>
      </c>
      <c r="S685" s="46">
        <f>VLOOKUP(ROUND(K685,0),Sheet2!$B$20:$J$37,3,0)</f>
        <v>3823.1316171522089</v>
      </c>
      <c r="T685" s="46">
        <f>VLOOKUP(ROUND(K685,0),Sheet2!$B$20:$J$37,4,0)</f>
        <v>3736.3856874523608</v>
      </c>
      <c r="U685" s="46">
        <f>VLOOKUP(ROUND(K685,0),Sheet2!$B$20:$J$37,5,0)</f>
        <v>3602.8137210549116</v>
      </c>
      <c r="V685" s="46">
        <f>VLOOKUP(ROUND(K685,0),Sheet2!$B$20:$J$37,6,0)</f>
        <v>3379.6207896898895</v>
      </c>
      <c r="W685" s="46">
        <f>VLOOKUP(ROUND(K685,0),Sheet2!$B$20:$J$37,7,0)</f>
        <v>3131.6372143145204</v>
      </c>
      <c r="X685" s="46">
        <f>VLOOKUP(ROUND(K685,0),Sheet2!$B$20:$J$37,8,0)</f>
        <v>2883.6536389391513</v>
      </c>
      <c r="Y685" s="46">
        <f>VLOOKUP(ROUND(K685,0),Sheet2!$B$20:$J$37,9,0)</f>
        <v>2660.4607075741292</v>
      </c>
      <c r="Z685" s="46">
        <f>VLOOKUP(ROUND(K685,0),Sheet2!$B$20:$M$37,10,0)</f>
        <v>2526.8887411766796</v>
      </c>
      <c r="AA685" s="46">
        <f>VLOOKUP(ROUND(K685,0),Sheet2!$B$20:$M$37,11,0)</f>
        <v>2440.1428114768319</v>
      </c>
      <c r="AB685" s="46">
        <f>VLOOKUP(ROUND(K685,0),Sheet2!$B$20:$M$37,12,0)</f>
        <v>2276.3298845239415</v>
      </c>
      <c r="AC685" s="46">
        <v>25</v>
      </c>
      <c r="AD685" s="53">
        <f t="shared" si="291"/>
        <v>0</v>
      </c>
      <c r="AE685">
        <v>1</v>
      </c>
      <c r="AF685" s="46">
        <v>0</v>
      </c>
      <c r="AG685">
        <v>0</v>
      </c>
      <c r="AH685" s="45">
        <v>0</v>
      </c>
      <c r="AL685">
        <v>0</v>
      </c>
      <c r="AM685" s="45">
        <v>0</v>
      </c>
      <c r="AO685">
        <v>0</v>
      </c>
      <c r="AS685">
        <v>0</v>
      </c>
      <c r="AT685">
        <v>0</v>
      </c>
      <c r="AU685" t="s">
        <v>20</v>
      </c>
      <c r="AV685" t="s">
        <v>24</v>
      </c>
      <c r="AW685">
        <v>0</v>
      </c>
      <c r="AX685">
        <v>0</v>
      </c>
      <c r="AY685">
        <v>1</v>
      </c>
      <c r="AZ685" s="51">
        <f t="shared" si="294"/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 s="51">
        <f t="shared" si="292"/>
        <v>0</v>
      </c>
      <c r="BG685">
        <v>0</v>
      </c>
      <c r="BH685">
        <v>1</v>
      </c>
      <c r="BI685">
        <v>0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53</v>
      </c>
      <c r="BW685" t="s">
        <v>24</v>
      </c>
      <c r="BX685">
        <v>0</v>
      </c>
      <c r="BY685">
        <v>0</v>
      </c>
      <c r="BZ685" s="52">
        <f t="shared" si="309"/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 s="52">
        <f t="shared" si="310"/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Y685">
        <v>0</v>
      </c>
      <c r="CZ685">
        <v>0</v>
      </c>
      <c r="DA685">
        <v>0</v>
      </c>
      <c r="DC685">
        <v>0</v>
      </c>
      <c r="DD685" s="54">
        <f t="shared" si="293"/>
        <v>0</v>
      </c>
      <c r="DE685" t="s">
        <v>73</v>
      </c>
      <c r="DF685">
        <v>0</v>
      </c>
      <c r="DG685" s="46">
        <v>0</v>
      </c>
      <c r="DH685" t="s">
        <v>68</v>
      </c>
    </row>
    <row r="686" spans="1:112" hidden="1" x14ac:dyDescent="0.35">
      <c r="A686" t="s">
        <v>2</v>
      </c>
      <c r="B686">
        <v>19403204</v>
      </c>
      <c r="C686">
        <v>1994</v>
      </c>
      <c r="D686">
        <v>28</v>
      </c>
      <c r="E686" s="45">
        <v>0</v>
      </c>
      <c r="F686" t="s">
        <v>9</v>
      </c>
      <c r="G686" s="4" t="s">
        <v>11</v>
      </c>
      <c r="H686" s="1">
        <v>44429</v>
      </c>
      <c r="I686" s="1"/>
      <c r="J686" s="1">
        <v>44547</v>
      </c>
      <c r="K686">
        <v>39</v>
      </c>
      <c r="L686" s="48">
        <f t="shared" si="284"/>
        <v>0</v>
      </c>
      <c r="M686" s="48">
        <f t="shared" si="289"/>
        <v>0</v>
      </c>
      <c r="N686" s="48">
        <f t="shared" si="290"/>
        <v>0</v>
      </c>
      <c r="O686">
        <v>22.142857142857142</v>
      </c>
      <c r="P686">
        <v>3000</v>
      </c>
      <c r="Q686" s="9">
        <f>VLOOKUP(ROUND(K686,0),Sheet2!$B$20:$J$37,8,0)</f>
        <v>2883.6536389391513</v>
      </c>
      <c r="R686" s="46">
        <f>VLOOKUP(ROUND(K686,0),Sheet2!$B$20:$J$37,2,0)</f>
        <v>3986.9445441050993</v>
      </c>
      <c r="S686" s="46">
        <f>VLOOKUP(ROUND(K686,0),Sheet2!$B$20:$J$37,3,0)</f>
        <v>3823.1316171522089</v>
      </c>
      <c r="T686" s="46">
        <f>VLOOKUP(ROUND(K686,0),Sheet2!$B$20:$J$37,4,0)</f>
        <v>3736.3856874523608</v>
      </c>
      <c r="U686" s="46">
        <f>VLOOKUP(ROUND(K686,0),Sheet2!$B$20:$J$37,5,0)</f>
        <v>3602.8137210549116</v>
      </c>
      <c r="V686" s="46">
        <f>VLOOKUP(ROUND(K686,0),Sheet2!$B$20:$J$37,6,0)</f>
        <v>3379.6207896898895</v>
      </c>
      <c r="W686" s="46">
        <f>VLOOKUP(ROUND(K686,0),Sheet2!$B$20:$J$37,7,0)</f>
        <v>3131.6372143145204</v>
      </c>
      <c r="X686" s="46">
        <f>VLOOKUP(ROUND(K686,0),Sheet2!$B$20:$J$37,8,0)</f>
        <v>2883.6536389391513</v>
      </c>
      <c r="Y686" s="46">
        <f>VLOOKUP(ROUND(K686,0),Sheet2!$B$20:$J$37,9,0)</f>
        <v>2660.4607075741292</v>
      </c>
      <c r="Z686" s="46">
        <f>VLOOKUP(ROUND(K686,0),Sheet2!$B$20:$M$37,10,0)</f>
        <v>2526.8887411766796</v>
      </c>
      <c r="AA686" s="46">
        <f>VLOOKUP(ROUND(K686,0),Sheet2!$B$20:$M$37,11,0)</f>
        <v>2440.1428114768319</v>
      </c>
      <c r="AB686" s="46">
        <f>VLOOKUP(ROUND(K686,0),Sheet2!$B$20:$M$37,12,0)</f>
        <v>2276.3298845239415</v>
      </c>
      <c r="AC686" s="46">
        <v>25</v>
      </c>
      <c r="AD686" s="53">
        <f t="shared" si="291"/>
        <v>0</v>
      </c>
      <c r="AE686">
        <v>1</v>
      </c>
      <c r="AF686" s="46">
        <v>0</v>
      </c>
      <c r="AG686">
        <v>0</v>
      </c>
      <c r="AH686" s="45">
        <v>0</v>
      </c>
      <c r="AL686">
        <v>0</v>
      </c>
      <c r="AM686" s="45">
        <v>0</v>
      </c>
      <c r="AO686">
        <v>0</v>
      </c>
      <c r="AQ686">
        <v>0</v>
      </c>
      <c r="AS686">
        <v>0</v>
      </c>
      <c r="AT686">
        <v>0</v>
      </c>
      <c r="AU686" t="s">
        <v>21</v>
      </c>
      <c r="AV686" t="s">
        <v>25</v>
      </c>
      <c r="AW686">
        <v>0</v>
      </c>
      <c r="AX686">
        <v>0</v>
      </c>
      <c r="AY686">
        <v>1</v>
      </c>
      <c r="AZ686" s="51">
        <f t="shared" si="294"/>
        <v>1</v>
      </c>
      <c r="BA686">
        <v>0</v>
      </c>
      <c r="BB686">
        <v>1</v>
      </c>
      <c r="BC686">
        <v>0</v>
      </c>
      <c r="BD686">
        <v>0</v>
      </c>
      <c r="BE686">
        <v>0</v>
      </c>
      <c r="BF686" s="51">
        <f t="shared" si="292"/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/>
      <c r="CW686">
        <v>0</v>
      </c>
      <c r="CY686">
        <v>0</v>
      </c>
      <c r="CZ686">
        <v>0</v>
      </c>
      <c r="DA686">
        <v>0</v>
      </c>
      <c r="DC686">
        <v>0</v>
      </c>
      <c r="DD686" s="54">
        <f t="shared" si="293"/>
        <v>0</v>
      </c>
      <c r="DF686">
        <v>0</v>
      </c>
      <c r="DG686" s="46">
        <v>0</v>
      </c>
      <c r="DH686" t="s">
        <v>68</v>
      </c>
    </row>
    <row r="687" spans="1:112" hidden="1" x14ac:dyDescent="0.35">
      <c r="A687" t="s">
        <v>3</v>
      </c>
      <c r="B687">
        <v>989825394</v>
      </c>
      <c r="C687">
        <v>1994</v>
      </c>
      <c r="D687">
        <v>28</v>
      </c>
      <c r="E687">
        <v>2</v>
      </c>
      <c r="F687" t="s">
        <v>8</v>
      </c>
      <c r="G687" s="3" t="s">
        <v>11</v>
      </c>
      <c r="H687" s="1">
        <v>44452</v>
      </c>
      <c r="I687" s="1">
        <v>44474</v>
      </c>
      <c r="J687" s="1">
        <v>44507</v>
      </c>
      <c r="K687">
        <v>39</v>
      </c>
      <c r="L687" s="48">
        <f t="shared" si="284"/>
        <v>0</v>
      </c>
      <c r="M687" s="48">
        <f t="shared" si="289"/>
        <v>0</v>
      </c>
      <c r="N687" s="48">
        <f t="shared" si="290"/>
        <v>0</v>
      </c>
      <c r="O687">
        <v>34.285714285714285</v>
      </c>
      <c r="P687">
        <v>3000</v>
      </c>
      <c r="Q687" s="9">
        <f>VLOOKUP(ROUND(K687,0),Sheet2!$B$20:$J$37,8,0)</f>
        <v>2883.6536389391513</v>
      </c>
      <c r="R687" s="46">
        <f>VLOOKUP(ROUND(K687,0),Sheet2!$B$20:$J$37,2,0)</f>
        <v>3986.9445441050993</v>
      </c>
      <c r="S687" s="46">
        <f>VLOOKUP(ROUND(K687,0),Sheet2!$B$20:$J$37,3,0)</f>
        <v>3823.1316171522089</v>
      </c>
      <c r="T687" s="46">
        <f>VLOOKUP(ROUND(K687,0),Sheet2!$B$20:$J$37,4,0)</f>
        <v>3736.3856874523608</v>
      </c>
      <c r="U687" s="46">
        <f>VLOOKUP(ROUND(K687,0),Sheet2!$B$20:$J$37,5,0)</f>
        <v>3602.8137210549116</v>
      </c>
      <c r="V687" s="46">
        <f>VLOOKUP(ROUND(K687,0),Sheet2!$B$20:$J$37,6,0)</f>
        <v>3379.6207896898895</v>
      </c>
      <c r="W687" s="46">
        <f>VLOOKUP(ROUND(K687,0),Sheet2!$B$20:$J$37,7,0)</f>
        <v>3131.6372143145204</v>
      </c>
      <c r="X687" s="46">
        <f>VLOOKUP(ROUND(K687,0),Sheet2!$B$20:$J$37,8,0)</f>
        <v>2883.6536389391513</v>
      </c>
      <c r="Y687" s="46">
        <f>VLOOKUP(ROUND(K687,0),Sheet2!$B$20:$J$37,9,0)</f>
        <v>2660.4607075741292</v>
      </c>
      <c r="Z687" s="46">
        <f>VLOOKUP(ROUND(K687,0),Sheet2!$B$20:$M$37,10,0)</f>
        <v>2526.8887411766796</v>
      </c>
      <c r="AA687" s="46">
        <f>VLOOKUP(ROUND(K687,0),Sheet2!$B$20:$M$37,11,0)</f>
        <v>2440.1428114768319</v>
      </c>
      <c r="AB687" s="46">
        <f>VLOOKUP(ROUND(K687,0),Sheet2!$B$20:$M$37,12,0)</f>
        <v>2276.3298845239415</v>
      </c>
      <c r="AC687" s="46">
        <v>25</v>
      </c>
      <c r="AD687" s="53">
        <f t="shared" si="291"/>
        <v>0</v>
      </c>
      <c r="AE687">
        <v>1</v>
      </c>
      <c r="AF687" s="46">
        <v>0</v>
      </c>
      <c r="AG687">
        <v>0</v>
      </c>
      <c r="AH687" s="45">
        <v>0</v>
      </c>
      <c r="AL687">
        <v>0</v>
      </c>
      <c r="AM687" s="45">
        <v>0</v>
      </c>
      <c r="AO687">
        <v>0</v>
      </c>
      <c r="AS687">
        <v>0</v>
      </c>
      <c r="AT687">
        <v>0</v>
      </c>
      <c r="AU687" t="s">
        <v>20</v>
      </c>
      <c r="AV687" t="s">
        <v>25</v>
      </c>
      <c r="AW687">
        <v>0</v>
      </c>
      <c r="AX687">
        <v>0</v>
      </c>
      <c r="AY687">
        <v>1</v>
      </c>
      <c r="AZ687" s="51">
        <f t="shared" si="294"/>
        <v>1</v>
      </c>
      <c r="BA687">
        <v>0</v>
      </c>
      <c r="BB687">
        <v>0</v>
      </c>
      <c r="BC687">
        <v>0</v>
      </c>
      <c r="BD687">
        <v>0</v>
      </c>
      <c r="BE687">
        <v>0</v>
      </c>
      <c r="BF687" s="51">
        <f t="shared" si="292"/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22</v>
      </c>
      <c r="BW687" t="s">
        <v>25</v>
      </c>
      <c r="BX687">
        <v>0</v>
      </c>
      <c r="BY687">
        <v>0</v>
      </c>
      <c r="BZ687" s="52">
        <f t="shared" ref="BZ687:BZ702" si="311">BX687+BY687</f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 s="52">
        <f t="shared" ref="CF687:CF702" si="312">CD687+CE687</f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Y687">
        <v>0</v>
      </c>
      <c r="CZ687">
        <v>0</v>
      </c>
      <c r="DA687">
        <v>0</v>
      </c>
      <c r="DC687">
        <v>0</v>
      </c>
      <c r="DD687" s="54">
        <f t="shared" si="293"/>
        <v>0</v>
      </c>
      <c r="DE687" t="s">
        <v>8</v>
      </c>
      <c r="DF687">
        <v>0</v>
      </c>
      <c r="DG687" s="46">
        <v>0</v>
      </c>
      <c r="DH687" t="s">
        <v>68</v>
      </c>
    </row>
    <row r="688" spans="1:112" hidden="1" x14ac:dyDescent="0.35">
      <c r="A688" t="s">
        <v>3</v>
      </c>
      <c r="B688">
        <v>985615612</v>
      </c>
      <c r="C688">
        <v>1992</v>
      </c>
      <c r="D688">
        <v>30</v>
      </c>
      <c r="E688" s="45">
        <v>2</v>
      </c>
      <c r="F688" t="s">
        <v>8</v>
      </c>
      <c r="G688" s="3" t="s">
        <v>11</v>
      </c>
      <c r="H688" s="1">
        <v>44422</v>
      </c>
      <c r="I688" s="1">
        <v>44478</v>
      </c>
      <c r="J688" s="1">
        <v>44499</v>
      </c>
      <c r="K688">
        <v>39</v>
      </c>
      <c r="L688" s="48">
        <f t="shared" si="284"/>
        <v>0</v>
      </c>
      <c r="M688" s="48">
        <f t="shared" si="289"/>
        <v>0</v>
      </c>
      <c r="N688" s="48">
        <f t="shared" si="290"/>
        <v>0</v>
      </c>
      <c r="O688">
        <v>36</v>
      </c>
      <c r="P688">
        <v>3000</v>
      </c>
      <c r="Q688" s="9">
        <f>VLOOKUP(ROUND(K688,0),Sheet2!$B$20:$J$37,8,0)</f>
        <v>2883.6536389391513</v>
      </c>
      <c r="R688" s="46">
        <f>VLOOKUP(ROUND(K688,0),Sheet2!$B$20:$J$37,2,0)</f>
        <v>3986.9445441050993</v>
      </c>
      <c r="S688" s="46">
        <f>VLOOKUP(ROUND(K688,0),Sheet2!$B$20:$J$37,3,0)</f>
        <v>3823.1316171522089</v>
      </c>
      <c r="T688" s="46">
        <f>VLOOKUP(ROUND(K688,0),Sheet2!$B$20:$J$37,4,0)</f>
        <v>3736.3856874523608</v>
      </c>
      <c r="U688" s="46">
        <f>VLOOKUP(ROUND(K688,0),Sheet2!$B$20:$J$37,5,0)</f>
        <v>3602.8137210549116</v>
      </c>
      <c r="V688" s="46">
        <f>VLOOKUP(ROUND(K688,0),Sheet2!$B$20:$J$37,6,0)</f>
        <v>3379.6207896898895</v>
      </c>
      <c r="W688" s="46">
        <f>VLOOKUP(ROUND(K688,0),Sheet2!$B$20:$J$37,7,0)</f>
        <v>3131.6372143145204</v>
      </c>
      <c r="X688" s="46">
        <f>VLOOKUP(ROUND(K688,0),Sheet2!$B$20:$J$37,8,0)</f>
        <v>2883.6536389391513</v>
      </c>
      <c r="Y688" s="46">
        <f>VLOOKUP(ROUND(K688,0),Sheet2!$B$20:$J$37,9,0)</f>
        <v>2660.4607075741292</v>
      </c>
      <c r="Z688" s="46">
        <f>VLOOKUP(ROUND(K688,0),Sheet2!$B$20:$M$37,10,0)</f>
        <v>2526.8887411766796</v>
      </c>
      <c r="AA688" s="46">
        <f>VLOOKUP(ROUND(K688,0),Sheet2!$B$20:$M$37,11,0)</f>
        <v>2440.1428114768319</v>
      </c>
      <c r="AB688" s="46">
        <f>VLOOKUP(ROUND(K688,0),Sheet2!$B$20:$M$37,12,0)</f>
        <v>2276.3298845239415</v>
      </c>
      <c r="AC688" s="46">
        <v>25</v>
      </c>
      <c r="AD688" s="53">
        <f t="shared" si="291"/>
        <v>0</v>
      </c>
      <c r="AE688">
        <v>1</v>
      </c>
      <c r="AF688" s="46">
        <v>0</v>
      </c>
      <c r="AG688">
        <v>0</v>
      </c>
      <c r="AH688" s="45">
        <v>0</v>
      </c>
      <c r="AL688">
        <v>0</v>
      </c>
      <c r="AM688" s="45">
        <v>0</v>
      </c>
      <c r="AO688">
        <v>0</v>
      </c>
      <c r="AQ688">
        <v>0</v>
      </c>
      <c r="AS688">
        <v>0</v>
      </c>
      <c r="AT688">
        <v>0</v>
      </c>
      <c r="AU688" t="s">
        <v>20</v>
      </c>
      <c r="AV688" t="s">
        <v>24</v>
      </c>
      <c r="AW688">
        <v>0</v>
      </c>
      <c r="AX688">
        <v>0</v>
      </c>
      <c r="AY688">
        <v>1</v>
      </c>
      <c r="AZ688" s="51">
        <f t="shared" si="294"/>
        <v>1</v>
      </c>
      <c r="BA688">
        <v>0</v>
      </c>
      <c r="BB688">
        <v>0</v>
      </c>
      <c r="BC688">
        <v>1</v>
      </c>
      <c r="BD688">
        <v>0</v>
      </c>
      <c r="BE688">
        <v>0</v>
      </c>
      <c r="BF688" s="51">
        <f t="shared" si="292"/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56</v>
      </c>
      <c r="BW688" t="s">
        <v>24</v>
      </c>
      <c r="BX688">
        <v>0</v>
      </c>
      <c r="BY688">
        <v>1</v>
      </c>
      <c r="BZ688" s="52">
        <f t="shared" si="311"/>
        <v>1</v>
      </c>
      <c r="CA688">
        <v>0</v>
      </c>
      <c r="CB688">
        <v>1</v>
      </c>
      <c r="CC688">
        <v>1</v>
      </c>
      <c r="CD688">
        <v>0</v>
      </c>
      <c r="CE688">
        <v>0</v>
      </c>
      <c r="CF688" s="52">
        <f t="shared" si="312"/>
        <v>0</v>
      </c>
      <c r="CG688">
        <v>0</v>
      </c>
      <c r="CH688">
        <v>0</v>
      </c>
      <c r="CI688">
        <v>0</v>
      </c>
      <c r="CJ688">
        <v>0</v>
      </c>
      <c r="CK688">
        <v>1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Y688">
        <v>0</v>
      </c>
      <c r="CZ688">
        <v>0</v>
      </c>
      <c r="DA688">
        <v>0</v>
      </c>
      <c r="DC688">
        <v>0</v>
      </c>
      <c r="DD688" s="54">
        <f t="shared" si="293"/>
        <v>0</v>
      </c>
      <c r="DE688" t="s">
        <v>8</v>
      </c>
      <c r="DF688">
        <v>0</v>
      </c>
      <c r="DG688" s="46">
        <v>0</v>
      </c>
      <c r="DH688" t="s">
        <v>68</v>
      </c>
    </row>
    <row r="689" spans="1:112" hidden="1" x14ac:dyDescent="0.35">
      <c r="A689" t="s">
        <v>3</v>
      </c>
      <c r="B689">
        <v>932106892</v>
      </c>
      <c r="C689">
        <v>1992</v>
      </c>
      <c r="D689">
        <v>30</v>
      </c>
      <c r="E689">
        <v>1</v>
      </c>
      <c r="F689" t="s">
        <v>8</v>
      </c>
      <c r="G689" s="3" t="s">
        <v>11</v>
      </c>
      <c r="H689" s="1">
        <v>44427</v>
      </c>
      <c r="I689" s="1">
        <v>44469</v>
      </c>
      <c r="J689" s="1">
        <v>44498</v>
      </c>
      <c r="K689">
        <v>39</v>
      </c>
      <c r="L689" s="48">
        <f t="shared" si="284"/>
        <v>0</v>
      </c>
      <c r="M689" s="48">
        <f t="shared" si="289"/>
        <v>0</v>
      </c>
      <c r="N689" s="48">
        <f t="shared" si="290"/>
        <v>0</v>
      </c>
      <c r="O689">
        <v>34.857142857142854</v>
      </c>
      <c r="P689">
        <v>3000</v>
      </c>
      <c r="Q689" s="9">
        <f>VLOOKUP(ROUND(K689,0),Sheet2!$B$20:$J$37,8,0)</f>
        <v>2883.6536389391513</v>
      </c>
      <c r="R689" s="46">
        <f>VLOOKUP(ROUND(K689,0),Sheet2!$B$20:$J$37,2,0)</f>
        <v>3986.9445441050993</v>
      </c>
      <c r="S689" s="46">
        <f>VLOOKUP(ROUND(K689,0),Sheet2!$B$20:$J$37,3,0)</f>
        <v>3823.1316171522089</v>
      </c>
      <c r="T689" s="46">
        <f>VLOOKUP(ROUND(K689,0),Sheet2!$B$20:$J$37,4,0)</f>
        <v>3736.3856874523608</v>
      </c>
      <c r="U689" s="46">
        <f>VLOOKUP(ROUND(K689,0),Sheet2!$B$20:$J$37,5,0)</f>
        <v>3602.8137210549116</v>
      </c>
      <c r="V689" s="46">
        <f>VLOOKUP(ROUND(K689,0),Sheet2!$B$20:$J$37,6,0)</f>
        <v>3379.6207896898895</v>
      </c>
      <c r="W689" s="46">
        <f>VLOOKUP(ROUND(K689,0),Sheet2!$B$20:$J$37,7,0)</f>
        <v>3131.6372143145204</v>
      </c>
      <c r="X689" s="46">
        <f>VLOOKUP(ROUND(K689,0),Sheet2!$B$20:$J$37,8,0)</f>
        <v>2883.6536389391513</v>
      </c>
      <c r="Y689" s="46">
        <f>VLOOKUP(ROUND(K689,0),Sheet2!$B$20:$J$37,9,0)</f>
        <v>2660.4607075741292</v>
      </c>
      <c r="Z689" s="46">
        <f>VLOOKUP(ROUND(K689,0),Sheet2!$B$20:$M$37,10,0)</f>
        <v>2526.8887411766796</v>
      </c>
      <c r="AA689" s="46">
        <f>VLOOKUP(ROUND(K689,0),Sheet2!$B$20:$M$37,11,0)</f>
        <v>2440.1428114768319</v>
      </c>
      <c r="AB689" s="46">
        <f>VLOOKUP(ROUND(K689,0),Sheet2!$B$20:$M$37,12,0)</f>
        <v>2276.3298845239415</v>
      </c>
      <c r="AC689" s="46">
        <v>25</v>
      </c>
      <c r="AD689" s="53">
        <f t="shared" si="291"/>
        <v>0</v>
      </c>
      <c r="AE689">
        <v>1</v>
      </c>
      <c r="AF689" s="46">
        <v>0</v>
      </c>
      <c r="AG689">
        <v>0</v>
      </c>
      <c r="AH689" s="45">
        <v>0</v>
      </c>
      <c r="AL689">
        <v>0</v>
      </c>
      <c r="AM689" s="45">
        <v>0</v>
      </c>
      <c r="AO689">
        <v>0</v>
      </c>
      <c r="AS689">
        <v>0</v>
      </c>
      <c r="AT689">
        <v>0</v>
      </c>
      <c r="AU689" t="s">
        <v>20</v>
      </c>
      <c r="AV689" t="s">
        <v>24</v>
      </c>
      <c r="AW689">
        <v>0</v>
      </c>
      <c r="AX689">
        <v>0</v>
      </c>
      <c r="AY689">
        <v>1</v>
      </c>
      <c r="AZ689" s="51">
        <f t="shared" si="294"/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 s="51">
        <f t="shared" si="292"/>
        <v>0</v>
      </c>
      <c r="BG689">
        <v>0</v>
      </c>
      <c r="BH689">
        <v>1</v>
      </c>
      <c r="BI689">
        <v>1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42</v>
      </c>
      <c r="BW689" t="s">
        <v>24</v>
      </c>
      <c r="BX689">
        <v>0</v>
      </c>
      <c r="BY689">
        <v>0</v>
      </c>
      <c r="BZ689" s="52">
        <f t="shared" si="311"/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 s="52">
        <f t="shared" si="312"/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Y689">
        <v>0</v>
      </c>
      <c r="CZ689">
        <v>0</v>
      </c>
      <c r="DA689">
        <v>0</v>
      </c>
      <c r="DC689">
        <v>0</v>
      </c>
      <c r="DD689" s="54">
        <f t="shared" si="293"/>
        <v>0</v>
      </c>
      <c r="DE689" t="s">
        <v>8</v>
      </c>
      <c r="DF689">
        <v>0</v>
      </c>
      <c r="DG689" s="46">
        <v>0</v>
      </c>
      <c r="DH689" t="s">
        <v>68</v>
      </c>
    </row>
    <row r="690" spans="1:112" hidden="1" x14ac:dyDescent="0.35">
      <c r="A690" t="s">
        <v>3</v>
      </c>
      <c r="B690">
        <v>966893007</v>
      </c>
      <c r="C690">
        <v>1991</v>
      </c>
      <c r="D690">
        <v>31</v>
      </c>
      <c r="E690">
        <v>1</v>
      </c>
      <c r="F690" t="s">
        <v>8</v>
      </c>
      <c r="G690" s="3" t="s">
        <v>11</v>
      </c>
      <c r="H690" s="1">
        <v>44434</v>
      </c>
      <c r="I690" s="1">
        <v>44455</v>
      </c>
      <c r="J690" s="1">
        <v>44506</v>
      </c>
      <c r="K690">
        <v>39</v>
      </c>
      <c r="L690" s="48">
        <f t="shared" si="284"/>
        <v>0</v>
      </c>
      <c r="M690" s="48">
        <f t="shared" si="289"/>
        <v>0</v>
      </c>
      <c r="N690" s="48">
        <f t="shared" si="290"/>
        <v>0</v>
      </c>
      <c r="O690">
        <v>31.714285714285715</v>
      </c>
      <c r="P690">
        <v>3000</v>
      </c>
      <c r="Q690" s="9">
        <f>VLOOKUP(ROUND(K690,0),Sheet2!$B$20:$J$37,8,0)</f>
        <v>2883.6536389391513</v>
      </c>
      <c r="R690" s="46">
        <f>VLOOKUP(ROUND(K690,0),Sheet2!$B$20:$J$37,2,0)</f>
        <v>3986.9445441050993</v>
      </c>
      <c r="S690" s="46">
        <f>VLOOKUP(ROUND(K690,0),Sheet2!$B$20:$J$37,3,0)</f>
        <v>3823.1316171522089</v>
      </c>
      <c r="T690" s="46">
        <f>VLOOKUP(ROUND(K690,0),Sheet2!$B$20:$J$37,4,0)</f>
        <v>3736.3856874523608</v>
      </c>
      <c r="U690" s="46">
        <f>VLOOKUP(ROUND(K690,0),Sheet2!$B$20:$J$37,5,0)</f>
        <v>3602.8137210549116</v>
      </c>
      <c r="V690" s="46">
        <f>VLOOKUP(ROUND(K690,0),Sheet2!$B$20:$J$37,6,0)</f>
        <v>3379.6207896898895</v>
      </c>
      <c r="W690" s="46">
        <f>VLOOKUP(ROUND(K690,0),Sheet2!$B$20:$J$37,7,0)</f>
        <v>3131.6372143145204</v>
      </c>
      <c r="X690" s="46">
        <f>VLOOKUP(ROUND(K690,0),Sheet2!$B$20:$J$37,8,0)</f>
        <v>2883.6536389391513</v>
      </c>
      <c r="Y690" s="46">
        <f>VLOOKUP(ROUND(K690,0),Sheet2!$B$20:$J$37,9,0)</f>
        <v>2660.4607075741292</v>
      </c>
      <c r="Z690" s="46">
        <f>VLOOKUP(ROUND(K690,0),Sheet2!$B$20:$M$37,10,0)</f>
        <v>2526.8887411766796</v>
      </c>
      <c r="AA690" s="46">
        <f>VLOOKUP(ROUND(K690,0),Sheet2!$B$20:$M$37,11,0)</f>
        <v>2440.1428114768319</v>
      </c>
      <c r="AB690" s="46">
        <f>VLOOKUP(ROUND(K690,0),Sheet2!$B$20:$M$37,12,0)</f>
        <v>2276.3298845239415</v>
      </c>
      <c r="AC690" s="46">
        <v>25</v>
      </c>
      <c r="AD690" s="53">
        <f t="shared" si="291"/>
        <v>0</v>
      </c>
      <c r="AE690">
        <v>1</v>
      </c>
      <c r="AF690" s="46">
        <v>0</v>
      </c>
      <c r="AG690">
        <v>0</v>
      </c>
      <c r="AH690" s="45">
        <v>0</v>
      </c>
      <c r="AL690">
        <v>0</v>
      </c>
      <c r="AM690" s="45">
        <v>0</v>
      </c>
      <c r="AO690">
        <v>0</v>
      </c>
      <c r="AS690">
        <v>0</v>
      </c>
      <c r="AT690">
        <v>0</v>
      </c>
      <c r="AU690" t="s">
        <v>20</v>
      </c>
      <c r="AV690" t="s">
        <v>25</v>
      </c>
      <c r="AW690">
        <v>0</v>
      </c>
      <c r="AX690">
        <v>0</v>
      </c>
      <c r="AY690">
        <v>1</v>
      </c>
      <c r="AZ690" s="51">
        <f t="shared" si="294"/>
        <v>1</v>
      </c>
      <c r="BA690">
        <v>0</v>
      </c>
      <c r="BB690">
        <v>0</v>
      </c>
      <c r="BC690">
        <v>0</v>
      </c>
      <c r="BD690">
        <v>0</v>
      </c>
      <c r="BE690">
        <v>0</v>
      </c>
      <c r="BF690" s="51">
        <f t="shared" si="292"/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21</v>
      </c>
      <c r="BW690" t="s">
        <v>25</v>
      </c>
      <c r="BX690">
        <v>0</v>
      </c>
      <c r="BY690">
        <v>0</v>
      </c>
      <c r="BZ690" s="52">
        <f t="shared" si="311"/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 s="52">
        <f t="shared" si="312"/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Y690">
        <v>0</v>
      </c>
      <c r="CZ690">
        <v>0</v>
      </c>
      <c r="DA690">
        <v>0</v>
      </c>
      <c r="DC690">
        <v>0</v>
      </c>
      <c r="DD690" s="54">
        <f t="shared" si="293"/>
        <v>0</v>
      </c>
      <c r="DE690" t="s">
        <v>8</v>
      </c>
      <c r="DF690">
        <v>0</v>
      </c>
      <c r="DG690" s="46">
        <v>0</v>
      </c>
      <c r="DH690" t="s">
        <v>68</v>
      </c>
    </row>
    <row r="691" spans="1:112" hidden="1" x14ac:dyDescent="0.35">
      <c r="A691" t="s">
        <v>3</v>
      </c>
      <c r="B691">
        <v>932789776</v>
      </c>
      <c r="C691">
        <v>1995</v>
      </c>
      <c r="D691">
        <v>27</v>
      </c>
      <c r="E691" s="45">
        <v>2</v>
      </c>
      <c r="F691" t="s">
        <v>8</v>
      </c>
      <c r="G691" s="3" t="s">
        <v>11</v>
      </c>
      <c r="H691" s="1">
        <v>44442</v>
      </c>
      <c r="I691" s="1">
        <v>44464</v>
      </c>
      <c r="J691" s="1">
        <v>44475</v>
      </c>
      <c r="K691">
        <v>39</v>
      </c>
      <c r="L691" s="48">
        <f t="shared" si="284"/>
        <v>0</v>
      </c>
      <c r="M691" s="48">
        <f t="shared" si="289"/>
        <v>0</v>
      </c>
      <c r="N691" s="48">
        <f t="shared" si="290"/>
        <v>0</v>
      </c>
      <c r="O691">
        <v>37.428571428571431</v>
      </c>
      <c r="P691">
        <v>3000</v>
      </c>
      <c r="Q691" s="9">
        <f>VLOOKUP(ROUND(K691,0),Sheet2!$B$20:$J$37,8,0)</f>
        <v>2883.6536389391513</v>
      </c>
      <c r="R691" s="46">
        <f>VLOOKUP(ROUND(K691,0),Sheet2!$B$20:$J$37,2,0)</f>
        <v>3986.9445441050993</v>
      </c>
      <c r="S691" s="46">
        <f>VLOOKUP(ROUND(K691,0),Sheet2!$B$20:$J$37,3,0)</f>
        <v>3823.1316171522089</v>
      </c>
      <c r="T691" s="46">
        <f>VLOOKUP(ROUND(K691,0),Sheet2!$B$20:$J$37,4,0)</f>
        <v>3736.3856874523608</v>
      </c>
      <c r="U691" s="46">
        <f>VLOOKUP(ROUND(K691,0),Sheet2!$B$20:$J$37,5,0)</f>
        <v>3602.8137210549116</v>
      </c>
      <c r="V691" s="46">
        <f>VLOOKUP(ROUND(K691,0),Sheet2!$B$20:$J$37,6,0)</f>
        <v>3379.6207896898895</v>
      </c>
      <c r="W691" s="46">
        <f>VLOOKUP(ROUND(K691,0),Sheet2!$B$20:$J$37,7,0)</f>
        <v>3131.6372143145204</v>
      </c>
      <c r="X691" s="46">
        <f>VLOOKUP(ROUND(K691,0),Sheet2!$B$20:$J$37,8,0)</f>
        <v>2883.6536389391513</v>
      </c>
      <c r="Y691" s="46">
        <f>VLOOKUP(ROUND(K691,0),Sheet2!$B$20:$J$37,9,0)</f>
        <v>2660.4607075741292</v>
      </c>
      <c r="Z691" s="46">
        <f>VLOOKUP(ROUND(K691,0),Sheet2!$B$20:$M$37,10,0)</f>
        <v>2526.8887411766796</v>
      </c>
      <c r="AA691" s="46">
        <f>VLOOKUP(ROUND(K691,0),Sheet2!$B$20:$M$37,11,0)</f>
        <v>2440.1428114768319</v>
      </c>
      <c r="AB691" s="46">
        <f>VLOOKUP(ROUND(K691,0),Sheet2!$B$20:$M$37,12,0)</f>
        <v>2276.3298845239415</v>
      </c>
      <c r="AC691" s="46">
        <v>25</v>
      </c>
      <c r="AD691" s="53">
        <f t="shared" si="291"/>
        <v>0</v>
      </c>
      <c r="AE691">
        <v>1</v>
      </c>
      <c r="AF691" s="46">
        <v>0</v>
      </c>
      <c r="AG691">
        <v>0</v>
      </c>
      <c r="AH691" s="45">
        <v>0</v>
      </c>
      <c r="AL691">
        <v>1</v>
      </c>
      <c r="AM691" s="45">
        <v>0</v>
      </c>
      <c r="AN691">
        <v>22</v>
      </c>
      <c r="AO691">
        <v>0</v>
      </c>
      <c r="AS691">
        <v>0</v>
      </c>
      <c r="AT691">
        <v>0</v>
      </c>
      <c r="AU691" t="s">
        <v>20</v>
      </c>
      <c r="AV691" t="s">
        <v>25</v>
      </c>
      <c r="AW691">
        <v>0</v>
      </c>
      <c r="AX691">
        <v>0</v>
      </c>
      <c r="AY691">
        <v>1</v>
      </c>
      <c r="AZ691" s="51">
        <f t="shared" si="294"/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 s="51">
        <f t="shared" si="292"/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22</v>
      </c>
      <c r="BW691" t="s">
        <v>25</v>
      </c>
      <c r="BX691">
        <v>0</v>
      </c>
      <c r="BY691">
        <v>0</v>
      </c>
      <c r="BZ691" s="52">
        <f t="shared" si="311"/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 s="52">
        <f t="shared" si="312"/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Y691">
        <v>0</v>
      </c>
      <c r="CZ691">
        <v>0</v>
      </c>
      <c r="DA691">
        <v>0</v>
      </c>
      <c r="DC691">
        <v>0</v>
      </c>
      <c r="DD691" s="54">
        <f t="shared" si="293"/>
        <v>0</v>
      </c>
      <c r="DE691" t="s">
        <v>73</v>
      </c>
      <c r="DF691">
        <v>0</v>
      </c>
      <c r="DG691" s="46">
        <v>0</v>
      </c>
      <c r="DH691" t="s">
        <v>68</v>
      </c>
    </row>
    <row r="692" spans="1:112" hidden="1" x14ac:dyDescent="0.35">
      <c r="A692" t="s">
        <v>3</v>
      </c>
      <c r="B692">
        <v>974221235</v>
      </c>
      <c r="C692">
        <v>1989</v>
      </c>
      <c r="D692">
        <v>33</v>
      </c>
      <c r="E692">
        <v>2</v>
      </c>
      <c r="F692" t="s">
        <v>8</v>
      </c>
      <c r="G692" s="3" t="s">
        <v>11</v>
      </c>
      <c r="H692" s="1">
        <v>44450</v>
      </c>
      <c r="I692" s="1">
        <v>44471</v>
      </c>
      <c r="J692" s="1">
        <v>44524</v>
      </c>
      <c r="K692">
        <v>39</v>
      </c>
      <c r="L692" s="48">
        <f t="shared" si="284"/>
        <v>0</v>
      </c>
      <c r="M692" s="48">
        <f t="shared" si="289"/>
        <v>0</v>
      </c>
      <c r="N692" s="48">
        <f t="shared" si="290"/>
        <v>0</v>
      </c>
      <c r="O692">
        <v>31.428571428571431</v>
      </c>
      <c r="P692">
        <v>3000</v>
      </c>
      <c r="Q692" s="9">
        <f>VLOOKUP(ROUND(K692,0),Sheet2!$B$20:$J$37,8,0)</f>
        <v>2883.6536389391513</v>
      </c>
      <c r="R692" s="46">
        <f>VLOOKUP(ROUND(K692,0),Sheet2!$B$20:$J$37,2,0)</f>
        <v>3986.9445441050993</v>
      </c>
      <c r="S692" s="46">
        <f>VLOOKUP(ROUND(K692,0),Sheet2!$B$20:$J$37,3,0)</f>
        <v>3823.1316171522089</v>
      </c>
      <c r="T692" s="46">
        <f>VLOOKUP(ROUND(K692,0),Sheet2!$B$20:$J$37,4,0)</f>
        <v>3736.3856874523608</v>
      </c>
      <c r="U692" s="46">
        <f>VLOOKUP(ROUND(K692,0),Sheet2!$B$20:$J$37,5,0)</f>
        <v>3602.8137210549116</v>
      </c>
      <c r="V692" s="46">
        <f>VLOOKUP(ROUND(K692,0),Sheet2!$B$20:$J$37,6,0)</f>
        <v>3379.6207896898895</v>
      </c>
      <c r="W692" s="46">
        <f>VLOOKUP(ROUND(K692,0),Sheet2!$B$20:$J$37,7,0)</f>
        <v>3131.6372143145204</v>
      </c>
      <c r="X692" s="46">
        <f>VLOOKUP(ROUND(K692,0),Sheet2!$B$20:$J$37,8,0)</f>
        <v>2883.6536389391513</v>
      </c>
      <c r="Y692" s="46">
        <f>VLOOKUP(ROUND(K692,0),Sheet2!$B$20:$J$37,9,0)</f>
        <v>2660.4607075741292</v>
      </c>
      <c r="Z692" s="46">
        <f>VLOOKUP(ROUND(K692,0),Sheet2!$B$20:$M$37,10,0)</f>
        <v>2526.8887411766796</v>
      </c>
      <c r="AA692" s="46">
        <f>VLOOKUP(ROUND(K692,0),Sheet2!$B$20:$M$37,11,0)</f>
        <v>2440.1428114768319</v>
      </c>
      <c r="AB692" s="46">
        <f>VLOOKUP(ROUND(K692,0),Sheet2!$B$20:$M$37,12,0)</f>
        <v>2276.3298845239415</v>
      </c>
      <c r="AC692" s="46">
        <v>25</v>
      </c>
      <c r="AD692" s="53">
        <f t="shared" si="291"/>
        <v>0</v>
      </c>
      <c r="AE692">
        <v>1</v>
      </c>
      <c r="AF692" s="46">
        <v>0</v>
      </c>
      <c r="AG692">
        <v>0</v>
      </c>
      <c r="AH692" s="45">
        <v>0</v>
      </c>
      <c r="AL692">
        <v>0</v>
      </c>
      <c r="AM692" s="45">
        <v>0</v>
      </c>
      <c r="AO692">
        <v>0</v>
      </c>
      <c r="AS692">
        <v>0</v>
      </c>
      <c r="AT692">
        <v>0</v>
      </c>
      <c r="AU692" t="s">
        <v>20</v>
      </c>
      <c r="AV692" t="s">
        <v>25</v>
      </c>
      <c r="AW692">
        <v>0</v>
      </c>
      <c r="AX692">
        <v>0</v>
      </c>
      <c r="AY692">
        <v>1</v>
      </c>
      <c r="AZ692" s="51">
        <f t="shared" si="294"/>
        <v>1</v>
      </c>
      <c r="BA692">
        <v>0</v>
      </c>
      <c r="BB692">
        <v>0</v>
      </c>
      <c r="BC692">
        <v>0</v>
      </c>
      <c r="BD692">
        <v>0</v>
      </c>
      <c r="BE692">
        <v>0</v>
      </c>
      <c r="BF692" s="51">
        <f t="shared" si="292"/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21</v>
      </c>
      <c r="BW692" t="s">
        <v>25</v>
      </c>
      <c r="BX692">
        <v>0</v>
      </c>
      <c r="BY692">
        <v>1</v>
      </c>
      <c r="BZ692" s="52">
        <f t="shared" si="311"/>
        <v>1</v>
      </c>
      <c r="CA692">
        <v>0</v>
      </c>
      <c r="CB692">
        <v>0</v>
      </c>
      <c r="CC692">
        <v>1</v>
      </c>
      <c r="CD692">
        <v>0</v>
      </c>
      <c r="CE692">
        <v>0</v>
      </c>
      <c r="CF692" s="52">
        <f t="shared" si="312"/>
        <v>0</v>
      </c>
      <c r="CG692">
        <v>0</v>
      </c>
      <c r="CH692">
        <v>0</v>
      </c>
      <c r="CI692">
        <v>1</v>
      </c>
      <c r="CJ692">
        <v>1</v>
      </c>
      <c r="CK692">
        <v>1</v>
      </c>
      <c r="CL692">
        <v>0</v>
      </c>
      <c r="CM692">
        <v>1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Y692">
        <v>0</v>
      </c>
      <c r="CZ692">
        <v>0</v>
      </c>
      <c r="DA692">
        <v>0</v>
      </c>
      <c r="DC692">
        <v>0</v>
      </c>
      <c r="DD692" s="54">
        <f t="shared" si="293"/>
        <v>0</v>
      </c>
      <c r="DE692" t="s">
        <v>73</v>
      </c>
      <c r="DF692">
        <v>0</v>
      </c>
      <c r="DG692" s="46">
        <v>0</v>
      </c>
      <c r="DH692" t="s">
        <v>68</v>
      </c>
    </row>
    <row r="693" spans="1:112" hidden="1" x14ac:dyDescent="0.35">
      <c r="A693" t="s">
        <v>3</v>
      </c>
      <c r="B693">
        <v>869799857</v>
      </c>
      <c r="C693">
        <v>1989</v>
      </c>
      <c r="D693">
        <v>33</v>
      </c>
      <c r="E693" s="45">
        <v>1</v>
      </c>
      <c r="F693" t="s">
        <v>8</v>
      </c>
      <c r="G693" s="3" t="s">
        <v>11</v>
      </c>
      <c r="H693" s="1">
        <v>44428</v>
      </c>
      <c r="I693" s="1">
        <v>44477</v>
      </c>
      <c r="J693" s="1">
        <v>44533</v>
      </c>
      <c r="K693">
        <v>39</v>
      </c>
      <c r="L693" s="48">
        <f t="shared" si="284"/>
        <v>0</v>
      </c>
      <c r="M693" s="48">
        <f t="shared" si="289"/>
        <v>0</v>
      </c>
      <c r="N693" s="48">
        <f t="shared" si="290"/>
        <v>0</v>
      </c>
      <c r="O693">
        <v>31</v>
      </c>
      <c r="P693">
        <v>3000</v>
      </c>
      <c r="Q693" s="9">
        <f>VLOOKUP(ROUND(K693,0),Sheet2!$B$20:$J$37,8,0)</f>
        <v>2883.6536389391513</v>
      </c>
      <c r="R693" s="46">
        <f>VLOOKUP(ROUND(K693,0),Sheet2!$B$20:$J$37,2,0)</f>
        <v>3986.9445441050993</v>
      </c>
      <c r="S693" s="46">
        <f>VLOOKUP(ROUND(K693,0),Sheet2!$B$20:$J$37,3,0)</f>
        <v>3823.1316171522089</v>
      </c>
      <c r="T693" s="46">
        <f>VLOOKUP(ROUND(K693,0),Sheet2!$B$20:$J$37,4,0)</f>
        <v>3736.3856874523608</v>
      </c>
      <c r="U693" s="46">
        <f>VLOOKUP(ROUND(K693,0),Sheet2!$B$20:$J$37,5,0)</f>
        <v>3602.8137210549116</v>
      </c>
      <c r="V693" s="46">
        <f>VLOOKUP(ROUND(K693,0),Sheet2!$B$20:$J$37,6,0)</f>
        <v>3379.6207896898895</v>
      </c>
      <c r="W693" s="46">
        <f>VLOOKUP(ROUND(K693,0),Sheet2!$B$20:$J$37,7,0)</f>
        <v>3131.6372143145204</v>
      </c>
      <c r="X693" s="46">
        <f>VLOOKUP(ROUND(K693,0),Sheet2!$B$20:$J$37,8,0)</f>
        <v>2883.6536389391513</v>
      </c>
      <c r="Y693" s="46">
        <f>VLOOKUP(ROUND(K693,0),Sheet2!$B$20:$J$37,9,0)</f>
        <v>2660.4607075741292</v>
      </c>
      <c r="Z693" s="46">
        <f>VLOOKUP(ROUND(K693,0),Sheet2!$B$20:$M$37,10,0)</f>
        <v>2526.8887411766796</v>
      </c>
      <c r="AA693" s="46">
        <f>VLOOKUP(ROUND(K693,0),Sheet2!$B$20:$M$37,11,0)</f>
        <v>2440.1428114768319</v>
      </c>
      <c r="AB693" s="46">
        <f>VLOOKUP(ROUND(K693,0),Sheet2!$B$20:$M$37,12,0)</f>
        <v>2276.3298845239415</v>
      </c>
      <c r="AC693" s="46">
        <v>25</v>
      </c>
      <c r="AD693" s="53">
        <f t="shared" si="291"/>
        <v>0</v>
      </c>
      <c r="AE693">
        <v>1</v>
      </c>
      <c r="AF693" s="46">
        <v>0</v>
      </c>
      <c r="AG693">
        <v>0</v>
      </c>
      <c r="AH693" s="45">
        <v>0</v>
      </c>
      <c r="AL693">
        <v>0</v>
      </c>
      <c r="AM693" s="45">
        <v>0</v>
      </c>
      <c r="AO693">
        <v>0</v>
      </c>
      <c r="AS693">
        <v>0</v>
      </c>
      <c r="AT693">
        <v>0</v>
      </c>
      <c r="AU693" t="s">
        <v>20</v>
      </c>
      <c r="AV693" t="s">
        <v>24</v>
      </c>
      <c r="AW693">
        <v>0</v>
      </c>
      <c r="AX693">
        <v>0</v>
      </c>
      <c r="AY693">
        <v>1</v>
      </c>
      <c r="AZ693" s="51">
        <f t="shared" si="294"/>
        <v>1</v>
      </c>
      <c r="BA693">
        <v>0</v>
      </c>
      <c r="BB693">
        <v>0</v>
      </c>
      <c r="BC693">
        <v>0</v>
      </c>
      <c r="BD693">
        <v>0</v>
      </c>
      <c r="BE693">
        <v>0</v>
      </c>
      <c r="BF693" s="51">
        <f t="shared" si="292"/>
        <v>0</v>
      </c>
      <c r="BG693">
        <v>0</v>
      </c>
      <c r="BH693">
        <v>0</v>
      </c>
      <c r="BI693">
        <v>0</v>
      </c>
      <c r="BJ693">
        <v>1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49</v>
      </c>
      <c r="BW693" t="s">
        <v>24</v>
      </c>
      <c r="BX693">
        <v>0</v>
      </c>
      <c r="BY693">
        <v>0</v>
      </c>
      <c r="BZ693" s="52">
        <f t="shared" si="311"/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 s="52">
        <f t="shared" si="312"/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Y693">
        <v>0</v>
      </c>
      <c r="CZ693">
        <v>0</v>
      </c>
      <c r="DA693">
        <v>0</v>
      </c>
      <c r="DC693">
        <v>0</v>
      </c>
      <c r="DD693" s="54">
        <f t="shared" si="293"/>
        <v>0</v>
      </c>
      <c r="DE693" t="s">
        <v>73</v>
      </c>
      <c r="DF693">
        <v>0</v>
      </c>
      <c r="DG693" s="46">
        <v>0</v>
      </c>
      <c r="DH693" t="s">
        <v>68</v>
      </c>
    </row>
    <row r="694" spans="1:112" hidden="1" x14ac:dyDescent="0.35">
      <c r="A694" t="s">
        <v>3</v>
      </c>
      <c r="B694">
        <v>909849551</v>
      </c>
      <c r="C694">
        <v>1989</v>
      </c>
      <c r="D694">
        <v>33</v>
      </c>
      <c r="E694">
        <v>1</v>
      </c>
      <c r="F694" t="s">
        <v>8</v>
      </c>
      <c r="G694" s="3" t="s">
        <v>11</v>
      </c>
      <c r="H694" s="1">
        <v>44435</v>
      </c>
      <c r="I694" s="1">
        <v>44489</v>
      </c>
      <c r="J694" s="1">
        <v>44552</v>
      </c>
      <c r="K694">
        <v>39</v>
      </c>
      <c r="L694" s="48">
        <f t="shared" si="284"/>
        <v>0</v>
      </c>
      <c r="M694" s="48">
        <f t="shared" si="289"/>
        <v>0</v>
      </c>
      <c r="N694" s="48">
        <f t="shared" si="290"/>
        <v>0</v>
      </c>
      <c r="O694">
        <v>30</v>
      </c>
      <c r="P694">
        <v>3000</v>
      </c>
      <c r="Q694" s="9">
        <f>VLOOKUP(ROUND(K694,0),Sheet2!$B$20:$J$37,8,0)</f>
        <v>2883.6536389391513</v>
      </c>
      <c r="R694" s="46">
        <f>VLOOKUP(ROUND(K694,0),Sheet2!$B$20:$J$37,2,0)</f>
        <v>3986.9445441050993</v>
      </c>
      <c r="S694" s="46">
        <f>VLOOKUP(ROUND(K694,0),Sheet2!$B$20:$J$37,3,0)</f>
        <v>3823.1316171522089</v>
      </c>
      <c r="T694" s="46">
        <f>VLOOKUP(ROUND(K694,0),Sheet2!$B$20:$J$37,4,0)</f>
        <v>3736.3856874523608</v>
      </c>
      <c r="U694" s="46">
        <f>VLOOKUP(ROUND(K694,0),Sheet2!$B$20:$J$37,5,0)</f>
        <v>3602.8137210549116</v>
      </c>
      <c r="V694" s="46">
        <f>VLOOKUP(ROUND(K694,0),Sheet2!$B$20:$J$37,6,0)</f>
        <v>3379.6207896898895</v>
      </c>
      <c r="W694" s="46">
        <f>VLOOKUP(ROUND(K694,0),Sheet2!$B$20:$J$37,7,0)</f>
        <v>3131.6372143145204</v>
      </c>
      <c r="X694" s="46">
        <f>VLOOKUP(ROUND(K694,0),Sheet2!$B$20:$J$37,8,0)</f>
        <v>2883.6536389391513</v>
      </c>
      <c r="Y694" s="46">
        <f>VLOOKUP(ROUND(K694,0),Sheet2!$B$20:$J$37,9,0)</f>
        <v>2660.4607075741292</v>
      </c>
      <c r="Z694" s="46">
        <f>VLOOKUP(ROUND(K694,0),Sheet2!$B$20:$M$37,10,0)</f>
        <v>2526.8887411766796</v>
      </c>
      <c r="AA694" s="46">
        <f>VLOOKUP(ROUND(K694,0),Sheet2!$B$20:$M$37,11,0)</f>
        <v>2440.1428114768319</v>
      </c>
      <c r="AB694" s="46">
        <f>VLOOKUP(ROUND(K694,0),Sheet2!$B$20:$M$37,12,0)</f>
        <v>2276.3298845239415</v>
      </c>
      <c r="AC694" s="46">
        <v>25</v>
      </c>
      <c r="AD694" s="53">
        <f t="shared" si="291"/>
        <v>0</v>
      </c>
      <c r="AE694">
        <v>1</v>
      </c>
      <c r="AF694" s="46">
        <v>0</v>
      </c>
      <c r="AG694">
        <v>0</v>
      </c>
      <c r="AH694" s="45">
        <v>0</v>
      </c>
      <c r="AL694">
        <v>0</v>
      </c>
      <c r="AM694" s="45">
        <v>0</v>
      </c>
      <c r="AO694">
        <v>0</v>
      </c>
      <c r="AS694">
        <v>0</v>
      </c>
      <c r="AT694">
        <v>1</v>
      </c>
      <c r="AU694" t="s">
        <v>20</v>
      </c>
      <c r="AV694" t="s">
        <v>24</v>
      </c>
      <c r="AW694">
        <v>0</v>
      </c>
      <c r="AX694">
        <v>0</v>
      </c>
      <c r="AY694">
        <v>1</v>
      </c>
      <c r="AZ694" s="51">
        <f t="shared" si="294"/>
        <v>1</v>
      </c>
      <c r="BA694">
        <v>0</v>
      </c>
      <c r="BB694">
        <v>0</v>
      </c>
      <c r="BC694">
        <v>1</v>
      </c>
      <c r="BD694">
        <v>0</v>
      </c>
      <c r="BE694">
        <v>0</v>
      </c>
      <c r="BF694" s="51">
        <f t="shared" si="292"/>
        <v>0</v>
      </c>
      <c r="BG694">
        <v>0</v>
      </c>
      <c r="BH694">
        <v>1</v>
      </c>
      <c r="BI694">
        <v>1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54</v>
      </c>
      <c r="BW694" t="s">
        <v>24</v>
      </c>
      <c r="BX694">
        <v>0</v>
      </c>
      <c r="BY694">
        <v>0</v>
      </c>
      <c r="BZ694" s="52">
        <f t="shared" si="311"/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 s="52">
        <f t="shared" si="312"/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Y694">
        <v>0</v>
      </c>
      <c r="CZ694">
        <v>0</v>
      </c>
      <c r="DA694">
        <v>0</v>
      </c>
      <c r="DC694">
        <v>0</v>
      </c>
      <c r="DD694" s="54">
        <f t="shared" si="293"/>
        <v>0</v>
      </c>
      <c r="DE694" t="s">
        <v>8</v>
      </c>
      <c r="DF694">
        <v>0</v>
      </c>
      <c r="DG694" s="46">
        <v>0</v>
      </c>
      <c r="DH694" t="s">
        <v>68</v>
      </c>
    </row>
    <row r="695" spans="1:112" hidden="1" x14ac:dyDescent="0.35">
      <c r="A695" t="s">
        <v>3</v>
      </c>
      <c r="B695">
        <v>983286665</v>
      </c>
      <c r="C695">
        <v>1985</v>
      </c>
      <c r="D695">
        <v>37</v>
      </c>
      <c r="E695" s="45">
        <v>2</v>
      </c>
      <c r="F695" t="s">
        <v>8</v>
      </c>
      <c r="G695" s="3" t="s">
        <v>11</v>
      </c>
      <c r="H695" s="1">
        <v>44428</v>
      </c>
      <c r="I695" s="1">
        <v>44469</v>
      </c>
      <c r="J695" s="1">
        <v>44457</v>
      </c>
      <c r="K695">
        <v>39</v>
      </c>
      <c r="L695" s="48">
        <f t="shared" ref="L695:L758" si="313">IF(K695&lt;28,1,0)</f>
        <v>0</v>
      </c>
      <c r="M695" s="48">
        <f t="shared" si="289"/>
        <v>0</v>
      </c>
      <c r="N695" s="48">
        <f t="shared" si="290"/>
        <v>0</v>
      </c>
      <c r="O695">
        <v>34.857142857142854</v>
      </c>
      <c r="P695">
        <v>3000</v>
      </c>
      <c r="Q695" s="9">
        <f>VLOOKUP(ROUND(K695,0),Sheet2!$B$20:$J$37,8,0)</f>
        <v>2883.6536389391513</v>
      </c>
      <c r="R695" s="46">
        <f>VLOOKUP(ROUND(K695,0),Sheet2!$B$20:$J$37,2,0)</f>
        <v>3986.9445441050993</v>
      </c>
      <c r="S695" s="46">
        <f>VLOOKUP(ROUND(K695,0),Sheet2!$B$20:$J$37,3,0)</f>
        <v>3823.1316171522089</v>
      </c>
      <c r="T695" s="46">
        <f>VLOOKUP(ROUND(K695,0),Sheet2!$B$20:$J$37,4,0)</f>
        <v>3736.3856874523608</v>
      </c>
      <c r="U695" s="46">
        <f>VLOOKUP(ROUND(K695,0),Sheet2!$B$20:$J$37,5,0)</f>
        <v>3602.8137210549116</v>
      </c>
      <c r="V695" s="46">
        <f>VLOOKUP(ROUND(K695,0),Sheet2!$B$20:$J$37,6,0)</f>
        <v>3379.6207896898895</v>
      </c>
      <c r="W695" s="46">
        <f>VLOOKUP(ROUND(K695,0),Sheet2!$B$20:$J$37,7,0)</f>
        <v>3131.6372143145204</v>
      </c>
      <c r="X695" s="46">
        <f>VLOOKUP(ROUND(K695,0),Sheet2!$B$20:$J$37,8,0)</f>
        <v>2883.6536389391513</v>
      </c>
      <c r="Y695" s="46">
        <f>VLOOKUP(ROUND(K695,0),Sheet2!$B$20:$J$37,9,0)</f>
        <v>2660.4607075741292</v>
      </c>
      <c r="Z695" s="46">
        <f>VLOOKUP(ROUND(K695,0),Sheet2!$B$20:$M$37,10,0)</f>
        <v>2526.8887411766796</v>
      </c>
      <c r="AA695" s="46">
        <f>VLOOKUP(ROUND(K695,0),Sheet2!$B$20:$M$37,11,0)</f>
        <v>2440.1428114768319</v>
      </c>
      <c r="AB695" s="46">
        <f>VLOOKUP(ROUND(K695,0),Sheet2!$B$20:$M$37,12,0)</f>
        <v>2276.3298845239415</v>
      </c>
      <c r="AC695" s="46">
        <v>25</v>
      </c>
      <c r="AD695" s="53">
        <f t="shared" si="291"/>
        <v>0</v>
      </c>
      <c r="AE695">
        <v>1</v>
      </c>
      <c r="AF695" s="46">
        <v>0</v>
      </c>
      <c r="AG695">
        <v>0</v>
      </c>
      <c r="AH695" s="45">
        <v>0</v>
      </c>
      <c r="AL695">
        <v>0</v>
      </c>
      <c r="AM695" s="45">
        <v>0</v>
      </c>
      <c r="AO695">
        <v>0</v>
      </c>
      <c r="AQ695">
        <v>0</v>
      </c>
      <c r="AS695">
        <v>0</v>
      </c>
      <c r="AT695">
        <v>0</v>
      </c>
      <c r="AU695" t="s">
        <v>20</v>
      </c>
      <c r="AV695" t="s">
        <v>24</v>
      </c>
      <c r="AW695">
        <v>0</v>
      </c>
      <c r="AX695">
        <v>0</v>
      </c>
      <c r="AY695">
        <v>1</v>
      </c>
      <c r="AZ695" s="51">
        <f t="shared" si="294"/>
        <v>1</v>
      </c>
      <c r="BA695">
        <v>0</v>
      </c>
      <c r="BB695">
        <v>0</v>
      </c>
      <c r="BC695">
        <v>1</v>
      </c>
      <c r="BD695">
        <v>0</v>
      </c>
      <c r="BE695">
        <v>0</v>
      </c>
      <c r="BF695" s="51">
        <f t="shared" si="292"/>
        <v>0</v>
      </c>
      <c r="BG695">
        <v>0</v>
      </c>
      <c r="BH695">
        <v>0</v>
      </c>
      <c r="BI695">
        <v>1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41</v>
      </c>
      <c r="BW695" t="s">
        <v>24</v>
      </c>
      <c r="BX695">
        <v>0</v>
      </c>
      <c r="BY695">
        <v>0</v>
      </c>
      <c r="BZ695" s="52">
        <f t="shared" si="311"/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 s="52">
        <f t="shared" si="312"/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Y695">
        <v>0</v>
      </c>
      <c r="CZ695">
        <v>0</v>
      </c>
      <c r="DA695">
        <v>0</v>
      </c>
      <c r="DC695">
        <v>0</v>
      </c>
      <c r="DD695" s="54">
        <f t="shared" si="293"/>
        <v>0</v>
      </c>
      <c r="DE695" t="s">
        <v>73</v>
      </c>
      <c r="DF695">
        <v>0</v>
      </c>
      <c r="DG695" s="46">
        <v>0</v>
      </c>
      <c r="DH695" t="s">
        <v>68</v>
      </c>
    </row>
    <row r="696" spans="1:112" hidden="1" x14ac:dyDescent="0.35">
      <c r="A696" t="s">
        <v>3</v>
      </c>
      <c r="B696">
        <v>775036287</v>
      </c>
      <c r="C696">
        <v>1985</v>
      </c>
      <c r="D696">
        <v>37</v>
      </c>
      <c r="E696">
        <v>2</v>
      </c>
      <c r="F696" t="s">
        <v>8</v>
      </c>
      <c r="G696" s="3" t="s">
        <v>11</v>
      </c>
      <c r="H696" s="1">
        <v>44428</v>
      </c>
      <c r="I696" s="1">
        <v>44481</v>
      </c>
      <c r="J696" s="1">
        <v>44539</v>
      </c>
      <c r="K696">
        <v>39</v>
      </c>
      <c r="L696" s="48">
        <f t="shared" si="313"/>
        <v>0</v>
      </c>
      <c r="M696" s="48">
        <f t="shared" si="289"/>
        <v>0</v>
      </c>
      <c r="N696" s="48">
        <f t="shared" si="290"/>
        <v>0</v>
      </c>
      <c r="O696">
        <v>30.714285714285715</v>
      </c>
      <c r="P696">
        <v>3000</v>
      </c>
      <c r="Q696" s="9">
        <f>VLOOKUP(ROUND(K696,0),Sheet2!$B$20:$J$37,8,0)</f>
        <v>2883.6536389391513</v>
      </c>
      <c r="R696" s="46">
        <f>VLOOKUP(ROUND(K696,0),Sheet2!$B$20:$J$37,2,0)</f>
        <v>3986.9445441050993</v>
      </c>
      <c r="S696" s="46">
        <f>VLOOKUP(ROUND(K696,0),Sheet2!$B$20:$J$37,3,0)</f>
        <v>3823.1316171522089</v>
      </c>
      <c r="T696" s="46">
        <f>VLOOKUP(ROUND(K696,0),Sheet2!$B$20:$J$37,4,0)</f>
        <v>3736.3856874523608</v>
      </c>
      <c r="U696" s="46">
        <f>VLOOKUP(ROUND(K696,0),Sheet2!$B$20:$J$37,5,0)</f>
        <v>3602.8137210549116</v>
      </c>
      <c r="V696" s="46">
        <f>VLOOKUP(ROUND(K696,0),Sheet2!$B$20:$J$37,6,0)</f>
        <v>3379.6207896898895</v>
      </c>
      <c r="W696" s="46">
        <f>VLOOKUP(ROUND(K696,0),Sheet2!$B$20:$J$37,7,0)</f>
        <v>3131.6372143145204</v>
      </c>
      <c r="X696" s="46">
        <f>VLOOKUP(ROUND(K696,0),Sheet2!$B$20:$J$37,8,0)</f>
        <v>2883.6536389391513</v>
      </c>
      <c r="Y696" s="46">
        <f>VLOOKUP(ROUND(K696,0),Sheet2!$B$20:$J$37,9,0)</f>
        <v>2660.4607075741292</v>
      </c>
      <c r="Z696" s="46">
        <f>VLOOKUP(ROUND(K696,0),Sheet2!$B$20:$M$37,10,0)</f>
        <v>2526.8887411766796</v>
      </c>
      <c r="AA696" s="46">
        <f>VLOOKUP(ROUND(K696,0),Sheet2!$B$20:$M$37,11,0)</f>
        <v>2440.1428114768319</v>
      </c>
      <c r="AB696" s="46">
        <f>VLOOKUP(ROUND(K696,0),Sheet2!$B$20:$M$37,12,0)</f>
        <v>2276.3298845239415</v>
      </c>
      <c r="AC696" s="46">
        <v>25</v>
      </c>
      <c r="AD696" s="53">
        <f t="shared" si="291"/>
        <v>0</v>
      </c>
      <c r="AE696">
        <v>1</v>
      </c>
      <c r="AF696" s="46">
        <v>0</v>
      </c>
      <c r="AG696">
        <v>0</v>
      </c>
      <c r="AH696" s="45">
        <v>0</v>
      </c>
      <c r="AL696">
        <v>0</v>
      </c>
      <c r="AM696" s="45">
        <v>0</v>
      </c>
      <c r="AO696">
        <v>0</v>
      </c>
      <c r="AS696">
        <v>0</v>
      </c>
      <c r="AT696">
        <v>0</v>
      </c>
      <c r="AU696" t="s">
        <v>20</v>
      </c>
      <c r="AV696" t="s">
        <v>24</v>
      </c>
      <c r="AW696">
        <v>0</v>
      </c>
      <c r="AX696">
        <v>0</v>
      </c>
      <c r="AY696">
        <v>0</v>
      </c>
      <c r="AZ696" s="51">
        <f t="shared" si="294"/>
        <v>0</v>
      </c>
      <c r="BA696">
        <v>0</v>
      </c>
      <c r="BB696">
        <v>0</v>
      </c>
      <c r="BC696">
        <v>1</v>
      </c>
      <c r="BD696">
        <v>0</v>
      </c>
      <c r="BE696">
        <v>0</v>
      </c>
      <c r="BF696" s="51">
        <f t="shared" si="292"/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53</v>
      </c>
      <c r="BW696" t="s">
        <v>24</v>
      </c>
      <c r="BX696">
        <v>0</v>
      </c>
      <c r="BY696">
        <v>0</v>
      </c>
      <c r="BZ696" s="52">
        <f t="shared" si="311"/>
        <v>0</v>
      </c>
      <c r="CA696">
        <v>0</v>
      </c>
      <c r="CB696">
        <v>0</v>
      </c>
      <c r="CC696">
        <v>1</v>
      </c>
      <c r="CD696">
        <v>0</v>
      </c>
      <c r="CE696">
        <v>0</v>
      </c>
      <c r="CF696" s="52">
        <f t="shared" si="312"/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Y696">
        <v>0</v>
      </c>
      <c r="CZ696">
        <v>0</v>
      </c>
      <c r="DA696">
        <v>0</v>
      </c>
      <c r="DC696">
        <v>0</v>
      </c>
      <c r="DD696" s="54">
        <f t="shared" si="293"/>
        <v>0</v>
      </c>
      <c r="DE696" t="s">
        <v>8</v>
      </c>
      <c r="DF696">
        <v>0</v>
      </c>
      <c r="DG696" s="46">
        <v>0</v>
      </c>
      <c r="DH696" t="s">
        <v>68</v>
      </c>
    </row>
    <row r="697" spans="1:112" hidden="1" x14ac:dyDescent="0.35">
      <c r="A697" t="s">
        <v>2</v>
      </c>
      <c r="B697">
        <v>20061328</v>
      </c>
      <c r="C697">
        <v>1993</v>
      </c>
      <c r="D697">
        <v>29</v>
      </c>
      <c r="E697">
        <v>0</v>
      </c>
      <c r="F697" t="s">
        <v>8</v>
      </c>
      <c r="G697" s="3" t="s">
        <v>11</v>
      </c>
      <c r="H697" s="1">
        <v>44426</v>
      </c>
      <c r="I697" s="1">
        <v>44479</v>
      </c>
      <c r="J697" s="1">
        <v>44517</v>
      </c>
      <c r="K697">
        <v>39.1</v>
      </c>
      <c r="L697" s="48">
        <f t="shared" si="313"/>
        <v>0</v>
      </c>
      <c r="M697" s="48">
        <f t="shared" si="289"/>
        <v>0</v>
      </c>
      <c r="N697" s="48">
        <f t="shared" si="290"/>
        <v>0</v>
      </c>
      <c r="O697">
        <v>33.671428571428571</v>
      </c>
      <c r="P697">
        <v>3000</v>
      </c>
      <c r="Q697" s="9">
        <f>VLOOKUP(ROUND(K697,0),Sheet2!$B$20:$J$37,8,0)</f>
        <v>2883.6536389391513</v>
      </c>
      <c r="R697" s="46">
        <f>VLOOKUP(ROUND(K697,0),Sheet2!$B$20:$J$37,2,0)</f>
        <v>3986.9445441050993</v>
      </c>
      <c r="S697" s="46">
        <f>VLOOKUP(ROUND(K697,0),Sheet2!$B$20:$J$37,3,0)</f>
        <v>3823.1316171522089</v>
      </c>
      <c r="T697" s="46">
        <f>VLOOKUP(ROUND(K697,0),Sheet2!$B$20:$J$37,4,0)</f>
        <v>3736.3856874523608</v>
      </c>
      <c r="U697" s="46">
        <f>VLOOKUP(ROUND(K697,0),Sheet2!$B$20:$J$37,5,0)</f>
        <v>3602.8137210549116</v>
      </c>
      <c r="V697" s="46">
        <f>VLOOKUP(ROUND(K697,0),Sheet2!$B$20:$J$37,6,0)</f>
        <v>3379.6207896898895</v>
      </c>
      <c r="W697" s="46">
        <f>VLOOKUP(ROUND(K697,0),Sheet2!$B$20:$J$37,7,0)</f>
        <v>3131.6372143145204</v>
      </c>
      <c r="X697" s="46">
        <f>VLOOKUP(ROUND(K697,0),Sheet2!$B$20:$J$37,8,0)</f>
        <v>2883.6536389391513</v>
      </c>
      <c r="Y697" s="46">
        <f>VLOOKUP(ROUND(K697,0),Sheet2!$B$20:$J$37,9,0)</f>
        <v>2660.4607075741292</v>
      </c>
      <c r="Z697" s="46">
        <f>VLOOKUP(ROUND(K697,0),Sheet2!$B$20:$M$37,10,0)</f>
        <v>2526.8887411766796</v>
      </c>
      <c r="AA697" s="46">
        <f>VLOOKUP(ROUND(K697,0),Sheet2!$B$20:$M$37,11,0)</f>
        <v>2440.1428114768319</v>
      </c>
      <c r="AB697" s="46">
        <f>VLOOKUP(ROUND(K697,0),Sheet2!$B$20:$M$37,12,0)</f>
        <v>2276.3298845239415</v>
      </c>
      <c r="AC697" s="46">
        <v>25</v>
      </c>
      <c r="AD697" s="53">
        <f t="shared" si="291"/>
        <v>0</v>
      </c>
      <c r="AE697">
        <v>1</v>
      </c>
      <c r="AF697" s="46">
        <v>0</v>
      </c>
      <c r="AG697">
        <v>0</v>
      </c>
      <c r="AH697" s="45">
        <v>0</v>
      </c>
      <c r="AL697">
        <v>0</v>
      </c>
      <c r="AM697" s="45">
        <v>0</v>
      </c>
      <c r="AO697">
        <v>0</v>
      </c>
      <c r="AQ697">
        <v>0</v>
      </c>
      <c r="AS697">
        <v>0</v>
      </c>
      <c r="AT697">
        <v>0</v>
      </c>
      <c r="AU697" t="s">
        <v>20</v>
      </c>
      <c r="AV697" t="s">
        <v>24</v>
      </c>
      <c r="AW697">
        <v>0</v>
      </c>
      <c r="AX697">
        <v>0</v>
      </c>
      <c r="AY697">
        <v>1</v>
      </c>
      <c r="AZ697" s="51">
        <f t="shared" si="294"/>
        <v>1</v>
      </c>
      <c r="BA697">
        <v>0</v>
      </c>
      <c r="BB697">
        <v>0</v>
      </c>
      <c r="BC697">
        <v>0</v>
      </c>
      <c r="BD697">
        <v>0</v>
      </c>
      <c r="BE697">
        <v>0</v>
      </c>
      <c r="BF697" s="51">
        <f t="shared" si="292"/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53</v>
      </c>
      <c r="BW697" t="s">
        <v>24</v>
      </c>
      <c r="BX697">
        <v>0</v>
      </c>
      <c r="BY697">
        <v>0</v>
      </c>
      <c r="BZ697" s="52">
        <f t="shared" si="311"/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 s="52">
        <f t="shared" si="312"/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</v>
      </c>
      <c r="CY697">
        <v>0</v>
      </c>
      <c r="CZ697">
        <v>0</v>
      </c>
      <c r="DA697">
        <v>0</v>
      </c>
      <c r="DC697">
        <v>0</v>
      </c>
      <c r="DD697" s="54">
        <f t="shared" si="293"/>
        <v>0</v>
      </c>
      <c r="DE697" t="s">
        <v>73</v>
      </c>
      <c r="DF697">
        <v>0</v>
      </c>
      <c r="DG697" s="46">
        <v>0</v>
      </c>
      <c r="DH697" t="s">
        <v>68</v>
      </c>
    </row>
    <row r="698" spans="1:112" hidden="1" x14ac:dyDescent="0.35">
      <c r="A698" t="s">
        <v>2</v>
      </c>
      <c r="B698">
        <v>20066957</v>
      </c>
      <c r="C698">
        <v>1994</v>
      </c>
      <c r="D698">
        <v>28</v>
      </c>
      <c r="E698">
        <v>0</v>
      </c>
      <c r="F698" t="s">
        <v>9</v>
      </c>
      <c r="G698" s="3" t="s">
        <v>11</v>
      </c>
      <c r="H698" s="1">
        <v>44438</v>
      </c>
      <c r="I698" s="1">
        <v>44459</v>
      </c>
      <c r="J698" s="1">
        <v>44515</v>
      </c>
      <c r="K698">
        <v>39.142857142857146</v>
      </c>
      <c r="L698" s="48">
        <f t="shared" si="313"/>
        <v>0</v>
      </c>
      <c r="M698" s="48">
        <f t="shared" si="289"/>
        <v>0</v>
      </c>
      <c r="N698" s="48">
        <f t="shared" si="290"/>
        <v>0</v>
      </c>
      <c r="O698">
        <v>31.142857142857146</v>
      </c>
      <c r="P698">
        <v>3000</v>
      </c>
      <c r="Q698" s="9">
        <f>VLOOKUP(ROUND(K698,0),Sheet2!$B$20:$J$37,8,0)</f>
        <v>2883.6536389391513</v>
      </c>
      <c r="R698" s="46">
        <f>VLOOKUP(ROUND(K698,0),Sheet2!$B$20:$J$37,2,0)</f>
        <v>3986.9445441050993</v>
      </c>
      <c r="S698" s="46">
        <f>VLOOKUP(ROUND(K698,0),Sheet2!$B$20:$J$37,3,0)</f>
        <v>3823.1316171522089</v>
      </c>
      <c r="T698" s="46">
        <f>VLOOKUP(ROUND(K698,0),Sheet2!$B$20:$J$37,4,0)</f>
        <v>3736.3856874523608</v>
      </c>
      <c r="U698" s="46">
        <f>VLOOKUP(ROUND(K698,0),Sheet2!$B$20:$J$37,5,0)</f>
        <v>3602.8137210549116</v>
      </c>
      <c r="V698" s="46">
        <f>VLOOKUP(ROUND(K698,0),Sheet2!$B$20:$J$37,6,0)</f>
        <v>3379.6207896898895</v>
      </c>
      <c r="W698" s="46">
        <f>VLOOKUP(ROUND(K698,0),Sheet2!$B$20:$J$37,7,0)</f>
        <v>3131.6372143145204</v>
      </c>
      <c r="X698" s="46">
        <f>VLOOKUP(ROUND(K698,0),Sheet2!$B$20:$J$37,8,0)</f>
        <v>2883.6536389391513</v>
      </c>
      <c r="Y698" s="46">
        <f>VLOOKUP(ROUND(K698,0),Sheet2!$B$20:$J$37,9,0)</f>
        <v>2660.4607075741292</v>
      </c>
      <c r="Z698" s="46">
        <f>VLOOKUP(ROUND(K698,0),Sheet2!$B$20:$M$37,10,0)</f>
        <v>2526.8887411766796</v>
      </c>
      <c r="AA698" s="46">
        <f>VLOOKUP(ROUND(K698,0),Sheet2!$B$20:$M$37,11,0)</f>
        <v>2440.1428114768319</v>
      </c>
      <c r="AB698" s="46">
        <f>VLOOKUP(ROUND(K698,0),Sheet2!$B$20:$M$37,12,0)</f>
        <v>2276.3298845239415</v>
      </c>
      <c r="AC698" s="46">
        <v>25</v>
      </c>
      <c r="AD698" s="53">
        <f t="shared" si="291"/>
        <v>0</v>
      </c>
      <c r="AE698">
        <v>1</v>
      </c>
      <c r="AF698" s="46">
        <v>0</v>
      </c>
      <c r="AG698">
        <v>0</v>
      </c>
      <c r="AH698" s="45">
        <v>0</v>
      </c>
      <c r="AL698">
        <v>0</v>
      </c>
      <c r="AM698" s="45">
        <v>0</v>
      </c>
      <c r="AO698">
        <v>0</v>
      </c>
      <c r="AQ698">
        <v>0</v>
      </c>
      <c r="AS698">
        <v>0</v>
      </c>
      <c r="AT698">
        <v>0</v>
      </c>
      <c r="AU698" t="s">
        <v>20</v>
      </c>
      <c r="AV698" t="s">
        <v>25</v>
      </c>
      <c r="AW698">
        <v>0</v>
      </c>
      <c r="AX698">
        <v>0</v>
      </c>
      <c r="AY698">
        <v>1</v>
      </c>
      <c r="AZ698" s="51">
        <f t="shared" si="294"/>
        <v>1</v>
      </c>
      <c r="BA698">
        <v>0</v>
      </c>
      <c r="BB698">
        <v>0</v>
      </c>
      <c r="BC698">
        <v>0</v>
      </c>
      <c r="BD698">
        <v>0</v>
      </c>
      <c r="BE698">
        <v>0</v>
      </c>
      <c r="BF698" s="51">
        <f t="shared" si="292"/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21</v>
      </c>
      <c r="BW698" t="s">
        <v>25</v>
      </c>
      <c r="BX698">
        <v>0</v>
      </c>
      <c r="BY698">
        <v>0</v>
      </c>
      <c r="BZ698" s="52">
        <f t="shared" si="311"/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 s="52">
        <f t="shared" si="312"/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Y698">
        <v>0</v>
      </c>
      <c r="CZ698">
        <v>0</v>
      </c>
      <c r="DA698">
        <v>0</v>
      </c>
      <c r="DC698">
        <v>0</v>
      </c>
      <c r="DD698" s="54">
        <f t="shared" si="293"/>
        <v>0</v>
      </c>
      <c r="DE698" t="s">
        <v>73</v>
      </c>
      <c r="DF698">
        <v>0</v>
      </c>
      <c r="DG698" s="46">
        <v>0</v>
      </c>
      <c r="DH698" t="s">
        <v>68</v>
      </c>
    </row>
    <row r="699" spans="1:112" hidden="1" x14ac:dyDescent="0.35">
      <c r="A699" t="s">
        <v>3</v>
      </c>
      <c r="B699">
        <v>382001892</v>
      </c>
      <c r="C699">
        <v>1992</v>
      </c>
      <c r="D699">
        <v>30</v>
      </c>
      <c r="E699">
        <v>2</v>
      </c>
      <c r="F699" t="s">
        <v>8</v>
      </c>
      <c r="G699" s="3" t="s">
        <v>11</v>
      </c>
      <c r="H699" s="1">
        <v>44438</v>
      </c>
      <c r="I699" s="1">
        <v>44459</v>
      </c>
      <c r="J699" s="1">
        <v>44499</v>
      </c>
      <c r="K699">
        <v>39.142857142857146</v>
      </c>
      <c r="L699" s="48">
        <f t="shared" si="313"/>
        <v>0</v>
      </c>
      <c r="M699" s="48">
        <f t="shared" si="289"/>
        <v>0</v>
      </c>
      <c r="N699" s="48">
        <f t="shared" si="290"/>
        <v>0</v>
      </c>
      <c r="O699">
        <v>33.428571428571431</v>
      </c>
      <c r="P699">
        <v>3000</v>
      </c>
      <c r="Q699" s="9">
        <f>VLOOKUP(ROUND(K699,0),Sheet2!$B$20:$J$37,8,0)</f>
        <v>2883.6536389391513</v>
      </c>
      <c r="R699" s="46">
        <f>VLOOKUP(ROUND(K699,0),Sheet2!$B$20:$J$37,2,0)</f>
        <v>3986.9445441050993</v>
      </c>
      <c r="S699" s="46">
        <f>VLOOKUP(ROUND(K699,0),Sheet2!$B$20:$J$37,3,0)</f>
        <v>3823.1316171522089</v>
      </c>
      <c r="T699" s="46">
        <f>VLOOKUP(ROUND(K699,0),Sheet2!$B$20:$J$37,4,0)</f>
        <v>3736.3856874523608</v>
      </c>
      <c r="U699" s="46">
        <f>VLOOKUP(ROUND(K699,0),Sheet2!$B$20:$J$37,5,0)</f>
        <v>3602.8137210549116</v>
      </c>
      <c r="V699" s="46">
        <f>VLOOKUP(ROUND(K699,0),Sheet2!$B$20:$J$37,6,0)</f>
        <v>3379.6207896898895</v>
      </c>
      <c r="W699" s="46">
        <f>VLOOKUP(ROUND(K699,0),Sheet2!$B$20:$J$37,7,0)</f>
        <v>3131.6372143145204</v>
      </c>
      <c r="X699" s="46">
        <f>VLOOKUP(ROUND(K699,0),Sheet2!$B$20:$J$37,8,0)</f>
        <v>2883.6536389391513</v>
      </c>
      <c r="Y699" s="46">
        <f>VLOOKUP(ROUND(K699,0),Sheet2!$B$20:$J$37,9,0)</f>
        <v>2660.4607075741292</v>
      </c>
      <c r="Z699" s="46">
        <f>VLOOKUP(ROUND(K699,0),Sheet2!$B$20:$M$37,10,0)</f>
        <v>2526.8887411766796</v>
      </c>
      <c r="AA699" s="46">
        <f>VLOOKUP(ROUND(K699,0),Sheet2!$B$20:$M$37,11,0)</f>
        <v>2440.1428114768319</v>
      </c>
      <c r="AB699" s="46">
        <f>VLOOKUP(ROUND(K699,0),Sheet2!$B$20:$M$37,12,0)</f>
        <v>2276.3298845239415</v>
      </c>
      <c r="AC699" s="46">
        <v>25</v>
      </c>
      <c r="AD699" s="53">
        <f t="shared" si="291"/>
        <v>0</v>
      </c>
      <c r="AE699">
        <v>1</v>
      </c>
      <c r="AF699" s="46">
        <v>0</v>
      </c>
      <c r="AG699">
        <v>0</v>
      </c>
      <c r="AH699" s="45">
        <v>0</v>
      </c>
      <c r="AL699">
        <v>0</v>
      </c>
      <c r="AM699" s="45">
        <v>0</v>
      </c>
      <c r="AO699">
        <v>0</v>
      </c>
      <c r="AS699">
        <v>1</v>
      </c>
      <c r="AT699">
        <v>0</v>
      </c>
      <c r="AU699" t="s">
        <v>20</v>
      </c>
      <c r="AV699" t="s">
        <v>25</v>
      </c>
      <c r="AW699">
        <v>0</v>
      </c>
      <c r="AX699">
        <v>0</v>
      </c>
      <c r="AY699">
        <v>1</v>
      </c>
      <c r="AZ699" s="51">
        <f t="shared" si="294"/>
        <v>1</v>
      </c>
      <c r="BA699">
        <v>0</v>
      </c>
      <c r="BB699">
        <v>0</v>
      </c>
      <c r="BC699">
        <v>0</v>
      </c>
      <c r="BD699">
        <v>0</v>
      </c>
      <c r="BE699">
        <v>0</v>
      </c>
      <c r="BF699" s="51">
        <f t="shared" si="292"/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21</v>
      </c>
      <c r="BW699" t="s">
        <v>25</v>
      </c>
      <c r="BX699">
        <v>0</v>
      </c>
      <c r="BY699">
        <v>1</v>
      </c>
      <c r="BZ699" s="52">
        <f t="shared" si="311"/>
        <v>1</v>
      </c>
      <c r="CA699">
        <v>0</v>
      </c>
      <c r="CB699">
        <v>0</v>
      </c>
      <c r="CC699">
        <v>0</v>
      </c>
      <c r="CD699">
        <v>0</v>
      </c>
      <c r="CE699">
        <v>0</v>
      </c>
      <c r="CF699" s="52">
        <f t="shared" si="312"/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Y699">
        <v>0</v>
      </c>
      <c r="CZ699">
        <v>0</v>
      </c>
      <c r="DA699">
        <v>0</v>
      </c>
      <c r="DC699">
        <v>0</v>
      </c>
      <c r="DD699" s="54">
        <f t="shared" si="293"/>
        <v>0</v>
      </c>
      <c r="DE699" t="s">
        <v>73</v>
      </c>
      <c r="DF699">
        <v>0</v>
      </c>
      <c r="DG699" s="46">
        <v>0</v>
      </c>
      <c r="DH699" t="s">
        <v>68</v>
      </c>
    </row>
    <row r="700" spans="1:112" hidden="1" x14ac:dyDescent="0.35">
      <c r="A700" t="s">
        <v>2</v>
      </c>
      <c r="B700">
        <v>21046551</v>
      </c>
      <c r="C700">
        <v>1988</v>
      </c>
      <c r="D700">
        <v>34</v>
      </c>
      <c r="E700">
        <v>0</v>
      </c>
      <c r="F700" t="s">
        <v>8</v>
      </c>
      <c r="G700" s="3" t="s">
        <v>11</v>
      </c>
      <c r="H700" s="1">
        <v>44428</v>
      </c>
      <c r="I700" s="1">
        <v>44482</v>
      </c>
      <c r="J700" s="1">
        <v>44467</v>
      </c>
      <c r="K700">
        <v>39.142857142857146</v>
      </c>
      <c r="L700" s="48">
        <f t="shared" si="313"/>
        <v>0</v>
      </c>
      <c r="M700" s="48">
        <f t="shared" si="289"/>
        <v>0</v>
      </c>
      <c r="N700" s="48">
        <f t="shared" si="290"/>
        <v>0</v>
      </c>
      <c r="O700">
        <v>33.571428571428577</v>
      </c>
      <c r="P700">
        <v>3000</v>
      </c>
      <c r="Q700" s="9">
        <f>VLOOKUP(ROUND(K700,0),Sheet2!$B$20:$J$37,8,0)</f>
        <v>2883.6536389391513</v>
      </c>
      <c r="R700" s="46">
        <f>VLOOKUP(ROUND(K700,0),Sheet2!$B$20:$J$37,2,0)</f>
        <v>3986.9445441050993</v>
      </c>
      <c r="S700" s="46">
        <f>VLOOKUP(ROUND(K700,0),Sheet2!$B$20:$J$37,3,0)</f>
        <v>3823.1316171522089</v>
      </c>
      <c r="T700" s="46">
        <f>VLOOKUP(ROUND(K700,0),Sheet2!$B$20:$J$37,4,0)</f>
        <v>3736.3856874523608</v>
      </c>
      <c r="U700" s="46">
        <f>VLOOKUP(ROUND(K700,0),Sheet2!$B$20:$J$37,5,0)</f>
        <v>3602.8137210549116</v>
      </c>
      <c r="V700" s="46">
        <f>VLOOKUP(ROUND(K700,0),Sheet2!$B$20:$J$37,6,0)</f>
        <v>3379.6207896898895</v>
      </c>
      <c r="W700" s="46">
        <f>VLOOKUP(ROUND(K700,0),Sheet2!$B$20:$J$37,7,0)</f>
        <v>3131.6372143145204</v>
      </c>
      <c r="X700" s="46">
        <f>VLOOKUP(ROUND(K700,0),Sheet2!$B$20:$J$37,8,0)</f>
        <v>2883.6536389391513</v>
      </c>
      <c r="Y700" s="46">
        <f>VLOOKUP(ROUND(K700,0),Sheet2!$B$20:$J$37,9,0)</f>
        <v>2660.4607075741292</v>
      </c>
      <c r="Z700" s="46">
        <f>VLOOKUP(ROUND(K700,0),Sheet2!$B$20:$M$37,10,0)</f>
        <v>2526.8887411766796</v>
      </c>
      <c r="AA700" s="46">
        <f>VLOOKUP(ROUND(K700,0),Sheet2!$B$20:$M$37,11,0)</f>
        <v>2440.1428114768319</v>
      </c>
      <c r="AB700" s="46">
        <f>VLOOKUP(ROUND(K700,0),Sheet2!$B$20:$M$37,12,0)</f>
        <v>2276.3298845239415</v>
      </c>
      <c r="AC700" s="46">
        <v>25</v>
      </c>
      <c r="AD700" s="53">
        <f t="shared" si="291"/>
        <v>0</v>
      </c>
      <c r="AE700">
        <v>1</v>
      </c>
      <c r="AF700" s="46">
        <v>0</v>
      </c>
      <c r="AG700">
        <v>0</v>
      </c>
      <c r="AH700" s="45">
        <v>0</v>
      </c>
      <c r="AL700">
        <v>0</v>
      </c>
      <c r="AM700" s="45">
        <v>0</v>
      </c>
      <c r="AO700">
        <v>0</v>
      </c>
      <c r="AQ700">
        <v>0</v>
      </c>
      <c r="AS700">
        <v>0</v>
      </c>
      <c r="AT700">
        <v>0</v>
      </c>
      <c r="AU700" t="s">
        <v>20</v>
      </c>
      <c r="AV700" t="s">
        <v>24</v>
      </c>
      <c r="AW700">
        <v>0</v>
      </c>
      <c r="AX700">
        <v>0</v>
      </c>
      <c r="AY700">
        <v>1</v>
      </c>
      <c r="AZ700" s="51">
        <f t="shared" si="294"/>
        <v>1</v>
      </c>
      <c r="BA700">
        <v>0</v>
      </c>
      <c r="BB700">
        <v>0</v>
      </c>
      <c r="BC700">
        <v>1</v>
      </c>
      <c r="BD700">
        <v>0</v>
      </c>
      <c r="BE700">
        <v>0</v>
      </c>
      <c r="BF700" s="51">
        <f t="shared" si="292"/>
        <v>0</v>
      </c>
      <c r="BG700">
        <v>0</v>
      </c>
      <c r="BH700">
        <v>0</v>
      </c>
      <c r="BI700">
        <v>1</v>
      </c>
      <c r="BJ700">
        <v>1</v>
      </c>
      <c r="BK700">
        <v>0</v>
      </c>
      <c r="BL700">
        <v>0</v>
      </c>
      <c r="BM700">
        <v>1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54</v>
      </c>
      <c r="BW700" t="s">
        <v>24</v>
      </c>
      <c r="BX700">
        <v>0</v>
      </c>
      <c r="BY700">
        <v>0</v>
      </c>
      <c r="BZ700" s="52">
        <f t="shared" si="311"/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 s="52">
        <f t="shared" si="312"/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Y700">
        <v>0</v>
      </c>
      <c r="CZ700">
        <v>0</v>
      </c>
      <c r="DA700">
        <v>0</v>
      </c>
      <c r="DC700">
        <v>0</v>
      </c>
      <c r="DD700" s="54">
        <f t="shared" si="293"/>
        <v>0</v>
      </c>
      <c r="DF700">
        <v>0</v>
      </c>
      <c r="DG700" s="46">
        <v>0</v>
      </c>
      <c r="DH700" t="s">
        <v>68</v>
      </c>
    </row>
    <row r="701" spans="1:112" hidden="1" x14ac:dyDescent="0.35">
      <c r="A701" t="s">
        <v>3</v>
      </c>
      <c r="B701">
        <v>964639833</v>
      </c>
      <c r="C701">
        <v>1988</v>
      </c>
      <c r="D701">
        <v>34</v>
      </c>
      <c r="E701">
        <v>1</v>
      </c>
      <c r="F701" t="s">
        <v>8</v>
      </c>
      <c r="G701" s="3" t="s">
        <v>11</v>
      </c>
      <c r="H701" s="1">
        <v>44426</v>
      </c>
      <c r="I701" s="1">
        <v>44483</v>
      </c>
      <c r="J701" s="1">
        <v>44449</v>
      </c>
      <c r="K701">
        <v>39.142857142857146</v>
      </c>
      <c r="L701" s="48">
        <f t="shared" si="313"/>
        <v>0</v>
      </c>
      <c r="M701" s="48">
        <f t="shared" si="289"/>
        <v>0</v>
      </c>
      <c r="N701" s="48">
        <f t="shared" si="290"/>
        <v>0</v>
      </c>
      <c r="O701">
        <v>35.857142857142861</v>
      </c>
      <c r="P701">
        <v>3000</v>
      </c>
      <c r="Q701" s="9">
        <f>VLOOKUP(ROUND(K701,0),Sheet2!$B$20:$J$37,8,0)</f>
        <v>2883.6536389391513</v>
      </c>
      <c r="R701" s="46">
        <f>VLOOKUP(ROUND(K701,0),Sheet2!$B$20:$J$37,2,0)</f>
        <v>3986.9445441050993</v>
      </c>
      <c r="S701" s="46">
        <f>VLOOKUP(ROUND(K701,0),Sheet2!$B$20:$J$37,3,0)</f>
        <v>3823.1316171522089</v>
      </c>
      <c r="T701" s="46">
        <f>VLOOKUP(ROUND(K701,0),Sheet2!$B$20:$J$37,4,0)</f>
        <v>3736.3856874523608</v>
      </c>
      <c r="U701" s="46">
        <f>VLOOKUP(ROUND(K701,0),Sheet2!$B$20:$J$37,5,0)</f>
        <v>3602.8137210549116</v>
      </c>
      <c r="V701" s="46">
        <f>VLOOKUP(ROUND(K701,0),Sheet2!$B$20:$J$37,6,0)</f>
        <v>3379.6207896898895</v>
      </c>
      <c r="W701" s="46">
        <f>VLOOKUP(ROUND(K701,0),Sheet2!$B$20:$J$37,7,0)</f>
        <v>3131.6372143145204</v>
      </c>
      <c r="X701" s="46">
        <f>VLOOKUP(ROUND(K701,0),Sheet2!$B$20:$J$37,8,0)</f>
        <v>2883.6536389391513</v>
      </c>
      <c r="Y701" s="46">
        <f>VLOOKUP(ROUND(K701,0),Sheet2!$B$20:$J$37,9,0)</f>
        <v>2660.4607075741292</v>
      </c>
      <c r="Z701" s="46">
        <f>VLOOKUP(ROUND(K701,0),Sheet2!$B$20:$M$37,10,0)</f>
        <v>2526.8887411766796</v>
      </c>
      <c r="AA701" s="46">
        <f>VLOOKUP(ROUND(K701,0),Sheet2!$B$20:$M$37,11,0)</f>
        <v>2440.1428114768319</v>
      </c>
      <c r="AB701" s="46">
        <f>VLOOKUP(ROUND(K701,0),Sheet2!$B$20:$M$37,12,0)</f>
        <v>2276.3298845239415</v>
      </c>
      <c r="AC701" s="46">
        <v>25</v>
      </c>
      <c r="AD701" s="53">
        <f t="shared" si="291"/>
        <v>0</v>
      </c>
      <c r="AE701">
        <v>1</v>
      </c>
      <c r="AF701" s="46">
        <v>0</v>
      </c>
      <c r="AG701">
        <v>0</v>
      </c>
      <c r="AH701" s="45">
        <v>0</v>
      </c>
      <c r="AI701" s="43"/>
      <c r="AJ701" s="43"/>
      <c r="AL701">
        <v>0</v>
      </c>
      <c r="AM701" s="45">
        <v>0</v>
      </c>
      <c r="AO701">
        <v>0</v>
      </c>
      <c r="AS701">
        <v>0</v>
      </c>
      <c r="AT701">
        <v>0</v>
      </c>
      <c r="AU701" t="s">
        <v>20</v>
      </c>
      <c r="AV701" t="s">
        <v>24</v>
      </c>
      <c r="AW701">
        <v>0</v>
      </c>
      <c r="AX701">
        <v>0</v>
      </c>
      <c r="AY701">
        <v>1</v>
      </c>
      <c r="AZ701" s="51">
        <f t="shared" si="294"/>
        <v>1</v>
      </c>
      <c r="BA701">
        <v>0</v>
      </c>
      <c r="BB701">
        <v>0</v>
      </c>
      <c r="BC701">
        <v>0</v>
      </c>
      <c r="BD701">
        <v>0</v>
      </c>
      <c r="BE701">
        <v>0</v>
      </c>
      <c r="BF701" s="51">
        <f t="shared" si="292"/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57</v>
      </c>
      <c r="BW701" t="s">
        <v>24</v>
      </c>
      <c r="BX701">
        <v>0</v>
      </c>
      <c r="BY701">
        <v>0</v>
      </c>
      <c r="BZ701" s="52">
        <f t="shared" si="311"/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 s="52">
        <f t="shared" si="312"/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Y701">
        <v>0</v>
      </c>
      <c r="CZ701">
        <v>0</v>
      </c>
      <c r="DA701">
        <v>0</v>
      </c>
      <c r="DC701">
        <v>0</v>
      </c>
      <c r="DD701" s="54">
        <f t="shared" si="293"/>
        <v>0</v>
      </c>
      <c r="DE701" t="s">
        <v>73</v>
      </c>
      <c r="DF701">
        <v>0</v>
      </c>
      <c r="DG701" s="46">
        <v>0</v>
      </c>
      <c r="DH701" t="s">
        <v>68</v>
      </c>
    </row>
    <row r="702" spans="1:112" hidden="1" x14ac:dyDescent="0.35">
      <c r="A702" t="s">
        <v>2</v>
      </c>
      <c r="B702">
        <v>21056379</v>
      </c>
      <c r="C702">
        <v>1992</v>
      </c>
      <c r="D702">
        <v>30</v>
      </c>
      <c r="E702" s="45">
        <v>0</v>
      </c>
      <c r="F702" t="s">
        <v>8</v>
      </c>
      <c r="G702" s="3" t="s">
        <v>11</v>
      </c>
      <c r="H702" s="1">
        <v>44467</v>
      </c>
      <c r="I702" s="1">
        <v>44488</v>
      </c>
      <c r="J702" s="1">
        <v>44523</v>
      </c>
      <c r="K702">
        <v>39.200000000000003</v>
      </c>
      <c r="L702" s="48">
        <f t="shared" si="313"/>
        <v>0</v>
      </c>
      <c r="M702" s="48">
        <f t="shared" si="289"/>
        <v>0</v>
      </c>
      <c r="N702" s="48">
        <f t="shared" si="290"/>
        <v>0</v>
      </c>
      <c r="O702">
        <v>34.200000000000003</v>
      </c>
      <c r="P702">
        <v>3000</v>
      </c>
      <c r="Q702" s="9">
        <f>VLOOKUP(ROUND(K702,0),Sheet2!$B$20:$J$37,8,0)</f>
        <v>2883.6536389391513</v>
      </c>
      <c r="R702" s="46">
        <f>VLOOKUP(ROUND(K702,0),Sheet2!$B$20:$J$37,2,0)</f>
        <v>3986.9445441050993</v>
      </c>
      <c r="S702" s="46">
        <f>VLOOKUP(ROUND(K702,0),Sheet2!$B$20:$J$37,3,0)</f>
        <v>3823.1316171522089</v>
      </c>
      <c r="T702" s="46">
        <f>VLOOKUP(ROUND(K702,0),Sheet2!$B$20:$J$37,4,0)</f>
        <v>3736.3856874523608</v>
      </c>
      <c r="U702" s="46">
        <f>VLOOKUP(ROUND(K702,0),Sheet2!$B$20:$J$37,5,0)</f>
        <v>3602.8137210549116</v>
      </c>
      <c r="V702" s="46">
        <f>VLOOKUP(ROUND(K702,0),Sheet2!$B$20:$J$37,6,0)</f>
        <v>3379.6207896898895</v>
      </c>
      <c r="W702" s="46">
        <f>VLOOKUP(ROUND(K702,0),Sheet2!$B$20:$J$37,7,0)</f>
        <v>3131.6372143145204</v>
      </c>
      <c r="X702" s="46">
        <f>VLOOKUP(ROUND(K702,0),Sheet2!$B$20:$J$37,8,0)</f>
        <v>2883.6536389391513</v>
      </c>
      <c r="Y702" s="46">
        <f>VLOOKUP(ROUND(K702,0),Sheet2!$B$20:$J$37,9,0)</f>
        <v>2660.4607075741292</v>
      </c>
      <c r="Z702" s="46">
        <f>VLOOKUP(ROUND(K702,0),Sheet2!$B$20:$M$37,10,0)</f>
        <v>2526.8887411766796</v>
      </c>
      <c r="AA702" s="46">
        <f>VLOOKUP(ROUND(K702,0),Sheet2!$B$20:$M$37,11,0)</f>
        <v>2440.1428114768319</v>
      </c>
      <c r="AB702" s="46">
        <f>VLOOKUP(ROUND(K702,0),Sheet2!$B$20:$M$37,12,0)</f>
        <v>2276.3298845239415</v>
      </c>
      <c r="AC702" s="46">
        <v>25</v>
      </c>
      <c r="AD702" s="53">
        <f t="shared" si="291"/>
        <v>0</v>
      </c>
      <c r="AE702">
        <v>1</v>
      </c>
      <c r="AF702" s="46">
        <v>0</v>
      </c>
      <c r="AG702">
        <v>0</v>
      </c>
      <c r="AH702" s="45">
        <v>0</v>
      </c>
      <c r="AL702">
        <v>0</v>
      </c>
      <c r="AM702" s="45">
        <v>0</v>
      </c>
      <c r="AO702">
        <v>0</v>
      </c>
      <c r="AQ702">
        <v>0</v>
      </c>
      <c r="AS702">
        <v>0</v>
      </c>
      <c r="AT702">
        <v>0</v>
      </c>
      <c r="AU702" t="s">
        <v>20</v>
      </c>
      <c r="AV702" t="s">
        <v>25</v>
      </c>
      <c r="AW702">
        <v>0</v>
      </c>
      <c r="AX702">
        <v>0</v>
      </c>
      <c r="AY702">
        <v>1</v>
      </c>
      <c r="AZ702" s="51">
        <f t="shared" si="294"/>
        <v>1</v>
      </c>
      <c r="BA702">
        <v>0</v>
      </c>
      <c r="BB702">
        <v>0</v>
      </c>
      <c r="BC702">
        <v>0</v>
      </c>
      <c r="BD702">
        <v>0</v>
      </c>
      <c r="BE702">
        <v>0</v>
      </c>
      <c r="BF702" s="51">
        <f t="shared" si="292"/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21</v>
      </c>
      <c r="BW702" t="s">
        <v>25</v>
      </c>
      <c r="BX702">
        <v>0</v>
      </c>
      <c r="BY702">
        <v>0</v>
      </c>
      <c r="BZ702" s="52">
        <f t="shared" si="311"/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 s="52">
        <f t="shared" si="312"/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</v>
      </c>
      <c r="CY702">
        <v>0</v>
      </c>
      <c r="CZ702">
        <v>0</v>
      </c>
      <c r="DA702">
        <v>0</v>
      </c>
      <c r="DC702">
        <v>0</v>
      </c>
      <c r="DD702" s="54">
        <f t="shared" si="293"/>
        <v>0</v>
      </c>
      <c r="DE702" t="s">
        <v>73</v>
      </c>
      <c r="DF702">
        <v>0</v>
      </c>
      <c r="DG702" s="46">
        <v>0</v>
      </c>
      <c r="DH702" t="s">
        <v>68</v>
      </c>
    </row>
    <row r="703" spans="1:112" hidden="1" x14ac:dyDescent="0.35">
      <c r="A703" t="s">
        <v>2</v>
      </c>
      <c r="B703">
        <v>21054245</v>
      </c>
      <c r="C703">
        <v>1998</v>
      </c>
      <c r="D703">
        <v>24</v>
      </c>
      <c r="E703">
        <v>0</v>
      </c>
      <c r="F703" t="s">
        <v>8</v>
      </c>
      <c r="G703" s="3" t="s">
        <v>11</v>
      </c>
      <c r="H703" s="1">
        <v>44460</v>
      </c>
      <c r="I703" s="1" t="s">
        <v>52</v>
      </c>
      <c r="J703" s="1">
        <v>44490</v>
      </c>
      <c r="K703">
        <v>39.285714285714285</v>
      </c>
      <c r="L703" s="48">
        <f t="shared" si="313"/>
        <v>0</v>
      </c>
      <c r="M703" s="48">
        <f t="shared" si="289"/>
        <v>0</v>
      </c>
      <c r="N703" s="48">
        <f t="shared" si="290"/>
        <v>0</v>
      </c>
      <c r="O703">
        <v>35</v>
      </c>
      <c r="P703">
        <v>3000</v>
      </c>
      <c r="Q703" s="9">
        <f>VLOOKUP(ROUND(K703,0),Sheet2!$B$20:$J$37,8,0)</f>
        <v>2883.6536389391513</v>
      </c>
      <c r="R703" s="46">
        <f>VLOOKUP(ROUND(K703,0),Sheet2!$B$20:$J$37,2,0)</f>
        <v>3986.9445441050993</v>
      </c>
      <c r="S703" s="46">
        <f>VLOOKUP(ROUND(K703,0),Sheet2!$B$20:$J$37,3,0)</f>
        <v>3823.1316171522089</v>
      </c>
      <c r="T703" s="46">
        <f>VLOOKUP(ROUND(K703,0),Sheet2!$B$20:$J$37,4,0)</f>
        <v>3736.3856874523608</v>
      </c>
      <c r="U703" s="46">
        <f>VLOOKUP(ROUND(K703,0),Sheet2!$B$20:$J$37,5,0)</f>
        <v>3602.8137210549116</v>
      </c>
      <c r="V703" s="46">
        <f>VLOOKUP(ROUND(K703,0),Sheet2!$B$20:$J$37,6,0)</f>
        <v>3379.6207896898895</v>
      </c>
      <c r="W703" s="46">
        <f>VLOOKUP(ROUND(K703,0),Sheet2!$B$20:$J$37,7,0)</f>
        <v>3131.6372143145204</v>
      </c>
      <c r="X703" s="46">
        <f>VLOOKUP(ROUND(K703,0),Sheet2!$B$20:$J$37,8,0)</f>
        <v>2883.6536389391513</v>
      </c>
      <c r="Y703" s="46">
        <f>VLOOKUP(ROUND(K703,0),Sheet2!$B$20:$J$37,9,0)</f>
        <v>2660.4607075741292</v>
      </c>
      <c r="Z703" s="46">
        <f>VLOOKUP(ROUND(K703,0),Sheet2!$B$20:$M$37,10,0)</f>
        <v>2526.8887411766796</v>
      </c>
      <c r="AA703" s="46">
        <f>VLOOKUP(ROUND(K703,0),Sheet2!$B$20:$M$37,11,0)</f>
        <v>2440.1428114768319</v>
      </c>
      <c r="AB703" s="46">
        <f>VLOOKUP(ROUND(K703,0),Sheet2!$B$20:$M$37,12,0)</f>
        <v>2276.3298845239415</v>
      </c>
      <c r="AC703" s="46">
        <v>25</v>
      </c>
      <c r="AD703" s="53">
        <f t="shared" si="291"/>
        <v>0</v>
      </c>
      <c r="AE703">
        <v>1</v>
      </c>
      <c r="AF703" s="46">
        <v>0</v>
      </c>
      <c r="AG703">
        <v>0</v>
      </c>
      <c r="AH703" s="45">
        <v>0</v>
      </c>
      <c r="AL703">
        <v>0</v>
      </c>
      <c r="AM703" s="45">
        <v>0</v>
      </c>
      <c r="AO703">
        <v>0</v>
      </c>
      <c r="AQ703">
        <v>0</v>
      </c>
      <c r="AS703">
        <v>0</v>
      </c>
      <c r="AT703">
        <v>0</v>
      </c>
      <c r="AU703" t="s">
        <v>21</v>
      </c>
      <c r="AV703" t="s">
        <v>25</v>
      </c>
      <c r="AW703">
        <v>0</v>
      </c>
      <c r="AX703">
        <v>0</v>
      </c>
      <c r="AY703">
        <v>1</v>
      </c>
      <c r="AZ703" s="51">
        <f t="shared" si="294"/>
        <v>1</v>
      </c>
      <c r="BA703">
        <v>1</v>
      </c>
      <c r="BB703">
        <v>0</v>
      </c>
      <c r="BC703">
        <v>1</v>
      </c>
      <c r="BD703">
        <v>0</v>
      </c>
      <c r="BE703">
        <v>0</v>
      </c>
      <c r="BF703" s="51">
        <f t="shared" si="292"/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/>
      <c r="CW703">
        <v>0</v>
      </c>
      <c r="CY703">
        <v>0</v>
      </c>
      <c r="CZ703">
        <v>0</v>
      </c>
      <c r="DA703">
        <v>0</v>
      </c>
      <c r="DC703">
        <v>0</v>
      </c>
      <c r="DD703" s="54">
        <f t="shared" si="293"/>
        <v>0</v>
      </c>
      <c r="DE703" t="s">
        <v>8</v>
      </c>
      <c r="DF703">
        <v>0</v>
      </c>
      <c r="DG703" s="46">
        <v>0</v>
      </c>
      <c r="DH703" t="s">
        <v>68</v>
      </c>
    </row>
    <row r="704" spans="1:112" hidden="1" x14ac:dyDescent="0.35">
      <c r="A704" t="s">
        <v>2</v>
      </c>
      <c r="B704">
        <v>19412314</v>
      </c>
      <c r="C704">
        <v>1994</v>
      </c>
      <c r="D704">
        <v>28</v>
      </c>
      <c r="E704">
        <v>0</v>
      </c>
      <c r="F704" t="s">
        <v>8</v>
      </c>
      <c r="G704" s="3" t="s">
        <v>11</v>
      </c>
      <c r="H704" s="1">
        <v>44426</v>
      </c>
      <c r="I704" s="1" t="s">
        <v>52</v>
      </c>
      <c r="J704" s="1">
        <v>44518</v>
      </c>
      <c r="K704">
        <v>39.285714285714285</v>
      </c>
      <c r="L704" s="48">
        <f t="shared" si="313"/>
        <v>0</v>
      </c>
      <c r="M704" s="48">
        <f t="shared" si="289"/>
        <v>0</v>
      </c>
      <c r="N704" s="48">
        <f t="shared" si="290"/>
        <v>0</v>
      </c>
      <c r="O704">
        <v>26.142857142857142</v>
      </c>
      <c r="P704">
        <v>3000</v>
      </c>
      <c r="Q704" s="9">
        <f>VLOOKUP(ROUND(K704,0),Sheet2!$B$20:$J$37,8,0)</f>
        <v>2883.6536389391513</v>
      </c>
      <c r="R704" s="46">
        <f>VLOOKUP(ROUND(K704,0),Sheet2!$B$20:$J$37,2,0)</f>
        <v>3986.9445441050993</v>
      </c>
      <c r="S704" s="46">
        <f>VLOOKUP(ROUND(K704,0),Sheet2!$B$20:$J$37,3,0)</f>
        <v>3823.1316171522089</v>
      </c>
      <c r="T704" s="46">
        <f>VLOOKUP(ROUND(K704,0),Sheet2!$B$20:$J$37,4,0)</f>
        <v>3736.3856874523608</v>
      </c>
      <c r="U704" s="46">
        <f>VLOOKUP(ROUND(K704,0),Sheet2!$B$20:$J$37,5,0)</f>
        <v>3602.8137210549116</v>
      </c>
      <c r="V704" s="46">
        <f>VLOOKUP(ROUND(K704,0),Sheet2!$B$20:$J$37,6,0)</f>
        <v>3379.6207896898895</v>
      </c>
      <c r="W704" s="46">
        <f>VLOOKUP(ROUND(K704,0),Sheet2!$B$20:$J$37,7,0)</f>
        <v>3131.6372143145204</v>
      </c>
      <c r="X704" s="46">
        <f>VLOOKUP(ROUND(K704,0),Sheet2!$B$20:$J$37,8,0)</f>
        <v>2883.6536389391513</v>
      </c>
      <c r="Y704" s="46">
        <f>VLOOKUP(ROUND(K704,0),Sheet2!$B$20:$J$37,9,0)</f>
        <v>2660.4607075741292</v>
      </c>
      <c r="Z704" s="46">
        <f>VLOOKUP(ROUND(K704,0),Sheet2!$B$20:$M$37,10,0)</f>
        <v>2526.8887411766796</v>
      </c>
      <c r="AA704" s="46">
        <f>VLOOKUP(ROUND(K704,0),Sheet2!$B$20:$M$37,11,0)</f>
        <v>2440.1428114768319</v>
      </c>
      <c r="AB704" s="46">
        <f>VLOOKUP(ROUND(K704,0),Sheet2!$B$20:$M$37,12,0)</f>
        <v>2276.3298845239415</v>
      </c>
      <c r="AC704" s="46">
        <v>25</v>
      </c>
      <c r="AD704" s="53">
        <f t="shared" si="291"/>
        <v>0</v>
      </c>
      <c r="AE704">
        <v>1</v>
      </c>
      <c r="AF704" s="46">
        <v>0</v>
      </c>
      <c r="AG704">
        <v>0</v>
      </c>
      <c r="AH704" s="45">
        <v>0</v>
      </c>
      <c r="AL704">
        <v>0</v>
      </c>
      <c r="AM704" s="45">
        <v>0</v>
      </c>
      <c r="AO704">
        <v>0</v>
      </c>
      <c r="AQ704">
        <v>0</v>
      </c>
      <c r="AS704">
        <v>0</v>
      </c>
      <c r="AT704">
        <v>0</v>
      </c>
      <c r="AU704" t="s">
        <v>21</v>
      </c>
      <c r="AV704" t="s">
        <v>24</v>
      </c>
      <c r="AW704">
        <v>0</v>
      </c>
      <c r="AX704">
        <v>0</v>
      </c>
      <c r="AY704">
        <v>1</v>
      </c>
      <c r="AZ704" s="51">
        <f t="shared" si="294"/>
        <v>1</v>
      </c>
      <c r="BA704">
        <v>0</v>
      </c>
      <c r="BB704">
        <v>0</v>
      </c>
      <c r="BC704">
        <v>1</v>
      </c>
      <c r="BD704">
        <v>0</v>
      </c>
      <c r="BE704">
        <v>0</v>
      </c>
      <c r="BF704" s="51">
        <f t="shared" si="292"/>
        <v>0</v>
      </c>
      <c r="BG704">
        <v>0</v>
      </c>
      <c r="BH704">
        <v>1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/>
      <c r="CW704">
        <v>0</v>
      </c>
      <c r="CY704">
        <v>0</v>
      </c>
      <c r="CZ704">
        <v>0</v>
      </c>
      <c r="DA704">
        <v>0</v>
      </c>
      <c r="DC704">
        <v>0</v>
      </c>
      <c r="DD704" s="54">
        <f t="shared" si="293"/>
        <v>0</v>
      </c>
      <c r="DE704" t="s">
        <v>73</v>
      </c>
      <c r="DF704">
        <v>0</v>
      </c>
      <c r="DG704" s="46">
        <v>0</v>
      </c>
      <c r="DH704" t="s">
        <v>68</v>
      </c>
    </row>
    <row r="705" spans="1:112" hidden="1" x14ac:dyDescent="0.35">
      <c r="A705" t="s">
        <v>2</v>
      </c>
      <c r="B705">
        <v>21048592</v>
      </c>
      <c r="C705">
        <v>1992</v>
      </c>
      <c r="D705">
        <v>30</v>
      </c>
      <c r="E705">
        <v>0</v>
      </c>
      <c r="F705" t="s">
        <v>8</v>
      </c>
      <c r="G705" s="3" t="s">
        <v>11</v>
      </c>
      <c r="H705" s="1">
        <v>44434</v>
      </c>
      <c r="I705" s="1">
        <v>44455</v>
      </c>
      <c r="J705" s="1">
        <v>44450</v>
      </c>
      <c r="K705">
        <v>39.428571428571431</v>
      </c>
      <c r="L705" s="48">
        <f t="shared" si="313"/>
        <v>0</v>
      </c>
      <c r="M705" s="48">
        <f t="shared" si="289"/>
        <v>0</v>
      </c>
      <c r="N705" s="48">
        <f t="shared" si="290"/>
        <v>0</v>
      </c>
      <c r="O705">
        <v>37.142857142857146</v>
      </c>
      <c r="P705">
        <v>3000</v>
      </c>
      <c r="Q705" s="9">
        <f>VLOOKUP(ROUND(K705,0),Sheet2!$B$20:$J$37,8,0)</f>
        <v>2883.6536389391513</v>
      </c>
      <c r="R705" s="46">
        <f>VLOOKUP(ROUND(K705,0),Sheet2!$B$20:$J$37,2,0)</f>
        <v>3986.9445441050993</v>
      </c>
      <c r="S705" s="46">
        <f>VLOOKUP(ROUND(K705,0),Sheet2!$B$20:$J$37,3,0)</f>
        <v>3823.1316171522089</v>
      </c>
      <c r="T705" s="46">
        <f>VLOOKUP(ROUND(K705,0),Sheet2!$B$20:$J$37,4,0)</f>
        <v>3736.3856874523608</v>
      </c>
      <c r="U705" s="46">
        <f>VLOOKUP(ROUND(K705,0),Sheet2!$B$20:$J$37,5,0)</f>
        <v>3602.8137210549116</v>
      </c>
      <c r="V705" s="46">
        <f>VLOOKUP(ROUND(K705,0),Sheet2!$B$20:$J$37,6,0)</f>
        <v>3379.6207896898895</v>
      </c>
      <c r="W705" s="46">
        <f>VLOOKUP(ROUND(K705,0),Sheet2!$B$20:$J$37,7,0)</f>
        <v>3131.6372143145204</v>
      </c>
      <c r="X705" s="46">
        <f>VLOOKUP(ROUND(K705,0),Sheet2!$B$20:$J$37,8,0)</f>
        <v>2883.6536389391513</v>
      </c>
      <c r="Y705" s="46">
        <f>VLOOKUP(ROUND(K705,0),Sheet2!$B$20:$J$37,9,0)</f>
        <v>2660.4607075741292</v>
      </c>
      <c r="Z705" s="46">
        <f>VLOOKUP(ROUND(K705,0),Sheet2!$B$20:$M$37,10,0)</f>
        <v>2526.8887411766796</v>
      </c>
      <c r="AA705" s="46">
        <f>VLOOKUP(ROUND(K705,0),Sheet2!$B$20:$M$37,11,0)</f>
        <v>2440.1428114768319</v>
      </c>
      <c r="AB705" s="46">
        <f>VLOOKUP(ROUND(K705,0),Sheet2!$B$20:$M$37,12,0)</f>
        <v>2276.3298845239415</v>
      </c>
      <c r="AC705" s="46">
        <v>25</v>
      </c>
      <c r="AD705" s="53">
        <f t="shared" si="291"/>
        <v>0</v>
      </c>
      <c r="AE705">
        <v>1</v>
      </c>
      <c r="AF705" s="46">
        <v>0</v>
      </c>
      <c r="AG705">
        <v>0</v>
      </c>
      <c r="AH705" s="45">
        <v>0</v>
      </c>
      <c r="AL705">
        <v>0</v>
      </c>
      <c r="AM705" s="45">
        <v>0</v>
      </c>
      <c r="AO705">
        <v>0</v>
      </c>
      <c r="AQ705">
        <v>0</v>
      </c>
      <c r="AS705">
        <v>0</v>
      </c>
      <c r="AT705">
        <v>0</v>
      </c>
      <c r="AU705" t="s">
        <v>20</v>
      </c>
      <c r="AV705" t="s">
        <v>25</v>
      </c>
      <c r="AW705">
        <v>0</v>
      </c>
      <c r="AX705">
        <v>0</v>
      </c>
      <c r="AY705">
        <v>1</v>
      </c>
      <c r="AZ705" s="51">
        <f t="shared" si="294"/>
        <v>1</v>
      </c>
      <c r="BA705">
        <v>0</v>
      </c>
      <c r="BB705">
        <v>0</v>
      </c>
      <c r="BC705">
        <v>0</v>
      </c>
      <c r="BD705">
        <v>0</v>
      </c>
      <c r="BE705">
        <v>0</v>
      </c>
      <c r="BF705" s="51">
        <f t="shared" si="292"/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21</v>
      </c>
      <c r="BW705" t="s">
        <v>25</v>
      </c>
      <c r="BX705">
        <v>0</v>
      </c>
      <c r="BY705">
        <v>1</v>
      </c>
      <c r="BZ705" s="52">
        <f t="shared" ref="BZ705" si="314">BX705+BY705</f>
        <v>1</v>
      </c>
      <c r="CA705">
        <v>0</v>
      </c>
      <c r="CB705">
        <v>0</v>
      </c>
      <c r="CC705">
        <v>0</v>
      </c>
      <c r="CD705">
        <v>0</v>
      </c>
      <c r="CE705">
        <v>0</v>
      </c>
      <c r="CF705" s="52">
        <f>CD705+CE705</f>
        <v>0</v>
      </c>
      <c r="CG705">
        <v>0</v>
      </c>
      <c r="CH705">
        <v>0</v>
      </c>
      <c r="CI705">
        <v>0</v>
      </c>
      <c r="CJ705">
        <v>0</v>
      </c>
      <c r="CK705">
        <v>1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Y705">
        <v>0</v>
      </c>
      <c r="CZ705">
        <v>0</v>
      </c>
      <c r="DA705">
        <v>0</v>
      </c>
      <c r="DC705">
        <v>0</v>
      </c>
      <c r="DD705" s="54">
        <f t="shared" si="293"/>
        <v>0</v>
      </c>
      <c r="DF705">
        <v>0</v>
      </c>
      <c r="DG705" s="46">
        <v>0</v>
      </c>
      <c r="DH705" t="s">
        <v>68</v>
      </c>
    </row>
    <row r="706" spans="1:112" hidden="1" x14ac:dyDescent="0.35">
      <c r="A706" t="s">
        <v>2</v>
      </c>
      <c r="B706">
        <v>21046491</v>
      </c>
      <c r="C706">
        <v>1992</v>
      </c>
      <c r="D706">
        <v>30</v>
      </c>
      <c r="E706">
        <v>0</v>
      </c>
      <c r="F706" t="s">
        <v>8</v>
      </c>
      <c r="G706" s="4" t="s">
        <v>11</v>
      </c>
      <c r="H706" s="1">
        <v>44427</v>
      </c>
      <c r="I706" s="1"/>
      <c r="J706" s="1">
        <v>44547</v>
      </c>
      <c r="K706">
        <v>39.428571428571431</v>
      </c>
      <c r="L706" s="48">
        <f t="shared" si="313"/>
        <v>0</v>
      </c>
      <c r="M706" s="48">
        <f t="shared" ref="M706:M769" si="315">IF(AND(K706&gt;=28, K706&lt;34),1,0)</f>
        <v>0</v>
      </c>
      <c r="N706" s="48">
        <f t="shared" ref="N706:N769" si="316">IF(AND(K706&gt;=34, K706&lt;37),1,0)</f>
        <v>0</v>
      </c>
      <c r="O706">
        <v>22.285714285714288</v>
      </c>
      <c r="P706">
        <v>3000</v>
      </c>
      <c r="Q706" s="9">
        <f>VLOOKUP(ROUND(K706,0),Sheet2!$B$20:$J$37,8,0)</f>
        <v>2883.6536389391513</v>
      </c>
      <c r="R706" s="46">
        <f>VLOOKUP(ROUND(K706,0),Sheet2!$B$20:$J$37,2,0)</f>
        <v>3986.9445441050993</v>
      </c>
      <c r="S706" s="46">
        <f>VLOOKUP(ROUND(K706,0),Sheet2!$B$20:$J$37,3,0)</f>
        <v>3823.1316171522089</v>
      </c>
      <c r="T706" s="46">
        <f>VLOOKUP(ROUND(K706,0),Sheet2!$B$20:$J$37,4,0)</f>
        <v>3736.3856874523608</v>
      </c>
      <c r="U706" s="46">
        <f>VLOOKUP(ROUND(K706,0),Sheet2!$B$20:$J$37,5,0)</f>
        <v>3602.8137210549116</v>
      </c>
      <c r="V706" s="46">
        <f>VLOOKUP(ROUND(K706,0),Sheet2!$B$20:$J$37,6,0)</f>
        <v>3379.6207896898895</v>
      </c>
      <c r="W706" s="46">
        <f>VLOOKUP(ROUND(K706,0),Sheet2!$B$20:$J$37,7,0)</f>
        <v>3131.6372143145204</v>
      </c>
      <c r="X706" s="46">
        <f>VLOOKUP(ROUND(K706,0),Sheet2!$B$20:$J$37,8,0)</f>
        <v>2883.6536389391513</v>
      </c>
      <c r="Y706" s="46">
        <f>VLOOKUP(ROUND(K706,0),Sheet2!$B$20:$J$37,9,0)</f>
        <v>2660.4607075741292</v>
      </c>
      <c r="Z706" s="46">
        <f>VLOOKUP(ROUND(K706,0),Sheet2!$B$20:$M$37,10,0)</f>
        <v>2526.8887411766796</v>
      </c>
      <c r="AA706" s="46">
        <f>VLOOKUP(ROUND(K706,0),Sheet2!$B$20:$M$37,11,0)</f>
        <v>2440.1428114768319</v>
      </c>
      <c r="AB706" s="46">
        <f>VLOOKUP(ROUND(K706,0),Sheet2!$B$20:$M$37,12,0)</f>
        <v>2276.3298845239415</v>
      </c>
      <c r="AC706" s="46">
        <v>25</v>
      </c>
      <c r="AD706" s="53">
        <f t="shared" si="291"/>
        <v>0</v>
      </c>
      <c r="AE706">
        <v>1</v>
      </c>
      <c r="AF706" s="46">
        <v>0</v>
      </c>
      <c r="AG706">
        <v>0</v>
      </c>
      <c r="AH706" s="45">
        <v>0</v>
      </c>
      <c r="AL706">
        <v>0</v>
      </c>
      <c r="AM706" s="45">
        <v>0</v>
      </c>
      <c r="AO706">
        <v>0</v>
      </c>
      <c r="AQ706">
        <v>0</v>
      </c>
      <c r="AS706">
        <v>0</v>
      </c>
      <c r="AT706">
        <v>0</v>
      </c>
      <c r="AU706" t="s">
        <v>21</v>
      </c>
      <c r="AV706" t="s">
        <v>24</v>
      </c>
      <c r="AW706">
        <v>0</v>
      </c>
      <c r="AX706">
        <v>0</v>
      </c>
      <c r="AY706">
        <v>1</v>
      </c>
      <c r="AZ706" s="51">
        <f t="shared" si="294"/>
        <v>1</v>
      </c>
      <c r="BA706">
        <v>0</v>
      </c>
      <c r="BB706">
        <v>1</v>
      </c>
      <c r="BC706">
        <v>0</v>
      </c>
      <c r="BD706">
        <v>0</v>
      </c>
      <c r="BE706">
        <v>0</v>
      </c>
      <c r="BF706" s="51">
        <f t="shared" si="292"/>
        <v>0</v>
      </c>
      <c r="BG706">
        <v>0</v>
      </c>
      <c r="BH706">
        <v>0</v>
      </c>
      <c r="BI706">
        <v>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/>
      <c r="CW706">
        <v>0</v>
      </c>
      <c r="CY706">
        <v>0</v>
      </c>
      <c r="CZ706">
        <v>0</v>
      </c>
      <c r="DA706">
        <v>0</v>
      </c>
      <c r="DC706">
        <v>1</v>
      </c>
      <c r="DD706" s="54">
        <f t="shared" si="293"/>
        <v>1</v>
      </c>
      <c r="DF706">
        <v>0</v>
      </c>
      <c r="DG706" s="46">
        <v>0</v>
      </c>
      <c r="DH706" t="s">
        <v>68</v>
      </c>
    </row>
    <row r="707" spans="1:112" hidden="1" x14ac:dyDescent="0.35">
      <c r="A707" t="s">
        <v>2</v>
      </c>
      <c r="B707">
        <v>21051391</v>
      </c>
      <c r="C707">
        <v>1992</v>
      </c>
      <c r="D707">
        <v>30</v>
      </c>
      <c r="E707">
        <v>0</v>
      </c>
      <c r="F707" t="s">
        <v>8</v>
      </c>
      <c r="G707" s="4" t="s">
        <v>11</v>
      </c>
      <c r="H707" s="1">
        <v>44448</v>
      </c>
      <c r="I707" s="1">
        <v>44470</v>
      </c>
      <c r="J707" s="1">
        <v>44554</v>
      </c>
      <c r="K707">
        <v>39.428571428571431</v>
      </c>
      <c r="L707" s="48">
        <f t="shared" si="313"/>
        <v>0</v>
      </c>
      <c r="M707" s="48">
        <f t="shared" si="315"/>
        <v>0</v>
      </c>
      <c r="N707" s="48">
        <f t="shared" si="316"/>
        <v>0</v>
      </c>
      <c r="O707">
        <v>27.428571428571431</v>
      </c>
      <c r="P707">
        <v>3000</v>
      </c>
      <c r="Q707" s="9">
        <f>VLOOKUP(ROUND(K707,0),Sheet2!$B$20:$J$37,8,0)</f>
        <v>2883.6536389391513</v>
      </c>
      <c r="R707" s="46">
        <f>VLOOKUP(ROUND(K707,0),Sheet2!$B$20:$J$37,2,0)</f>
        <v>3986.9445441050993</v>
      </c>
      <c r="S707" s="46">
        <f>VLOOKUP(ROUND(K707,0),Sheet2!$B$20:$J$37,3,0)</f>
        <v>3823.1316171522089</v>
      </c>
      <c r="T707" s="46">
        <f>VLOOKUP(ROUND(K707,0),Sheet2!$B$20:$J$37,4,0)</f>
        <v>3736.3856874523608</v>
      </c>
      <c r="U707" s="46">
        <f>VLOOKUP(ROUND(K707,0),Sheet2!$B$20:$J$37,5,0)</f>
        <v>3602.8137210549116</v>
      </c>
      <c r="V707" s="46">
        <f>VLOOKUP(ROUND(K707,0),Sheet2!$B$20:$J$37,6,0)</f>
        <v>3379.6207896898895</v>
      </c>
      <c r="W707" s="46">
        <f>VLOOKUP(ROUND(K707,0),Sheet2!$B$20:$J$37,7,0)</f>
        <v>3131.6372143145204</v>
      </c>
      <c r="X707" s="46">
        <f>VLOOKUP(ROUND(K707,0),Sheet2!$B$20:$J$37,8,0)</f>
        <v>2883.6536389391513</v>
      </c>
      <c r="Y707" s="46">
        <f>VLOOKUP(ROUND(K707,0),Sheet2!$B$20:$J$37,9,0)</f>
        <v>2660.4607075741292</v>
      </c>
      <c r="Z707" s="46">
        <f>VLOOKUP(ROUND(K707,0),Sheet2!$B$20:$M$37,10,0)</f>
        <v>2526.8887411766796</v>
      </c>
      <c r="AA707" s="46">
        <f>VLOOKUP(ROUND(K707,0),Sheet2!$B$20:$M$37,11,0)</f>
        <v>2440.1428114768319</v>
      </c>
      <c r="AB707" s="46">
        <f>VLOOKUP(ROUND(K707,0),Sheet2!$B$20:$M$37,12,0)</f>
        <v>2276.3298845239415</v>
      </c>
      <c r="AC707" s="46">
        <v>25</v>
      </c>
      <c r="AD707" s="53">
        <f t="shared" ref="AD707:AD770" si="317">IF(P707&lt;Y707,1,0)</f>
        <v>0</v>
      </c>
      <c r="AE707">
        <v>1</v>
      </c>
      <c r="AF707" s="46">
        <v>0</v>
      </c>
      <c r="AG707">
        <v>0</v>
      </c>
      <c r="AH707" s="45">
        <v>0</v>
      </c>
      <c r="AL707">
        <v>0</v>
      </c>
      <c r="AM707" s="45">
        <v>0</v>
      </c>
      <c r="AO707">
        <v>0</v>
      </c>
      <c r="AQ707">
        <v>0</v>
      </c>
      <c r="AS707">
        <v>0</v>
      </c>
      <c r="AT707">
        <v>0</v>
      </c>
      <c r="AU707" t="s">
        <v>20</v>
      </c>
      <c r="AV707" t="s">
        <v>25</v>
      </c>
      <c r="AW707">
        <v>0</v>
      </c>
      <c r="AX707">
        <v>0</v>
      </c>
      <c r="AY707">
        <v>1</v>
      </c>
      <c r="AZ707" s="51">
        <f t="shared" ref="AZ707:AZ770" si="318">AX707+AY707</f>
        <v>1</v>
      </c>
      <c r="BA707">
        <v>0</v>
      </c>
      <c r="BB707">
        <v>1</v>
      </c>
      <c r="BC707">
        <v>1</v>
      </c>
      <c r="BD707">
        <v>0</v>
      </c>
      <c r="BE707">
        <v>0</v>
      </c>
      <c r="BF707" s="51">
        <f t="shared" ref="BF707:BF770" si="319">BD707+BE707</f>
        <v>0</v>
      </c>
      <c r="BG707">
        <v>0</v>
      </c>
      <c r="BH707">
        <v>0</v>
      </c>
      <c r="BI707">
        <v>1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22</v>
      </c>
      <c r="BW707" t="s">
        <v>25</v>
      </c>
      <c r="BX707">
        <v>0</v>
      </c>
      <c r="BY707">
        <v>1</v>
      </c>
      <c r="BZ707" s="52">
        <f t="shared" ref="BZ707" si="320">BX707+BY707</f>
        <v>1</v>
      </c>
      <c r="CA707">
        <v>0</v>
      </c>
      <c r="CB707">
        <v>0</v>
      </c>
      <c r="CC707">
        <v>1</v>
      </c>
      <c r="CD707">
        <v>0</v>
      </c>
      <c r="CE707">
        <v>0</v>
      </c>
      <c r="CF707" s="52">
        <f>CD707+CE707</f>
        <v>0</v>
      </c>
      <c r="CG707">
        <v>0</v>
      </c>
      <c r="CH707">
        <v>1</v>
      </c>
      <c r="CI707">
        <v>1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Y707">
        <v>0</v>
      </c>
      <c r="CZ707">
        <v>0</v>
      </c>
      <c r="DA707">
        <v>0</v>
      </c>
      <c r="DC707">
        <v>0</v>
      </c>
      <c r="DD707" s="54">
        <f t="shared" ref="DD707:DD770" si="321">IF(DC707&gt;0,1,0)</f>
        <v>0</v>
      </c>
      <c r="DF707">
        <v>0</v>
      </c>
      <c r="DG707" s="46">
        <v>0</v>
      </c>
      <c r="DH707" t="s">
        <v>68</v>
      </c>
    </row>
    <row r="708" spans="1:112" hidden="1" x14ac:dyDescent="0.35">
      <c r="A708" t="s">
        <v>2</v>
      </c>
      <c r="B708">
        <v>21043404</v>
      </c>
      <c r="C708">
        <v>1989</v>
      </c>
      <c r="D708">
        <v>33</v>
      </c>
      <c r="E708">
        <v>0</v>
      </c>
      <c r="F708" t="s">
        <v>8</v>
      </c>
      <c r="G708" s="3" t="s">
        <v>11</v>
      </c>
      <c r="H708" s="1">
        <v>44429</v>
      </c>
      <c r="I708" s="1" t="s">
        <v>52</v>
      </c>
      <c r="J708" s="1">
        <v>44490</v>
      </c>
      <c r="K708">
        <v>39.428571428571431</v>
      </c>
      <c r="L708" s="48">
        <f t="shared" si="313"/>
        <v>0</v>
      </c>
      <c r="M708" s="48">
        <f t="shared" si="315"/>
        <v>0</v>
      </c>
      <c r="N708" s="48">
        <f t="shared" si="316"/>
        <v>0</v>
      </c>
      <c r="O708">
        <v>30.714285714285715</v>
      </c>
      <c r="P708">
        <v>3000</v>
      </c>
      <c r="Q708" s="9">
        <f>VLOOKUP(ROUND(K708,0),Sheet2!$B$20:$J$37,8,0)</f>
        <v>2883.6536389391513</v>
      </c>
      <c r="R708" s="46">
        <f>VLOOKUP(ROUND(K708,0),Sheet2!$B$20:$J$37,2,0)</f>
        <v>3986.9445441050993</v>
      </c>
      <c r="S708" s="46">
        <f>VLOOKUP(ROUND(K708,0),Sheet2!$B$20:$J$37,3,0)</f>
        <v>3823.1316171522089</v>
      </c>
      <c r="T708" s="46">
        <f>VLOOKUP(ROUND(K708,0),Sheet2!$B$20:$J$37,4,0)</f>
        <v>3736.3856874523608</v>
      </c>
      <c r="U708" s="46">
        <f>VLOOKUP(ROUND(K708,0),Sheet2!$B$20:$J$37,5,0)</f>
        <v>3602.8137210549116</v>
      </c>
      <c r="V708" s="46">
        <f>VLOOKUP(ROUND(K708,0),Sheet2!$B$20:$J$37,6,0)</f>
        <v>3379.6207896898895</v>
      </c>
      <c r="W708" s="46">
        <f>VLOOKUP(ROUND(K708,0),Sheet2!$B$20:$J$37,7,0)</f>
        <v>3131.6372143145204</v>
      </c>
      <c r="X708" s="46">
        <f>VLOOKUP(ROUND(K708,0),Sheet2!$B$20:$J$37,8,0)</f>
        <v>2883.6536389391513</v>
      </c>
      <c r="Y708" s="46">
        <f>VLOOKUP(ROUND(K708,0),Sheet2!$B$20:$J$37,9,0)</f>
        <v>2660.4607075741292</v>
      </c>
      <c r="Z708" s="46">
        <f>VLOOKUP(ROUND(K708,0),Sheet2!$B$20:$M$37,10,0)</f>
        <v>2526.8887411766796</v>
      </c>
      <c r="AA708" s="46">
        <f>VLOOKUP(ROUND(K708,0),Sheet2!$B$20:$M$37,11,0)</f>
        <v>2440.1428114768319</v>
      </c>
      <c r="AB708" s="46">
        <f>VLOOKUP(ROUND(K708,0),Sheet2!$B$20:$M$37,12,0)</f>
        <v>2276.3298845239415</v>
      </c>
      <c r="AC708" s="46">
        <v>25</v>
      </c>
      <c r="AD708" s="53">
        <f t="shared" si="317"/>
        <v>0</v>
      </c>
      <c r="AE708">
        <v>1</v>
      </c>
      <c r="AF708" s="46">
        <v>0</v>
      </c>
      <c r="AG708">
        <v>0</v>
      </c>
      <c r="AH708" s="45">
        <v>0</v>
      </c>
      <c r="AL708">
        <v>0</v>
      </c>
      <c r="AM708" s="45">
        <v>0</v>
      </c>
      <c r="AO708">
        <v>0</v>
      </c>
      <c r="AQ708">
        <v>0</v>
      </c>
      <c r="AS708">
        <v>0</v>
      </c>
      <c r="AT708">
        <v>0</v>
      </c>
      <c r="AU708" t="s">
        <v>21</v>
      </c>
      <c r="AV708" t="s">
        <v>24</v>
      </c>
      <c r="AW708">
        <v>0</v>
      </c>
      <c r="AX708">
        <v>0</v>
      </c>
      <c r="AY708">
        <v>0</v>
      </c>
      <c r="AZ708" s="51">
        <f t="shared" si="318"/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51">
        <f t="shared" si="319"/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/>
      <c r="CW708">
        <v>0</v>
      </c>
      <c r="CY708">
        <v>0</v>
      </c>
      <c r="CZ708">
        <v>0</v>
      </c>
      <c r="DA708">
        <v>0</v>
      </c>
      <c r="DC708">
        <v>0</v>
      </c>
      <c r="DD708" s="54">
        <f t="shared" si="321"/>
        <v>0</v>
      </c>
      <c r="DF708">
        <v>0</v>
      </c>
      <c r="DG708" s="46">
        <v>0</v>
      </c>
      <c r="DH708" t="s">
        <v>68</v>
      </c>
    </row>
    <row r="709" spans="1:112" hidden="1" x14ac:dyDescent="0.35">
      <c r="A709" t="s">
        <v>3</v>
      </c>
      <c r="B709">
        <v>906433085</v>
      </c>
      <c r="C709">
        <v>1989</v>
      </c>
      <c r="D709">
        <v>33</v>
      </c>
      <c r="E709">
        <v>3</v>
      </c>
      <c r="F709" t="s">
        <v>8</v>
      </c>
      <c r="G709" s="3" t="s">
        <v>11</v>
      </c>
      <c r="H709" s="1">
        <v>44456</v>
      </c>
      <c r="I709" s="1">
        <v>44501</v>
      </c>
      <c r="J709" s="1">
        <v>44509</v>
      </c>
      <c r="K709">
        <v>39</v>
      </c>
      <c r="L709" s="48">
        <f t="shared" si="313"/>
        <v>0</v>
      </c>
      <c r="M709" s="48">
        <f t="shared" si="315"/>
        <v>0</v>
      </c>
      <c r="N709" s="48">
        <f t="shared" si="316"/>
        <v>0</v>
      </c>
      <c r="O709">
        <v>37.857142857142854</v>
      </c>
      <c r="P709">
        <v>3900</v>
      </c>
      <c r="Q709" s="9">
        <f>VLOOKUP(ROUND(K709,0),Sheet2!$B$20:$J$37,8,0)</f>
        <v>2883.6536389391513</v>
      </c>
      <c r="R709" s="46">
        <f>VLOOKUP(ROUND(K709,0),Sheet2!$B$20:$J$37,2,0)</f>
        <v>3986.9445441050993</v>
      </c>
      <c r="S709" s="46">
        <f>VLOOKUP(ROUND(K709,0),Sheet2!$B$20:$J$37,3,0)</f>
        <v>3823.1316171522089</v>
      </c>
      <c r="T709" s="46">
        <f>VLOOKUP(ROUND(K709,0),Sheet2!$B$20:$J$37,4,0)</f>
        <v>3736.3856874523608</v>
      </c>
      <c r="U709" s="46">
        <f>VLOOKUP(ROUND(K709,0),Sheet2!$B$20:$J$37,5,0)</f>
        <v>3602.8137210549116</v>
      </c>
      <c r="V709" s="46">
        <f>VLOOKUP(ROUND(K709,0),Sheet2!$B$20:$J$37,6,0)</f>
        <v>3379.6207896898895</v>
      </c>
      <c r="W709" s="46">
        <f>VLOOKUP(ROUND(K709,0),Sheet2!$B$20:$J$37,7,0)</f>
        <v>3131.6372143145204</v>
      </c>
      <c r="X709" s="46">
        <f>VLOOKUP(ROUND(K709,0),Sheet2!$B$20:$J$37,8,0)</f>
        <v>2883.6536389391513</v>
      </c>
      <c r="Y709" s="46">
        <f>VLOOKUP(ROUND(K709,0),Sheet2!$B$20:$J$37,9,0)</f>
        <v>2660.4607075741292</v>
      </c>
      <c r="Z709" s="46">
        <f>VLOOKUP(ROUND(K709,0),Sheet2!$B$20:$M$37,10,0)</f>
        <v>2526.8887411766796</v>
      </c>
      <c r="AA709" s="46">
        <f>VLOOKUP(ROUND(K709,0),Sheet2!$B$20:$M$37,11,0)</f>
        <v>2440.1428114768319</v>
      </c>
      <c r="AB709" s="46">
        <f>VLOOKUP(ROUND(K709,0),Sheet2!$B$20:$M$37,12,0)</f>
        <v>2276.3298845239415</v>
      </c>
      <c r="AC709" s="46">
        <v>97</v>
      </c>
      <c r="AD709" s="53">
        <f t="shared" si="317"/>
        <v>0</v>
      </c>
      <c r="AE709">
        <v>1</v>
      </c>
      <c r="AF709" s="46">
        <v>0</v>
      </c>
      <c r="AG709">
        <v>0</v>
      </c>
      <c r="AH709" s="45">
        <v>0</v>
      </c>
      <c r="AL709">
        <v>0</v>
      </c>
      <c r="AM709" s="45">
        <v>0</v>
      </c>
      <c r="AO709">
        <v>0</v>
      </c>
      <c r="AS709">
        <v>0</v>
      </c>
      <c r="AT709">
        <v>1</v>
      </c>
      <c r="AU709" t="s">
        <v>20</v>
      </c>
      <c r="AV709" t="s">
        <v>25</v>
      </c>
      <c r="AW709">
        <v>0</v>
      </c>
      <c r="AX709">
        <v>0</v>
      </c>
      <c r="AY709">
        <v>1</v>
      </c>
      <c r="AZ709" s="51">
        <f t="shared" si="318"/>
        <v>1</v>
      </c>
      <c r="BA709">
        <v>0</v>
      </c>
      <c r="BB709">
        <v>0</v>
      </c>
      <c r="BC709">
        <v>0</v>
      </c>
      <c r="BD709">
        <v>0</v>
      </c>
      <c r="BE709">
        <v>0</v>
      </c>
      <c r="BF709" s="51">
        <f t="shared" si="319"/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45</v>
      </c>
      <c r="BW709" t="s">
        <v>25</v>
      </c>
      <c r="BX709">
        <v>0</v>
      </c>
      <c r="BY709">
        <v>0</v>
      </c>
      <c r="BZ709" s="52">
        <f t="shared" ref="BZ709:BZ712" si="322">BX709+BY709</f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 s="52">
        <f t="shared" ref="CF709:CF712" si="323">CD709+CE709</f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Y709">
        <v>0</v>
      </c>
      <c r="CZ709">
        <v>0</v>
      </c>
      <c r="DA709">
        <v>0</v>
      </c>
      <c r="DC709">
        <v>1.1000000000000001</v>
      </c>
      <c r="DD709" s="54">
        <f t="shared" si="321"/>
        <v>1</v>
      </c>
      <c r="DE709" t="s">
        <v>8</v>
      </c>
      <c r="DF709">
        <v>0</v>
      </c>
      <c r="DG709" s="46">
        <v>0</v>
      </c>
      <c r="DH709" t="s">
        <v>68</v>
      </c>
    </row>
    <row r="710" spans="1:112" hidden="1" x14ac:dyDescent="0.35">
      <c r="A710" t="s">
        <v>2</v>
      </c>
      <c r="B710">
        <v>21049471</v>
      </c>
      <c r="C710">
        <v>1989</v>
      </c>
      <c r="D710">
        <v>33</v>
      </c>
      <c r="E710" s="45">
        <v>0</v>
      </c>
      <c r="F710" t="s">
        <v>8</v>
      </c>
      <c r="G710" s="4" t="s">
        <v>11</v>
      </c>
      <c r="H710" s="1">
        <v>44438</v>
      </c>
      <c r="I710" s="1">
        <v>44463</v>
      </c>
      <c r="J710" s="1">
        <v>44537</v>
      </c>
      <c r="K710">
        <v>39.142857142857146</v>
      </c>
      <c r="L710" s="48">
        <f t="shared" si="313"/>
        <v>0</v>
      </c>
      <c r="M710" s="48">
        <f t="shared" si="315"/>
        <v>0</v>
      </c>
      <c r="N710" s="48">
        <f t="shared" si="316"/>
        <v>0</v>
      </c>
      <c r="O710">
        <v>28.571428571428577</v>
      </c>
      <c r="P710">
        <v>3000</v>
      </c>
      <c r="Q710" s="9">
        <f>VLOOKUP(ROUND(K710,0),Sheet2!$B$20:$J$37,8,0)</f>
        <v>2883.6536389391513</v>
      </c>
      <c r="R710" s="46">
        <f>VLOOKUP(ROUND(K710,0),Sheet2!$B$20:$J$37,2,0)</f>
        <v>3986.9445441050993</v>
      </c>
      <c r="S710" s="46">
        <f>VLOOKUP(ROUND(K710,0),Sheet2!$B$20:$J$37,3,0)</f>
        <v>3823.1316171522089</v>
      </c>
      <c r="T710" s="46">
        <f>VLOOKUP(ROUND(K710,0),Sheet2!$B$20:$J$37,4,0)</f>
        <v>3736.3856874523608</v>
      </c>
      <c r="U710" s="46">
        <f>VLOOKUP(ROUND(K710,0),Sheet2!$B$20:$J$37,5,0)</f>
        <v>3602.8137210549116</v>
      </c>
      <c r="V710" s="46">
        <f>VLOOKUP(ROUND(K710,0),Sheet2!$B$20:$J$37,6,0)</f>
        <v>3379.6207896898895</v>
      </c>
      <c r="W710" s="46">
        <f>VLOOKUP(ROUND(K710,0),Sheet2!$B$20:$J$37,7,0)</f>
        <v>3131.6372143145204</v>
      </c>
      <c r="X710" s="46">
        <f>VLOOKUP(ROUND(K710,0),Sheet2!$B$20:$J$37,8,0)</f>
        <v>2883.6536389391513</v>
      </c>
      <c r="Y710" s="46">
        <f>VLOOKUP(ROUND(K710,0),Sheet2!$B$20:$J$37,9,0)</f>
        <v>2660.4607075741292</v>
      </c>
      <c r="Z710" s="46">
        <f>VLOOKUP(ROUND(K710,0),Sheet2!$B$20:$M$37,10,0)</f>
        <v>2526.8887411766796</v>
      </c>
      <c r="AA710" s="46">
        <f>VLOOKUP(ROUND(K710,0),Sheet2!$B$20:$M$37,11,0)</f>
        <v>2440.1428114768319</v>
      </c>
      <c r="AB710" s="46">
        <f>VLOOKUP(ROUND(K710,0),Sheet2!$B$20:$M$37,12,0)</f>
        <v>2276.3298845239415</v>
      </c>
      <c r="AC710" s="46">
        <v>25</v>
      </c>
      <c r="AD710" s="53">
        <f t="shared" si="317"/>
        <v>0</v>
      </c>
      <c r="AE710">
        <v>1</v>
      </c>
      <c r="AF710" s="46">
        <v>0</v>
      </c>
      <c r="AG710">
        <v>0</v>
      </c>
      <c r="AH710" s="45">
        <v>0</v>
      </c>
      <c r="AL710">
        <v>1</v>
      </c>
      <c r="AM710" s="45">
        <v>0</v>
      </c>
      <c r="AO710">
        <v>0</v>
      </c>
      <c r="AQ710">
        <v>0</v>
      </c>
      <c r="AS710">
        <v>0</v>
      </c>
      <c r="AT710">
        <v>0</v>
      </c>
      <c r="AU710" t="s">
        <v>20</v>
      </c>
      <c r="AV710" t="s">
        <v>25</v>
      </c>
      <c r="AW710">
        <v>0</v>
      </c>
      <c r="AX710">
        <v>0</v>
      </c>
      <c r="AY710">
        <v>1</v>
      </c>
      <c r="AZ710" s="51">
        <f t="shared" si="318"/>
        <v>1</v>
      </c>
      <c r="BA710">
        <v>0</v>
      </c>
      <c r="BB710">
        <v>1</v>
      </c>
      <c r="BC710">
        <v>0</v>
      </c>
      <c r="BD710">
        <v>0</v>
      </c>
      <c r="BE710">
        <v>0</v>
      </c>
      <c r="BF710" s="51">
        <f t="shared" si="319"/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25</v>
      </c>
      <c r="BW710" t="s">
        <v>25</v>
      </c>
      <c r="BX710">
        <v>0</v>
      </c>
      <c r="BY710">
        <v>1</v>
      </c>
      <c r="BZ710" s="52">
        <f t="shared" si="322"/>
        <v>1</v>
      </c>
      <c r="CA710">
        <v>0</v>
      </c>
      <c r="CB710">
        <v>0</v>
      </c>
      <c r="CC710">
        <v>0</v>
      </c>
      <c r="CD710">
        <v>0</v>
      </c>
      <c r="CE710">
        <v>0</v>
      </c>
      <c r="CF710" s="52">
        <f t="shared" si="323"/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Y710">
        <v>0</v>
      </c>
      <c r="CZ710">
        <v>0</v>
      </c>
      <c r="DA710">
        <v>0</v>
      </c>
      <c r="DC710">
        <v>0</v>
      </c>
      <c r="DD710" s="54">
        <f t="shared" si="321"/>
        <v>0</v>
      </c>
      <c r="DF710">
        <v>0</v>
      </c>
      <c r="DG710" s="46">
        <v>0</v>
      </c>
      <c r="DH710" t="s">
        <v>68</v>
      </c>
    </row>
    <row r="711" spans="1:112" hidden="1" x14ac:dyDescent="0.35">
      <c r="A711" t="s">
        <v>3</v>
      </c>
      <c r="B711">
        <v>938067087</v>
      </c>
      <c r="C711">
        <v>1993</v>
      </c>
      <c r="D711">
        <v>29</v>
      </c>
      <c r="E711">
        <v>1</v>
      </c>
      <c r="F711" t="s">
        <v>8</v>
      </c>
      <c r="G711" s="3" t="s">
        <v>11</v>
      </c>
      <c r="H711" s="1">
        <v>44438</v>
      </c>
      <c r="I711" s="1">
        <v>44459</v>
      </c>
      <c r="J711" s="1">
        <v>44452</v>
      </c>
      <c r="K711">
        <v>36</v>
      </c>
      <c r="L711" s="48">
        <f t="shared" si="313"/>
        <v>0</v>
      </c>
      <c r="M711" s="48">
        <f t="shared" si="315"/>
        <v>0</v>
      </c>
      <c r="N711" s="48">
        <f t="shared" si="316"/>
        <v>1</v>
      </c>
      <c r="O711">
        <v>34</v>
      </c>
      <c r="P711">
        <v>2500</v>
      </c>
      <c r="Q711" s="9">
        <f>VLOOKUP(ROUND(K711,0),Sheet2!$B$20:$J$37,8,0)</f>
        <v>2387.3360354311162</v>
      </c>
      <c r="R711" s="46">
        <f>VLOOKUP(ROUND(K711,0),Sheet2!$B$20:$J$37,2,0)</f>
        <v>3300.7349609813637</v>
      </c>
      <c r="S711" s="46">
        <f>VLOOKUP(ROUND(K711,0),Sheet2!$B$20:$J$37,3,0)</f>
        <v>3165.1165571955503</v>
      </c>
      <c r="T711" s="46">
        <f>VLOOKUP(ROUND(K711,0),Sheet2!$B$20:$J$37,4,0)</f>
        <v>3093.3008297090801</v>
      </c>
      <c r="U711" s="46">
        <f>VLOOKUP(ROUND(K711,0),Sheet2!$B$20:$J$37,5,0)</f>
        <v>2982.7184891678853</v>
      </c>
      <c r="V711" s="46">
        <f>VLOOKUP(ROUND(K711,0),Sheet2!$B$20:$J$37,6,0)</f>
        <v>2797.9402201323423</v>
      </c>
      <c r="W711" s="46">
        <f>VLOOKUP(ROUND(K711,0),Sheet2!$B$20:$J$37,7,0)</f>
        <v>2592.6381277817295</v>
      </c>
      <c r="X711" s="46">
        <f>VLOOKUP(ROUND(K711,0),Sheet2!$B$20:$J$37,8,0)</f>
        <v>2387.3360354311162</v>
      </c>
      <c r="Y711" s="46">
        <f>VLOOKUP(ROUND(K711,0),Sheet2!$B$20:$J$37,9,0)</f>
        <v>2202.5577663955733</v>
      </c>
      <c r="Z711" s="46">
        <f>VLOOKUP(ROUND(K711,0),Sheet2!$B$20:$M$37,10,0)</f>
        <v>2091.9754258543785</v>
      </c>
      <c r="AA711" s="46">
        <f>VLOOKUP(ROUND(K711,0),Sheet2!$B$20:$M$37,11,0)</f>
        <v>2020.1596983679083</v>
      </c>
      <c r="AB711" s="46">
        <f>VLOOKUP(ROUND(K711,0),Sheet2!$B$20:$M$37,12,0)</f>
        <v>1884.5412945820949</v>
      </c>
      <c r="AC711" s="46">
        <v>25</v>
      </c>
      <c r="AD711" s="53">
        <f t="shared" si="317"/>
        <v>0</v>
      </c>
      <c r="AE711">
        <v>1</v>
      </c>
      <c r="AF711" s="46">
        <v>0</v>
      </c>
      <c r="AG711">
        <v>0</v>
      </c>
      <c r="AH711" s="45">
        <v>0</v>
      </c>
      <c r="AL711">
        <v>0</v>
      </c>
      <c r="AM711" s="45">
        <v>0</v>
      </c>
      <c r="AO711">
        <v>0</v>
      </c>
      <c r="AQ711">
        <v>1</v>
      </c>
      <c r="AS711">
        <v>0</v>
      </c>
      <c r="AT711">
        <v>0</v>
      </c>
      <c r="AU711" t="s">
        <v>20</v>
      </c>
      <c r="AV711" t="s">
        <v>25</v>
      </c>
      <c r="AW711">
        <v>0</v>
      </c>
      <c r="AX711">
        <v>0</v>
      </c>
      <c r="AY711">
        <v>1</v>
      </c>
      <c r="AZ711" s="51">
        <f t="shared" si="318"/>
        <v>1</v>
      </c>
      <c r="BA711">
        <v>0</v>
      </c>
      <c r="BB711">
        <v>0</v>
      </c>
      <c r="BC711">
        <v>0</v>
      </c>
      <c r="BD711">
        <v>0</v>
      </c>
      <c r="BE711">
        <v>0</v>
      </c>
      <c r="BF711" s="51">
        <f t="shared" si="319"/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21</v>
      </c>
      <c r="BW711" t="s">
        <v>25</v>
      </c>
      <c r="BX711">
        <v>0</v>
      </c>
      <c r="BY711">
        <v>1</v>
      </c>
      <c r="BZ711" s="52">
        <f t="shared" si="322"/>
        <v>1</v>
      </c>
      <c r="CA711">
        <v>0</v>
      </c>
      <c r="CB711">
        <v>0</v>
      </c>
      <c r="CC711">
        <v>0</v>
      </c>
      <c r="CD711">
        <v>0</v>
      </c>
      <c r="CE711">
        <v>0</v>
      </c>
      <c r="CF711" s="52">
        <f t="shared" si="323"/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Y711">
        <v>0</v>
      </c>
      <c r="CZ711">
        <v>0</v>
      </c>
      <c r="DA711">
        <v>0</v>
      </c>
      <c r="DC711">
        <v>0</v>
      </c>
      <c r="DD711" s="54">
        <f t="shared" si="321"/>
        <v>0</v>
      </c>
      <c r="DE711" t="s">
        <v>8</v>
      </c>
      <c r="DF711">
        <v>0</v>
      </c>
      <c r="DG711" s="46">
        <v>0</v>
      </c>
      <c r="DH711" t="s">
        <v>68</v>
      </c>
    </row>
    <row r="712" spans="1:112" hidden="1" x14ac:dyDescent="0.35">
      <c r="A712" t="s">
        <v>2</v>
      </c>
      <c r="B712">
        <v>21046288</v>
      </c>
      <c r="C712">
        <v>1987</v>
      </c>
      <c r="D712">
        <v>35</v>
      </c>
      <c r="E712">
        <v>0</v>
      </c>
      <c r="F712" t="s">
        <v>8</v>
      </c>
      <c r="G712" s="4" t="s">
        <v>11</v>
      </c>
      <c r="H712" s="1">
        <v>44427</v>
      </c>
      <c r="I712" s="1">
        <v>44481</v>
      </c>
      <c r="J712" s="1">
        <v>44531</v>
      </c>
      <c r="K712">
        <v>36.142857142857146</v>
      </c>
      <c r="L712" s="48">
        <f t="shared" si="313"/>
        <v>0</v>
      </c>
      <c r="M712" s="48">
        <f t="shared" si="315"/>
        <v>0</v>
      </c>
      <c r="N712" s="48">
        <f t="shared" si="316"/>
        <v>1</v>
      </c>
      <c r="O712">
        <v>29.000000000000004</v>
      </c>
      <c r="P712">
        <v>2500</v>
      </c>
      <c r="Q712" s="9">
        <f>VLOOKUP(ROUND(K712,0),Sheet2!$B$20:$J$37,8,0)</f>
        <v>2387.3360354311162</v>
      </c>
      <c r="R712" s="46">
        <f>VLOOKUP(ROUND(K712,0),Sheet2!$B$20:$J$37,2,0)</f>
        <v>3300.7349609813637</v>
      </c>
      <c r="S712" s="46">
        <f>VLOOKUP(ROUND(K712,0),Sheet2!$B$20:$J$37,3,0)</f>
        <v>3165.1165571955503</v>
      </c>
      <c r="T712" s="46">
        <f>VLOOKUP(ROUND(K712,0),Sheet2!$B$20:$J$37,4,0)</f>
        <v>3093.3008297090801</v>
      </c>
      <c r="U712" s="46">
        <f>VLOOKUP(ROUND(K712,0),Sheet2!$B$20:$J$37,5,0)</f>
        <v>2982.7184891678853</v>
      </c>
      <c r="V712" s="46">
        <f>VLOOKUP(ROUND(K712,0),Sheet2!$B$20:$J$37,6,0)</f>
        <v>2797.9402201323423</v>
      </c>
      <c r="W712" s="46">
        <f>VLOOKUP(ROUND(K712,0),Sheet2!$B$20:$J$37,7,0)</f>
        <v>2592.6381277817295</v>
      </c>
      <c r="X712" s="46">
        <f>VLOOKUP(ROUND(K712,0),Sheet2!$B$20:$J$37,8,0)</f>
        <v>2387.3360354311162</v>
      </c>
      <c r="Y712" s="46">
        <f>VLOOKUP(ROUND(K712,0),Sheet2!$B$20:$J$37,9,0)</f>
        <v>2202.5577663955733</v>
      </c>
      <c r="Z712" s="46">
        <f>VLOOKUP(ROUND(K712,0),Sheet2!$B$20:$M$37,10,0)</f>
        <v>2091.9754258543785</v>
      </c>
      <c r="AA712" s="46">
        <f>VLOOKUP(ROUND(K712,0),Sheet2!$B$20:$M$37,11,0)</f>
        <v>2020.1596983679083</v>
      </c>
      <c r="AB712" s="46">
        <f>VLOOKUP(ROUND(K712,0),Sheet2!$B$20:$M$37,12,0)</f>
        <v>1884.5412945820949</v>
      </c>
      <c r="AC712" s="46">
        <v>25</v>
      </c>
      <c r="AD712" s="53">
        <f t="shared" si="317"/>
        <v>0</v>
      </c>
      <c r="AE712">
        <v>1</v>
      </c>
      <c r="AF712" s="46">
        <v>0</v>
      </c>
      <c r="AG712">
        <v>0</v>
      </c>
      <c r="AH712" s="45">
        <v>0</v>
      </c>
      <c r="AL712">
        <v>0</v>
      </c>
      <c r="AM712" s="45">
        <v>0</v>
      </c>
      <c r="AO712">
        <v>0</v>
      </c>
      <c r="AQ712">
        <v>1</v>
      </c>
      <c r="AS712">
        <v>0</v>
      </c>
      <c r="AT712">
        <v>0</v>
      </c>
      <c r="AU712" t="s">
        <v>20</v>
      </c>
      <c r="AV712" t="s">
        <v>24</v>
      </c>
      <c r="AW712">
        <v>0</v>
      </c>
      <c r="AX712">
        <v>0</v>
      </c>
      <c r="AY712">
        <v>1</v>
      </c>
      <c r="AZ712" s="51">
        <f t="shared" si="318"/>
        <v>1</v>
      </c>
      <c r="BA712">
        <v>0</v>
      </c>
      <c r="BB712">
        <v>1</v>
      </c>
      <c r="BC712">
        <v>1</v>
      </c>
      <c r="BD712">
        <v>0</v>
      </c>
      <c r="BE712">
        <v>0</v>
      </c>
      <c r="BF712" s="51">
        <f t="shared" si="319"/>
        <v>0</v>
      </c>
      <c r="BG712">
        <v>0</v>
      </c>
      <c r="BH712">
        <v>1</v>
      </c>
      <c r="BI712">
        <v>1</v>
      </c>
      <c r="BJ712">
        <v>1</v>
      </c>
      <c r="BK712">
        <v>1</v>
      </c>
      <c r="BL712">
        <v>0</v>
      </c>
      <c r="BM712">
        <v>1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54</v>
      </c>
      <c r="BW712" t="s">
        <v>24</v>
      </c>
      <c r="BX712">
        <v>0</v>
      </c>
      <c r="BY712">
        <v>1</v>
      </c>
      <c r="BZ712" s="52">
        <f t="shared" si="322"/>
        <v>1</v>
      </c>
      <c r="CA712">
        <v>0</v>
      </c>
      <c r="CB712">
        <v>0</v>
      </c>
      <c r="CC712">
        <v>1</v>
      </c>
      <c r="CD712">
        <v>0</v>
      </c>
      <c r="CE712">
        <v>0</v>
      </c>
      <c r="CF712" s="52">
        <f t="shared" si="323"/>
        <v>0</v>
      </c>
      <c r="CG712">
        <v>0</v>
      </c>
      <c r="CH712">
        <v>1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Y712">
        <v>0</v>
      </c>
      <c r="CZ712">
        <v>0</v>
      </c>
      <c r="DA712">
        <v>0</v>
      </c>
      <c r="DC712">
        <v>0</v>
      </c>
      <c r="DD712" s="54">
        <f t="shared" si="321"/>
        <v>0</v>
      </c>
      <c r="DF712">
        <v>0</v>
      </c>
      <c r="DG712" s="46">
        <v>0</v>
      </c>
      <c r="DH712" t="s">
        <v>68</v>
      </c>
    </row>
    <row r="713" spans="1:112" x14ac:dyDescent="0.35">
      <c r="A713" t="s">
        <v>2</v>
      </c>
      <c r="B713">
        <v>18402298</v>
      </c>
      <c r="C713">
        <v>1985</v>
      </c>
      <c r="D713">
        <v>37</v>
      </c>
      <c r="E713">
        <v>0</v>
      </c>
      <c r="F713" t="s">
        <v>8</v>
      </c>
      <c r="G713" s="3" t="s">
        <v>11</v>
      </c>
      <c r="H713" s="1">
        <v>44429</v>
      </c>
      <c r="I713" s="1" t="s">
        <v>52</v>
      </c>
      <c r="J713" s="1">
        <v>44480</v>
      </c>
      <c r="K713">
        <v>35.142857142857146</v>
      </c>
      <c r="L713" s="48">
        <f t="shared" si="313"/>
        <v>0</v>
      </c>
      <c r="M713" s="48">
        <f t="shared" si="315"/>
        <v>0</v>
      </c>
      <c r="N713" s="48">
        <f t="shared" si="316"/>
        <v>1</v>
      </c>
      <c r="O713">
        <v>27.857142857142861</v>
      </c>
      <c r="P713">
        <v>2300</v>
      </c>
      <c r="Q713" s="9">
        <f>VLOOKUP(ROUND(K713,0),Sheet2!$B$20:$J$37,8,0)</f>
        <v>2210.1449790436654</v>
      </c>
      <c r="R713" s="46">
        <f>VLOOKUP(ROUND(K713,0),Sheet2!$B$20:$J$37,2,0)</f>
        <v>3055.7502977788663</v>
      </c>
      <c r="S713" s="46">
        <f>VLOOKUP(ROUND(K713,0),Sheet2!$B$20:$J$37,3,0)</f>
        <v>2930.1976609717044</v>
      </c>
      <c r="T713" s="46">
        <f>VLOOKUP(ROUND(K713,0),Sheet2!$B$20:$J$37,4,0)</f>
        <v>2863.7121862982881</v>
      </c>
      <c r="U713" s="46">
        <f>VLOOKUP(ROUND(K713,0),Sheet2!$B$20:$J$37,5,0)</f>
        <v>2761.3374049140311</v>
      </c>
      <c r="V713" s="46">
        <f>VLOOKUP(ROUND(K713,0),Sheet2!$B$20:$J$37,6,0)</f>
        <v>2590.2736093342287</v>
      </c>
      <c r="W713" s="46">
        <f>VLOOKUP(ROUND(K713,0),Sheet2!$B$20:$J$37,7,0)</f>
        <v>2400.2092941889473</v>
      </c>
      <c r="X713" s="46">
        <f>VLOOKUP(ROUND(K713,0),Sheet2!$B$20:$J$37,8,0)</f>
        <v>2210.1449790436654</v>
      </c>
      <c r="Y713" s="46">
        <f>VLOOKUP(ROUND(K713,0),Sheet2!$B$20:$J$37,9,0)</f>
        <v>2039.0811834638632</v>
      </c>
      <c r="Z713" s="46">
        <f>VLOOKUP(ROUND(K713,0),Sheet2!$B$20:$M$37,10,0)</f>
        <v>1936.7064020796063</v>
      </c>
      <c r="AA713" s="46">
        <f>VLOOKUP(ROUND(K713,0),Sheet2!$B$20:$M$37,11,0)</f>
        <v>1870.22092740619</v>
      </c>
      <c r="AB713" s="46">
        <f>VLOOKUP(ROUND(K713,0),Sheet2!$B$20:$M$37,12,0)</f>
        <v>1744.6682905990283</v>
      </c>
      <c r="AC713" s="46">
        <v>25</v>
      </c>
      <c r="AD713" s="53">
        <f t="shared" si="317"/>
        <v>0</v>
      </c>
      <c r="AE713">
        <v>1</v>
      </c>
      <c r="AF713" s="46">
        <v>0</v>
      </c>
      <c r="AG713">
        <v>0</v>
      </c>
      <c r="AH713" s="45">
        <v>0</v>
      </c>
      <c r="AL713">
        <v>0</v>
      </c>
      <c r="AM713" s="45">
        <v>0</v>
      </c>
      <c r="AO713">
        <v>0</v>
      </c>
      <c r="AQ713">
        <v>1</v>
      </c>
      <c r="AR713">
        <v>35.142857142857146</v>
      </c>
      <c r="AS713">
        <v>0</v>
      </c>
      <c r="AT713">
        <v>0</v>
      </c>
      <c r="AU713" t="s">
        <v>21</v>
      </c>
      <c r="AV713" t="s">
        <v>25</v>
      </c>
      <c r="AW713">
        <v>0</v>
      </c>
      <c r="AX713">
        <v>0</v>
      </c>
      <c r="AY713">
        <v>1</v>
      </c>
      <c r="AZ713" s="51">
        <f t="shared" si="318"/>
        <v>1</v>
      </c>
      <c r="BA713">
        <v>0</v>
      </c>
      <c r="BB713">
        <v>0</v>
      </c>
      <c r="BC713">
        <v>0</v>
      </c>
      <c r="BD713">
        <v>0</v>
      </c>
      <c r="BE713">
        <v>0</v>
      </c>
      <c r="BF713" s="51">
        <f t="shared" si="319"/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/>
      <c r="CW713">
        <v>0</v>
      </c>
      <c r="CY713">
        <v>0</v>
      </c>
      <c r="CZ713">
        <v>0</v>
      </c>
      <c r="DA713">
        <v>0</v>
      </c>
      <c r="DC713">
        <v>0</v>
      </c>
      <c r="DD713" s="54">
        <f t="shared" si="321"/>
        <v>0</v>
      </c>
      <c r="DF713">
        <v>1</v>
      </c>
      <c r="DG713" s="46">
        <v>0</v>
      </c>
      <c r="DH713" t="s">
        <v>69</v>
      </c>
    </row>
    <row r="714" spans="1:112" x14ac:dyDescent="0.35">
      <c r="A714" t="s">
        <v>2</v>
      </c>
      <c r="B714">
        <v>20025170</v>
      </c>
      <c r="C714">
        <v>1995</v>
      </c>
      <c r="D714">
        <v>27</v>
      </c>
      <c r="E714" s="45">
        <v>0</v>
      </c>
      <c r="F714" t="s">
        <v>8</v>
      </c>
      <c r="G714" s="3" t="s">
        <v>11</v>
      </c>
      <c r="H714" s="1">
        <v>44427</v>
      </c>
      <c r="I714" s="1" t="s">
        <v>52</v>
      </c>
      <c r="J714" s="1">
        <v>44436</v>
      </c>
      <c r="K714">
        <v>35.285714285714285</v>
      </c>
      <c r="L714" s="48">
        <f t="shared" si="313"/>
        <v>0</v>
      </c>
      <c r="M714" s="48">
        <f t="shared" si="315"/>
        <v>0</v>
      </c>
      <c r="N714" s="48">
        <f t="shared" si="316"/>
        <v>1</v>
      </c>
      <c r="O714">
        <v>34</v>
      </c>
      <c r="P714">
        <v>2300</v>
      </c>
      <c r="Q714" s="9">
        <f>VLOOKUP(ROUND(K714,0),Sheet2!$B$20:$J$37,8,0)</f>
        <v>2210.1449790436654</v>
      </c>
      <c r="R714" s="46">
        <f>VLOOKUP(ROUND(K714,0),Sheet2!$B$20:$J$37,2,0)</f>
        <v>3055.7502977788663</v>
      </c>
      <c r="S714" s="46">
        <f>VLOOKUP(ROUND(K714,0),Sheet2!$B$20:$J$37,3,0)</f>
        <v>2930.1976609717044</v>
      </c>
      <c r="T714" s="46">
        <f>VLOOKUP(ROUND(K714,0),Sheet2!$B$20:$J$37,4,0)</f>
        <v>2863.7121862982881</v>
      </c>
      <c r="U714" s="46">
        <f>VLOOKUP(ROUND(K714,0),Sheet2!$B$20:$J$37,5,0)</f>
        <v>2761.3374049140311</v>
      </c>
      <c r="V714" s="46">
        <f>VLOOKUP(ROUND(K714,0),Sheet2!$B$20:$J$37,6,0)</f>
        <v>2590.2736093342287</v>
      </c>
      <c r="W714" s="46">
        <f>VLOOKUP(ROUND(K714,0),Sheet2!$B$20:$J$37,7,0)</f>
        <v>2400.2092941889473</v>
      </c>
      <c r="X714" s="46">
        <f>VLOOKUP(ROUND(K714,0),Sheet2!$B$20:$J$37,8,0)</f>
        <v>2210.1449790436654</v>
      </c>
      <c r="Y714" s="46">
        <f>VLOOKUP(ROUND(K714,0),Sheet2!$B$20:$J$37,9,0)</f>
        <v>2039.0811834638632</v>
      </c>
      <c r="Z714" s="46">
        <f>VLOOKUP(ROUND(K714,0),Sheet2!$B$20:$M$37,10,0)</f>
        <v>1936.7064020796063</v>
      </c>
      <c r="AA714" s="46">
        <f>VLOOKUP(ROUND(K714,0),Sheet2!$B$20:$M$37,11,0)</f>
        <v>1870.22092740619</v>
      </c>
      <c r="AB714" s="46">
        <f>VLOOKUP(ROUND(K714,0),Sheet2!$B$20:$M$37,12,0)</f>
        <v>1744.6682905990283</v>
      </c>
      <c r="AC714" s="46">
        <v>25</v>
      </c>
      <c r="AD714" s="53">
        <f t="shared" si="317"/>
        <v>0</v>
      </c>
      <c r="AE714">
        <v>1</v>
      </c>
      <c r="AF714" s="46">
        <v>0</v>
      </c>
      <c r="AG714">
        <v>0</v>
      </c>
      <c r="AH714" s="45">
        <v>0</v>
      </c>
      <c r="AL714">
        <v>0</v>
      </c>
      <c r="AM714" s="45">
        <v>0</v>
      </c>
      <c r="AO714">
        <v>0</v>
      </c>
      <c r="AQ714">
        <v>1</v>
      </c>
      <c r="AR714">
        <v>35.285714285714285</v>
      </c>
      <c r="AS714">
        <v>0</v>
      </c>
      <c r="AT714">
        <v>0</v>
      </c>
      <c r="AU714" t="s">
        <v>21</v>
      </c>
      <c r="AV714" t="s">
        <v>24</v>
      </c>
      <c r="AW714">
        <v>0</v>
      </c>
      <c r="AX714">
        <v>0</v>
      </c>
      <c r="AY714">
        <v>1</v>
      </c>
      <c r="AZ714" s="51">
        <f t="shared" si="318"/>
        <v>1</v>
      </c>
      <c r="BA714">
        <v>0</v>
      </c>
      <c r="BB714">
        <v>0</v>
      </c>
      <c r="BC714">
        <v>1</v>
      </c>
      <c r="BD714">
        <v>0</v>
      </c>
      <c r="BE714">
        <v>0</v>
      </c>
      <c r="BF714" s="51">
        <f t="shared" si="319"/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/>
      <c r="CW714">
        <v>0</v>
      </c>
      <c r="CY714">
        <v>0</v>
      </c>
      <c r="CZ714">
        <v>0</v>
      </c>
      <c r="DA714">
        <v>0</v>
      </c>
      <c r="DC714">
        <v>0</v>
      </c>
      <c r="DD714" s="54">
        <f t="shared" si="321"/>
        <v>0</v>
      </c>
      <c r="DF714">
        <v>1</v>
      </c>
      <c r="DG714" s="46">
        <v>0</v>
      </c>
      <c r="DH714" t="s">
        <v>69</v>
      </c>
    </row>
    <row r="715" spans="1:112" hidden="1" x14ac:dyDescent="0.35">
      <c r="A715" t="s">
        <v>3</v>
      </c>
      <c r="B715">
        <v>982767317</v>
      </c>
      <c r="C715">
        <v>1990</v>
      </c>
      <c r="D715">
        <v>32</v>
      </c>
      <c r="E715" s="45">
        <v>0</v>
      </c>
      <c r="F715" t="s">
        <v>8</v>
      </c>
      <c r="G715" s="3" t="s">
        <v>11</v>
      </c>
      <c r="H715" s="1">
        <v>44428</v>
      </c>
      <c r="I715" s="1">
        <v>44482</v>
      </c>
      <c r="J715" s="1">
        <v>44539</v>
      </c>
      <c r="K715">
        <v>36.714285714285715</v>
      </c>
      <c r="L715" s="48">
        <f t="shared" si="313"/>
        <v>0</v>
      </c>
      <c r="M715" s="48">
        <f t="shared" si="315"/>
        <v>0</v>
      </c>
      <c r="N715" s="48">
        <f t="shared" si="316"/>
        <v>1</v>
      </c>
      <c r="O715">
        <v>28.571428571428573</v>
      </c>
      <c r="P715">
        <v>2640</v>
      </c>
      <c r="Q715" s="9">
        <f>VLOOKUP(ROUND(K715,0),Sheet2!$B$20:$J$37,8,0)</f>
        <v>2560.5398489484351</v>
      </c>
      <c r="R715" s="46">
        <f>VLOOKUP(ROUND(K715,0),Sheet2!$B$20:$J$37,2,0)</f>
        <v>3540.206855246417</v>
      </c>
      <c r="S715" s="46">
        <f>VLOOKUP(ROUND(K715,0),Sheet2!$B$20:$J$37,3,0)</f>
        <v>3394.7491894672271</v>
      </c>
      <c r="T715" s="46">
        <f>VLOOKUP(ROUND(K715,0),Sheet2!$B$20:$J$37,4,0)</f>
        <v>3317.7231532154346</v>
      </c>
      <c r="U715" s="46">
        <f>VLOOKUP(ROUND(K715,0),Sheet2!$B$20:$J$37,5,0)</f>
        <v>3199.1179441692843</v>
      </c>
      <c r="V715" s="46">
        <f>VLOOKUP(ROUND(K715,0),Sheet2!$B$20:$J$37,6,0)</f>
        <v>3000.9338117039183</v>
      </c>
      <c r="W715" s="46">
        <f>VLOOKUP(ROUND(K715,0),Sheet2!$B$20:$J$37,7,0)</f>
        <v>2780.7368303261765</v>
      </c>
      <c r="X715" s="46">
        <f>VLOOKUP(ROUND(K715,0),Sheet2!$B$20:$J$37,8,0)</f>
        <v>2560.5398489484351</v>
      </c>
      <c r="Y715" s="46">
        <f>VLOOKUP(ROUND(K715,0),Sheet2!$B$20:$J$37,9,0)</f>
        <v>2362.355716483069</v>
      </c>
      <c r="Z715" s="46">
        <f>VLOOKUP(ROUND(K715,0),Sheet2!$B$20:$M$37,10,0)</f>
        <v>2243.7505074369187</v>
      </c>
      <c r="AA715" s="46">
        <f>VLOOKUP(ROUND(K715,0),Sheet2!$B$20:$M$37,11,0)</f>
        <v>2166.7244711851258</v>
      </c>
      <c r="AB715" s="46">
        <f>VLOOKUP(ROUND(K715,0),Sheet2!$B$20:$M$37,12,0)</f>
        <v>2021.2668054059363</v>
      </c>
      <c r="AC715" s="46">
        <v>25</v>
      </c>
      <c r="AD715" s="53">
        <f t="shared" si="317"/>
        <v>0</v>
      </c>
      <c r="AE715">
        <v>1</v>
      </c>
      <c r="AF715" s="46">
        <v>0</v>
      </c>
      <c r="AG715">
        <v>0</v>
      </c>
      <c r="AH715" s="45">
        <v>0</v>
      </c>
      <c r="AL715">
        <v>0</v>
      </c>
      <c r="AM715" s="45">
        <v>0</v>
      </c>
      <c r="AO715">
        <v>0</v>
      </c>
      <c r="AQ715">
        <v>1</v>
      </c>
      <c r="AS715">
        <v>0</v>
      </c>
      <c r="AT715">
        <v>0</v>
      </c>
      <c r="AU715" t="s">
        <v>20</v>
      </c>
      <c r="AV715" t="s">
        <v>24</v>
      </c>
      <c r="AW715">
        <v>0</v>
      </c>
      <c r="AX715">
        <v>0</v>
      </c>
      <c r="AY715">
        <v>1</v>
      </c>
      <c r="AZ715" s="51">
        <f t="shared" si="318"/>
        <v>1</v>
      </c>
      <c r="BA715">
        <v>0</v>
      </c>
      <c r="BB715">
        <v>0</v>
      </c>
      <c r="BC715">
        <v>0</v>
      </c>
      <c r="BD715">
        <v>0</v>
      </c>
      <c r="BE715">
        <v>0</v>
      </c>
      <c r="BF715" s="51">
        <f t="shared" si="319"/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54</v>
      </c>
      <c r="BW715" t="s">
        <v>24</v>
      </c>
      <c r="BX715">
        <v>0</v>
      </c>
      <c r="BY715">
        <v>0</v>
      </c>
      <c r="BZ715" s="52">
        <f t="shared" ref="BZ715:BZ718" si="324">BX715+BY715</f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 s="52">
        <f t="shared" ref="CF715:CF718" si="325">CD715+CE715</f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Y715">
        <v>0</v>
      </c>
      <c r="CZ715">
        <v>0</v>
      </c>
      <c r="DA715">
        <v>0</v>
      </c>
      <c r="DC715">
        <v>0</v>
      </c>
      <c r="DD715" s="54">
        <f t="shared" si="321"/>
        <v>0</v>
      </c>
      <c r="DE715" t="s">
        <v>73</v>
      </c>
      <c r="DF715">
        <v>0</v>
      </c>
      <c r="DG715" s="46">
        <v>0</v>
      </c>
      <c r="DH715" t="s">
        <v>68</v>
      </c>
    </row>
    <row r="716" spans="1:112" hidden="1" x14ac:dyDescent="0.35">
      <c r="A716" t="s">
        <v>3</v>
      </c>
      <c r="B716">
        <v>764683929</v>
      </c>
      <c r="C716">
        <v>1994</v>
      </c>
      <c r="D716">
        <v>28</v>
      </c>
      <c r="E716" s="45">
        <v>1</v>
      </c>
      <c r="F716" t="s">
        <v>8</v>
      </c>
      <c r="G716" s="3" t="s">
        <v>11</v>
      </c>
      <c r="H716" s="1">
        <v>44425</v>
      </c>
      <c r="I716" s="1">
        <v>44489</v>
      </c>
      <c r="J716" s="1">
        <v>44473</v>
      </c>
      <c r="K716">
        <v>37.571428571428569</v>
      </c>
      <c r="L716" s="48">
        <f t="shared" si="313"/>
        <v>0</v>
      </c>
      <c r="M716" s="48">
        <f t="shared" si="315"/>
        <v>0</v>
      </c>
      <c r="N716" s="48">
        <f t="shared" si="316"/>
        <v>0</v>
      </c>
      <c r="O716">
        <v>30.714285714285712</v>
      </c>
      <c r="P716">
        <v>2800</v>
      </c>
      <c r="Q716" s="9">
        <f>VLOOKUP(ROUND(K716,0),Sheet2!$B$20:$J$37,8,0)</f>
        <v>2726.9345824864808</v>
      </c>
      <c r="R716" s="46">
        <f>VLOOKUP(ROUND(K716,0),Sheet2!$B$20:$J$37,2,0)</f>
        <v>3770.264503671694</v>
      </c>
      <c r="S716" s="46">
        <f>VLOOKUP(ROUND(K716,0),Sheet2!$B$20:$J$37,3,0)</f>
        <v>3615.3543821737098</v>
      </c>
      <c r="T716" s="46">
        <f>VLOOKUP(ROUND(K716,0),Sheet2!$B$20:$J$37,4,0)</f>
        <v>3533.3228675721571</v>
      </c>
      <c r="U716" s="46">
        <f>VLOOKUP(ROUND(K716,0),Sheet2!$B$20:$J$37,5,0)</f>
        <v>3407.0101892735506</v>
      </c>
      <c r="V716" s="46">
        <f>VLOOKUP(ROUND(K716,0),Sheet2!$B$20:$J$37,6,0)</f>
        <v>3195.9472117761161</v>
      </c>
      <c r="W716" s="46">
        <f>VLOOKUP(ROUND(K716,0),Sheet2!$B$20:$J$37,7,0)</f>
        <v>2961.4408971312987</v>
      </c>
      <c r="X716" s="46">
        <f>VLOOKUP(ROUND(K716,0),Sheet2!$B$20:$J$37,8,0)</f>
        <v>2726.9345824864808</v>
      </c>
      <c r="Y716" s="46">
        <f>VLOOKUP(ROUND(K716,0),Sheet2!$B$20:$J$37,9,0)</f>
        <v>2515.8716049890463</v>
      </c>
      <c r="Z716" s="46">
        <f>VLOOKUP(ROUND(K716,0),Sheet2!$B$20:$M$37,10,0)</f>
        <v>2389.5589266904399</v>
      </c>
      <c r="AA716" s="46">
        <f>VLOOKUP(ROUND(K716,0),Sheet2!$B$20:$M$37,11,0)</f>
        <v>2307.5274120888876</v>
      </c>
      <c r="AB716" s="46">
        <f>VLOOKUP(ROUND(K716,0),Sheet2!$B$20:$M$37,12,0)</f>
        <v>2152.6172905909029</v>
      </c>
      <c r="AC716" s="46">
        <v>25</v>
      </c>
      <c r="AD716" s="53">
        <f t="shared" si="317"/>
        <v>0</v>
      </c>
      <c r="AE716">
        <v>1</v>
      </c>
      <c r="AF716" s="46">
        <v>0</v>
      </c>
      <c r="AG716">
        <v>0</v>
      </c>
      <c r="AH716" s="45">
        <v>0</v>
      </c>
      <c r="AL716">
        <v>0</v>
      </c>
      <c r="AM716" s="45">
        <v>0</v>
      </c>
      <c r="AO716">
        <v>0</v>
      </c>
      <c r="AQ716">
        <v>0</v>
      </c>
      <c r="AS716">
        <v>0</v>
      </c>
      <c r="AT716">
        <v>0</v>
      </c>
      <c r="AU716" t="s">
        <v>20</v>
      </c>
      <c r="AV716" t="s">
        <v>24</v>
      </c>
      <c r="AW716">
        <v>0</v>
      </c>
      <c r="AX716">
        <v>0</v>
      </c>
      <c r="AY716">
        <v>1</v>
      </c>
      <c r="AZ716" s="51">
        <f t="shared" si="318"/>
        <v>1</v>
      </c>
      <c r="BA716">
        <v>0</v>
      </c>
      <c r="BB716">
        <v>0</v>
      </c>
      <c r="BC716">
        <v>1</v>
      </c>
      <c r="BD716">
        <v>0</v>
      </c>
      <c r="BE716">
        <v>0</v>
      </c>
      <c r="BF716" s="51">
        <f t="shared" si="319"/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64</v>
      </c>
      <c r="BW716" t="s">
        <v>24</v>
      </c>
      <c r="BX716">
        <v>0</v>
      </c>
      <c r="BY716">
        <v>0</v>
      </c>
      <c r="BZ716" s="52">
        <f t="shared" si="324"/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 s="52">
        <f t="shared" si="325"/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Y716">
        <v>0</v>
      </c>
      <c r="CZ716">
        <v>0</v>
      </c>
      <c r="DA716">
        <v>0</v>
      </c>
      <c r="DC716">
        <v>0</v>
      </c>
      <c r="DD716" s="54">
        <f t="shared" si="321"/>
        <v>0</v>
      </c>
      <c r="DE716" t="s">
        <v>8</v>
      </c>
      <c r="DF716">
        <v>0</v>
      </c>
      <c r="DG716" s="46">
        <v>0</v>
      </c>
      <c r="DH716" t="s">
        <v>68</v>
      </c>
    </row>
    <row r="717" spans="1:112" hidden="1" x14ac:dyDescent="0.35">
      <c r="A717" t="s">
        <v>2</v>
      </c>
      <c r="B717">
        <v>19054509</v>
      </c>
      <c r="C717">
        <v>1989</v>
      </c>
      <c r="D717">
        <v>33</v>
      </c>
      <c r="E717">
        <v>0</v>
      </c>
      <c r="F717" t="s">
        <v>8</v>
      </c>
      <c r="G717" s="3" t="s">
        <v>11</v>
      </c>
      <c r="H717" s="1">
        <v>44434</v>
      </c>
      <c r="I717" s="1">
        <v>44460</v>
      </c>
      <c r="J717" s="1">
        <v>44487</v>
      </c>
      <c r="K717">
        <v>38</v>
      </c>
      <c r="L717" s="48">
        <f t="shared" si="313"/>
        <v>0</v>
      </c>
      <c r="M717" s="48">
        <f t="shared" si="315"/>
        <v>0</v>
      </c>
      <c r="N717" s="48">
        <f t="shared" si="316"/>
        <v>0</v>
      </c>
      <c r="O717">
        <v>34.142857142857146</v>
      </c>
      <c r="P717">
        <v>2800</v>
      </c>
      <c r="Q717" s="9">
        <f>VLOOKUP(ROUND(K717,0),Sheet2!$B$20:$J$37,8,0)</f>
        <v>2726.9345824864808</v>
      </c>
      <c r="R717" s="46">
        <f>VLOOKUP(ROUND(K717,0),Sheet2!$B$20:$J$37,2,0)</f>
        <v>3770.264503671694</v>
      </c>
      <c r="S717" s="46">
        <f>VLOOKUP(ROUND(K717,0),Sheet2!$B$20:$J$37,3,0)</f>
        <v>3615.3543821737098</v>
      </c>
      <c r="T717" s="46">
        <f>VLOOKUP(ROUND(K717,0),Sheet2!$B$20:$J$37,4,0)</f>
        <v>3533.3228675721571</v>
      </c>
      <c r="U717" s="46">
        <f>VLOOKUP(ROUND(K717,0),Sheet2!$B$20:$J$37,5,0)</f>
        <v>3407.0101892735506</v>
      </c>
      <c r="V717" s="46">
        <f>VLOOKUP(ROUND(K717,0),Sheet2!$B$20:$J$37,6,0)</f>
        <v>3195.9472117761161</v>
      </c>
      <c r="W717" s="46">
        <f>VLOOKUP(ROUND(K717,0),Sheet2!$B$20:$J$37,7,0)</f>
        <v>2961.4408971312987</v>
      </c>
      <c r="X717" s="46">
        <f>VLOOKUP(ROUND(K717,0),Sheet2!$B$20:$J$37,8,0)</f>
        <v>2726.9345824864808</v>
      </c>
      <c r="Y717" s="46">
        <f>VLOOKUP(ROUND(K717,0),Sheet2!$B$20:$J$37,9,0)</f>
        <v>2515.8716049890463</v>
      </c>
      <c r="Z717" s="46">
        <f>VLOOKUP(ROUND(K717,0),Sheet2!$B$20:$M$37,10,0)</f>
        <v>2389.5589266904399</v>
      </c>
      <c r="AA717" s="46">
        <f>VLOOKUP(ROUND(K717,0),Sheet2!$B$20:$M$37,11,0)</f>
        <v>2307.5274120888876</v>
      </c>
      <c r="AB717" s="46">
        <f>VLOOKUP(ROUND(K717,0),Sheet2!$B$20:$M$37,12,0)</f>
        <v>2152.6172905909029</v>
      </c>
      <c r="AC717" s="46">
        <v>25</v>
      </c>
      <c r="AD717" s="53">
        <f t="shared" si="317"/>
        <v>0</v>
      </c>
      <c r="AE717">
        <v>1</v>
      </c>
      <c r="AF717" s="46">
        <v>0</v>
      </c>
      <c r="AG717">
        <v>0</v>
      </c>
      <c r="AH717" s="45">
        <v>0</v>
      </c>
      <c r="AL717">
        <v>1</v>
      </c>
      <c r="AM717" s="45">
        <v>0</v>
      </c>
      <c r="AN717">
        <v>31.857142857142858</v>
      </c>
      <c r="AO717">
        <v>0</v>
      </c>
      <c r="AQ717">
        <v>0</v>
      </c>
      <c r="AS717">
        <v>1</v>
      </c>
      <c r="AT717">
        <v>0</v>
      </c>
      <c r="AU717" t="s">
        <v>20</v>
      </c>
      <c r="AV717" t="s">
        <v>25</v>
      </c>
      <c r="AW717">
        <v>0</v>
      </c>
      <c r="AX717">
        <v>0</v>
      </c>
      <c r="AY717">
        <v>1</v>
      </c>
      <c r="AZ717" s="51">
        <f t="shared" si="318"/>
        <v>1</v>
      </c>
      <c r="BA717">
        <v>0</v>
      </c>
      <c r="BB717">
        <v>0</v>
      </c>
      <c r="BC717">
        <v>0</v>
      </c>
      <c r="BD717">
        <v>0</v>
      </c>
      <c r="BE717">
        <v>0</v>
      </c>
      <c r="BF717" s="51">
        <f t="shared" si="319"/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26</v>
      </c>
      <c r="BW717" t="s">
        <v>25</v>
      </c>
      <c r="BX717">
        <v>0</v>
      </c>
      <c r="BY717">
        <v>0</v>
      </c>
      <c r="BZ717" s="52">
        <f t="shared" si="324"/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 s="52">
        <f t="shared" si="325"/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Y717">
        <v>0</v>
      </c>
      <c r="CZ717">
        <v>0</v>
      </c>
      <c r="DA717">
        <v>0</v>
      </c>
      <c r="DC717">
        <v>0</v>
      </c>
      <c r="DD717" s="54">
        <f t="shared" si="321"/>
        <v>0</v>
      </c>
      <c r="DF717">
        <v>0</v>
      </c>
      <c r="DG717" s="46">
        <v>0</v>
      </c>
      <c r="DH717" t="s">
        <v>68</v>
      </c>
    </row>
    <row r="718" spans="1:112" hidden="1" x14ac:dyDescent="0.35">
      <c r="A718" t="s">
        <v>3</v>
      </c>
      <c r="B718">
        <v>902470960</v>
      </c>
      <c r="C718">
        <v>1992</v>
      </c>
      <c r="D718">
        <v>30</v>
      </c>
      <c r="E718">
        <v>3</v>
      </c>
      <c r="F718" t="s">
        <v>8</v>
      </c>
      <c r="G718" s="3" t="s">
        <v>11</v>
      </c>
      <c r="H718" s="1">
        <v>44424</v>
      </c>
      <c r="I718" s="1">
        <v>44477</v>
      </c>
      <c r="J718" s="1">
        <v>44525</v>
      </c>
      <c r="K718">
        <v>37.571428571428569</v>
      </c>
      <c r="L718" s="48">
        <f t="shared" si="313"/>
        <v>0</v>
      </c>
      <c r="M718" s="48">
        <f t="shared" si="315"/>
        <v>0</v>
      </c>
      <c r="N718" s="48">
        <f t="shared" si="316"/>
        <v>0</v>
      </c>
      <c r="O718">
        <v>30.714285714285712</v>
      </c>
      <c r="P718">
        <v>2800</v>
      </c>
      <c r="Q718" s="9">
        <f>VLOOKUP(ROUND(K718,0),Sheet2!$B$20:$J$37,8,0)</f>
        <v>2726.9345824864808</v>
      </c>
      <c r="R718" s="46">
        <f>VLOOKUP(ROUND(K718,0),Sheet2!$B$20:$J$37,2,0)</f>
        <v>3770.264503671694</v>
      </c>
      <c r="S718" s="46">
        <f>VLOOKUP(ROUND(K718,0),Sheet2!$B$20:$J$37,3,0)</f>
        <v>3615.3543821737098</v>
      </c>
      <c r="T718" s="46">
        <f>VLOOKUP(ROUND(K718,0),Sheet2!$B$20:$J$37,4,0)</f>
        <v>3533.3228675721571</v>
      </c>
      <c r="U718" s="46">
        <f>VLOOKUP(ROUND(K718,0),Sheet2!$B$20:$J$37,5,0)</f>
        <v>3407.0101892735506</v>
      </c>
      <c r="V718" s="46">
        <f>VLOOKUP(ROUND(K718,0),Sheet2!$B$20:$J$37,6,0)</f>
        <v>3195.9472117761161</v>
      </c>
      <c r="W718" s="46">
        <f>VLOOKUP(ROUND(K718,0),Sheet2!$B$20:$J$37,7,0)</f>
        <v>2961.4408971312987</v>
      </c>
      <c r="X718" s="46">
        <f>VLOOKUP(ROUND(K718,0),Sheet2!$B$20:$J$37,8,0)</f>
        <v>2726.9345824864808</v>
      </c>
      <c r="Y718" s="46">
        <f>VLOOKUP(ROUND(K718,0),Sheet2!$B$20:$J$37,9,0)</f>
        <v>2515.8716049890463</v>
      </c>
      <c r="Z718" s="46">
        <f>VLOOKUP(ROUND(K718,0),Sheet2!$B$20:$M$37,10,0)</f>
        <v>2389.5589266904399</v>
      </c>
      <c r="AA718" s="46">
        <f>VLOOKUP(ROUND(K718,0),Sheet2!$B$20:$M$37,11,0)</f>
        <v>2307.5274120888876</v>
      </c>
      <c r="AB718" s="46">
        <f>VLOOKUP(ROUND(K718,0),Sheet2!$B$20:$M$37,12,0)</f>
        <v>2152.6172905909029</v>
      </c>
      <c r="AC718" s="46">
        <v>25</v>
      </c>
      <c r="AD718" s="53">
        <f t="shared" si="317"/>
        <v>0</v>
      </c>
      <c r="AE718">
        <v>1</v>
      </c>
      <c r="AF718" s="46">
        <v>0</v>
      </c>
      <c r="AG718">
        <v>0</v>
      </c>
      <c r="AH718" s="45">
        <v>0</v>
      </c>
      <c r="AL718">
        <v>0</v>
      </c>
      <c r="AM718" s="45">
        <v>0</v>
      </c>
      <c r="AO718">
        <v>0</v>
      </c>
      <c r="AS718">
        <v>0</v>
      </c>
      <c r="AT718">
        <v>0</v>
      </c>
      <c r="AU718" t="s">
        <v>20</v>
      </c>
      <c r="AV718" t="s">
        <v>24</v>
      </c>
      <c r="AW718">
        <v>0</v>
      </c>
      <c r="AX718">
        <v>0</v>
      </c>
      <c r="AY718">
        <v>1</v>
      </c>
      <c r="AZ718" s="51">
        <f t="shared" si="318"/>
        <v>1</v>
      </c>
      <c r="BA718">
        <v>1</v>
      </c>
      <c r="BB718">
        <v>1</v>
      </c>
      <c r="BC718">
        <v>1</v>
      </c>
      <c r="BD718">
        <v>0</v>
      </c>
      <c r="BE718">
        <v>0</v>
      </c>
      <c r="BF718" s="51">
        <f t="shared" si="319"/>
        <v>0</v>
      </c>
      <c r="BG718">
        <v>0</v>
      </c>
      <c r="BH718">
        <v>1</v>
      </c>
      <c r="BI718">
        <v>1</v>
      </c>
      <c r="BJ718">
        <v>1</v>
      </c>
      <c r="BK718">
        <v>1</v>
      </c>
      <c r="BL718">
        <v>0</v>
      </c>
      <c r="BM718">
        <v>1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53</v>
      </c>
      <c r="BW718" t="s">
        <v>24</v>
      </c>
      <c r="BX718">
        <v>0</v>
      </c>
      <c r="BY718">
        <v>0</v>
      </c>
      <c r="BZ718" s="52">
        <f t="shared" si="324"/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 s="52">
        <f t="shared" si="325"/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Y718">
        <v>0</v>
      </c>
      <c r="CZ718">
        <v>0</v>
      </c>
      <c r="DA718">
        <v>0</v>
      </c>
      <c r="DC718">
        <v>1</v>
      </c>
      <c r="DD718" s="54">
        <f t="shared" si="321"/>
        <v>1</v>
      </c>
      <c r="DE718" t="s">
        <v>8</v>
      </c>
      <c r="DF718">
        <v>0</v>
      </c>
      <c r="DG718" s="46">
        <v>0</v>
      </c>
      <c r="DH718" t="s">
        <v>68</v>
      </c>
    </row>
    <row r="719" spans="1:112" hidden="1" x14ac:dyDescent="0.35">
      <c r="A719" t="s">
        <v>2</v>
      </c>
      <c r="B719">
        <v>21020306</v>
      </c>
      <c r="C719">
        <v>1987</v>
      </c>
      <c r="D719">
        <v>35</v>
      </c>
      <c r="E719">
        <v>0</v>
      </c>
      <c r="F719" t="s">
        <v>8</v>
      </c>
      <c r="G719" s="3" t="s">
        <v>11</v>
      </c>
      <c r="H719" s="1">
        <v>44422</v>
      </c>
      <c r="I719" s="1" t="s">
        <v>52</v>
      </c>
      <c r="J719" s="1">
        <v>44418</v>
      </c>
      <c r="K719">
        <v>37.571428571428569</v>
      </c>
      <c r="L719" s="48">
        <f t="shared" si="313"/>
        <v>0</v>
      </c>
      <c r="M719" s="48">
        <f t="shared" si="315"/>
        <v>0</v>
      </c>
      <c r="N719" s="48">
        <f t="shared" si="316"/>
        <v>0</v>
      </c>
      <c r="O719">
        <v>38.142857142857139</v>
      </c>
      <c r="P719">
        <v>2800</v>
      </c>
      <c r="Q719" s="9">
        <f>VLOOKUP(ROUND(K719,0),Sheet2!$B$20:$J$37,8,0)</f>
        <v>2726.9345824864808</v>
      </c>
      <c r="R719" s="46">
        <f>VLOOKUP(ROUND(K719,0),Sheet2!$B$20:$J$37,2,0)</f>
        <v>3770.264503671694</v>
      </c>
      <c r="S719" s="46">
        <f>VLOOKUP(ROUND(K719,0),Sheet2!$B$20:$J$37,3,0)</f>
        <v>3615.3543821737098</v>
      </c>
      <c r="T719" s="46">
        <f>VLOOKUP(ROUND(K719,0),Sheet2!$B$20:$J$37,4,0)</f>
        <v>3533.3228675721571</v>
      </c>
      <c r="U719" s="46">
        <f>VLOOKUP(ROUND(K719,0),Sheet2!$B$20:$J$37,5,0)</f>
        <v>3407.0101892735506</v>
      </c>
      <c r="V719" s="46">
        <f>VLOOKUP(ROUND(K719,0),Sheet2!$B$20:$J$37,6,0)</f>
        <v>3195.9472117761161</v>
      </c>
      <c r="W719" s="46">
        <f>VLOOKUP(ROUND(K719,0),Sheet2!$B$20:$J$37,7,0)</f>
        <v>2961.4408971312987</v>
      </c>
      <c r="X719" s="46">
        <f>VLOOKUP(ROUND(K719,0),Sheet2!$B$20:$J$37,8,0)</f>
        <v>2726.9345824864808</v>
      </c>
      <c r="Y719" s="46">
        <f>VLOOKUP(ROUND(K719,0),Sheet2!$B$20:$J$37,9,0)</f>
        <v>2515.8716049890463</v>
      </c>
      <c r="Z719" s="46">
        <f>VLOOKUP(ROUND(K719,0),Sheet2!$B$20:$M$37,10,0)</f>
        <v>2389.5589266904399</v>
      </c>
      <c r="AA719" s="46">
        <f>VLOOKUP(ROUND(K719,0),Sheet2!$B$20:$M$37,11,0)</f>
        <v>2307.5274120888876</v>
      </c>
      <c r="AB719" s="46">
        <f>VLOOKUP(ROUND(K719,0),Sheet2!$B$20:$M$37,12,0)</f>
        <v>2152.6172905909029</v>
      </c>
      <c r="AC719" s="46">
        <v>25</v>
      </c>
      <c r="AD719" s="53">
        <f t="shared" si="317"/>
        <v>0</v>
      </c>
      <c r="AE719">
        <v>1</v>
      </c>
      <c r="AF719" s="46">
        <v>0</v>
      </c>
      <c r="AG719">
        <v>0</v>
      </c>
      <c r="AH719" s="45">
        <v>0</v>
      </c>
      <c r="AL719">
        <v>0</v>
      </c>
      <c r="AM719" s="45">
        <v>0</v>
      </c>
      <c r="AO719">
        <v>0</v>
      </c>
      <c r="AQ719">
        <v>0</v>
      </c>
      <c r="AS719">
        <v>0</v>
      </c>
      <c r="AT719">
        <v>0</v>
      </c>
      <c r="AU719" t="s">
        <v>21</v>
      </c>
      <c r="AV719" t="s">
        <v>24</v>
      </c>
      <c r="AW719">
        <v>0</v>
      </c>
      <c r="AX719">
        <v>0</v>
      </c>
      <c r="AY719">
        <v>1</v>
      </c>
      <c r="AZ719" s="51">
        <f t="shared" si="318"/>
        <v>1</v>
      </c>
      <c r="BA719">
        <v>0</v>
      </c>
      <c r="BB719">
        <v>0</v>
      </c>
      <c r="BC719">
        <v>0</v>
      </c>
      <c r="BD719">
        <v>0</v>
      </c>
      <c r="BE719">
        <v>0</v>
      </c>
      <c r="BF719" s="51">
        <f t="shared" si="319"/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/>
      <c r="CW719">
        <v>0</v>
      </c>
      <c r="CY719">
        <v>0</v>
      </c>
      <c r="CZ719">
        <v>0</v>
      </c>
      <c r="DA719">
        <v>0</v>
      </c>
      <c r="DC719">
        <v>0</v>
      </c>
      <c r="DD719" s="54">
        <f t="shared" si="321"/>
        <v>0</v>
      </c>
      <c r="DF719">
        <v>0</v>
      </c>
      <c r="DG719" s="46">
        <v>0</v>
      </c>
      <c r="DH719" t="s">
        <v>68</v>
      </c>
    </row>
    <row r="720" spans="1:112" hidden="1" x14ac:dyDescent="0.35">
      <c r="A720" t="s">
        <v>2</v>
      </c>
      <c r="B720">
        <v>18719453</v>
      </c>
      <c r="C720">
        <v>1983</v>
      </c>
      <c r="D720">
        <v>39</v>
      </c>
      <c r="E720" s="45">
        <v>0</v>
      </c>
      <c r="F720" t="s">
        <v>8</v>
      </c>
      <c r="G720" s="3" t="s">
        <v>11</v>
      </c>
      <c r="H720" s="1">
        <v>44446</v>
      </c>
      <c r="I720" s="1">
        <v>44467</v>
      </c>
      <c r="J720" s="1">
        <v>44443</v>
      </c>
      <c r="K720">
        <v>37.571428571428569</v>
      </c>
      <c r="L720" s="48">
        <f t="shared" si="313"/>
        <v>0</v>
      </c>
      <c r="M720" s="48">
        <f t="shared" si="315"/>
        <v>0</v>
      </c>
      <c r="N720" s="48">
        <f t="shared" si="316"/>
        <v>0</v>
      </c>
      <c r="O720">
        <v>38</v>
      </c>
      <c r="P720">
        <v>2800</v>
      </c>
      <c r="Q720" s="9">
        <f>VLOOKUP(ROUND(K720,0),Sheet2!$B$20:$J$37,8,0)</f>
        <v>2726.9345824864808</v>
      </c>
      <c r="R720" s="46">
        <f>VLOOKUP(ROUND(K720,0),Sheet2!$B$20:$J$37,2,0)</f>
        <v>3770.264503671694</v>
      </c>
      <c r="S720" s="46">
        <f>VLOOKUP(ROUND(K720,0),Sheet2!$B$20:$J$37,3,0)</f>
        <v>3615.3543821737098</v>
      </c>
      <c r="T720" s="46">
        <f>VLOOKUP(ROUND(K720,0),Sheet2!$B$20:$J$37,4,0)</f>
        <v>3533.3228675721571</v>
      </c>
      <c r="U720" s="46">
        <f>VLOOKUP(ROUND(K720,0),Sheet2!$B$20:$J$37,5,0)</f>
        <v>3407.0101892735506</v>
      </c>
      <c r="V720" s="46">
        <f>VLOOKUP(ROUND(K720,0),Sheet2!$B$20:$J$37,6,0)</f>
        <v>3195.9472117761161</v>
      </c>
      <c r="W720" s="46">
        <f>VLOOKUP(ROUND(K720,0),Sheet2!$B$20:$J$37,7,0)</f>
        <v>2961.4408971312987</v>
      </c>
      <c r="X720" s="46">
        <f>VLOOKUP(ROUND(K720,0),Sheet2!$B$20:$J$37,8,0)</f>
        <v>2726.9345824864808</v>
      </c>
      <c r="Y720" s="46">
        <f>VLOOKUP(ROUND(K720,0),Sheet2!$B$20:$J$37,9,0)</f>
        <v>2515.8716049890463</v>
      </c>
      <c r="Z720" s="46">
        <f>VLOOKUP(ROUND(K720,0),Sheet2!$B$20:$M$37,10,0)</f>
        <v>2389.5589266904399</v>
      </c>
      <c r="AA720" s="46">
        <f>VLOOKUP(ROUND(K720,0),Sheet2!$B$20:$M$37,11,0)</f>
        <v>2307.5274120888876</v>
      </c>
      <c r="AB720" s="46">
        <f>VLOOKUP(ROUND(K720,0),Sheet2!$B$20:$M$37,12,0)</f>
        <v>2152.6172905909029</v>
      </c>
      <c r="AC720" s="46">
        <v>25</v>
      </c>
      <c r="AD720" s="53">
        <f t="shared" si="317"/>
        <v>0</v>
      </c>
      <c r="AE720">
        <v>1</v>
      </c>
      <c r="AF720" s="46">
        <v>0</v>
      </c>
      <c r="AG720">
        <v>0</v>
      </c>
      <c r="AH720" s="45">
        <v>0</v>
      </c>
      <c r="AL720">
        <v>0</v>
      </c>
      <c r="AM720" s="45">
        <v>0</v>
      </c>
      <c r="AO720">
        <v>0</v>
      </c>
      <c r="AQ720">
        <v>0</v>
      </c>
      <c r="AS720">
        <v>0</v>
      </c>
      <c r="AT720">
        <v>0</v>
      </c>
      <c r="AU720" t="s">
        <v>20</v>
      </c>
      <c r="AV720" t="s">
        <v>25</v>
      </c>
      <c r="AW720">
        <v>0</v>
      </c>
      <c r="AX720">
        <v>0</v>
      </c>
      <c r="AY720">
        <v>0</v>
      </c>
      <c r="AZ720" s="51">
        <f t="shared" si="318"/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51">
        <f t="shared" si="319"/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21</v>
      </c>
      <c r="BW720" t="s">
        <v>25</v>
      </c>
      <c r="BX720">
        <v>0</v>
      </c>
      <c r="BY720">
        <v>0</v>
      </c>
      <c r="BZ720" s="52">
        <f t="shared" ref="BZ720:BZ726" si="326">BX720+BY720</f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 s="52">
        <f t="shared" ref="CF720:CF726" si="327">CD720+CE720</f>
        <v>0</v>
      </c>
      <c r="CG720">
        <v>0</v>
      </c>
      <c r="CH720">
        <v>0</v>
      </c>
      <c r="CI720">
        <v>1</v>
      </c>
      <c r="CJ720">
        <v>0</v>
      </c>
      <c r="CK720">
        <v>0</v>
      </c>
      <c r="CL720">
        <v>0</v>
      </c>
      <c r="CM720">
        <v>1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Y720">
        <v>0</v>
      </c>
      <c r="CZ720">
        <v>0</v>
      </c>
      <c r="DA720">
        <v>0</v>
      </c>
      <c r="DC720">
        <v>0</v>
      </c>
      <c r="DD720" s="54">
        <f t="shared" si="321"/>
        <v>0</v>
      </c>
      <c r="DF720">
        <v>0</v>
      </c>
      <c r="DG720" s="46">
        <v>0</v>
      </c>
      <c r="DH720" t="s">
        <v>68</v>
      </c>
    </row>
    <row r="721" spans="1:112" hidden="1" x14ac:dyDescent="0.35">
      <c r="A721" t="s">
        <v>3</v>
      </c>
      <c r="B721">
        <v>978338715</v>
      </c>
      <c r="C721">
        <v>1997</v>
      </c>
      <c r="D721">
        <v>25</v>
      </c>
      <c r="E721">
        <v>2</v>
      </c>
      <c r="F721" t="s">
        <v>8</v>
      </c>
      <c r="G721" s="3" t="s">
        <v>11</v>
      </c>
      <c r="H721" s="1">
        <v>44448</v>
      </c>
      <c r="I721" s="1">
        <v>44469</v>
      </c>
      <c r="J721" s="1">
        <v>44453</v>
      </c>
      <c r="K721">
        <v>37.714285714285715</v>
      </c>
      <c r="L721" s="48">
        <f t="shared" si="313"/>
        <v>0</v>
      </c>
      <c r="M721" s="48">
        <f t="shared" si="315"/>
        <v>0</v>
      </c>
      <c r="N721" s="48">
        <f t="shared" si="316"/>
        <v>0</v>
      </c>
      <c r="O721">
        <v>37</v>
      </c>
      <c r="P721">
        <v>2800</v>
      </c>
      <c r="Q721" s="9">
        <f>VLOOKUP(ROUND(K721,0),Sheet2!$B$20:$J$37,8,0)</f>
        <v>2726.9345824864808</v>
      </c>
      <c r="R721" s="46">
        <f>VLOOKUP(ROUND(K721,0),Sheet2!$B$20:$J$37,2,0)</f>
        <v>3770.264503671694</v>
      </c>
      <c r="S721" s="46">
        <f>VLOOKUP(ROUND(K721,0),Sheet2!$B$20:$J$37,3,0)</f>
        <v>3615.3543821737098</v>
      </c>
      <c r="T721" s="46">
        <f>VLOOKUP(ROUND(K721,0),Sheet2!$B$20:$J$37,4,0)</f>
        <v>3533.3228675721571</v>
      </c>
      <c r="U721" s="46">
        <f>VLOOKUP(ROUND(K721,0),Sheet2!$B$20:$J$37,5,0)</f>
        <v>3407.0101892735506</v>
      </c>
      <c r="V721" s="46">
        <f>VLOOKUP(ROUND(K721,0),Sheet2!$B$20:$J$37,6,0)</f>
        <v>3195.9472117761161</v>
      </c>
      <c r="W721" s="46">
        <f>VLOOKUP(ROUND(K721,0),Sheet2!$B$20:$J$37,7,0)</f>
        <v>2961.4408971312987</v>
      </c>
      <c r="X721" s="46">
        <f>VLOOKUP(ROUND(K721,0),Sheet2!$B$20:$J$37,8,0)</f>
        <v>2726.9345824864808</v>
      </c>
      <c r="Y721" s="46">
        <f>VLOOKUP(ROUND(K721,0),Sheet2!$B$20:$J$37,9,0)</f>
        <v>2515.8716049890463</v>
      </c>
      <c r="Z721" s="46">
        <f>VLOOKUP(ROUND(K721,0),Sheet2!$B$20:$M$37,10,0)</f>
        <v>2389.5589266904399</v>
      </c>
      <c r="AA721" s="46">
        <f>VLOOKUP(ROUND(K721,0),Sheet2!$B$20:$M$37,11,0)</f>
        <v>2307.5274120888876</v>
      </c>
      <c r="AB721" s="46">
        <f>VLOOKUP(ROUND(K721,0),Sheet2!$B$20:$M$37,12,0)</f>
        <v>2152.6172905909029</v>
      </c>
      <c r="AC721" s="46">
        <v>25</v>
      </c>
      <c r="AD721" s="53">
        <f t="shared" si="317"/>
        <v>0</v>
      </c>
      <c r="AE721">
        <v>1</v>
      </c>
      <c r="AF721" s="46">
        <v>0</v>
      </c>
      <c r="AG721">
        <v>0</v>
      </c>
      <c r="AH721" s="45">
        <v>0</v>
      </c>
      <c r="AL721">
        <v>0</v>
      </c>
      <c r="AM721" s="45">
        <v>0</v>
      </c>
      <c r="AO721">
        <v>0</v>
      </c>
      <c r="AS721">
        <v>0</v>
      </c>
      <c r="AT721">
        <v>0</v>
      </c>
      <c r="AU721" t="s">
        <v>20</v>
      </c>
      <c r="AV721" t="s">
        <v>25</v>
      </c>
      <c r="AW721">
        <v>0</v>
      </c>
      <c r="AX721">
        <v>0</v>
      </c>
      <c r="AY721">
        <v>1</v>
      </c>
      <c r="AZ721" s="51">
        <f t="shared" si="318"/>
        <v>1</v>
      </c>
      <c r="BA721">
        <v>0</v>
      </c>
      <c r="BB721">
        <v>0</v>
      </c>
      <c r="BC721">
        <v>1</v>
      </c>
      <c r="BD721">
        <v>0</v>
      </c>
      <c r="BE721">
        <v>0</v>
      </c>
      <c r="BF721" s="51">
        <f t="shared" si="319"/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21</v>
      </c>
      <c r="BW721" t="s">
        <v>25</v>
      </c>
      <c r="BX721">
        <v>0</v>
      </c>
      <c r="BY721">
        <v>1</v>
      </c>
      <c r="BZ721" s="52">
        <f t="shared" si="326"/>
        <v>1</v>
      </c>
      <c r="CA721">
        <v>0</v>
      </c>
      <c r="CB721">
        <v>0</v>
      </c>
      <c r="CC721">
        <v>1</v>
      </c>
      <c r="CD721">
        <v>0</v>
      </c>
      <c r="CE721">
        <v>0</v>
      </c>
      <c r="CF721" s="52">
        <f t="shared" si="327"/>
        <v>0</v>
      </c>
      <c r="CG721">
        <v>0</v>
      </c>
      <c r="CH721">
        <v>1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Y721">
        <v>0</v>
      </c>
      <c r="CZ721">
        <v>0</v>
      </c>
      <c r="DA721">
        <v>0</v>
      </c>
      <c r="DC721">
        <v>1.1000000000000001</v>
      </c>
      <c r="DD721" s="54">
        <f t="shared" si="321"/>
        <v>1</v>
      </c>
      <c r="DE721" t="s">
        <v>73</v>
      </c>
      <c r="DF721">
        <v>0</v>
      </c>
      <c r="DG721" s="46">
        <v>0</v>
      </c>
      <c r="DH721" t="s">
        <v>68</v>
      </c>
    </row>
    <row r="722" spans="1:112" hidden="1" x14ac:dyDescent="0.35">
      <c r="A722" t="s">
        <v>2</v>
      </c>
      <c r="B722">
        <v>21052706</v>
      </c>
      <c r="C722">
        <v>1982</v>
      </c>
      <c r="D722">
        <v>40</v>
      </c>
      <c r="E722" s="45">
        <v>0</v>
      </c>
      <c r="F722" t="s">
        <v>8</v>
      </c>
      <c r="G722" s="4" t="s">
        <v>11</v>
      </c>
      <c r="H722" s="1">
        <v>44427</v>
      </c>
      <c r="I722" s="1">
        <v>44479</v>
      </c>
      <c r="J722" s="1">
        <v>44535</v>
      </c>
      <c r="K722">
        <v>39</v>
      </c>
      <c r="L722" s="48">
        <f t="shared" si="313"/>
        <v>0</v>
      </c>
      <c r="M722" s="48">
        <f t="shared" si="315"/>
        <v>0</v>
      </c>
      <c r="N722" s="48">
        <f t="shared" si="316"/>
        <v>0</v>
      </c>
      <c r="O722">
        <v>31</v>
      </c>
      <c r="P722">
        <v>3900</v>
      </c>
      <c r="Q722" s="9">
        <f>VLOOKUP(ROUND(K722,0),Sheet2!$B$20:$J$37,8,0)</f>
        <v>2883.6536389391513</v>
      </c>
      <c r="R722" s="46">
        <f>VLOOKUP(ROUND(K722,0),Sheet2!$B$20:$J$37,2,0)</f>
        <v>3986.9445441050993</v>
      </c>
      <c r="S722" s="46">
        <f>VLOOKUP(ROUND(K722,0),Sheet2!$B$20:$J$37,3,0)</f>
        <v>3823.1316171522089</v>
      </c>
      <c r="T722" s="46">
        <f>VLOOKUP(ROUND(K722,0),Sheet2!$B$20:$J$37,4,0)</f>
        <v>3736.3856874523608</v>
      </c>
      <c r="U722" s="46">
        <f>VLOOKUP(ROUND(K722,0),Sheet2!$B$20:$J$37,5,0)</f>
        <v>3602.8137210549116</v>
      </c>
      <c r="V722" s="46">
        <f>VLOOKUP(ROUND(K722,0),Sheet2!$B$20:$J$37,6,0)</f>
        <v>3379.6207896898895</v>
      </c>
      <c r="W722" s="46">
        <f>VLOOKUP(ROUND(K722,0),Sheet2!$B$20:$J$37,7,0)</f>
        <v>3131.6372143145204</v>
      </c>
      <c r="X722" s="46">
        <f>VLOOKUP(ROUND(K722,0),Sheet2!$B$20:$J$37,8,0)</f>
        <v>2883.6536389391513</v>
      </c>
      <c r="Y722" s="46">
        <f>VLOOKUP(ROUND(K722,0),Sheet2!$B$20:$J$37,9,0)</f>
        <v>2660.4607075741292</v>
      </c>
      <c r="Z722" s="46">
        <f>VLOOKUP(ROUND(K722,0),Sheet2!$B$20:$M$37,10,0)</f>
        <v>2526.8887411766796</v>
      </c>
      <c r="AA722" s="46">
        <f>VLOOKUP(ROUND(K722,0),Sheet2!$B$20:$M$37,11,0)</f>
        <v>2440.1428114768319</v>
      </c>
      <c r="AB722" s="46">
        <f>VLOOKUP(ROUND(K722,0),Sheet2!$B$20:$M$37,12,0)</f>
        <v>2276.3298845239415</v>
      </c>
      <c r="AC722" s="46">
        <v>97</v>
      </c>
      <c r="AD722" s="53">
        <f t="shared" si="317"/>
        <v>0</v>
      </c>
      <c r="AE722">
        <v>1</v>
      </c>
      <c r="AF722" s="46">
        <v>0</v>
      </c>
      <c r="AG722">
        <v>0</v>
      </c>
      <c r="AH722" s="45">
        <v>0</v>
      </c>
      <c r="AL722">
        <v>0</v>
      </c>
      <c r="AM722" s="45">
        <v>0</v>
      </c>
      <c r="AO722">
        <v>0</v>
      </c>
      <c r="AQ722">
        <v>0</v>
      </c>
      <c r="AS722">
        <v>0</v>
      </c>
      <c r="AT722">
        <v>0</v>
      </c>
      <c r="AU722" t="s">
        <v>20</v>
      </c>
      <c r="AV722" t="s">
        <v>24</v>
      </c>
      <c r="AW722">
        <v>0</v>
      </c>
      <c r="AX722">
        <v>1</v>
      </c>
      <c r="AY722">
        <v>1</v>
      </c>
      <c r="AZ722" s="51">
        <v>1</v>
      </c>
      <c r="BA722">
        <v>1</v>
      </c>
      <c r="BB722">
        <v>1</v>
      </c>
      <c r="BC722">
        <v>0</v>
      </c>
      <c r="BD722">
        <v>0</v>
      </c>
      <c r="BE722">
        <v>0</v>
      </c>
      <c r="BF722" s="51">
        <f t="shared" si="319"/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52</v>
      </c>
      <c r="BW722" t="s">
        <v>24</v>
      </c>
      <c r="BX722">
        <v>0</v>
      </c>
      <c r="BY722">
        <v>1</v>
      </c>
      <c r="BZ722" s="52">
        <f t="shared" si="326"/>
        <v>1</v>
      </c>
      <c r="CA722">
        <v>0</v>
      </c>
      <c r="CB722">
        <v>0</v>
      </c>
      <c r="CC722">
        <v>0</v>
      </c>
      <c r="CD722">
        <v>0</v>
      </c>
      <c r="CE722">
        <v>0</v>
      </c>
      <c r="CF722" s="52">
        <f t="shared" si="327"/>
        <v>0</v>
      </c>
      <c r="CG722">
        <v>0</v>
      </c>
      <c r="CH722">
        <v>0</v>
      </c>
      <c r="CI722">
        <v>1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Y722">
        <v>0</v>
      </c>
      <c r="CZ722">
        <v>0</v>
      </c>
      <c r="DA722">
        <v>0</v>
      </c>
      <c r="DC722">
        <v>0</v>
      </c>
      <c r="DD722" s="54">
        <f t="shared" si="321"/>
        <v>0</v>
      </c>
      <c r="DF722">
        <v>0</v>
      </c>
      <c r="DG722" s="46">
        <v>0</v>
      </c>
      <c r="DH722" t="s">
        <v>68</v>
      </c>
    </row>
    <row r="723" spans="1:112" hidden="1" x14ac:dyDescent="0.35">
      <c r="A723" t="s">
        <v>3</v>
      </c>
      <c r="B723">
        <v>937839799</v>
      </c>
      <c r="C723">
        <v>1989</v>
      </c>
      <c r="D723">
        <v>33</v>
      </c>
      <c r="E723">
        <v>2</v>
      </c>
      <c r="F723" t="s">
        <v>8</v>
      </c>
      <c r="G723" s="3" t="s">
        <v>11</v>
      </c>
      <c r="H723" s="1">
        <v>44428</v>
      </c>
      <c r="I723" s="1">
        <v>44482</v>
      </c>
      <c r="J723" s="1">
        <v>44531</v>
      </c>
      <c r="K723">
        <v>37.714285714285715</v>
      </c>
      <c r="L723" s="48">
        <f t="shared" si="313"/>
        <v>0</v>
      </c>
      <c r="M723" s="48">
        <f t="shared" si="315"/>
        <v>0</v>
      </c>
      <c r="N723" s="48">
        <f t="shared" si="316"/>
        <v>0</v>
      </c>
      <c r="O723">
        <v>30.714285714285715</v>
      </c>
      <c r="P723">
        <v>2800</v>
      </c>
      <c r="Q723" s="9">
        <f>VLOOKUP(ROUND(K723,0),Sheet2!$B$20:$J$37,8,0)</f>
        <v>2726.9345824864808</v>
      </c>
      <c r="R723" s="46">
        <f>VLOOKUP(ROUND(K723,0),Sheet2!$B$20:$J$37,2,0)</f>
        <v>3770.264503671694</v>
      </c>
      <c r="S723" s="46">
        <f>VLOOKUP(ROUND(K723,0),Sheet2!$B$20:$J$37,3,0)</f>
        <v>3615.3543821737098</v>
      </c>
      <c r="T723" s="46">
        <f>VLOOKUP(ROUND(K723,0),Sheet2!$B$20:$J$37,4,0)</f>
        <v>3533.3228675721571</v>
      </c>
      <c r="U723" s="46">
        <f>VLOOKUP(ROUND(K723,0),Sheet2!$B$20:$J$37,5,0)</f>
        <v>3407.0101892735506</v>
      </c>
      <c r="V723" s="46">
        <f>VLOOKUP(ROUND(K723,0),Sheet2!$B$20:$J$37,6,0)</f>
        <v>3195.9472117761161</v>
      </c>
      <c r="W723" s="46">
        <f>VLOOKUP(ROUND(K723,0),Sheet2!$B$20:$J$37,7,0)</f>
        <v>2961.4408971312987</v>
      </c>
      <c r="X723" s="46">
        <f>VLOOKUP(ROUND(K723,0),Sheet2!$B$20:$J$37,8,0)</f>
        <v>2726.9345824864808</v>
      </c>
      <c r="Y723" s="46">
        <f>VLOOKUP(ROUND(K723,0),Sheet2!$B$20:$J$37,9,0)</f>
        <v>2515.8716049890463</v>
      </c>
      <c r="Z723" s="46">
        <f>VLOOKUP(ROUND(K723,0),Sheet2!$B$20:$M$37,10,0)</f>
        <v>2389.5589266904399</v>
      </c>
      <c r="AA723" s="46">
        <f>VLOOKUP(ROUND(K723,0),Sheet2!$B$20:$M$37,11,0)</f>
        <v>2307.5274120888876</v>
      </c>
      <c r="AB723" s="46">
        <f>VLOOKUP(ROUND(K723,0),Sheet2!$B$20:$M$37,12,0)</f>
        <v>2152.6172905909029</v>
      </c>
      <c r="AC723" s="46">
        <v>25</v>
      </c>
      <c r="AD723" s="53">
        <f t="shared" si="317"/>
        <v>0</v>
      </c>
      <c r="AE723">
        <v>1</v>
      </c>
      <c r="AF723" s="46">
        <v>0</v>
      </c>
      <c r="AG723">
        <v>0</v>
      </c>
      <c r="AH723" s="45">
        <v>0</v>
      </c>
      <c r="AL723">
        <v>0</v>
      </c>
      <c r="AM723" s="45">
        <v>0</v>
      </c>
      <c r="AO723">
        <v>0</v>
      </c>
      <c r="AS723">
        <v>0</v>
      </c>
      <c r="AT723">
        <v>0</v>
      </c>
      <c r="AU723" t="s">
        <v>20</v>
      </c>
      <c r="AV723" t="s">
        <v>24</v>
      </c>
      <c r="AW723">
        <v>0</v>
      </c>
      <c r="AX723">
        <v>0</v>
      </c>
      <c r="AY723">
        <v>1</v>
      </c>
      <c r="AZ723" s="51">
        <f t="shared" si="318"/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 s="51">
        <f t="shared" si="319"/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54</v>
      </c>
      <c r="BW723" t="s">
        <v>24</v>
      </c>
      <c r="BX723">
        <v>0</v>
      </c>
      <c r="BY723">
        <v>0</v>
      </c>
      <c r="BZ723" s="52">
        <f t="shared" si="326"/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 s="52">
        <f t="shared" si="327"/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Y723">
        <v>0</v>
      </c>
      <c r="CZ723">
        <v>0</v>
      </c>
      <c r="DA723">
        <v>0</v>
      </c>
      <c r="DC723">
        <v>0</v>
      </c>
      <c r="DD723" s="54">
        <f t="shared" si="321"/>
        <v>0</v>
      </c>
      <c r="DE723" t="s">
        <v>73</v>
      </c>
      <c r="DF723">
        <v>0</v>
      </c>
      <c r="DG723" s="46">
        <v>0</v>
      </c>
      <c r="DH723" t="s">
        <v>68</v>
      </c>
    </row>
    <row r="724" spans="1:112" hidden="1" x14ac:dyDescent="0.35">
      <c r="A724" t="s">
        <v>2</v>
      </c>
      <c r="B724">
        <v>17411787</v>
      </c>
      <c r="C724">
        <v>1983</v>
      </c>
      <c r="D724">
        <v>39</v>
      </c>
      <c r="E724" s="45">
        <v>0</v>
      </c>
      <c r="F724" t="s">
        <v>8</v>
      </c>
      <c r="G724" s="4" t="s">
        <v>11</v>
      </c>
      <c r="H724" s="1">
        <v>44422</v>
      </c>
      <c r="I724" s="1">
        <v>44478</v>
      </c>
      <c r="J724" s="1">
        <v>44527</v>
      </c>
      <c r="K724">
        <v>37.714285714285715</v>
      </c>
      <c r="L724" s="48">
        <f t="shared" si="313"/>
        <v>0</v>
      </c>
      <c r="M724" s="48">
        <f t="shared" si="315"/>
        <v>0</v>
      </c>
      <c r="N724" s="48">
        <f t="shared" si="316"/>
        <v>0</v>
      </c>
      <c r="O724">
        <v>30.714285714285715</v>
      </c>
      <c r="P724">
        <v>2800</v>
      </c>
      <c r="Q724" s="9">
        <f>VLOOKUP(ROUND(K724,0),Sheet2!$B$20:$J$37,8,0)</f>
        <v>2726.9345824864808</v>
      </c>
      <c r="R724" s="46">
        <f>VLOOKUP(ROUND(K724,0),Sheet2!$B$20:$J$37,2,0)</f>
        <v>3770.264503671694</v>
      </c>
      <c r="S724" s="46">
        <f>VLOOKUP(ROUND(K724,0),Sheet2!$B$20:$J$37,3,0)</f>
        <v>3615.3543821737098</v>
      </c>
      <c r="T724" s="46">
        <f>VLOOKUP(ROUND(K724,0),Sheet2!$B$20:$J$37,4,0)</f>
        <v>3533.3228675721571</v>
      </c>
      <c r="U724" s="46">
        <f>VLOOKUP(ROUND(K724,0),Sheet2!$B$20:$J$37,5,0)</f>
        <v>3407.0101892735506</v>
      </c>
      <c r="V724" s="46">
        <f>VLOOKUP(ROUND(K724,0),Sheet2!$B$20:$J$37,6,0)</f>
        <v>3195.9472117761161</v>
      </c>
      <c r="W724" s="46">
        <f>VLOOKUP(ROUND(K724,0),Sheet2!$B$20:$J$37,7,0)</f>
        <v>2961.4408971312987</v>
      </c>
      <c r="X724" s="46">
        <f>VLOOKUP(ROUND(K724,0),Sheet2!$B$20:$J$37,8,0)</f>
        <v>2726.9345824864808</v>
      </c>
      <c r="Y724" s="46">
        <f>VLOOKUP(ROUND(K724,0),Sheet2!$B$20:$J$37,9,0)</f>
        <v>2515.8716049890463</v>
      </c>
      <c r="Z724" s="46">
        <f>VLOOKUP(ROUND(K724,0),Sheet2!$B$20:$M$37,10,0)</f>
        <v>2389.5589266904399</v>
      </c>
      <c r="AA724" s="46">
        <f>VLOOKUP(ROUND(K724,0),Sheet2!$B$20:$M$37,11,0)</f>
        <v>2307.5274120888876</v>
      </c>
      <c r="AB724" s="46">
        <f>VLOOKUP(ROUND(K724,0),Sheet2!$B$20:$M$37,12,0)</f>
        <v>2152.6172905909029</v>
      </c>
      <c r="AC724" s="46">
        <v>25</v>
      </c>
      <c r="AD724" s="53">
        <f t="shared" si="317"/>
        <v>0</v>
      </c>
      <c r="AE724">
        <v>1</v>
      </c>
      <c r="AF724" s="46">
        <v>0</v>
      </c>
      <c r="AG724">
        <v>0</v>
      </c>
      <c r="AH724" s="45">
        <v>0</v>
      </c>
      <c r="AL724">
        <v>0</v>
      </c>
      <c r="AM724" s="45">
        <v>0</v>
      </c>
      <c r="AO724">
        <v>0</v>
      </c>
      <c r="AQ724">
        <v>0</v>
      </c>
      <c r="AS724">
        <v>0</v>
      </c>
      <c r="AT724">
        <v>0</v>
      </c>
      <c r="AU724" t="s">
        <v>20</v>
      </c>
      <c r="AV724" t="s">
        <v>24</v>
      </c>
      <c r="AW724">
        <v>0</v>
      </c>
      <c r="AX724">
        <v>0</v>
      </c>
      <c r="AY724">
        <v>1</v>
      </c>
      <c r="AZ724" s="51">
        <f t="shared" si="318"/>
        <v>1</v>
      </c>
      <c r="BA724">
        <v>0</v>
      </c>
      <c r="BB724">
        <v>1</v>
      </c>
      <c r="BC724">
        <v>1</v>
      </c>
      <c r="BD724">
        <v>0</v>
      </c>
      <c r="BE724">
        <v>1</v>
      </c>
      <c r="BF724" s="51">
        <f t="shared" si="319"/>
        <v>1</v>
      </c>
      <c r="BG724">
        <v>1</v>
      </c>
      <c r="BH724">
        <v>1</v>
      </c>
      <c r="BI724">
        <v>0</v>
      </c>
      <c r="BJ724">
        <v>1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56</v>
      </c>
      <c r="BW724" t="s">
        <v>24</v>
      </c>
      <c r="BX724">
        <v>0</v>
      </c>
      <c r="BY724">
        <v>0</v>
      </c>
      <c r="BZ724" s="52">
        <f t="shared" si="326"/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 s="52">
        <f t="shared" si="327"/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Y724">
        <v>0</v>
      </c>
      <c r="CZ724">
        <v>0</v>
      </c>
      <c r="DA724">
        <v>0</v>
      </c>
      <c r="DC724">
        <v>0</v>
      </c>
      <c r="DD724" s="54">
        <f t="shared" si="321"/>
        <v>0</v>
      </c>
      <c r="DF724">
        <v>0</v>
      </c>
      <c r="DG724" s="46">
        <v>0</v>
      </c>
      <c r="DH724" t="s">
        <v>68</v>
      </c>
    </row>
    <row r="725" spans="1:112" hidden="1" x14ac:dyDescent="0.35">
      <c r="A725" t="s">
        <v>3</v>
      </c>
      <c r="B725">
        <v>918616160</v>
      </c>
      <c r="C725">
        <v>1982</v>
      </c>
      <c r="D725">
        <v>40</v>
      </c>
      <c r="E725" s="45">
        <v>2</v>
      </c>
      <c r="F725" t="s">
        <v>8</v>
      </c>
      <c r="G725" s="3" t="s">
        <v>11</v>
      </c>
      <c r="H725" s="1">
        <v>44425</v>
      </c>
      <c r="I725" s="1">
        <v>44470</v>
      </c>
      <c r="J725" s="1">
        <v>44439</v>
      </c>
      <c r="K725">
        <v>37.714285714285715</v>
      </c>
      <c r="L725" s="48">
        <f t="shared" si="313"/>
        <v>0</v>
      </c>
      <c r="M725" s="48">
        <f t="shared" si="315"/>
        <v>0</v>
      </c>
      <c r="N725" s="48">
        <f t="shared" si="316"/>
        <v>0</v>
      </c>
      <c r="O725">
        <v>35.714285714285715</v>
      </c>
      <c r="P725">
        <v>2800</v>
      </c>
      <c r="Q725" s="9">
        <f>VLOOKUP(ROUND(K725,0),Sheet2!$B$20:$J$37,8,0)</f>
        <v>2726.9345824864808</v>
      </c>
      <c r="R725" s="46">
        <f>VLOOKUP(ROUND(K725,0),Sheet2!$B$20:$J$37,2,0)</f>
        <v>3770.264503671694</v>
      </c>
      <c r="S725" s="46">
        <f>VLOOKUP(ROUND(K725,0),Sheet2!$B$20:$J$37,3,0)</f>
        <v>3615.3543821737098</v>
      </c>
      <c r="T725" s="46">
        <f>VLOOKUP(ROUND(K725,0),Sheet2!$B$20:$J$37,4,0)</f>
        <v>3533.3228675721571</v>
      </c>
      <c r="U725" s="46">
        <f>VLOOKUP(ROUND(K725,0),Sheet2!$B$20:$J$37,5,0)</f>
        <v>3407.0101892735506</v>
      </c>
      <c r="V725" s="46">
        <f>VLOOKUP(ROUND(K725,0),Sheet2!$B$20:$J$37,6,0)</f>
        <v>3195.9472117761161</v>
      </c>
      <c r="W725" s="46">
        <f>VLOOKUP(ROUND(K725,0),Sheet2!$B$20:$J$37,7,0)</f>
        <v>2961.4408971312987</v>
      </c>
      <c r="X725" s="46">
        <f>VLOOKUP(ROUND(K725,0),Sheet2!$B$20:$J$37,8,0)</f>
        <v>2726.9345824864808</v>
      </c>
      <c r="Y725" s="46">
        <f>VLOOKUP(ROUND(K725,0),Sheet2!$B$20:$J$37,9,0)</f>
        <v>2515.8716049890463</v>
      </c>
      <c r="Z725" s="46">
        <f>VLOOKUP(ROUND(K725,0),Sheet2!$B$20:$M$37,10,0)</f>
        <v>2389.5589266904399</v>
      </c>
      <c r="AA725" s="46">
        <f>VLOOKUP(ROUND(K725,0),Sheet2!$B$20:$M$37,11,0)</f>
        <v>2307.5274120888876</v>
      </c>
      <c r="AB725" s="46">
        <f>VLOOKUP(ROUND(K725,0),Sheet2!$B$20:$M$37,12,0)</f>
        <v>2152.6172905909029</v>
      </c>
      <c r="AC725" s="46">
        <v>25</v>
      </c>
      <c r="AD725" s="53">
        <f t="shared" si="317"/>
        <v>0</v>
      </c>
      <c r="AE725">
        <v>1</v>
      </c>
      <c r="AF725" s="46">
        <v>0</v>
      </c>
      <c r="AG725">
        <v>0</v>
      </c>
      <c r="AH725" s="45">
        <v>0</v>
      </c>
      <c r="AL725">
        <v>0</v>
      </c>
      <c r="AM725" s="45">
        <v>0</v>
      </c>
      <c r="AO725">
        <v>0</v>
      </c>
      <c r="AS725">
        <v>0</v>
      </c>
      <c r="AT725">
        <v>1</v>
      </c>
      <c r="AU725" t="s">
        <v>20</v>
      </c>
      <c r="AV725" t="s">
        <v>24</v>
      </c>
      <c r="AW725">
        <v>0</v>
      </c>
      <c r="AX725">
        <v>0</v>
      </c>
      <c r="AY725">
        <v>1</v>
      </c>
      <c r="AZ725" s="51">
        <f t="shared" si="318"/>
        <v>1</v>
      </c>
      <c r="BA725">
        <v>0</v>
      </c>
      <c r="BB725">
        <v>0</v>
      </c>
      <c r="BC725">
        <v>1</v>
      </c>
      <c r="BD725">
        <v>0</v>
      </c>
      <c r="BE725">
        <v>0</v>
      </c>
      <c r="BF725" s="51">
        <f t="shared" si="319"/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45</v>
      </c>
      <c r="BW725" t="s">
        <v>24</v>
      </c>
      <c r="BX725">
        <v>0</v>
      </c>
      <c r="BY725">
        <v>0</v>
      </c>
      <c r="BZ725" s="52">
        <f t="shared" si="326"/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 s="52">
        <f t="shared" si="327"/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1</v>
      </c>
      <c r="CX725">
        <v>1</v>
      </c>
      <c r="CY725">
        <v>0</v>
      </c>
      <c r="CZ725">
        <v>0</v>
      </c>
      <c r="DA725">
        <v>0</v>
      </c>
      <c r="DC725">
        <v>0</v>
      </c>
      <c r="DD725" s="54">
        <f t="shared" si="321"/>
        <v>0</v>
      </c>
      <c r="DE725" t="s">
        <v>73</v>
      </c>
      <c r="DF725">
        <v>0</v>
      </c>
      <c r="DG725" s="46">
        <v>0</v>
      </c>
      <c r="DH725" t="s">
        <v>68</v>
      </c>
    </row>
    <row r="726" spans="1:112" hidden="1" x14ac:dyDescent="0.35">
      <c r="A726" t="s">
        <v>3</v>
      </c>
      <c r="B726">
        <v>916717130</v>
      </c>
      <c r="C726">
        <v>1996</v>
      </c>
      <c r="D726">
        <v>26</v>
      </c>
      <c r="E726" s="45">
        <v>1</v>
      </c>
      <c r="F726" t="s">
        <v>8</v>
      </c>
      <c r="G726" s="3" t="s">
        <v>11</v>
      </c>
      <c r="H726" s="1">
        <v>44433</v>
      </c>
      <c r="I726" s="1">
        <v>44455</v>
      </c>
      <c r="J726" s="1">
        <v>44497</v>
      </c>
      <c r="K726">
        <v>37.857142857142854</v>
      </c>
      <c r="L726" s="48">
        <f t="shared" si="313"/>
        <v>0</v>
      </c>
      <c r="M726" s="48">
        <f t="shared" si="315"/>
        <v>0</v>
      </c>
      <c r="N726" s="48">
        <f t="shared" si="316"/>
        <v>0</v>
      </c>
      <c r="O726">
        <v>31.857142857142854</v>
      </c>
      <c r="P726">
        <v>2800</v>
      </c>
      <c r="Q726" s="9">
        <f>VLOOKUP(ROUND(K726,0),Sheet2!$B$20:$J$37,8,0)</f>
        <v>2726.9345824864808</v>
      </c>
      <c r="R726" s="46">
        <f>VLOOKUP(ROUND(K726,0),Sheet2!$B$20:$J$37,2,0)</f>
        <v>3770.264503671694</v>
      </c>
      <c r="S726" s="46">
        <f>VLOOKUP(ROUND(K726,0),Sheet2!$B$20:$J$37,3,0)</f>
        <v>3615.3543821737098</v>
      </c>
      <c r="T726" s="46">
        <f>VLOOKUP(ROUND(K726,0),Sheet2!$B$20:$J$37,4,0)</f>
        <v>3533.3228675721571</v>
      </c>
      <c r="U726" s="46">
        <f>VLOOKUP(ROUND(K726,0),Sheet2!$B$20:$J$37,5,0)</f>
        <v>3407.0101892735506</v>
      </c>
      <c r="V726" s="46">
        <f>VLOOKUP(ROUND(K726,0),Sheet2!$B$20:$J$37,6,0)</f>
        <v>3195.9472117761161</v>
      </c>
      <c r="W726" s="46">
        <f>VLOOKUP(ROUND(K726,0),Sheet2!$B$20:$J$37,7,0)</f>
        <v>2961.4408971312987</v>
      </c>
      <c r="X726" s="46">
        <f>VLOOKUP(ROUND(K726,0),Sheet2!$B$20:$J$37,8,0)</f>
        <v>2726.9345824864808</v>
      </c>
      <c r="Y726" s="46">
        <f>VLOOKUP(ROUND(K726,0),Sheet2!$B$20:$J$37,9,0)</f>
        <v>2515.8716049890463</v>
      </c>
      <c r="Z726" s="46">
        <f>VLOOKUP(ROUND(K726,0),Sheet2!$B$20:$M$37,10,0)</f>
        <v>2389.5589266904399</v>
      </c>
      <c r="AA726" s="46">
        <f>VLOOKUP(ROUND(K726,0),Sheet2!$B$20:$M$37,11,0)</f>
        <v>2307.5274120888876</v>
      </c>
      <c r="AB726" s="46">
        <f>VLOOKUP(ROUND(K726,0),Sheet2!$B$20:$M$37,12,0)</f>
        <v>2152.6172905909029</v>
      </c>
      <c r="AC726" s="46">
        <v>25</v>
      </c>
      <c r="AD726" s="53">
        <f t="shared" si="317"/>
        <v>0</v>
      </c>
      <c r="AE726">
        <v>1</v>
      </c>
      <c r="AF726" s="46">
        <v>0</v>
      </c>
      <c r="AG726">
        <v>0</v>
      </c>
      <c r="AH726" s="45">
        <v>0</v>
      </c>
      <c r="AL726">
        <v>0</v>
      </c>
      <c r="AM726" s="45">
        <v>0</v>
      </c>
      <c r="AO726">
        <v>0</v>
      </c>
      <c r="AQ726">
        <v>0</v>
      </c>
      <c r="AS726">
        <v>0</v>
      </c>
      <c r="AT726">
        <v>0</v>
      </c>
      <c r="AU726" t="s">
        <v>20</v>
      </c>
      <c r="AV726" t="s">
        <v>25</v>
      </c>
      <c r="AW726">
        <v>0</v>
      </c>
      <c r="AX726">
        <v>0</v>
      </c>
      <c r="AY726">
        <v>0</v>
      </c>
      <c r="AZ726" s="51">
        <f t="shared" si="318"/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51">
        <f t="shared" si="319"/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22</v>
      </c>
      <c r="BW726" t="s">
        <v>25</v>
      </c>
      <c r="BX726">
        <v>0</v>
      </c>
      <c r="BY726">
        <v>1</v>
      </c>
      <c r="BZ726" s="52">
        <f t="shared" si="326"/>
        <v>1</v>
      </c>
      <c r="CA726">
        <v>0</v>
      </c>
      <c r="CB726">
        <v>0</v>
      </c>
      <c r="CC726">
        <v>1</v>
      </c>
      <c r="CD726">
        <v>0</v>
      </c>
      <c r="CE726">
        <v>0</v>
      </c>
      <c r="CF726" s="52">
        <f t="shared" si="327"/>
        <v>0</v>
      </c>
      <c r="CG726">
        <v>0</v>
      </c>
      <c r="CH726">
        <v>0</v>
      </c>
      <c r="CI726">
        <v>0</v>
      </c>
      <c r="CJ726">
        <v>0</v>
      </c>
      <c r="CK726">
        <v>1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Y726">
        <v>0</v>
      </c>
      <c r="CZ726">
        <v>0</v>
      </c>
      <c r="DA726">
        <v>0</v>
      </c>
      <c r="DC726">
        <v>0</v>
      </c>
      <c r="DD726" s="54">
        <f t="shared" si="321"/>
        <v>0</v>
      </c>
      <c r="DE726" t="s">
        <v>8</v>
      </c>
      <c r="DF726">
        <v>0</v>
      </c>
      <c r="DG726" s="46">
        <v>0</v>
      </c>
      <c r="DH726" t="s">
        <v>68</v>
      </c>
    </row>
    <row r="727" spans="1:112" hidden="1" x14ac:dyDescent="0.35">
      <c r="A727" t="s">
        <v>2</v>
      </c>
      <c r="B727">
        <v>20039850</v>
      </c>
      <c r="C727">
        <v>1994</v>
      </c>
      <c r="D727">
        <v>28</v>
      </c>
      <c r="E727" s="45">
        <v>0</v>
      </c>
      <c r="F727" t="s">
        <v>8</v>
      </c>
      <c r="G727" s="3" t="s">
        <v>11</v>
      </c>
      <c r="H727" s="1">
        <v>44435</v>
      </c>
      <c r="I727" s="1" t="s">
        <v>52</v>
      </c>
      <c r="J727" s="1">
        <v>44434</v>
      </c>
      <c r="K727">
        <v>38</v>
      </c>
      <c r="L727" s="48">
        <f t="shared" si="313"/>
        <v>0</v>
      </c>
      <c r="M727" s="48">
        <f t="shared" si="315"/>
        <v>0</v>
      </c>
      <c r="N727" s="48">
        <f t="shared" si="316"/>
        <v>0</v>
      </c>
      <c r="O727">
        <v>38.142857142857146</v>
      </c>
      <c r="P727">
        <v>2800</v>
      </c>
      <c r="Q727" s="9">
        <f>VLOOKUP(ROUND(K727,0),Sheet2!$B$20:$J$37,8,0)</f>
        <v>2726.9345824864808</v>
      </c>
      <c r="R727" s="46">
        <f>VLOOKUP(ROUND(K727,0),Sheet2!$B$20:$J$37,2,0)</f>
        <v>3770.264503671694</v>
      </c>
      <c r="S727" s="46">
        <f>VLOOKUP(ROUND(K727,0),Sheet2!$B$20:$J$37,3,0)</f>
        <v>3615.3543821737098</v>
      </c>
      <c r="T727" s="46">
        <f>VLOOKUP(ROUND(K727,0),Sheet2!$B$20:$J$37,4,0)</f>
        <v>3533.3228675721571</v>
      </c>
      <c r="U727" s="46">
        <f>VLOOKUP(ROUND(K727,0),Sheet2!$B$20:$J$37,5,0)</f>
        <v>3407.0101892735506</v>
      </c>
      <c r="V727" s="46">
        <f>VLOOKUP(ROUND(K727,0),Sheet2!$B$20:$J$37,6,0)</f>
        <v>3195.9472117761161</v>
      </c>
      <c r="W727" s="46">
        <f>VLOOKUP(ROUND(K727,0),Sheet2!$B$20:$J$37,7,0)</f>
        <v>2961.4408971312987</v>
      </c>
      <c r="X727" s="46">
        <f>VLOOKUP(ROUND(K727,0),Sheet2!$B$20:$J$37,8,0)</f>
        <v>2726.9345824864808</v>
      </c>
      <c r="Y727" s="46">
        <f>VLOOKUP(ROUND(K727,0),Sheet2!$B$20:$J$37,9,0)</f>
        <v>2515.8716049890463</v>
      </c>
      <c r="Z727" s="46">
        <f>VLOOKUP(ROUND(K727,0),Sheet2!$B$20:$M$37,10,0)</f>
        <v>2389.5589266904399</v>
      </c>
      <c r="AA727" s="46">
        <f>VLOOKUP(ROUND(K727,0),Sheet2!$B$20:$M$37,11,0)</f>
        <v>2307.5274120888876</v>
      </c>
      <c r="AB727" s="46">
        <f>VLOOKUP(ROUND(K727,0),Sheet2!$B$20:$M$37,12,0)</f>
        <v>2152.6172905909029</v>
      </c>
      <c r="AC727" s="46">
        <v>25</v>
      </c>
      <c r="AD727" s="53">
        <f t="shared" si="317"/>
        <v>0</v>
      </c>
      <c r="AE727">
        <v>1</v>
      </c>
      <c r="AF727" s="46">
        <v>0</v>
      </c>
      <c r="AG727">
        <v>0</v>
      </c>
      <c r="AH727" s="45">
        <v>0</v>
      </c>
      <c r="AL727">
        <v>0</v>
      </c>
      <c r="AM727" s="45">
        <v>0</v>
      </c>
      <c r="AO727">
        <v>0</v>
      </c>
      <c r="AQ727">
        <v>0</v>
      </c>
      <c r="AS727">
        <v>0</v>
      </c>
      <c r="AT727">
        <v>0</v>
      </c>
      <c r="AU727" t="s">
        <v>21</v>
      </c>
      <c r="AV727" t="s">
        <v>24</v>
      </c>
      <c r="AW727">
        <v>0</v>
      </c>
      <c r="AX727">
        <v>0</v>
      </c>
      <c r="AY727">
        <v>0</v>
      </c>
      <c r="AZ727" s="51">
        <f t="shared" si="318"/>
        <v>0</v>
      </c>
      <c r="BA727">
        <v>0</v>
      </c>
      <c r="BB727">
        <v>0</v>
      </c>
      <c r="BC727">
        <v>1</v>
      </c>
      <c r="BD727">
        <v>0</v>
      </c>
      <c r="BE727">
        <v>0</v>
      </c>
      <c r="BF727" s="51">
        <f t="shared" si="319"/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/>
      <c r="CW727">
        <v>0</v>
      </c>
      <c r="CY727">
        <v>0</v>
      </c>
      <c r="CZ727">
        <v>0</v>
      </c>
      <c r="DA727">
        <v>0</v>
      </c>
      <c r="DC727">
        <v>0</v>
      </c>
      <c r="DD727" s="54">
        <f t="shared" si="321"/>
        <v>0</v>
      </c>
      <c r="DE727" t="s">
        <v>8</v>
      </c>
      <c r="DF727">
        <v>0</v>
      </c>
      <c r="DG727" s="46">
        <v>0</v>
      </c>
      <c r="DH727" t="s">
        <v>68</v>
      </c>
    </row>
    <row r="728" spans="1:112" hidden="1" x14ac:dyDescent="0.35">
      <c r="A728" t="s">
        <v>3</v>
      </c>
      <c r="B728">
        <v>375773412</v>
      </c>
      <c r="C728">
        <v>1992</v>
      </c>
      <c r="D728">
        <v>30</v>
      </c>
      <c r="E728" s="45">
        <v>1</v>
      </c>
      <c r="F728" t="s">
        <v>9</v>
      </c>
      <c r="G728" s="3" t="s">
        <v>11</v>
      </c>
      <c r="H728" s="1">
        <v>44434</v>
      </c>
      <c r="I728" s="1">
        <v>44454</v>
      </c>
      <c r="J728" s="1">
        <v>44463</v>
      </c>
      <c r="K728">
        <v>38</v>
      </c>
      <c r="L728" s="48">
        <f t="shared" si="313"/>
        <v>0</v>
      </c>
      <c r="M728" s="48">
        <f t="shared" si="315"/>
        <v>0</v>
      </c>
      <c r="N728" s="48">
        <f t="shared" si="316"/>
        <v>0</v>
      </c>
      <c r="O728">
        <v>36.714285714285715</v>
      </c>
      <c r="P728">
        <v>2800</v>
      </c>
      <c r="Q728" s="9">
        <f>VLOOKUP(ROUND(K728,0),Sheet2!$B$20:$J$37,8,0)</f>
        <v>2726.9345824864808</v>
      </c>
      <c r="R728" s="46">
        <f>VLOOKUP(ROUND(K728,0),Sheet2!$B$20:$J$37,2,0)</f>
        <v>3770.264503671694</v>
      </c>
      <c r="S728" s="46">
        <f>VLOOKUP(ROUND(K728,0),Sheet2!$B$20:$J$37,3,0)</f>
        <v>3615.3543821737098</v>
      </c>
      <c r="T728" s="46">
        <f>VLOOKUP(ROUND(K728,0),Sheet2!$B$20:$J$37,4,0)</f>
        <v>3533.3228675721571</v>
      </c>
      <c r="U728" s="46">
        <f>VLOOKUP(ROUND(K728,0),Sheet2!$B$20:$J$37,5,0)</f>
        <v>3407.0101892735506</v>
      </c>
      <c r="V728" s="46">
        <f>VLOOKUP(ROUND(K728,0),Sheet2!$B$20:$J$37,6,0)</f>
        <v>3195.9472117761161</v>
      </c>
      <c r="W728" s="46">
        <f>VLOOKUP(ROUND(K728,0),Sheet2!$B$20:$J$37,7,0)</f>
        <v>2961.4408971312987</v>
      </c>
      <c r="X728" s="46">
        <f>VLOOKUP(ROUND(K728,0),Sheet2!$B$20:$J$37,8,0)</f>
        <v>2726.9345824864808</v>
      </c>
      <c r="Y728" s="46">
        <f>VLOOKUP(ROUND(K728,0),Sheet2!$B$20:$J$37,9,0)</f>
        <v>2515.8716049890463</v>
      </c>
      <c r="Z728" s="46">
        <f>VLOOKUP(ROUND(K728,0),Sheet2!$B$20:$M$37,10,0)</f>
        <v>2389.5589266904399</v>
      </c>
      <c r="AA728" s="46">
        <f>VLOOKUP(ROUND(K728,0),Sheet2!$B$20:$M$37,11,0)</f>
        <v>2307.5274120888876</v>
      </c>
      <c r="AB728" s="46">
        <f>VLOOKUP(ROUND(K728,0),Sheet2!$B$20:$M$37,12,0)</f>
        <v>2152.6172905909029</v>
      </c>
      <c r="AC728" s="46">
        <v>25</v>
      </c>
      <c r="AD728" s="53">
        <f t="shared" si="317"/>
        <v>0</v>
      </c>
      <c r="AE728">
        <v>1</v>
      </c>
      <c r="AF728" s="46">
        <v>0</v>
      </c>
      <c r="AG728">
        <v>0</v>
      </c>
      <c r="AH728" s="45">
        <v>0</v>
      </c>
      <c r="AL728">
        <v>0</v>
      </c>
      <c r="AM728" s="45">
        <v>0</v>
      </c>
      <c r="AO728">
        <v>0</v>
      </c>
      <c r="AQ728">
        <v>0</v>
      </c>
      <c r="AS728">
        <v>0</v>
      </c>
      <c r="AT728">
        <v>0</v>
      </c>
      <c r="AU728" t="s">
        <v>20</v>
      </c>
      <c r="AV728" t="s">
        <v>25</v>
      </c>
      <c r="AW728">
        <v>0</v>
      </c>
      <c r="AX728">
        <v>0</v>
      </c>
      <c r="AY728">
        <v>1</v>
      </c>
      <c r="AZ728" s="51">
        <f t="shared" si="318"/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 s="51">
        <f t="shared" si="319"/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20</v>
      </c>
      <c r="BW728" t="s">
        <v>25</v>
      </c>
      <c r="BX728">
        <v>0</v>
      </c>
      <c r="BY728">
        <v>0</v>
      </c>
      <c r="BZ728" s="52">
        <f t="shared" ref="BZ728" si="328">BX728+BY728</f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 s="52">
        <f>CD728+CE728</f>
        <v>0</v>
      </c>
      <c r="CG728">
        <v>0</v>
      </c>
      <c r="CH728">
        <v>0</v>
      </c>
      <c r="CI728">
        <v>1</v>
      </c>
      <c r="CJ728">
        <v>0</v>
      </c>
      <c r="CK728">
        <v>1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1</v>
      </c>
      <c r="CT728">
        <v>0</v>
      </c>
      <c r="CU728">
        <v>0</v>
      </c>
      <c r="CV728">
        <v>0</v>
      </c>
      <c r="CW728">
        <v>0</v>
      </c>
      <c r="CY728">
        <v>0</v>
      </c>
      <c r="CZ728">
        <v>0</v>
      </c>
      <c r="DA728">
        <v>0</v>
      </c>
      <c r="DC728">
        <v>0</v>
      </c>
      <c r="DD728" s="54">
        <f t="shared" si="321"/>
        <v>0</v>
      </c>
      <c r="DE728" t="s">
        <v>73</v>
      </c>
      <c r="DF728">
        <v>0</v>
      </c>
      <c r="DG728" s="46">
        <v>0</v>
      </c>
      <c r="DH728" t="s">
        <v>68</v>
      </c>
    </row>
    <row r="729" spans="1:112" hidden="1" x14ac:dyDescent="0.35">
      <c r="A729" t="s">
        <v>2</v>
      </c>
      <c r="B729">
        <v>17424889</v>
      </c>
      <c r="C729">
        <v>1990</v>
      </c>
      <c r="D729">
        <v>32</v>
      </c>
      <c r="E729">
        <v>0</v>
      </c>
      <c r="F729" t="s">
        <v>8</v>
      </c>
      <c r="G729" s="4" t="s">
        <v>11</v>
      </c>
      <c r="H729" s="1">
        <v>44427</v>
      </c>
      <c r="I729" s="1"/>
      <c r="J729" s="1">
        <v>44520</v>
      </c>
      <c r="K729">
        <v>38</v>
      </c>
      <c r="L729" s="48">
        <f t="shared" si="313"/>
        <v>0</v>
      </c>
      <c r="M729" s="48">
        <f t="shared" si="315"/>
        <v>0</v>
      </c>
      <c r="N729" s="48">
        <f t="shared" si="316"/>
        <v>0</v>
      </c>
      <c r="O729">
        <v>24.714285714285715</v>
      </c>
      <c r="P729">
        <v>2800</v>
      </c>
      <c r="Q729" s="9">
        <f>VLOOKUP(ROUND(K729,0),Sheet2!$B$20:$J$37,8,0)</f>
        <v>2726.9345824864808</v>
      </c>
      <c r="R729" s="46">
        <f>VLOOKUP(ROUND(K729,0),Sheet2!$B$20:$J$37,2,0)</f>
        <v>3770.264503671694</v>
      </c>
      <c r="S729" s="46">
        <f>VLOOKUP(ROUND(K729,0),Sheet2!$B$20:$J$37,3,0)</f>
        <v>3615.3543821737098</v>
      </c>
      <c r="T729" s="46">
        <f>VLOOKUP(ROUND(K729,0),Sheet2!$B$20:$J$37,4,0)</f>
        <v>3533.3228675721571</v>
      </c>
      <c r="U729" s="46">
        <f>VLOOKUP(ROUND(K729,0),Sheet2!$B$20:$J$37,5,0)</f>
        <v>3407.0101892735506</v>
      </c>
      <c r="V729" s="46">
        <f>VLOOKUP(ROUND(K729,0),Sheet2!$B$20:$J$37,6,0)</f>
        <v>3195.9472117761161</v>
      </c>
      <c r="W729" s="46">
        <f>VLOOKUP(ROUND(K729,0),Sheet2!$B$20:$J$37,7,0)</f>
        <v>2961.4408971312987</v>
      </c>
      <c r="X729" s="46">
        <f>VLOOKUP(ROUND(K729,0),Sheet2!$B$20:$J$37,8,0)</f>
        <v>2726.9345824864808</v>
      </c>
      <c r="Y729" s="46">
        <f>VLOOKUP(ROUND(K729,0),Sheet2!$B$20:$J$37,9,0)</f>
        <v>2515.8716049890463</v>
      </c>
      <c r="Z729" s="46">
        <f>VLOOKUP(ROUND(K729,0),Sheet2!$B$20:$M$37,10,0)</f>
        <v>2389.5589266904399</v>
      </c>
      <c r="AA729" s="46">
        <f>VLOOKUP(ROUND(K729,0),Sheet2!$B$20:$M$37,11,0)</f>
        <v>2307.5274120888876</v>
      </c>
      <c r="AB729" s="46">
        <f>VLOOKUP(ROUND(K729,0),Sheet2!$B$20:$M$37,12,0)</f>
        <v>2152.6172905909029</v>
      </c>
      <c r="AC729" s="46">
        <v>25</v>
      </c>
      <c r="AD729" s="53">
        <f t="shared" si="317"/>
        <v>0</v>
      </c>
      <c r="AE729">
        <v>1</v>
      </c>
      <c r="AF729" s="46">
        <v>0</v>
      </c>
      <c r="AG729">
        <v>0</v>
      </c>
      <c r="AH729" s="45">
        <v>0</v>
      </c>
      <c r="AL729">
        <v>0</v>
      </c>
      <c r="AM729" s="45">
        <v>0</v>
      </c>
      <c r="AO729">
        <v>0</v>
      </c>
      <c r="AQ729">
        <v>0</v>
      </c>
      <c r="AS729">
        <v>0</v>
      </c>
      <c r="AT729">
        <v>0</v>
      </c>
      <c r="AU729" t="s">
        <v>21</v>
      </c>
      <c r="AV729" t="s">
        <v>24</v>
      </c>
      <c r="AW729">
        <v>0</v>
      </c>
      <c r="AX729">
        <v>0</v>
      </c>
      <c r="AY729">
        <v>0</v>
      </c>
      <c r="AZ729" s="51">
        <f t="shared" si="318"/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 s="51">
        <f t="shared" si="319"/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/>
      <c r="CW729">
        <v>0</v>
      </c>
      <c r="CY729">
        <v>0</v>
      </c>
      <c r="CZ729">
        <v>0</v>
      </c>
      <c r="DA729">
        <v>0</v>
      </c>
      <c r="DC729">
        <v>0</v>
      </c>
      <c r="DD729" s="54">
        <f t="shared" si="321"/>
        <v>0</v>
      </c>
      <c r="DF729">
        <v>0</v>
      </c>
      <c r="DG729" s="46">
        <v>0</v>
      </c>
      <c r="DH729" t="s">
        <v>68</v>
      </c>
    </row>
    <row r="730" spans="1:112" hidden="1" x14ac:dyDescent="0.35">
      <c r="A730" t="s">
        <v>3</v>
      </c>
      <c r="B730">
        <v>987600937</v>
      </c>
      <c r="C730">
        <v>1987</v>
      </c>
      <c r="D730">
        <v>35</v>
      </c>
      <c r="E730">
        <v>2</v>
      </c>
      <c r="F730" t="s">
        <v>9</v>
      </c>
      <c r="G730" s="3" t="s">
        <v>11</v>
      </c>
      <c r="H730" s="1">
        <v>44455</v>
      </c>
      <c r="I730" s="1">
        <v>44476</v>
      </c>
      <c r="J730" s="1">
        <v>44535</v>
      </c>
      <c r="K730">
        <v>38</v>
      </c>
      <c r="L730" s="48">
        <f t="shared" si="313"/>
        <v>0</v>
      </c>
      <c r="M730" s="48">
        <f t="shared" si="315"/>
        <v>0</v>
      </c>
      <c r="N730" s="48">
        <f t="shared" si="316"/>
        <v>0</v>
      </c>
      <c r="O730">
        <v>29.571428571428569</v>
      </c>
      <c r="P730">
        <v>2800</v>
      </c>
      <c r="Q730" s="9">
        <f>VLOOKUP(ROUND(K730,0),Sheet2!$B$20:$J$37,8,0)</f>
        <v>2726.9345824864808</v>
      </c>
      <c r="R730" s="46">
        <f>VLOOKUP(ROUND(K730,0),Sheet2!$B$20:$J$37,2,0)</f>
        <v>3770.264503671694</v>
      </c>
      <c r="S730" s="46">
        <f>VLOOKUP(ROUND(K730,0),Sheet2!$B$20:$J$37,3,0)</f>
        <v>3615.3543821737098</v>
      </c>
      <c r="T730" s="46">
        <f>VLOOKUP(ROUND(K730,0),Sheet2!$B$20:$J$37,4,0)</f>
        <v>3533.3228675721571</v>
      </c>
      <c r="U730" s="46">
        <f>VLOOKUP(ROUND(K730,0),Sheet2!$B$20:$J$37,5,0)</f>
        <v>3407.0101892735506</v>
      </c>
      <c r="V730" s="46">
        <f>VLOOKUP(ROUND(K730,0),Sheet2!$B$20:$J$37,6,0)</f>
        <v>3195.9472117761161</v>
      </c>
      <c r="W730" s="46">
        <f>VLOOKUP(ROUND(K730,0),Sheet2!$B$20:$J$37,7,0)</f>
        <v>2961.4408971312987</v>
      </c>
      <c r="X730" s="46">
        <f>VLOOKUP(ROUND(K730,0),Sheet2!$B$20:$J$37,8,0)</f>
        <v>2726.9345824864808</v>
      </c>
      <c r="Y730" s="46">
        <f>VLOOKUP(ROUND(K730,0),Sheet2!$B$20:$J$37,9,0)</f>
        <v>2515.8716049890463</v>
      </c>
      <c r="Z730" s="46">
        <f>VLOOKUP(ROUND(K730,0),Sheet2!$B$20:$M$37,10,0)</f>
        <v>2389.5589266904399</v>
      </c>
      <c r="AA730" s="46">
        <f>VLOOKUP(ROUND(K730,0),Sheet2!$B$20:$M$37,11,0)</f>
        <v>2307.5274120888876</v>
      </c>
      <c r="AB730" s="46">
        <f>VLOOKUP(ROUND(K730,0),Sheet2!$B$20:$M$37,12,0)</f>
        <v>2152.6172905909029</v>
      </c>
      <c r="AC730" s="46">
        <v>25</v>
      </c>
      <c r="AD730" s="53">
        <f t="shared" si="317"/>
        <v>0</v>
      </c>
      <c r="AE730">
        <v>1</v>
      </c>
      <c r="AF730" s="46">
        <v>0</v>
      </c>
      <c r="AG730">
        <v>0</v>
      </c>
      <c r="AH730" s="45">
        <v>0</v>
      </c>
      <c r="AL730">
        <v>0</v>
      </c>
      <c r="AM730" s="45">
        <v>0</v>
      </c>
      <c r="AO730">
        <v>0</v>
      </c>
      <c r="AS730">
        <v>0</v>
      </c>
      <c r="AT730">
        <v>0</v>
      </c>
      <c r="AU730" t="s">
        <v>20</v>
      </c>
      <c r="AV730" t="s">
        <v>25</v>
      </c>
      <c r="AW730">
        <v>0</v>
      </c>
      <c r="AX730">
        <v>0</v>
      </c>
      <c r="AY730">
        <v>1</v>
      </c>
      <c r="AZ730" s="51">
        <f t="shared" si="318"/>
        <v>1</v>
      </c>
      <c r="BA730">
        <v>0</v>
      </c>
      <c r="BB730">
        <v>0</v>
      </c>
      <c r="BC730">
        <v>1</v>
      </c>
      <c r="BD730">
        <v>0</v>
      </c>
      <c r="BE730">
        <v>0</v>
      </c>
      <c r="BF730" s="51">
        <f t="shared" si="319"/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21</v>
      </c>
      <c r="BW730" t="s">
        <v>25</v>
      </c>
      <c r="BX730">
        <v>0</v>
      </c>
      <c r="BY730">
        <v>1</v>
      </c>
      <c r="BZ730" s="52">
        <f t="shared" ref="BZ730" si="329">BX730+BY730</f>
        <v>1</v>
      </c>
      <c r="CA730">
        <v>0</v>
      </c>
      <c r="CB730">
        <v>0</v>
      </c>
      <c r="CC730">
        <v>0</v>
      </c>
      <c r="CD730">
        <v>0</v>
      </c>
      <c r="CE730">
        <v>0</v>
      </c>
      <c r="CF730" s="52">
        <f>CD730+CE730</f>
        <v>0</v>
      </c>
      <c r="CG730">
        <v>0</v>
      </c>
      <c r="CH730">
        <v>0</v>
      </c>
      <c r="CI730">
        <v>1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Y730">
        <v>0</v>
      </c>
      <c r="CZ730">
        <v>0</v>
      </c>
      <c r="DA730">
        <v>0</v>
      </c>
      <c r="DC730">
        <v>1</v>
      </c>
      <c r="DD730" s="54">
        <f t="shared" si="321"/>
        <v>1</v>
      </c>
      <c r="DE730" t="s">
        <v>73</v>
      </c>
      <c r="DF730">
        <v>0</v>
      </c>
      <c r="DG730" s="46">
        <v>0</v>
      </c>
      <c r="DH730" t="s">
        <v>68</v>
      </c>
    </row>
    <row r="731" spans="1:112" hidden="1" x14ac:dyDescent="0.35">
      <c r="A731" t="s">
        <v>2</v>
      </c>
      <c r="B731">
        <v>21035119</v>
      </c>
      <c r="C731">
        <v>1985</v>
      </c>
      <c r="D731">
        <v>37</v>
      </c>
      <c r="E731">
        <v>0</v>
      </c>
      <c r="F731" t="s">
        <v>8</v>
      </c>
      <c r="G731" s="3" t="s">
        <v>11</v>
      </c>
      <c r="H731" s="1">
        <v>44422</v>
      </c>
      <c r="I731" s="1" t="s">
        <v>52</v>
      </c>
      <c r="J731" s="1">
        <v>44419</v>
      </c>
      <c r="K731">
        <v>38</v>
      </c>
      <c r="L731" s="48">
        <f t="shared" si="313"/>
        <v>0</v>
      </c>
      <c r="M731" s="48">
        <f t="shared" si="315"/>
        <v>0</v>
      </c>
      <c r="N731" s="48">
        <f t="shared" si="316"/>
        <v>0</v>
      </c>
      <c r="O731">
        <v>38.428571428571431</v>
      </c>
      <c r="P731">
        <v>2800</v>
      </c>
      <c r="Q731" s="9">
        <f>VLOOKUP(ROUND(K731,0),Sheet2!$B$20:$J$37,8,0)</f>
        <v>2726.9345824864808</v>
      </c>
      <c r="R731" s="46">
        <f>VLOOKUP(ROUND(K731,0),Sheet2!$B$20:$J$37,2,0)</f>
        <v>3770.264503671694</v>
      </c>
      <c r="S731" s="46">
        <f>VLOOKUP(ROUND(K731,0),Sheet2!$B$20:$J$37,3,0)</f>
        <v>3615.3543821737098</v>
      </c>
      <c r="T731" s="46">
        <f>VLOOKUP(ROUND(K731,0),Sheet2!$B$20:$J$37,4,0)</f>
        <v>3533.3228675721571</v>
      </c>
      <c r="U731" s="46">
        <f>VLOOKUP(ROUND(K731,0),Sheet2!$B$20:$J$37,5,0)</f>
        <v>3407.0101892735506</v>
      </c>
      <c r="V731" s="46">
        <f>VLOOKUP(ROUND(K731,0),Sheet2!$B$20:$J$37,6,0)</f>
        <v>3195.9472117761161</v>
      </c>
      <c r="W731" s="46">
        <f>VLOOKUP(ROUND(K731,0),Sheet2!$B$20:$J$37,7,0)</f>
        <v>2961.4408971312987</v>
      </c>
      <c r="X731" s="46">
        <f>VLOOKUP(ROUND(K731,0),Sheet2!$B$20:$J$37,8,0)</f>
        <v>2726.9345824864808</v>
      </c>
      <c r="Y731" s="46">
        <f>VLOOKUP(ROUND(K731,0),Sheet2!$B$20:$J$37,9,0)</f>
        <v>2515.8716049890463</v>
      </c>
      <c r="Z731" s="46">
        <f>VLOOKUP(ROUND(K731,0),Sheet2!$B$20:$M$37,10,0)</f>
        <v>2389.5589266904399</v>
      </c>
      <c r="AA731" s="46">
        <f>VLOOKUP(ROUND(K731,0),Sheet2!$B$20:$M$37,11,0)</f>
        <v>2307.5274120888876</v>
      </c>
      <c r="AB731" s="46">
        <f>VLOOKUP(ROUND(K731,0),Sheet2!$B$20:$M$37,12,0)</f>
        <v>2152.6172905909029</v>
      </c>
      <c r="AC731" s="46">
        <v>25</v>
      </c>
      <c r="AD731" s="53">
        <f t="shared" si="317"/>
        <v>0</v>
      </c>
      <c r="AE731">
        <v>1</v>
      </c>
      <c r="AF731" s="46">
        <v>0</v>
      </c>
      <c r="AG731">
        <v>0</v>
      </c>
      <c r="AH731" s="45">
        <v>0</v>
      </c>
      <c r="AL731">
        <v>0</v>
      </c>
      <c r="AM731" s="45">
        <v>0</v>
      </c>
      <c r="AO731">
        <v>0</v>
      </c>
      <c r="AQ731">
        <v>0</v>
      </c>
      <c r="AS731">
        <v>0</v>
      </c>
      <c r="AT731">
        <v>0</v>
      </c>
      <c r="AU731" t="s">
        <v>21</v>
      </c>
      <c r="AV731" t="s">
        <v>24</v>
      </c>
      <c r="AW731">
        <v>0</v>
      </c>
      <c r="AX731">
        <v>0</v>
      </c>
      <c r="AY731">
        <v>1</v>
      </c>
      <c r="AZ731" s="51">
        <f t="shared" si="318"/>
        <v>1</v>
      </c>
      <c r="BA731">
        <v>0</v>
      </c>
      <c r="BB731">
        <v>0</v>
      </c>
      <c r="BC731">
        <v>1</v>
      </c>
      <c r="BD731">
        <v>0</v>
      </c>
      <c r="BE731">
        <v>0</v>
      </c>
      <c r="BF731" s="51">
        <f t="shared" si="319"/>
        <v>0</v>
      </c>
      <c r="BG731">
        <v>0</v>
      </c>
      <c r="BH731">
        <v>0</v>
      </c>
      <c r="BI731">
        <v>0</v>
      </c>
      <c r="BJ731">
        <v>1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0</v>
      </c>
      <c r="BS731">
        <v>0</v>
      </c>
      <c r="BT731">
        <v>0</v>
      </c>
      <c r="BU731">
        <v>0</v>
      </c>
      <c r="BV731"/>
      <c r="CW731">
        <v>0</v>
      </c>
      <c r="CY731">
        <v>0</v>
      </c>
      <c r="CZ731">
        <v>0</v>
      </c>
      <c r="DA731">
        <v>0</v>
      </c>
      <c r="DC731">
        <v>0</v>
      </c>
      <c r="DD731" s="54">
        <f t="shared" si="321"/>
        <v>0</v>
      </c>
      <c r="DF731">
        <v>0</v>
      </c>
      <c r="DG731" s="46">
        <v>0</v>
      </c>
      <c r="DH731" t="s">
        <v>68</v>
      </c>
    </row>
    <row r="732" spans="1:112" hidden="1" x14ac:dyDescent="0.35">
      <c r="A732" t="s">
        <v>3</v>
      </c>
      <c r="B732">
        <v>989428318</v>
      </c>
      <c r="C732">
        <v>1985</v>
      </c>
      <c r="D732">
        <v>37</v>
      </c>
      <c r="E732">
        <v>2</v>
      </c>
      <c r="F732" t="s">
        <v>8</v>
      </c>
      <c r="G732" s="3" t="s">
        <v>11</v>
      </c>
      <c r="H732" s="1">
        <v>44457</v>
      </c>
      <c r="I732" s="1">
        <v>44487</v>
      </c>
      <c r="J732" s="1">
        <v>44508</v>
      </c>
      <c r="K732">
        <v>38</v>
      </c>
      <c r="L732" s="48">
        <f t="shared" si="313"/>
        <v>0</v>
      </c>
      <c r="M732" s="48">
        <f t="shared" si="315"/>
        <v>0</v>
      </c>
      <c r="N732" s="48">
        <f t="shared" si="316"/>
        <v>0</v>
      </c>
      <c r="O732">
        <v>35</v>
      </c>
      <c r="P732">
        <v>2800</v>
      </c>
      <c r="Q732" s="9">
        <f>VLOOKUP(ROUND(K732,0),Sheet2!$B$20:$J$37,8,0)</f>
        <v>2726.9345824864808</v>
      </c>
      <c r="R732" s="46">
        <f>VLOOKUP(ROUND(K732,0),Sheet2!$B$20:$J$37,2,0)</f>
        <v>3770.264503671694</v>
      </c>
      <c r="S732" s="46">
        <f>VLOOKUP(ROUND(K732,0),Sheet2!$B$20:$J$37,3,0)</f>
        <v>3615.3543821737098</v>
      </c>
      <c r="T732" s="46">
        <f>VLOOKUP(ROUND(K732,0),Sheet2!$B$20:$J$37,4,0)</f>
        <v>3533.3228675721571</v>
      </c>
      <c r="U732" s="46">
        <f>VLOOKUP(ROUND(K732,0),Sheet2!$B$20:$J$37,5,0)</f>
        <v>3407.0101892735506</v>
      </c>
      <c r="V732" s="46">
        <f>VLOOKUP(ROUND(K732,0),Sheet2!$B$20:$J$37,6,0)</f>
        <v>3195.9472117761161</v>
      </c>
      <c r="W732" s="46">
        <f>VLOOKUP(ROUND(K732,0),Sheet2!$B$20:$J$37,7,0)</f>
        <v>2961.4408971312987</v>
      </c>
      <c r="X732" s="46">
        <f>VLOOKUP(ROUND(K732,0),Sheet2!$B$20:$J$37,8,0)</f>
        <v>2726.9345824864808</v>
      </c>
      <c r="Y732" s="46">
        <f>VLOOKUP(ROUND(K732,0),Sheet2!$B$20:$J$37,9,0)</f>
        <v>2515.8716049890463</v>
      </c>
      <c r="Z732" s="46">
        <f>VLOOKUP(ROUND(K732,0),Sheet2!$B$20:$M$37,10,0)</f>
        <v>2389.5589266904399</v>
      </c>
      <c r="AA732" s="46">
        <f>VLOOKUP(ROUND(K732,0),Sheet2!$B$20:$M$37,11,0)</f>
        <v>2307.5274120888876</v>
      </c>
      <c r="AB732" s="46">
        <f>VLOOKUP(ROUND(K732,0),Sheet2!$B$20:$M$37,12,0)</f>
        <v>2152.6172905909029</v>
      </c>
      <c r="AC732" s="46">
        <v>25</v>
      </c>
      <c r="AD732" s="53">
        <f t="shared" si="317"/>
        <v>0</v>
      </c>
      <c r="AE732">
        <v>1</v>
      </c>
      <c r="AF732" s="46">
        <v>0</v>
      </c>
      <c r="AG732">
        <v>0</v>
      </c>
      <c r="AH732" s="45">
        <v>0</v>
      </c>
      <c r="AL732">
        <v>0</v>
      </c>
      <c r="AM732" s="45">
        <v>0</v>
      </c>
      <c r="AO732">
        <v>1</v>
      </c>
      <c r="AP732">
        <v>31</v>
      </c>
      <c r="AS732">
        <v>0</v>
      </c>
      <c r="AT732">
        <v>0</v>
      </c>
      <c r="AU732" t="s">
        <v>20</v>
      </c>
      <c r="AV732" t="s">
        <v>25</v>
      </c>
      <c r="AW732">
        <v>0</v>
      </c>
      <c r="AX732">
        <v>0</v>
      </c>
      <c r="AY732">
        <v>0</v>
      </c>
      <c r="AZ732" s="51">
        <f t="shared" si="318"/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51">
        <f t="shared" si="319"/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30</v>
      </c>
      <c r="BW732" t="s">
        <v>25</v>
      </c>
      <c r="BX732">
        <v>0</v>
      </c>
      <c r="BY732">
        <v>0</v>
      </c>
      <c r="BZ732" s="52">
        <f t="shared" ref="BZ732:BZ734" si="330">BX732+BY732</f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 s="52">
        <f t="shared" ref="CF732:CF734" si="331">CD732+CE732</f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Y732">
        <v>0</v>
      </c>
      <c r="CZ732">
        <v>0</v>
      </c>
      <c r="DA732">
        <v>0</v>
      </c>
      <c r="DC732">
        <v>0</v>
      </c>
      <c r="DD732" s="54">
        <f t="shared" si="321"/>
        <v>0</v>
      </c>
      <c r="DE732" t="s">
        <v>73</v>
      </c>
      <c r="DF732">
        <v>0</v>
      </c>
      <c r="DG732" s="46">
        <v>0</v>
      </c>
      <c r="DH732" t="s">
        <v>68</v>
      </c>
    </row>
    <row r="733" spans="1:112" hidden="1" x14ac:dyDescent="0.35">
      <c r="A733" t="s">
        <v>2</v>
      </c>
      <c r="B733">
        <v>21050500</v>
      </c>
      <c r="C733">
        <v>1991</v>
      </c>
      <c r="D733">
        <v>31</v>
      </c>
      <c r="E733" s="45">
        <v>0</v>
      </c>
      <c r="F733" t="s">
        <v>8</v>
      </c>
      <c r="G733" s="3" t="s">
        <v>11</v>
      </c>
      <c r="H733" s="1">
        <v>44445</v>
      </c>
      <c r="I733" s="1">
        <v>44466</v>
      </c>
      <c r="J733" s="1">
        <v>44444</v>
      </c>
      <c r="K733">
        <v>38.142857142857146</v>
      </c>
      <c r="L733" s="48">
        <f t="shared" si="313"/>
        <v>0</v>
      </c>
      <c r="M733" s="48">
        <f t="shared" si="315"/>
        <v>0</v>
      </c>
      <c r="N733" s="48">
        <f t="shared" si="316"/>
        <v>0</v>
      </c>
      <c r="O733">
        <v>38.285714285714292</v>
      </c>
      <c r="P733">
        <v>2800</v>
      </c>
      <c r="Q733" s="9">
        <f>VLOOKUP(ROUND(K733,0),Sheet2!$B$20:$J$37,8,0)</f>
        <v>2726.9345824864808</v>
      </c>
      <c r="R733" s="46">
        <f>VLOOKUP(ROUND(K733,0),Sheet2!$B$20:$J$37,2,0)</f>
        <v>3770.264503671694</v>
      </c>
      <c r="S733" s="46">
        <f>VLOOKUP(ROUND(K733,0),Sheet2!$B$20:$J$37,3,0)</f>
        <v>3615.3543821737098</v>
      </c>
      <c r="T733" s="46">
        <f>VLOOKUP(ROUND(K733,0),Sheet2!$B$20:$J$37,4,0)</f>
        <v>3533.3228675721571</v>
      </c>
      <c r="U733" s="46">
        <f>VLOOKUP(ROUND(K733,0),Sheet2!$B$20:$J$37,5,0)</f>
        <v>3407.0101892735506</v>
      </c>
      <c r="V733" s="46">
        <f>VLOOKUP(ROUND(K733,0),Sheet2!$B$20:$J$37,6,0)</f>
        <v>3195.9472117761161</v>
      </c>
      <c r="W733" s="46">
        <f>VLOOKUP(ROUND(K733,0),Sheet2!$B$20:$J$37,7,0)</f>
        <v>2961.4408971312987</v>
      </c>
      <c r="X733" s="46">
        <f>VLOOKUP(ROUND(K733,0),Sheet2!$B$20:$J$37,8,0)</f>
        <v>2726.9345824864808</v>
      </c>
      <c r="Y733" s="46">
        <f>VLOOKUP(ROUND(K733,0),Sheet2!$B$20:$J$37,9,0)</f>
        <v>2515.8716049890463</v>
      </c>
      <c r="Z733" s="46">
        <f>VLOOKUP(ROUND(K733,0),Sheet2!$B$20:$M$37,10,0)</f>
        <v>2389.5589266904399</v>
      </c>
      <c r="AA733" s="46">
        <f>VLOOKUP(ROUND(K733,0),Sheet2!$B$20:$M$37,11,0)</f>
        <v>2307.5274120888876</v>
      </c>
      <c r="AB733" s="46">
        <f>VLOOKUP(ROUND(K733,0),Sheet2!$B$20:$M$37,12,0)</f>
        <v>2152.6172905909029</v>
      </c>
      <c r="AC733" s="46">
        <v>25</v>
      </c>
      <c r="AD733" s="53">
        <f t="shared" si="317"/>
        <v>0</v>
      </c>
      <c r="AE733">
        <v>1</v>
      </c>
      <c r="AF733" s="46">
        <v>0</v>
      </c>
      <c r="AG733">
        <v>0</v>
      </c>
      <c r="AH733" s="45">
        <v>0</v>
      </c>
      <c r="AL733">
        <v>0</v>
      </c>
      <c r="AM733" s="45">
        <v>0</v>
      </c>
      <c r="AO733">
        <v>0</v>
      </c>
      <c r="AQ733">
        <v>0</v>
      </c>
      <c r="AS733">
        <v>0</v>
      </c>
      <c r="AT733">
        <v>0</v>
      </c>
      <c r="AU733" t="s">
        <v>20</v>
      </c>
      <c r="AV733" t="s">
        <v>25</v>
      </c>
      <c r="AW733">
        <v>0</v>
      </c>
      <c r="AX733">
        <v>0</v>
      </c>
      <c r="AY733">
        <v>0</v>
      </c>
      <c r="AZ733" s="51">
        <f t="shared" si="318"/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51">
        <f t="shared" si="319"/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21</v>
      </c>
      <c r="BW733" t="s">
        <v>25</v>
      </c>
      <c r="BX733">
        <v>0</v>
      </c>
      <c r="BY733">
        <v>1</v>
      </c>
      <c r="BZ733" s="52">
        <f t="shared" si="330"/>
        <v>1</v>
      </c>
      <c r="CA733">
        <v>0</v>
      </c>
      <c r="CB733">
        <v>0</v>
      </c>
      <c r="CC733">
        <v>0</v>
      </c>
      <c r="CD733">
        <v>0</v>
      </c>
      <c r="CE733">
        <v>0</v>
      </c>
      <c r="CF733" s="52">
        <f t="shared" si="331"/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Y733">
        <v>0</v>
      </c>
      <c r="CZ733">
        <v>0</v>
      </c>
      <c r="DA733">
        <v>0</v>
      </c>
      <c r="DC733">
        <v>0</v>
      </c>
      <c r="DD733" s="54">
        <f t="shared" si="321"/>
        <v>0</v>
      </c>
      <c r="DF733">
        <v>0</v>
      </c>
      <c r="DG733" s="46">
        <v>0</v>
      </c>
      <c r="DH733" t="s">
        <v>68</v>
      </c>
    </row>
    <row r="734" spans="1:112" hidden="1" x14ac:dyDescent="0.35">
      <c r="A734" t="s">
        <v>2</v>
      </c>
      <c r="B734">
        <v>20025453</v>
      </c>
      <c r="C734">
        <v>1979</v>
      </c>
      <c r="D734">
        <v>43</v>
      </c>
      <c r="E734">
        <v>0</v>
      </c>
      <c r="F734" t="s">
        <v>9</v>
      </c>
      <c r="G734" s="3" t="s">
        <v>11</v>
      </c>
      <c r="H734" s="1">
        <v>44448</v>
      </c>
      <c r="I734" s="1">
        <v>44468</v>
      </c>
      <c r="J734" s="1">
        <v>44454</v>
      </c>
      <c r="K734">
        <v>38.142857142857146</v>
      </c>
      <c r="L734" s="48">
        <f t="shared" si="313"/>
        <v>0</v>
      </c>
      <c r="M734" s="48">
        <f t="shared" si="315"/>
        <v>0</v>
      </c>
      <c r="N734" s="48">
        <f t="shared" si="316"/>
        <v>0</v>
      </c>
      <c r="O734">
        <v>37.285714285714292</v>
      </c>
      <c r="P734">
        <v>2800</v>
      </c>
      <c r="Q734" s="9">
        <f>VLOOKUP(ROUND(K734,0),Sheet2!$B$20:$J$37,8,0)</f>
        <v>2726.9345824864808</v>
      </c>
      <c r="R734" s="46">
        <f>VLOOKUP(ROUND(K734,0),Sheet2!$B$20:$J$37,2,0)</f>
        <v>3770.264503671694</v>
      </c>
      <c r="S734" s="46">
        <f>VLOOKUP(ROUND(K734,0),Sheet2!$B$20:$J$37,3,0)</f>
        <v>3615.3543821737098</v>
      </c>
      <c r="T734" s="46">
        <f>VLOOKUP(ROUND(K734,0),Sheet2!$B$20:$J$37,4,0)</f>
        <v>3533.3228675721571</v>
      </c>
      <c r="U734" s="46">
        <f>VLOOKUP(ROUND(K734,0),Sheet2!$B$20:$J$37,5,0)</f>
        <v>3407.0101892735506</v>
      </c>
      <c r="V734" s="46">
        <f>VLOOKUP(ROUND(K734,0),Sheet2!$B$20:$J$37,6,0)</f>
        <v>3195.9472117761161</v>
      </c>
      <c r="W734" s="46">
        <f>VLOOKUP(ROUND(K734,0),Sheet2!$B$20:$J$37,7,0)</f>
        <v>2961.4408971312987</v>
      </c>
      <c r="X734" s="46">
        <f>VLOOKUP(ROUND(K734,0),Sheet2!$B$20:$J$37,8,0)</f>
        <v>2726.9345824864808</v>
      </c>
      <c r="Y734" s="46">
        <f>VLOOKUP(ROUND(K734,0),Sheet2!$B$20:$J$37,9,0)</f>
        <v>2515.8716049890463</v>
      </c>
      <c r="Z734" s="46">
        <f>VLOOKUP(ROUND(K734,0),Sheet2!$B$20:$M$37,10,0)</f>
        <v>2389.5589266904399</v>
      </c>
      <c r="AA734" s="46">
        <f>VLOOKUP(ROUND(K734,0),Sheet2!$B$20:$M$37,11,0)</f>
        <v>2307.5274120888876</v>
      </c>
      <c r="AB734" s="46">
        <f>VLOOKUP(ROUND(K734,0),Sheet2!$B$20:$M$37,12,0)</f>
        <v>2152.6172905909029</v>
      </c>
      <c r="AC734" s="46">
        <v>25</v>
      </c>
      <c r="AD734" s="53">
        <f t="shared" si="317"/>
        <v>0</v>
      </c>
      <c r="AE734">
        <v>1</v>
      </c>
      <c r="AF734" s="46">
        <v>0</v>
      </c>
      <c r="AG734">
        <v>0</v>
      </c>
      <c r="AH734" s="45">
        <v>0</v>
      </c>
      <c r="AL734">
        <v>0</v>
      </c>
      <c r="AM734" s="45">
        <v>0</v>
      </c>
      <c r="AO734">
        <v>0</v>
      </c>
      <c r="AQ734">
        <v>0</v>
      </c>
      <c r="AS734">
        <v>0</v>
      </c>
      <c r="AT734">
        <v>0</v>
      </c>
      <c r="AU734" t="s">
        <v>20</v>
      </c>
      <c r="AV734" t="s">
        <v>25</v>
      </c>
      <c r="AW734">
        <v>0</v>
      </c>
      <c r="AX734">
        <v>0</v>
      </c>
      <c r="AY734">
        <v>1</v>
      </c>
      <c r="AZ734" s="51">
        <f t="shared" si="318"/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 s="51">
        <f t="shared" si="319"/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20</v>
      </c>
      <c r="BW734" t="s">
        <v>25</v>
      </c>
      <c r="BX734">
        <v>0</v>
      </c>
      <c r="BY734">
        <v>1</v>
      </c>
      <c r="BZ734" s="52">
        <f t="shared" si="330"/>
        <v>1</v>
      </c>
      <c r="CA734">
        <v>0</v>
      </c>
      <c r="CB734">
        <v>0</v>
      </c>
      <c r="CC734">
        <v>0</v>
      </c>
      <c r="CD734">
        <v>0</v>
      </c>
      <c r="CE734">
        <v>0</v>
      </c>
      <c r="CF734" s="52">
        <f t="shared" si="331"/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Y734">
        <v>0</v>
      </c>
      <c r="CZ734">
        <v>0</v>
      </c>
      <c r="DA734">
        <v>0</v>
      </c>
      <c r="DC734">
        <v>0</v>
      </c>
      <c r="DD734" s="54">
        <f t="shared" si="321"/>
        <v>0</v>
      </c>
      <c r="DF734">
        <v>0</v>
      </c>
      <c r="DG734" s="46">
        <v>0</v>
      </c>
      <c r="DH734" t="s">
        <v>68</v>
      </c>
    </row>
    <row r="735" spans="1:112" hidden="1" x14ac:dyDescent="0.35">
      <c r="A735" t="s">
        <v>2</v>
      </c>
      <c r="B735">
        <v>21044753</v>
      </c>
      <c r="C735">
        <v>1997</v>
      </c>
      <c r="D735">
        <v>25</v>
      </c>
      <c r="E735">
        <v>0</v>
      </c>
      <c r="F735" t="s">
        <v>8</v>
      </c>
      <c r="G735" s="3" t="s">
        <v>11</v>
      </c>
      <c r="H735" s="1">
        <v>44422</v>
      </c>
      <c r="I735" s="1" t="s">
        <v>52</v>
      </c>
      <c r="J735" s="1">
        <v>44485</v>
      </c>
      <c r="K735">
        <v>38.285714285714285</v>
      </c>
      <c r="L735" s="48">
        <f t="shared" si="313"/>
        <v>0</v>
      </c>
      <c r="M735" s="48">
        <f t="shared" si="315"/>
        <v>0</v>
      </c>
      <c r="N735" s="48">
        <f t="shared" si="316"/>
        <v>0</v>
      </c>
      <c r="O735">
        <v>29.285714285714285</v>
      </c>
      <c r="P735">
        <v>2800</v>
      </c>
      <c r="Q735" s="9">
        <f>VLOOKUP(ROUND(K735,0),Sheet2!$B$20:$J$37,8,0)</f>
        <v>2726.9345824864808</v>
      </c>
      <c r="R735" s="46">
        <f>VLOOKUP(ROUND(K735,0),Sheet2!$B$20:$J$37,2,0)</f>
        <v>3770.264503671694</v>
      </c>
      <c r="S735" s="46">
        <f>VLOOKUP(ROUND(K735,0),Sheet2!$B$20:$J$37,3,0)</f>
        <v>3615.3543821737098</v>
      </c>
      <c r="T735" s="46">
        <f>VLOOKUP(ROUND(K735,0),Sheet2!$B$20:$J$37,4,0)</f>
        <v>3533.3228675721571</v>
      </c>
      <c r="U735" s="46">
        <f>VLOOKUP(ROUND(K735,0),Sheet2!$B$20:$J$37,5,0)</f>
        <v>3407.0101892735506</v>
      </c>
      <c r="V735" s="46">
        <f>VLOOKUP(ROUND(K735,0),Sheet2!$B$20:$J$37,6,0)</f>
        <v>3195.9472117761161</v>
      </c>
      <c r="W735" s="46">
        <f>VLOOKUP(ROUND(K735,0),Sheet2!$B$20:$J$37,7,0)</f>
        <v>2961.4408971312987</v>
      </c>
      <c r="X735" s="46">
        <f>VLOOKUP(ROUND(K735,0),Sheet2!$B$20:$J$37,8,0)</f>
        <v>2726.9345824864808</v>
      </c>
      <c r="Y735" s="46">
        <f>VLOOKUP(ROUND(K735,0),Sheet2!$B$20:$J$37,9,0)</f>
        <v>2515.8716049890463</v>
      </c>
      <c r="Z735" s="46">
        <f>VLOOKUP(ROUND(K735,0),Sheet2!$B$20:$M$37,10,0)</f>
        <v>2389.5589266904399</v>
      </c>
      <c r="AA735" s="46">
        <f>VLOOKUP(ROUND(K735,0),Sheet2!$B$20:$M$37,11,0)</f>
        <v>2307.5274120888876</v>
      </c>
      <c r="AB735" s="46">
        <f>VLOOKUP(ROUND(K735,0),Sheet2!$B$20:$M$37,12,0)</f>
        <v>2152.6172905909029</v>
      </c>
      <c r="AC735" s="46">
        <v>25</v>
      </c>
      <c r="AD735" s="53">
        <f t="shared" si="317"/>
        <v>0</v>
      </c>
      <c r="AE735">
        <v>1</v>
      </c>
      <c r="AF735" s="46">
        <v>0</v>
      </c>
      <c r="AG735">
        <v>0</v>
      </c>
      <c r="AH735" s="45">
        <v>0</v>
      </c>
      <c r="AL735">
        <v>0</v>
      </c>
      <c r="AM735" s="45">
        <v>0</v>
      </c>
      <c r="AO735">
        <v>0</v>
      </c>
      <c r="AQ735">
        <v>0</v>
      </c>
      <c r="AS735">
        <v>0</v>
      </c>
      <c r="AT735">
        <v>0</v>
      </c>
      <c r="AU735" t="s">
        <v>21</v>
      </c>
      <c r="AV735" t="s">
        <v>24</v>
      </c>
      <c r="AW735">
        <v>0</v>
      </c>
      <c r="AX735">
        <v>0</v>
      </c>
      <c r="AY735">
        <v>1</v>
      </c>
      <c r="AZ735" s="51">
        <f t="shared" si="318"/>
        <v>1</v>
      </c>
      <c r="BA735">
        <v>0</v>
      </c>
      <c r="BB735">
        <v>0</v>
      </c>
      <c r="BC735">
        <v>1</v>
      </c>
      <c r="BD735">
        <v>0</v>
      </c>
      <c r="BE735">
        <v>0</v>
      </c>
      <c r="BF735" s="51">
        <f t="shared" si="319"/>
        <v>0</v>
      </c>
      <c r="BG735">
        <v>0</v>
      </c>
      <c r="BH735">
        <v>0</v>
      </c>
      <c r="BI735">
        <v>1</v>
      </c>
      <c r="BJ735">
        <v>0</v>
      </c>
      <c r="BK735">
        <v>1</v>
      </c>
      <c r="BL735">
        <v>0</v>
      </c>
      <c r="BM735">
        <v>1</v>
      </c>
      <c r="BN735">
        <v>0</v>
      </c>
      <c r="BO735">
        <v>0</v>
      </c>
      <c r="BP735">
        <v>1</v>
      </c>
      <c r="BQ735">
        <v>0</v>
      </c>
      <c r="BR735">
        <v>0</v>
      </c>
      <c r="BS735">
        <v>0</v>
      </c>
      <c r="BT735">
        <v>0</v>
      </c>
      <c r="BU735">
        <v>0</v>
      </c>
      <c r="BV735"/>
      <c r="CW735">
        <v>0</v>
      </c>
      <c r="CY735">
        <v>0</v>
      </c>
      <c r="CZ735">
        <v>0</v>
      </c>
      <c r="DA735">
        <v>0</v>
      </c>
      <c r="DC735">
        <v>1.2</v>
      </c>
      <c r="DD735" s="54">
        <f t="shared" si="321"/>
        <v>1</v>
      </c>
      <c r="DE735" t="s">
        <v>8</v>
      </c>
      <c r="DF735">
        <v>0</v>
      </c>
      <c r="DG735" s="46">
        <v>0</v>
      </c>
      <c r="DH735" t="s">
        <v>68</v>
      </c>
    </row>
    <row r="736" spans="1:112" hidden="1" x14ac:dyDescent="0.35">
      <c r="A736" t="s">
        <v>2</v>
      </c>
      <c r="B736">
        <v>21050432</v>
      </c>
      <c r="C736">
        <v>1989</v>
      </c>
      <c r="D736">
        <v>33</v>
      </c>
      <c r="E736">
        <v>0</v>
      </c>
      <c r="F736" t="s">
        <v>8</v>
      </c>
      <c r="G736" s="3" t="s">
        <v>11</v>
      </c>
      <c r="H736" s="1">
        <v>44450</v>
      </c>
      <c r="I736" s="1">
        <v>44471</v>
      </c>
      <c r="J736" s="1">
        <v>44459</v>
      </c>
      <c r="K736">
        <v>38.285714285714285</v>
      </c>
      <c r="L736" s="48">
        <f t="shared" si="313"/>
        <v>0</v>
      </c>
      <c r="M736" s="48">
        <f t="shared" si="315"/>
        <v>0</v>
      </c>
      <c r="N736" s="48">
        <f t="shared" si="316"/>
        <v>0</v>
      </c>
      <c r="O736">
        <v>37</v>
      </c>
      <c r="P736">
        <v>2800</v>
      </c>
      <c r="Q736" s="9">
        <f>VLOOKUP(ROUND(K736,0),Sheet2!$B$20:$J$37,8,0)</f>
        <v>2726.9345824864808</v>
      </c>
      <c r="R736" s="46">
        <f>VLOOKUP(ROUND(K736,0),Sheet2!$B$20:$J$37,2,0)</f>
        <v>3770.264503671694</v>
      </c>
      <c r="S736" s="46">
        <f>VLOOKUP(ROUND(K736,0),Sheet2!$B$20:$J$37,3,0)</f>
        <v>3615.3543821737098</v>
      </c>
      <c r="T736" s="46">
        <f>VLOOKUP(ROUND(K736,0),Sheet2!$B$20:$J$37,4,0)</f>
        <v>3533.3228675721571</v>
      </c>
      <c r="U736" s="46">
        <f>VLOOKUP(ROUND(K736,0),Sheet2!$B$20:$J$37,5,0)</f>
        <v>3407.0101892735506</v>
      </c>
      <c r="V736" s="46">
        <f>VLOOKUP(ROUND(K736,0),Sheet2!$B$20:$J$37,6,0)</f>
        <v>3195.9472117761161</v>
      </c>
      <c r="W736" s="46">
        <f>VLOOKUP(ROUND(K736,0),Sheet2!$B$20:$J$37,7,0)</f>
        <v>2961.4408971312987</v>
      </c>
      <c r="X736" s="46">
        <f>VLOOKUP(ROUND(K736,0),Sheet2!$B$20:$J$37,8,0)</f>
        <v>2726.9345824864808</v>
      </c>
      <c r="Y736" s="46">
        <f>VLOOKUP(ROUND(K736,0),Sheet2!$B$20:$J$37,9,0)</f>
        <v>2515.8716049890463</v>
      </c>
      <c r="Z736" s="46">
        <f>VLOOKUP(ROUND(K736,0),Sheet2!$B$20:$M$37,10,0)</f>
        <v>2389.5589266904399</v>
      </c>
      <c r="AA736" s="46">
        <f>VLOOKUP(ROUND(K736,0),Sheet2!$B$20:$M$37,11,0)</f>
        <v>2307.5274120888876</v>
      </c>
      <c r="AB736" s="46">
        <f>VLOOKUP(ROUND(K736,0),Sheet2!$B$20:$M$37,12,0)</f>
        <v>2152.6172905909029</v>
      </c>
      <c r="AC736" s="46">
        <v>25</v>
      </c>
      <c r="AD736" s="53">
        <f t="shared" si="317"/>
        <v>0</v>
      </c>
      <c r="AE736">
        <v>1</v>
      </c>
      <c r="AF736" s="46">
        <v>0</v>
      </c>
      <c r="AG736">
        <v>0</v>
      </c>
      <c r="AH736" s="45">
        <v>0</v>
      </c>
      <c r="AL736">
        <v>0</v>
      </c>
      <c r="AM736" s="45">
        <v>0</v>
      </c>
      <c r="AO736">
        <v>0</v>
      </c>
      <c r="AQ736">
        <v>0</v>
      </c>
      <c r="AS736">
        <v>0</v>
      </c>
      <c r="AT736">
        <v>0</v>
      </c>
      <c r="AU736" t="s">
        <v>20</v>
      </c>
      <c r="AV736" t="s">
        <v>25</v>
      </c>
      <c r="AW736">
        <v>0</v>
      </c>
      <c r="AX736">
        <v>0</v>
      </c>
      <c r="AY736">
        <v>0</v>
      </c>
      <c r="AZ736" s="51">
        <f t="shared" si="318"/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51">
        <f t="shared" si="319"/>
        <v>0</v>
      </c>
      <c r="BG736">
        <v>0</v>
      </c>
      <c r="BH736">
        <v>0</v>
      </c>
      <c r="BI736">
        <v>1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21</v>
      </c>
      <c r="BW736" t="s">
        <v>25</v>
      </c>
      <c r="BX736">
        <v>0</v>
      </c>
      <c r="BY736">
        <v>0</v>
      </c>
      <c r="BZ736" s="52">
        <f t="shared" ref="BZ736" si="332">BX736+BY736</f>
        <v>0</v>
      </c>
      <c r="CA736">
        <v>0</v>
      </c>
      <c r="CB736">
        <v>0</v>
      </c>
      <c r="CC736">
        <v>1</v>
      </c>
      <c r="CD736">
        <v>0</v>
      </c>
      <c r="CE736">
        <v>0</v>
      </c>
      <c r="CF736" s="52">
        <f>CD736+CE736</f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Y736">
        <v>0</v>
      </c>
      <c r="CZ736">
        <v>0</v>
      </c>
      <c r="DA736">
        <v>0</v>
      </c>
      <c r="DC736">
        <v>0</v>
      </c>
      <c r="DD736" s="54">
        <f t="shared" si="321"/>
        <v>0</v>
      </c>
      <c r="DF736">
        <v>0</v>
      </c>
      <c r="DG736" s="46">
        <v>0</v>
      </c>
      <c r="DH736" t="s">
        <v>68</v>
      </c>
    </row>
    <row r="737" spans="1:112" hidden="1" x14ac:dyDescent="0.35">
      <c r="A737" t="s">
        <v>2</v>
      </c>
      <c r="B737">
        <v>21039650</v>
      </c>
      <c r="C737">
        <v>1989</v>
      </c>
      <c r="D737">
        <v>33</v>
      </c>
      <c r="E737">
        <v>0</v>
      </c>
      <c r="F737" t="s">
        <v>8</v>
      </c>
      <c r="G737" s="4" t="s">
        <v>11</v>
      </c>
      <c r="H737" s="1">
        <v>44449</v>
      </c>
      <c r="I737" s="1"/>
      <c r="J737" s="1">
        <v>44528</v>
      </c>
      <c r="K737">
        <v>38.285714285714285</v>
      </c>
      <c r="L737" s="48">
        <f t="shared" si="313"/>
        <v>0</v>
      </c>
      <c r="M737" s="48">
        <f t="shared" si="315"/>
        <v>0</v>
      </c>
      <c r="N737" s="48">
        <f t="shared" si="316"/>
        <v>0</v>
      </c>
      <c r="O737">
        <v>27</v>
      </c>
      <c r="P737">
        <v>2800</v>
      </c>
      <c r="Q737" s="9">
        <f>VLOOKUP(ROUND(K737,0),Sheet2!$B$20:$J$37,8,0)</f>
        <v>2726.9345824864808</v>
      </c>
      <c r="R737" s="46">
        <f>VLOOKUP(ROUND(K737,0),Sheet2!$B$20:$J$37,2,0)</f>
        <v>3770.264503671694</v>
      </c>
      <c r="S737" s="46">
        <f>VLOOKUP(ROUND(K737,0),Sheet2!$B$20:$J$37,3,0)</f>
        <v>3615.3543821737098</v>
      </c>
      <c r="T737" s="46">
        <f>VLOOKUP(ROUND(K737,0),Sheet2!$B$20:$J$37,4,0)</f>
        <v>3533.3228675721571</v>
      </c>
      <c r="U737" s="46">
        <f>VLOOKUP(ROUND(K737,0),Sheet2!$B$20:$J$37,5,0)</f>
        <v>3407.0101892735506</v>
      </c>
      <c r="V737" s="46">
        <f>VLOOKUP(ROUND(K737,0),Sheet2!$B$20:$J$37,6,0)</f>
        <v>3195.9472117761161</v>
      </c>
      <c r="W737" s="46">
        <f>VLOOKUP(ROUND(K737,0),Sheet2!$B$20:$J$37,7,0)</f>
        <v>2961.4408971312987</v>
      </c>
      <c r="X737" s="46">
        <f>VLOOKUP(ROUND(K737,0),Sheet2!$B$20:$J$37,8,0)</f>
        <v>2726.9345824864808</v>
      </c>
      <c r="Y737" s="46">
        <f>VLOOKUP(ROUND(K737,0),Sheet2!$B$20:$J$37,9,0)</f>
        <v>2515.8716049890463</v>
      </c>
      <c r="Z737" s="46">
        <f>VLOOKUP(ROUND(K737,0),Sheet2!$B$20:$M$37,10,0)</f>
        <v>2389.5589266904399</v>
      </c>
      <c r="AA737" s="46">
        <f>VLOOKUP(ROUND(K737,0),Sheet2!$B$20:$M$37,11,0)</f>
        <v>2307.5274120888876</v>
      </c>
      <c r="AB737" s="46">
        <f>VLOOKUP(ROUND(K737,0),Sheet2!$B$20:$M$37,12,0)</f>
        <v>2152.6172905909029</v>
      </c>
      <c r="AC737" s="46">
        <v>25</v>
      </c>
      <c r="AD737" s="53">
        <f t="shared" si="317"/>
        <v>0</v>
      </c>
      <c r="AE737">
        <v>1</v>
      </c>
      <c r="AF737" s="46">
        <v>0</v>
      </c>
      <c r="AG737">
        <v>0</v>
      </c>
      <c r="AH737" s="45">
        <v>0</v>
      </c>
      <c r="AL737">
        <v>0</v>
      </c>
      <c r="AM737" s="45">
        <v>0</v>
      </c>
      <c r="AO737">
        <v>0</v>
      </c>
      <c r="AQ737">
        <v>0</v>
      </c>
      <c r="AS737">
        <v>0</v>
      </c>
      <c r="AT737">
        <v>0</v>
      </c>
      <c r="AU737" t="s">
        <v>21</v>
      </c>
      <c r="AV737" t="s">
        <v>25</v>
      </c>
      <c r="AW737">
        <v>0</v>
      </c>
      <c r="AX737">
        <v>0</v>
      </c>
      <c r="AY737">
        <v>1</v>
      </c>
      <c r="AZ737" s="51">
        <f t="shared" si="318"/>
        <v>1</v>
      </c>
      <c r="BA737">
        <v>0</v>
      </c>
      <c r="BB737">
        <v>1</v>
      </c>
      <c r="BC737">
        <v>0</v>
      </c>
      <c r="BD737">
        <v>0</v>
      </c>
      <c r="BE737">
        <v>0</v>
      </c>
      <c r="BF737" s="51">
        <f t="shared" si="319"/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/>
      <c r="CW737">
        <v>0</v>
      </c>
      <c r="CY737">
        <v>0</v>
      </c>
      <c r="CZ737">
        <v>0</v>
      </c>
      <c r="DA737">
        <v>0</v>
      </c>
      <c r="DC737">
        <v>0</v>
      </c>
      <c r="DD737" s="54">
        <f t="shared" si="321"/>
        <v>0</v>
      </c>
      <c r="DF737">
        <v>0</v>
      </c>
      <c r="DG737" s="46">
        <v>0</v>
      </c>
      <c r="DH737" t="s">
        <v>68</v>
      </c>
    </row>
    <row r="738" spans="1:112" hidden="1" x14ac:dyDescent="0.35">
      <c r="A738" t="s">
        <v>2</v>
      </c>
      <c r="B738">
        <v>21400322</v>
      </c>
      <c r="C738">
        <v>1988</v>
      </c>
      <c r="D738">
        <v>34</v>
      </c>
      <c r="E738">
        <v>0</v>
      </c>
      <c r="F738" t="s">
        <v>8</v>
      </c>
      <c r="G738" s="3" t="s">
        <v>11</v>
      </c>
      <c r="H738" s="1">
        <v>44438</v>
      </c>
      <c r="I738" s="1">
        <v>44459</v>
      </c>
      <c r="J738" s="1">
        <v>44444</v>
      </c>
      <c r="K738">
        <v>38.285714285714285</v>
      </c>
      <c r="L738" s="48">
        <f t="shared" si="313"/>
        <v>0</v>
      </c>
      <c r="M738" s="48">
        <f t="shared" si="315"/>
        <v>0</v>
      </c>
      <c r="N738" s="48">
        <f t="shared" si="316"/>
        <v>0</v>
      </c>
      <c r="O738">
        <v>37.428571428571431</v>
      </c>
      <c r="P738">
        <v>2800</v>
      </c>
      <c r="Q738" s="9">
        <f>VLOOKUP(ROUND(K738,0),Sheet2!$B$20:$J$37,8,0)</f>
        <v>2726.9345824864808</v>
      </c>
      <c r="R738" s="46">
        <f>VLOOKUP(ROUND(K738,0),Sheet2!$B$20:$J$37,2,0)</f>
        <v>3770.264503671694</v>
      </c>
      <c r="S738" s="46">
        <f>VLOOKUP(ROUND(K738,0),Sheet2!$B$20:$J$37,3,0)</f>
        <v>3615.3543821737098</v>
      </c>
      <c r="T738" s="46">
        <f>VLOOKUP(ROUND(K738,0),Sheet2!$B$20:$J$37,4,0)</f>
        <v>3533.3228675721571</v>
      </c>
      <c r="U738" s="46">
        <f>VLOOKUP(ROUND(K738,0),Sheet2!$B$20:$J$37,5,0)</f>
        <v>3407.0101892735506</v>
      </c>
      <c r="V738" s="46">
        <f>VLOOKUP(ROUND(K738,0),Sheet2!$B$20:$J$37,6,0)</f>
        <v>3195.9472117761161</v>
      </c>
      <c r="W738" s="46">
        <f>VLOOKUP(ROUND(K738,0),Sheet2!$B$20:$J$37,7,0)</f>
        <v>2961.4408971312987</v>
      </c>
      <c r="X738" s="46">
        <f>VLOOKUP(ROUND(K738,0),Sheet2!$B$20:$J$37,8,0)</f>
        <v>2726.9345824864808</v>
      </c>
      <c r="Y738" s="46">
        <f>VLOOKUP(ROUND(K738,0),Sheet2!$B$20:$J$37,9,0)</f>
        <v>2515.8716049890463</v>
      </c>
      <c r="Z738" s="46">
        <f>VLOOKUP(ROUND(K738,0),Sheet2!$B$20:$M$37,10,0)</f>
        <v>2389.5589266904399</v>
      </c>
      <c r="AA738" s="46">
        <f>VLOOKUP(ROUND(K738,0),Sheet2!$B$20:$M$37,11,0)</f>
        <v>2307.5274120888876</v>
      </c>
      <c r="AB738" s="46">
        <f>VLOOKUP(ROUND(K738,0),Sheet2!$B$20:$M$37,12,0)</f>
        <v>2152.6172905909029</v>
      </c>
      <c r="AC738" s="46">
        <v>25</v>
      </c>
      <c r="AD738" s="53">
        <f t="shared" si="317"/>
        <v>0</v>
      </c>
      <c r="AE738">
        <v>1</v>
      </c>
      <c r="AF738" s="46">
        <v>0</v>
      </c>
      <c r="AG738">
        <v>0</v>
      </c>
      <c r="AH738" s="45">
        <v>0</v>
      </c>
      <c r="AL738">
        <v>0</v>
      </c>
      <c r="AM738" s="45">
        <v>0</v>
      </c>
      <c r="AO738">
        <v>0</v>
      </c>
      <c r="AQ738">
        <v>0</v>
      </c>
      <c r="AS738">
        <v>0</v>
      </c>
      <c r="AT738">
        <v>0</v>
      </c>
      <c r="AU738" t="s">
        <v>20</v>
      </c>
      <c r="AV738" t="s">
        <v>25</v>
      </c>
      <c r="AW738">
        <v>0</v>
      </c>
      <c r="AX738">
        <v>0</v>
      </c>
      <c r="AY738">
        <v>1</v>
      </c>
      <c r="AZ738" s="51">
        <f t="shared" si="318"/>
        <v>1</v>
      </c>
      <c r="BA738">
        <v>0</v>
      </c>
      <c r="BB738">
        <v>0</v>
      </c>
      <c r="BC738">
        <v>0</v>
      </c>
      <c r="BD738">
        <v>0</v>
      </c>
      <c r="BE738">
        <v>0</v>
      </c>
      <c r="BF738" s="51">
        <f t="shared" si="319"/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21</v>
      </c>
      <c r="BW738" t="s">
        <v>25</v>
      </c>
      <c r="BX738">
        <v>0</v>
      </c>
      <c r="BY738">
        <v>0</v>
      </c>
      <c r="BZ738" s="52">
        <f t="shared" ref="BZ738:BZ745" si="333">BX738+BY738</f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 s="52">
        <f t="shared" ref="CF738:CF745" si="334">CD738+CE738</f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Y738">
        <v>0</v>
      </c>
      <c r="CZ738">
        <v>0</v>
      </c>
      <c r="DA738">
        <v>0</v>
      </c>
      <c r="DC738">
        <v>0</v>
      </c>
      <c r="DD738" s="54">
        <f t="shared" si="321"/>
        <v>0</v>
      </c>
      <c r="DF738">
        <v>0</v>
      </c>
      <c r="DG738" s="46">
        <v>0</v>
      </c>
      <c r="DH738" t="s">
        <v>68</v>
      </c>
    </row>
    <row r="739" spans="1:112" hidden="1" x14ac:dyDescent="0.35">
      <c r="A739" t="s">
        <v>2</v>
      </c>
      <c r="B739">
        <v>21050876</v>
      </c>
      <c r="C739">
        <v>1986</v>
      </c>
      <c r="D739">
        <v>36</v>
      </c>
      <c r="E739">
        <v>0</v>
      </c>
      <c r="F739" t="s">
        <v>8</v>
      </c>
      <c r="G739" s="3" t="s">
        <v>11</v>
      </c>
      <c r="H739" s="1">
        <v>44446</v>
      </c>
      <c r="I739" s="1">
        <v>44467</v>
      </c>
      <c r="J739" s="1">
        <v>44483</v>
      </c>
      <c r="K739">
        <v>38.285714285714285</v>
      </c>
      <c r="L739" s="48">
        <f t="shared" si="313"/>
        <v>0</v>
      </c>
      <c r="M739" s="48">
        <f t="shared" si="315"/>
        <v>0</v>
      </c>
      <c r="N739" s="48">
        <f t="shared" si="316"/>
        <v>0</v>
      </c>
      <c r="O739">
        <v>36</v>
      </c>
      <c r="P739">
        <v>2800</v>
      </c>
      <c r="Q739" s="9">
        <f>VLOOKUP(ROUND(K739,0),Sheet2!$B$20:$J$37,8,0)</f>
        <v>2726.9345824864808</v>
      </c>
      <c r="R739" s="46">
        <f>VLOOKUP(ROUND(K739,0),Sheet2!$B$20:$J$37,2,0)</f>
        <v>3770.264503671694</v>
      </c>
      <c r="S739" s="46">
        <f>VLOOKUP(ROUND(K739,0),Sheet2!$B$20:$J$37,3,0)</f>
        <v>3615.3543821737098</v>
      </c>
      <c r="T739" s="46">
        <f>VLOOKUP(ROUND(K739,0),Sheet2!$B$20:$J$37,4,0)</f>
        <v>3533.3228675721571</v>
      </c>
      <c r="U739" s="46">
        <f>VLOOKUP(ROUND(K739,0),Sheet2!$B$20:$J$37,5,0)</f>
        <v>3407.0101892735506</v>
      </c>
      <c r="V739" s="46">
        <f>VLOOKUP(ROUND(K739,0),Sheet2!$B$20:$J$37,6,0)</f>
        <v>3195.9472117761161</v>
      </c>
      <c r="W739" s="46">
        <f>VLOOKUP(ROUND(K739,0),Sheet2!$B$20:$J$37,7,0)</f>
        <v>2961.4408971312987</v>
      </c>
      <c r="X739" s="46">
        <f>VLOOKUP(ROUND(K739,0),Sheet2!$B$20:$J$37,8,0)</f>
        <v>2726.9345824864808</v>
      </c>
      <c r="Y739" s="46">
        <f>VLOOKUP(ROUND(K739,0),Sheet2!$B$20:$J$37,9,0)</f>
        <v>2515.8716049890463</v>
      </c>
      <c r="Z739" s="46">
        <f>VLOOKUP(ROUND(K739,0),Sheet2!$B$20:$M$37,10,0)</f>
        <v>2389.5589266904399</v>
      </c>
      <c r="AA739" s="46">
        <f>VLOOKUP(ROUND(K739,0),Sheet2!$B$20:$M$37,11,0)</f>
        <v>2307.5274120888876</v>
      </c>
      <c r="AB739" s="46">
        <f>VLOOKUP(ROUND(K739,0),Sheet2!$B$20:$M$37,12,0)</f>
        <v>2152.6172905909029</v>
      </c>
      <c r="AC739" s="46">
        <v>25</v>
      </c>
      <c r="AD739" s="53">
        <f t="shared" si="317"/>
        <v>0</v>
      </c>
      <c r="AE739">
        <v>1</v>
      </c>
      <c r="AF739" s="46">
        <v>0</v>
      </c>
      <c r="AG739">
        <v>0</v>
      </c>
      <c r="AH739" s="45">
        <v>0</v>
      </c>
      <c r="AL739">
        <v>0</v>
      </c>
      <c r="AM739" s="45">
        <v>0</v>
      </c>
      <c r="AO739">
        <v>0</v>
      </c>
      <c r="AQ739">
        <v>0</v>
      </c>
      <c r="AS739">
        <v>0</v>
      </c>
      <c r="AT739">
        <v>0</v>
      </c>
      <c r="AU739" t="s">
        <v>20</v>
      </c>
      <c r="AV739" t="s">
        <v>25</v>
      </c>
      <c r="AW739">
        <v>0</v>
      </c>
      <c r="AX739">
        <v>0</v>
      </c>
      <c r="AY739">
        <v>1</v>
      </c>
      <c r="AZ739" s="51">
        <f t="shared" si="318"/>
        <v>1</v>
      </c>
      <c r="BA739">
        <v>0</v>
      </c>
      <c r="BB739">
        <v>0</v>
      </c>
      <c r="BC739">
        <v>0</v>
      </c>
      <c r="BD739">
        <v>0</v>
      </c>
      <c r="BE739">
        <v>0</v>
      </c>
      <c r="BF739" s="51">
        <f t="shared" si="319"/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21</v>
      </c>
      <c r="BW739" t="s">
        <v>25</v>
      </c>
      <c r="BX739">
        <v>0</v>
      </c>
      <c r="BY739">
        <v>1</v>
      </c>
      <c r="BZ739" s="52">
        <f t="shared" si="333"/>
        <v>1</v>
      </c>
      <c r="CA739">
        <v>0</v>
      </c>
      <c r="CB739">
        <v>0</v>
      </c>
      <c r="CC739">
        <v>0</v>
      </c>
      <c r="CD739">
        <v>0</v>
      </c>
      <c r="CE739">
        <v>0</v>
      </c>
      <c r="CF739" s="52">
        <f t="shared" si="334"/>
        <v>0</v>
      </c>
      <c r="CG739">
        <v>0</v>
      </c>
      <c r="CH739">
        <v>0</v>
      </c>
      <c r="CI739">
        <v>1</v>
      </c>
      <c r="CJ739">
        <v>0</v>
      </c>
      <c r="CK739">
        <v>0</v>
      </c>
      <c r="CL739">
        <v>0</v>
      </c>
      <c r="CM739">
        <v>1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Y739">
        <v>0</v>
      </c>
      <c r="CZ739">
        <v>0</v>
      </c>
      <c r="DA739">
        <v>0</v>
      </c>
      <c r="DC739">
        <v>0</v>
      </c>
      <c r="DD739" s="54">
        <f t="shared" si="321"/>
        <v>0</v>
      </c>
      <c r="DF739">
        <v>0</v>
      </c>
      <c r="DG739" s="46">
        <v>0</v>
      </c>
      <c r="DH739" t="s">
        <v>68</v>
      </c>
    </row>
    <row r="740" spans="1:112" hidden="1" x14ac:dyDescent="0.35">
      <c r="A740" t="s">
        <v>3</v>
      </c>
      <c r="B740">
        <v>823395188</v>
      </c>
      <c r="C740">
        <v>1987</v>
      </c>
      <c r="D740">
        <v>35</v>
      </c>
      <c r="E740">
        <v>2</v>
      </c>
      <c r="F740" t="s">
        <v>8</v>
      </c>
      <c r="G740" s="3" t="s">
        <v>11</v>
      </c>
      <c r="H740" s="1">
        <v>44455</v>
      </c>
      <c r="I740" s="1">
        <v>44485</v>
      </c>
      <c r="J740" s="1">
        <v>44526</v>
      </c>
      <c r="K740">
        <v>39.428571428571431</v>
      </c>
      <c r="L740" s="48">
        <f t="shared" si="313"/>
        <v>0</v>
      </c>
      <c r="M740" s="48">
        <f t="shared" si="315"/>
        <v>0</v>
      </c>
      <c r="N740" s="48">
        <f t="shared" si="316"/>
        <v>0</v>
      </c>
      <c r="O740">
        <v>33.571428571428577</v>
      </c>
      <c r="P740">
        <v>3900</v>
      </c>
      <c r="Q740" s="9">
        <f>VLOOKUP(ROUND(K740,0),Sheet2!$B$20:$J$37,8,0)</f>
        <v>2883.6536389391513</v>
      </c>
      <c r="R740" s="46">
        <f>VLOOKUP(ROUND(K740,0),Sheet2!$B$20:$J$37,2,0)</f>
        <v>3986.9445441050993</v>
      </c>
      <c r="S740" s="46">
        <f>VLOOKUP(ROUND(K740,0),Sheet2!$B$20:$J$37,3,0)</f>
        <v>3823.1316171522089</v>
      </c>
      <c r="T740" s="46">
        <f>VLOOKUP(ROUND(K740,0),Sheet2!$B$20:$J$37,4,0)</f>
        <v>3736.3856874523608</v>
      </c>
      <c r="U740" s="46">
        <f>VLOOKUP(ROUND(K740,0),Sheet2!$B$20:$J$37,5,0)</f>
        <v>3602.8137210549116</v>
      </c>
      <c r="V740" s="46">
        <f>VLOOKUP(ROUND(K740,0),Sheet2!$B$20:$J$37,6,0)</f>
        <v>3379.6207896898895</v>
      </c>
      <c r="W740" s="46">
        <f>VLOOKUP(ROUND(K740,0),Sheet2!$B$20:$J$37,7,0)</f>
        <v>3131.6372143145204</v>
      </c>
      <c r="X740" s="46">
        <f>VLOOKUP(ROUND(K740,0),Sheet2!$B$20:$J$37,8,0)</f>
        <v>2883.6536389391513</v>
      </c>
      <c r="Y740" s="46">
        <f>VLOOKUP(ROUND(K740,0),Sheet2!$B$20:$J$37,9,0)</f>
        <v>2660.4607075741292</v>
      </c>
      <c r="Z740" s="46">
        <f>VLOOKUP(ROUND(K740,0),Sheet2!$B$20:$M$37,10,0)</f>
        <v>2526.8887411766796</v>
      </c>
      <c r="AA740" s="46">
        <f>VLOOKUP(ROUND(K740,0),Sheet2!$B$20:$M$37,11,0)</f>
        <v>2440.1428114768319</v>
      </c>
      <c r="AB740" s="46">
        <f>VLOOKUP(ROUND(K740,0),Sheet2!$B$20:$M$37,12,0)</f>
        <v>2276.3298845239415</v>
      </c>
      <c r="AC740" s="46">
        <v>97</v>
      </c>
      <c r="AD740" s="53">
        <f t="shared" si="317"/>
        <v>0</v>
      </c>
      <c r="AE740">
        <v>1</v>
      </c>
      <c r="AF740" s="46">
        <v>0</v>
      </c>
      <c r="AG740">
        <v>0</v>
      </c>
      <c r="AH740" s="45">
        <v>0</v>
      </c>
      <c r="AL740">
        <v>0</v>
      </c>
      <c r="AM740" s="45">
        <v>0</v>
      </c>
      <c r="AO740">
        <v>0</v>
      </c>
      <c r="AQ740">
        <v>0</v>
      </c>
      <c r="AS740">
        <v>0</v>
      </c>
      <c r="AT740">
        <v>0</v>
      </c>
      <c r="AU740" t="s">
        <v>20</v>
      </c>
      <c r="AV740" t="s">
        <v>25</v>
      </c>
      <c r="AW740">
        <v>0</v>
      </c>
      <c r="AX740">
        <v>0</v>
      </c>
      <c r="AY740">
        <v>1</v>
      </c>
      <c r="AZ740" s="51">
        <f t="shared" si="318"/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 s="51">
        <f t="shared" si="319"/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30</v>
      </c>
      <c r="BW740" t="s">
        <v>25</v>
      </c>
      <c r="BX740">
        <v>0</v>
      </c>
      <c r="BY740">
        <v>0</v>
      </c>
      <c r="BZ740" s="52">
        <f t="shared" si="333"/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 s="52">
        <f t="shared" si="334"/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Y740">
        <v>0</v>
      </c>
      <c r="CZ740">
        <v>0</v>
      </c>
      <c r="DA740">
        <v>0</v>
      </c>
      <c r="DC740">
        <v>0</v>
      </c>
      <c r="DD740" s="54">
        <f t="shared" si="321"/>
        <v>0</v>
      </c>
      <c r="DE740" t="s">
        <v>8</v>
      </c>
      <c r="DF740">
        <v>0</v>
      </c>
      <c r="DG740" s="46">
        <v>0</v>
      </c>
      <c r="DH740" t="s">
        <v>68</v>
      </c>
    </row>
    <row r="741" spans="1:112" hidden="1" x14ac:dyDescent="0.35">
      <c r="A741" t="s">
        <v>3</v>
      </c>
      <c r="B741">
        <v>931335590</v>
      </c>
      <c r="C741">
        <v>1990</v>
      </c>
      <c r="D741">
        <v>32</v>
      </c>
      <c r="E741">
        <v>0</v>
      </c>
      <c r="F741" t="s">
        <v>8</v>
      </c>
      <c r="G741" s="3" t="s">
        <v>11</v>
      </c>
      <c r="H741" s="1">
        <v>44447</v>
      </c>
      <c r="I741" s="1">
        <v>44469</v>
      </c>
      <c r="J741" s="1">
        <v>44483</v>
      </c>
      <c r="K741">
        <v>38.428571428571431</v>
      </c>
      <c r="L741" s="48">
        <f t="shared" si="313"/>
        <v>0</v>
      </c>
      <c r="M741" s="48">
        <f t="shared" si="315"/>
        <v>0</v>
      </c>
      <c r="N741" s="48">
        <f t="shared" si="316"/>
        <v>0</v>
      </c>
      <c r="O741">
        <v>36.428571428571431</v>
      </c>
      <c r="P741">
        <v>2800</v>
      </c>
      <c r="Q741" s="9">
        <f>VLOOKUP(ROUND(K741,0),Sheet2!$B$20:$J$37,8,0)</f>
        <v>2726.9345824864808</v>
      </c>
      <c r="R741" s="46">
        <f>VLOOKUP(ROUND(K741,0),Sheet2!$B$20:$J$37,2,0)</f>
        <v>3770.264503671694</v>
      </c>
      <c r="S741" s="46">
        <f>VLOOKUP(ROUND(K741,0),Sheet2!$B$20:$J$37,3,0)</f>
        <v>3615.3543821737098</v>
      </c>
      <c r="T741" s="46">
        <f>VLOOKUP(ROUND(K741,0),Sheet2!$B$20:$J$37,4,0)</f>
        <v>3533.3228675721571</v>
      </c>
      <c r="U741" s="46">
        <f>VLOOKUP(ROUND(K741,0),Sheet2!$B$20:$J$37,5,0)</f>
        <v>3407.0101892735506</v>
      </c>
      <c r="V741" s="46">
        <f>VLOOKUP(ROUND(K741,0),Sheet2!$B$20:$J$37,6,0)</f>
        <v>3195.9472117761161</v>
      </c>
      <c r="W741" s="46">
        <f>VLOOKUP(ROUND(K741,0),Sheet2!$B$20:$J$37,7,0)</f>
        <v>2961.4408971312987</v>
      </c>
      <c r="X741" s="46">
        <f>VLOOKUP(ROUND(K741,0),Sheet2!$B$20:$J$37,8,0)</f>
        <v>2726.9345824864808</v>
      </c>
      <c r="Y741" s="46">
        <f>VLOOKUP(ROUND(K741,0),Sheet2!$B$20:$J$37,9,0)</f>
        <v>2515.8716049890463</v>
      </c>
      <c r="Z741" s="46">
        <f>VLOOKUP(ROUND(K741,0),Sheet2!$B$20:$M$37,10,0)</f>
        <v>2389.5589266904399</v>
      </c>
      <c r="AA741" s="46">
        <f>VLOOKUP(ROUND(K741,0),Sheet2!$B$20:$M$37,11,0)</f>
        <v>2307.5274120888876</v>
      </c>
      <c r="AB741" s="46">
        <f>VLOOKUP(ROUND(K741,0),Sheet2!$B$20:$M$37,12,0)</f>
        <v>2152.6172905909029</v>
      </c>
      <c r="AC741" s="46">
        <v>25</v>
      </c>
      <c r="AD741" s="53">
        <f t="shared" si="317"/>
        <v>0</v>
      </c>
      <c r="AE741">
        <v>1</v>
      </c>
      <c r="AF741" s="46">
        <v>0</v>
      </c>
      <c r="AG741">
        <v>0</v>
      </c>
      <c r="AH741" s="45">
        <v>0</v>
      </c>
      <c r="AL741">
        <v>0</v>
      </c>
      <c r="AM741" s="45">
        <v>0</v>
      </c>
      <c r="AO741">
        <v>0</v>
      </c>
      <c r="AQ741">
        <v>0</v>
      </c>
      <c r="AS741">
        <v>0</v>
      </c>
      <c r="AT741">
        <v>0</v>
      </c>
      <c r="AU741" t="s">
        <v>20</v>
      </c>
      <c r="AV741" t="s">
        <v>25</v>
      </c>
      <c r="AW741">
        <v>0</v>
      </c>
      <c r="AX741">
        <v>0</v>
      </c>
      <c r="AY741">
        <v>1</v>
      </c>
      <c r="AZ741" s="51">
        <f t="shared" si="318"/>
        <v>1</v>
      </c>
      <c r="BA741">
        <v>0</v>
      </c>
      <c r="BB741">
        <v>0</v>
      </c>
      <c r="BC741">
        <v>0</v>
      </c>
      <c r="BD741">
        <v>0</v>
      </c>
      <c r="BE741">
        <v>0</v>
      </c>
      <c r="BF741" s="51">
        <f t="shared" si="319"/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22</v>
      </c>
      <c r="BW741" t="s">
        <v>25</v>
      </c>
      <c r="BX741">
        <v>0</v>
      </c>
      <c r="BY741">
        <v>1</v>
      </c>
      <c r="BZ741" s="52">
        <f t="shared" si="333"/>
        <v>1</v>
      </c>
      <c r="CA741">
        <v>0</v>
      </c>
      <c r="CB741">
        <v>0</v>
      </c>
      <c r="CC741">
        <v>1</v>
      </c>
      <c r="CD741">
        <v>0</v>
      </c>
      <c r="CE741">
        <v>0</v>
      </c>
      <c r="CF741" s="52">
        <f t="shared" si="334"/>
        <v>0</v>
      </c>
      <c r="CG741">
        <v>0</v>
      </c>
      <c r="CH741">
        <v>1</v>
      </c>
      <c r="CI741">
        <v>0</v>
      </c>
      <c r="CJ741">
        <v>0</v>
      </c>
      <c r="CK741">
        <v>1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Y741">
        <v>0</v>
      </c>
      <c r="CZ741">
        <v>0</v>
      </c>
      <c r="DA741">
        <v>0</v>
      </c>
      <c r="DC741">
        <v>0</v>
      </c>
      <c r="DD741" s="54">
        <f t="shared" si="321"/>
        <v>0</v>
      </c>
      <c r="DE741" t="s">
        <v>8</v>
      </c>
      <c r="DF741">
        <v>0</v>
      </c>
      <c r="DG741" s="46">
        <v>0</v>
      </c>
      <c r="DH741" t="s">
        <v>68</v>
      </c>
    </row>
    <row r="742" spans="1:112" hidden="1" x14ac:dyDescent="0.35">
      <c r="A742" t="s">
        <v>3</v>
      </c>
      <c r="B742">
        <v>902931617</v>
      </c>
      <c r="C742">
        <v>1993</v>
      </c>
      <c r="D742">
        <v>29</v>
      </c>
      <c r="E742" s="45">
        <v>1</v>
      </c>
      <c r="F742" t="s">
        <v>8</v>
      </c>
      <c r="G742" s="3" t="s">
        <v>11</v>
      </c>
      <c r="H742" s="1">
        <v>44427</v>
      </c>
      <c r="I742" s="1">
        <v>44469</v>
      </c>
      <c r="J742" s="1">
        <v>44453</v>
      </c>
      <c r="K742">
        <v>38</v>
      </c>
      <c r="L742" s="48">
        <f t="shared" si="313"/>
        <v>0</v>
      </c>
      <c r="M742" s="48">
        <f t="shared" si="315"/>
        <v>0</v>
      </c>
      <c r="N742" s="48">
        <f t="shared" si="316"/>
        <v>0</v>
      </c>
      <c r="O742">
        <v>34.285714285714285</v>
      </c>
      <c r="P742">
        <v>2800</v>
      </c>
      <c r="Q742" s="9">
        <f>VLOOKUP(ROUND(K742,0),Sheet2!$B$20:$J$37,8,0)</f>
        <v>2726.9345824864808</v>
      </c>
      <c r="R742" s="46">
        <f>VLOOKUP(ROUND(K742,0),Sheet2!$B$20:$J$37,2,0)</f>
        <v>3770.264503671694</v>
      </c>
      <c r="S742" s="46">
        <f>VLOOKUP(ROUND(K742,0),Sheet2!$B$20:$J$37,3,0)</f>
        <v>3615.3543821737098</v>
      </c>
      <c r="T742" s="46">
        <f>VLOOKUP(ROUND(K742,0),Sheet2!$B$20:$J$37,4,0)</f>
        <v>3533.3228675721571</v>
      </c>
      <c r="U742" s="46">
        <f>VLOOKUP(ROUND(K742,0),Sheet2!$B$20:$J$37,5,0)</f>
        <v>3407.0101892735506</v>
      </c>
      <c r="V742" s="46">
        <f>VLOOKUP(ROUND(K742,0),Sheet2!$B$20:$J$37,6,0)</f>
        <v>3195.9472117761161</v>
      </c>
      <c r="W742" s="46">
        <f>VLOOKUP(ROUND(K742,0),Sheet2!$B$20:$J$37,7,0)</f>
        <v>2961.4408971312987</v>
      </c>
      <c r="X742" s="46">
        <f>VLOOKUP(ROUND(K742,0),Sheet2!$B$20:$J$37,8,0)</f>
        <v>2726.9345824864808</v>
      </c>
      <c r="Y742" s="46">
        <f>VLOOKUP(ROUND(K742,0),Sheet2!$B$20:$J$37,9,0)</f>
        <v>2515.8716049890463</v>
      </c>
      <c r="Z742" s="46">
        <f>VLOOKUP(ROUND(K742,0),Sheet2!$B$20:$M$37,10,0)</f>
        <v>2389.5589266904399</v>
      </c>
      <c r="AA742" s="46">
        <f>VLOOKUP(ROUND(K742,0),Sheet2!$B$20:$M$37,11,0)</f>
        <v>2307.5274120888876</v>
      </c>
      <c r="AB742" s="46">
        <f>VLOOKUP(ROUND(K742,0),Sheet2!$B$20:$M$37,12,0)</f>
        <v>2152.6172905909029</v>
      </c>
      <c r="AC742" s="46">
        <v>25</v>
      </c>
      <c r="AD742" s="53">
        <f t="shared" si="317"/>
        <v>0</v>
      </c>
      <c r="AE742">
        <v>1</v>
      </c>
      <c r="AF742" s="46">
        <v>0</v>
      </c>
      <c r="AG742">
        <v>0</v>
      </c>
      <c r="AH742" s="45">
        <v>0</v>
      </c>
      <c r="AL742">
        <v>1</v>
      </c>
      <c r="AM742" s="45">
        <v>0</v>
      </c>
      <c r="AN742">
        <v>24</v>
      </c>
      <c r="AO742">
        <v>0</v>
      </c>
      <c r="AS742">
        <v>1</v>
      </c>
      <c r="AT742">
        <v>0</v>
      </c>
      <c r="AU742" t="s">
        <v>20</v>
      </c>
      <c r="AV742" t="s">
        <v>24</v>
      </c>
      <c r="AW742">
        <v>0</v>
      </c>
      <c r="AX742">
        <v>0</v>
      </c>
      <c r="AY742">
        <v>0</v>
      </c>
      <c r="AZ742" s="51">
        <f t="shared" si="318"/>
        <v>0</v>
      </c>
      <c r="BA742">
        <v>0</v>
      </c>
      <c r="BB742">
        <v>0</v>
      </c>
      <c r="BC742">
        <v>1</v>
      </c>
      <c r="BD742">
        <v>0</v>
      </c>
      <c r="BE742">
        <v>0</v>
      </c>
      <c r="BF742" s="51">
        <f t="shared" si="319"/>
        <v>0</v>
      </c>
      <c r="BG742">
        <v>0</v>
      </c>
      <c r="BH742">
        <v>1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42</v>
      </c>
      <c r="BW742" t="s">
        <v>24</v>
      </c>
      <c r="BX742">
        <v>0</v>
      </c>
      <c r="BY742">
        <v>0</v>
      </c>
      <c r="BZ742" s="52">
        <f t="shared" si="333"/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 s="52">
        <f t="shared" si="334"/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Y742">
        <v>0</v>
      </c>
      <c r="CZ742">
        <v>1</v>
      </c>
      <c r="DA742">
        <v>0</v>
      </c>
      <c r="DC742">
        <v>0</v>
      </c>
      <c r="DD742" s="54">
        <f t="shared" si="321"/>
        <v>0</v>
      </c>
      <c r="DE742" t="s">
        <v>8</v>
      </c>
      <c r="DF742">
        <v>0</v>
      </c>
      <c r="DG742" s="46">
        <v>0</v>
      </c>
      <c r="DH742" t="s">
        <v>68</v>
      </c>
    </row>
    <row r="743" spans="1:112" hidden="1" x14ac:dyDescent="0.35">
      <c r="A743" t="s">
        <v>3</v>
      </c>
      <c r="B743">
        <v>971784786</v>
      </c>
      <c r="C743">
        <v>1987</v>
      </c>
      <c r="D743">
        <v>35</v>
      </c>
      <c r="E743" s="45">
        <v>2</v>
      </c>
      <c r="F743" t="s">
        <v>8</v>
      </c>
      <c r="G743" s="3" t="s">
        <v>11</v>
      </c>
      <c r="H743" s="1">
        <v>44434</v>
      </c>
      <c r="I743" s="1">
        <v>44462</v>
      </c>
      <c r="J743" s="1">
        <v>44454</v>
      </c>
      <c r="K743">
        <v>38</v>
      </c>
      <c r="L743" s="48">
        <f t="shared" si="313"/>
        <v>0</v>
      </c>
      <c r="M743" s="48">
        <f t="shared" si="315"/>
        <v>0</v>
      </c>
      <c r="N743" s="48">
        <f t="shared" si="316"/>
        <v>0</v>
      </c>
      <c r="O743">
        <v>35.142857142857146</v>
      </c>
      <c r="P743">
        <v>2800</v>
      </c>
      <c r="Q743" s="9">
        <f>VLOOKUP(ROUND(K743,0),Sheet2!$B$20:$J$37,8,0)</f>
        <v>2726.9345824864808</v>
      </c>
      <c r="R743" s="46">
        <f>VLOOKUP(ROUND(K743,0),Sheet2!$B$20:$J$37,2,0)</f>
        <v>3770.264503671694</v>
      </c>
      <c r="S743" s="46">
        <f>VLOOKUP(ROUND(K743,0),Sheet2!$B$20:$J$37,3,0)</f>
        <v>3615.3543821737098</v>
      </c>
      <c r="T743" s="46">
        <f>VLOOKUP(ROUND(K743,0),Sheet2!$B$20:$J$37,4,0)</f>
        <v>3533.3228675721571</v>
      </c>
      <c r="U743" s="46">
        <f>VLOOKUP(ROUND(K743,0),Sheet2!$B$20:$J$37,5,0)</f>
        <v>3407.0101892735506</v>
      </c>
      <c r="V743" s="46">
        <f>VLOOKUP(ROUND(K743,0),Sheet2!$B$20:$J$37,6,0)</f>
        <v>3195.9472117761161</v>
      </c>
      <c r="W743" s="46">
        <f>VLOOKUP(ROUND(K743,0),Sheet2!$B$20:$J$37,7,0)</f>
        <v>2961.4408971312987</v>
      </c>
      <c r="X743" s="46">
        <f>VLOOKUP(ROUND(K743,0),Sheet2!$B$20:$J$37,8,0)</f>
        <v>2726.9345824864808</v>
      </c>
      <c r="Y743" s="46">
        <f>VLOOKUP(ROUND(K743,0),Sheet2!$B$20:$J$37,9,0)</f>
        <v>2515.8716049890463</v>
      </c>
      <c r="Z743" s="46">
        <f>VLOOKUP(ROUND(K743,0),Sheet2!$B$20:$M$37,10,0)</f>
        <v>2389.5589266904399</v>
      </c>
      <c r="AA743" s="46">
        <f>VLOOKUP(ROUND(K743,0),Sheet2!$B$20:$M$37,11,0)</f>
        <v>2307.5274120888876</v>
      </c>
      <c r="AB743" s="46">
        <f>VLOOKUP(ROUND(K743,0),Sheet2!$B$20:$M$37,12,0)</f>
        <v>2152.6172905909029</v>
      </c>
      <c r="AC743" s="46">
        <v>25</v>
      </c>
      <c r="AD743" s="53">
        <f t="shared" si="317"/>
        <v>0</v>
      </c>
      <c r="AE743">
        <v>1</v>
      </c>
      <c r="AF743" s="46">
        <v>0</v>
      </c>
      <c r="AG743">
        <v>0</v>
      </c>
      <c r="AH743" s="45">
        <v>0</v>
      </c>
      <c r="AL743">
        <v>1</v>
      </c>
      <c r="AM743" s="45">
        <v>0</v>
      </c>
      <c r="AN743">
        <v>22</v>
      </c>
      <c r="AO743">
        <v>0</v>
      </c>
      <c r="AS743">
        <v>0</v>
      </c>
      <c r="AT743">
        <v>0</v>
      </c>
      <c r="AU743" t="s">
        <v>20</v>
      </c>
      <c r="AV743" t="s">
        <v>25</v>
      </c>
      <c r="AW743">
        <v>0</v>
      </c>
      <c r="AX743">
        <v>0</v>
      </c>
      <c r="AY743">
        <v>1</v>
      </c>
      <c r="AZ743" s="51">
        <f t="shared" si="318"/>
        <v>1</v>
      </c>
      <c r="BA743">
        <v>0</v>
      </c>
      <c r="BB743">
        <v>0</v>
      </c>
      <c r="BC743">
        <v>0</v>
      </c>
      <c r="BD743">
        <v>0</v>
      </c>
      <c r="BE743">
        <v>0</v>
      </c>
      <c r="BF743" s="51">
        <f t="shared" si="319"/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28</v>
      </c>
      <c r="BW743" t="s">
        <v>25</v>
      </c>
      <c r="BX743">
        <v>0</v>
      </c>
      <c r="BY743">
        <v>1</v>
      </c>
      <c r="BZ743" s="52">
        <f t="shared" si="333"/>
        <v>1</v>
      </c>
      <c r="CA743">
        <v>0</v>
      </c>
      <c r="CB743">
        <v>0</v>
      </c>
      <c r="CC743">
        <v>0</v>
      </c>
      <c r="CD743">
        <v>0</v>
      </c>
      <c r="CE743">
        <v>0</v>
      </c>
      <c r="CF743" s="52">
        <f t="shared" si="334"/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Y743">
        <v>0</v>
      </c>
      <c r="CZ743">
        <v>0</v>
      </c>
      <c r="DA743">
        <v>0</v>
      </c>
      <c r="DC743">
        <v>0</v>
      </c>
      <c r="DD743" s="54">
        <f t="shared" si="321"/>
        <v>0</v>
      </c>
      <c r="DE743" t="s">
        <v>8</v>
      </c>
      <c r="DF743">
        <v>0</v>
      </c>
      <c r="DG743" s="46">
        <v>0</v>
      </c>
      <c r="DH743" t="s">
        <v>68</v>
      </c>
    </row>
    <row r="744" spans="1:112" hidden="1" x14ac:dyDescent="0.35">
      <c r="A744" t="s">
        <v>3</v>
      </c>
      <c r="B744">
        <v>935373097</v>
      </c>
      <c r="C744">
        <v>1995</v>
      </c>
      <c r="D744">
        <v>27</v>
      </c>
      <c r="E744">
        <v>1</v>
      </c>
      <c r="F744" t="s">
        <v>8</v>
      </c>
      <c r="G744" s="3" t="s">
        <v>11</v>
      </c>
      <c r="H744" s="1">
        <v>44424</v>
      </c>
      <c r="I744" s="1">
        <v>44441</v>
      </c>
      <c r="J744" s="1">
        <v>44535</v>
      </c>
      <c r="K744">
        <v>40</v>
      </c>
      <c r="L744" s="48">
        <f t="shared" si="313"/>
        <v>0</v>
      </c>
      <c r="M744" s="48">
        <f t="shared" si="315"/>
        <v>0</v>
      </c>
      <c r="N744" s="48">
        <f t="shared" si="316"/>
        <v>0</v>
      </c>
      <c r="O744">
        <v>26.571428571428569</v>
      </c>
      <c r="P744">
        <v>3100</v>
      </c>
      <c r="Q744" s="9">
        <f>VLOOKUP(ROUND(K744,0),Sheet2!$B$20:$J$37,8,0)</f>
        <v>3027.866102317616</v>
      </c>
      <c r="R744" s="46">
        <f>VLOOKUP(ROUND(K744,0),Sheet2!$B$20:$J$37,2,0)</f>
        <v>4186.3329471694315</v>
      </c>
      <c r="S744" s="46">
        <f>VLOOKUP(ROUND(K744,0),Sheet2!$B$20:$J$37,3,0)</f>
        <v>4014.327682062572</v>
      </c>
      <c r="T744" s="46">
        <f>VLOOKUP(ROUND(K744,0),Sheet2!$B$20:$J$37,4,0)</f>
        <v>3923.2435599941455</v>
      </c>
      <c r="U744" s="46">
        <f>VLOOKUP(ROUND(K744,0),Sheet2!$B$20:$J$37,5,0)</f>
        <v>3782.9916157892471</v>
      </c>
      <c r="V744" s="46">
        <f>VLOOKUP(ROUND(K744,0),Sheet2!$B$20:$J$37,6,0)</f>
        <v>3548.6367327923881</v>
      </c>
      <c r="W744" s="46">
        <f>VLOOKUP(ROUND(K744,0),Sheet2!$B$20:$J$37,7,0)</f>
        <v>3288.2514175550023</v>
      </c>
      <c r="X744" s="46">
        <f>VLOOKUP(ROUND(K744,0),Sheet2!$B$20:$J$37,8,0)</f>
        <v>3027.866102317616</v>
      </c>
      <c r="Y744" s="46">
        <f>VLOOKUP(ROUND(K744,0),Sheet2!$B$20:$J$37,9,0)</f>
        <v>2793.5112193207569</v>
      </c>
      <c r="Z744" s="46">
        <f>VLOOKUP(ROUND(K744,0),Sheet2!$B$20:$M$37,10,0)</f>
        <v>2653.2592751158591</v>
      </c>
      <c r="AA744" s="46">
        <f>VLOOKUP(ROUND(K744,0),Sheet2!$B$20:$M$37,11,0)</f>
        <v>2562.1751530474321</v>
      </c>
      <c r="AB744" s="46">
        <f>VLOOKUP(ROUND(K744,0),Sheet2!$B$20:$M$37,12,0)</f>
        <v>2390.1698879405726</v>
      </c>
      <c r="AC744" s="46">
        <v>25</v>
      </c>
      <c r="AD744" s="53">
        <f t="shared" si="317"/>
        <v>0</v>
      </c>
      <c r="AE744">
        <v>1</v>
      </c>
      <c r="AF744" s="46">
        <v>0</v>
      </c>
      <c r="AG744">
        <v>0</v>
      </c>
      <c r="AH744" s="45">
        <v>0</v>
      </c>
      <c r="AL744">
        <v>1</v>
      </c>
      <c r="AM744" s="45">
        <v>0</v>
      </c>
      <c r="AN744">
        <v>22</v>
      </c>
      <c r="AO744">
        <v>0</v>
      </c>
      <c r="AS744">
        <v>0</v>
      </c>
      <c r="AT744">
        <v>0</v>
      </c>
      <c r="AU744" t="s">
        <v>20</v>
      </c>
      <c r="AV744" t="s">
        <v>24</v>
      </c>
      <c r="AW744">
        <v>0</v>
      </c>
      <c r="AX744">
        <v>0</v>
      </c>
      <c r="AY744">
        <v>1</v>
      </c>
      <c r="AZ744" s="51">
        <f t="shared" si="318"/>
        <v>1</v>
      </c>
      <c r="BA744">
        <v>0</v>
      </c>
      <c r="BB744">
        <v>0</v>
      </c>
      <c r="BC744">
        <v>1</v>
      </c>
      <c r="BD744">
        <v>0</v>
      </c>
      <c r="BE744">
        <v>0</v>
      </c>
      <c r="BF744" s="51">
        <f t="shared" si="319"/>
        <v>0</v>
      </c>
      <c r="BG744">
        <v>0</v>
      </c>
      <c r="BH744">
        <v>0</v>
      </c>
      <c r="BI744">
        <v>1</v>
      </c>
      <c r="BJ744">
        <v>1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17</v>
      </c>
      <c r="BW744" t="s">
        <v>24</v>
      </c>
      <c r="BX744">
        <v>0</v>
      </c>
      <c r="BY744">
        <v>0</v>
      </c>
      <c r="BZ744" s="52">
        <f t="shared" si="333"/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 s="52">
        <f t="shared" si="334"/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Y744">
        <v>0</v>
      </c>
      <c r="CZ744">
        <v>0</v>
      </c>
      <c r="DA744">
        <v>0</v>
      </c>
      <c r="DC744">
        <v>0</v>
      </c>
      <c r="DD744" s="54">
        <f t="shared" si="321"/>
        <v>0</v>
      </c>
      <c r="DE744" t="s">
        <v>8</v>
      </c>
      <c r="DF744">
        <v>0</v>
      </c>
      <c r="DG744" s="46">
        <v>0</v>
      </c>
      <c r="DH744" t="s">
        <v>68</v>
      </c>
    </row>
    <row r="745" spans="1:112" hidden="1" x14ac:dyDescent="0.35">
      <c r="A745" t="s">
        <v>3</v>
      </c>
      <c r="B745">
        <v>387034971</v>
      </c>
      <c r="C745">
        <v>1997</v>
      </c>
      <c r="D745">
        <v>25</v>
      </c>
      <c r="E745">
        <v>1</v>
      </c>
      <c r="F745" t="s">
        <v>8</v>
      </c>
      <c r="G745" s="3" t="s">
        <v>11</v>
      </c>
      <c r="H745" s="1">
        <v>44428</v>
      </c>
      <c r="I745" s="1">
        <v>44481</v>
      </c>
      <c r="J745" s="1">
        <v>44527</v>
      </c>
      <c r="K745">
        <v>40</v>
      </c>
      <c r="L745" s="48">
        <f t="shared" si="313"/>
        <v>0</v>
      </c>
      <c r="M745" s="48">
        <f t="shared" si="315"/>
        <v>0</v>
      </c>
      <c r="N745" s="48">
        <f t="shared" si="316"/>
        <v>0</v>
      </c>
      <c r="O745">
        <v>33.428571428571431</v>
      </c>
      <c r="P745">
        <v>3100</v>
      </c>
      <c r="Q745" s="9">
        <f>VLOOKUP(ROUND(K745,0),Sheet2!$B$20:$J$37,8,0)</f>
        <v>3027.866102317616</v>
      </c>
      <c r="R745" s="46">
        <f>VLOOKUP(ROUND(K745,0),Sheet2!$B$20:$J$37,2,0)</f>
        <v>4186.3329471694315</v>
      </c>
      <c r="S745" s="46">
        <f>VLOOKUP(ROUND(K745,0),Sheet2!$B$20:$J$37,3,0)</f>
        <v>4014.327682062572</v>
      </c>
      <c r="T745" s="46">
        <f>VLOOKUP(ROUND(K745,0),Sheet2!$B$20:$J$37,4,0)</f>
        <v>3923.2435599941455</v>
      </c>
      <c r="U745" s="46">
        <f>VLOOKUP(ROUND(K745,0),Sheet2!$B$20:$J$37,5,0)</f>
        <v>3782.9916157892471</v>
      </c>
      <c r="V745" s="46">
        <f>VLOOKUP(ROUND(K745,0),Sheet2!$B$20:$J$37,6,0)</f>
        <v>3548.6367327923881</v>
      </c>
      <c r="W745" s="46">
        <f>VLOOKUP(ROUND(K745,0),Sheet2!$B$20:$J$37,7,0)</f>
        <v>3288.2514175550023</v>
      </c>
      <c r="X745" s="46">
        <f>VLOOKUP(ROUND(K745,0),Sheet2!$B$20:$J$37,8,0)</f>
        <v>3027.866102317616</v>
      </c>
      <c r="Y745" s="46">
        <f>VLOOKUP(ROUND(K745,0),Sheet2!$B$20:$J$37,9,0)</f>
        <v>2793.5112193207569</v>
      </c>
      <c r="Z745" s="46">
        <f>VLOOKUP(ROUND(K745,0),Sheet2!$B$20:$M$37,10,0)</f>
        <v>2653.2592751158591</v>
      </c>
      <c r="AA745" s="46">
        <f>VLOOKUP(ROUND(K745,0),Sheet2!$B$20:$M$37,11,0)</f>
        <v>2562.1751530474321</v>
      </c>
      <c r="AB745" s="46">
        <f>VLOOKUP(ROUND(K745,0),Sheet2!$B$20:$M$37,12,0)</f>
        <v>2390.1698879405726</v>
      </c>
      <c r="AC745" s="46">
        <v>25</v>
      </c>
      <c r="AD745" s="53">
        <f t="shared" si="317"/>
        <v>0</v>
      </c>
      <c r="AE745">
        <v>1</v>
      </c>
      <c r="AF745" s="46">
        <v>0</v>
      </c>
      <c r="AG745">
        <v>0</v>
      </c>
      <c r="AH745" s="45">
        <v>0</v>
      </c>
      <c r="AL745">
        <v>1</v>
      </c>
      <c r="AM745" s="45">
        <v>0</v>
      </c>
      <c r="AN745">
        <v>28</v>
      </c>
      <c r="AO745">
        <v>0</v>
      </c>
      <c r="AS745">
        <v>0</v>
      </c>
      <c r="AT745">
        <v>0</v>
      </c>
      <c r="AU745" t="s">
        <v>20</v>
      </c>
      <c r="AV745" t="s">
        <v>24</v>
      </c>
      <c r="AW745">
        <v>0</v>
      </c>
      <c r="AX745">
        <v>1</v>
      </c>
      <c r="AY745">
        <v>0</v>
      </c>
      <c r="AZ745" s="51">
        <f t="shared" si="318"/>
        <v>1</v>
      </c>
      <c r="BA745">
        <v>0</v>
      </c>
      <c r="BB745">
        <v>0</v>
      </c>
      <c r="BC745">
        <v>1</v>
      </c>
      <c r="BD745">
        <v>0</v>
      </c>
      <c r="BE745">
        <v>0</v>
      </c>
      <c r="BF745" s="51">
        <f t="shared" si="319"/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1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53</v>
      </c>
      <c r="BW745" t="s">
        <v>24</v>
      </c>
      <c r="BX745">
        <v>0</v>
      </c>
      <c r="BY745">
        <v>0</v>
      </c>
      <c r="BZ745" s="52">
        <f t="shared" si="333"/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 s="52">
        <f t="shared" si="334"/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Y745">
        <v>0</v>
      </c>
      <c r="CZ745">
        <v>0</v>
      </c>
      <c r="DA745">
        <v>0</v>
      </c>
      <c r="DC745">
        <v>0</v>
      </c>
      <c r="DD745" s="54">
        <f t="shared" si="321"/>
        <v>0</v>
      </c>
      <c r="DE745" t="s">
        <v>8</v>
      </c>
      <c r="DF745">
        <v>0</v>
      </c>
      <c r="DG745" s="46">
        <v>0</v>
      </c>
      <c r="DH745" t="s">
        <v>68</v>
      </c>
    </row>
    <row r="746" spans="1:112" hidden="1" x14ac:dyDescent="0.35">
      <c r="A746" t="s">
        <v>2</v>
      </c>
      <c r="B746">
        <v>15703041</v>
      </c>
      <c r="C746">
        <v>1990</v>
      </c>
      <c r="D746">
        <v>32</v>
      </c>
      <c r="E746" s="45">
        <v>0</v>
      </c>
      <c r="F746" t="s">
        <v>8</v>
      </c>
      <c r="G746" s="3" t="s">
        <v>11</v>
      </c>
      <c r="H746" s="1">
        <v>44446</v>
      </c>
      <c r="I746" s="1" t="s">
        <v>52</v>
      </c>
      <c r="J746" s="1">
        <v>44444</v>
      </c>
      <c r="K746">
        <v>39.571428571428569</v>
      </c>
      <c r="L746" s="48">
        <f t="shared" si="313"/>
        <v>0</v>
      </c>
      <c r="M746" s="48">
        <f t="shared" si="315"/>
        <v>0</v>
      </c>
      <c r="N746" s="48">
        <f t="shared" si="316"/>
        <v>0</v>
      </c>
      <c r="O746">
        <v>39.857142857142854</v>
      </c>
      <c r="P746">
        <v>3100</v>
      </c>
      <c r="Q746" s="9">
        <f>VLOOKUP(ROUND(K746,0),Sheet2!$B$20:$J$37,8,0)</f>
        <v>3027.866102317616</v>
      </c>
      <c r="R746" s="46">
        <f>VLOOKUP(ROUND(K746,0),Sheet2!$B$20:$J$37,2,0)</f>
        <v>4186.3329471694315</v>
      </c>
      <c r="S746" s="46">
        <f>VLOOKUP(ROUND(K746,0),Sheet2!$B$20:$J$37,3,0)</f>
        <v>4014.327682062572</v>
      </c>
      <c r="T746" s="46">
        <f>VLOOKUP(ROUND(K746,0),Sheet2!$B$20:$J$37,4,0)</f>
        <v>3923.2435599941455</v>
      </c>
      <c r="U746" s="46">
        <f>VLOOKUP(ROUND(K746,0),Sheet2!$B$20:$J$37,5,0)</f>
        <v>3782.9916157892471</v>
      </c>
      <c r="V746" s="46">
        <f>VLOOKUP(ROUND(K746,0),Sheet2!$B$20:$J$37,6,0)</f>
        <v>3548.6367327923881</v>
      </c>
      <c r="W746" s="46">
        <f>VLOOKUP(ROUND(K746,0),Sheet2!$B$20:$J$37,7,0)</f>
        <v>3288.2514175550023</v>
      </c>
      <c r="X746" s="46">
        <f>VLOOKUP(ROUND(K746,0),Sheet2!$B$20:$J$37,8,0)</f>
        <v>3027.866102317616</v>
      </c>
      <c r="Y746" s="46">
        <f>VLOOKUP(ROUND(K746,0),Sheet2!$B$20:$J$37,9,0)</f>
        <v>2793.5112193207569</v>
      </c>
      <c r="Z746" s="46">
        <f>VLOOKUP(ROUND(K746,0),Sheet2!$B$20:$M$37,10,0)</f>
        <v>2653.2592751158591</v>
      </c>
      <c r="AA746" s="46">
        <f>VLOOKUP(ROUND(K746,0),Sheet2!$B$20:$M$37,11,0)</f>
        <v>2562.1751530474321</v>
      </c>
      <c r="AB746" s="46">
        <f>VLOOKUP(ROUND(K746,0),Sheet2!$B$20:$M$37,12,0)</f>
        <v>2390.1698879405726</v>
      </c>
      <c r="AC746" s="46">
        <v>25</v>
      </c>
      <c r="AD746" s="53">
        <f t="shared" si="317"/>
        <v>0</v>
      </c>
      <c r="AE746">
        <v>1</v>
      </c>
      <c r="AF746" s="46">
        <v>0</v>
      </c>
      <c r="AG746">
        <v>0</v>
      </c>
      <c r="AH746" s="45">
        <v>0</v>
      </c>
      <c r="AL746">
        <v>0</v>
      </c>
      <c r="AM746" s="45">
        <v>0</v>
      </c>
      <c r="AO746">
        <v>0</v>
      </c>
      <c r="AQ746">
        <v>0</v>
      </c>
      <c r="AS746">
        <v>0</v>
      </c>
      <c r="AT746">
        <v>0</v>
      </c>
      <c r="AU746" t="s">
        <v>21</v>
      </c>
      <c r="AV746" t="s">
        <v>25</v>
      </c>
      <c r="AW746">
        <v>0</v>
      </c>
      <c r="AX746">
        <v>1</v>
      </c>
      <c r="AY746">
        <v>1</v>
      </c>
      <c r="AZ746" s="51">
        <v>1</v>
      </c>
      <c r="BA746">
        <v>1</v>
      </c>
      <c r="BB746">
        <v>0</v>
      </c>
      <c r="BC746">
        <v>0</v>
      </c>
      <c r="BD746">
        <v>0</v>
      </c>
      <c r="BE746">
        <v>0</v>
      </c>
      <c r="BF746" s="51">
        <f t="shared" si="319"/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/>
      <c r="CW746">
        <v>0</v>
      </c>
      <c r="CY746">
        <v>0</v>
      </c>
      <c r="CZ746">
        <v>0</v>
      </c>
      <c r="DA746">
        <v>0</v>
      </c>
      <c r="DC746">
        <v>0</v>
      </c>
      <c r="DD746" s="54">
        <f t="shared" si="321"/>
        <v>0</v>
      </c>
      <c r="DF746">
        <v>0</v>
      </c>
      <c r="DG746" s="46">
        <v>0</v>
      </c>
      <c r="DH746" t="s">
        <v>68</v>
      </c>
    </row>
    <row r="747" spans="1:112" hidden="1" x14ac:dyDescent="0.35">
      <c r="A747" t="s">
        <v>2</v>
      </c>
      <c r="B747">
        <v>21012115</v>
      </c>
      <c r="C747">
        <v>2001</v>
      </c>
      <c r="D747">
        <v>21</v>
      </c>
      <c r="E747">
        <v>0</v>
      </c>
      <c r="F747" t="s">
        <v>8</v>
      </c>
      <c r="G747" s="3" t="s">
        <v>11</v>
      </c>
      <c r="H747" s="1">
        <v>44439</v>
      </c>
      <c r="I747" s="1">
        <v>44460</v>
      </c>
      <c r="J747" s="1">
        <v>44479</v>
      </c>
      <c r="K747">
        <v>39.714285714285715</v>
      </c>
      <c r="L747" s="48">
        <f t="shared" si="313"/>
        <v>0</v>
      </c>
      <c r="M747" s="48">
        <f t="shared" si="315"/>
        <v>0</v>
      </c>
      <c r="N747" s="48">
        <f t="shared" si="316"/>
        <v>0</v>
      </c>
      <c r="O747">
        <v>37</v>
      </c>
      <c r="P747">
        <v>3100</v>
      </c>
      <c r="Q747" s="9">
        <f>VLOOKUP(ROUND(K747,0),Sheet2!$B$20:$J$37,8,0)</f>
        <v>3027.866102317616</v>
      </c>
      <c r="R747" s="46">
        <f>VLOOKUP(ROUND(K747,0),Sheet2!$B$20:$J$37,2,0)</f>
        <v>4186.3329471694315</v>
      </c>
      <c r="S747" s="46">
        <f>VLOOKUP(ROUND(K747,0),Sheet2!$B$20:$J$37,3,0)</f>
        <v>4014.327682062572</v>
      </c>
      <c r="T747" s="46">
        <f>VLOOKUP(ROUND(K747,0),Sheet2!$B$20:$J$37,4,0)</f>
        <v>3923.2435599941455</v>
      </c>
      <c r="U747" s="46">
        <f>VLOOKUP(ROUND(K747,0),Sheet2!$B$20:$J$37,5,0)</f>
        <v>3782.9916157892471</v>
      </c>
      <c r="V747" s="46">
        <f>VLOOKUP(ROUND(K747,0),Sheet2!$B$20:$J$37,6,0)</f>
        <v>3548.6367327923881</v>
      </c>
      <c r="W747" s="46">
        <f>VLOOKUP(ROUND(K747,0),Sheet2!$B$20:$J$37,7,0)</f>
        <v>3288.2514175550023</v>
      </c>
      <c r="X747" s="46">
        <f>VLOOKUP(ROUND(K747,0),Sheet2!$B$20:$J$37,8,0)</f>
        <v>3027.866102317616</v>
      </c>
      <c r="Y747" s="46">
        <f>VLOOKUP(ROUND(K747,0),Sheet2!$B$20:$J$37,9,0)</f>
        <v>2793.5112193207569</v>
      </c>
      <c r="Z747" s="46">
        <f>VLOOKUP(ROUND(K747,0),Sheet2!$B$20:$M$37,10,0)</f>
        <v>2653.2592751158591</v>
      </c>
      <c r="AA747" s="46">
        <f>VLOOKUP(ROUND(K747,0),Sheet2!$B$20:$M$37,11,0)</f>
        <v>2562.1751530474321</v>
      </c>
      <c r="AB747" s="46">
        <f>VLOOKUP(ROUND(K747,0),Sheet2!$B$20:$M$37,12,0)</f>
        <v>2390.1698879405726</v>
      </c>
      <c r="AC747" s="46">
        <v>25</v>
      </c>
      <c r="AD747" s="53">
        <f t="shared" si="317"/>
        <v>0</v>
      </c>
      <c r="AE747">
        <v>1</v>
      </c>
      <c r="AF747" s="46">
        <v>0</v>
      </c>
      <c r="AG747">
        <v>0</v>
      </c>
      <c r="AH747" s="45">
        <v>0</v>
      </c>
      <c r="AL747">
        <v>0</v>
      </c>
      <c r="AM747" s="45">
        <v>0</v>
      </c>
      <c r="AO747">
        <v>0</v>
      </c>
      <c r="AQ747">
        <v>0</v>
      </c>
      <c r="AS747">
        <v>0</v>
      </c>
      <c r="AT747">
        <v>0</v>
      </c>
      <c r="AU747" t="s">
        <v>20</v>
      </c>
      <c r="AV747" t="s">
        <v>25</v>
      </c>
      <c r="AW747">
        <v>0</v>
      </c>
      <c r="AX747">
        <v>0</v>
      </c>
      <c r="AY747">
        <v>1</v>
      </c>
      <c r="AZ747" s="51">
        <f t="shared" si="318"/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 s="51">
        <f t="shared" si="319"/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21</v>
      </c>
      <c r="BW747" t="s">
        <v>25</v>
      </c>
      <c r="BX747">
        <v>0</v>
      </c>
      <c r="BY747">
        <v>1</v>
      </c>
      <c r="BZ747" s="52">
        <f t="shared" ref="BZ747:BZ748" si="335">BX747+BY747</f>
        <v>1</v>
      </c>
      <c r="CA747">
        <v>0</v>
      </c>
      <c r="CB747">
        <v>0</v>
      </c>
      <c r="CC747">
        <v>0</v>
      </c>
      <c r="CD747">
        <v>0</v>
      </c>
      <c r="CE747">
        <v>0</v>
      </c>
      <c r="CF747" s="52">
        <f t="shared" ref="CF747:CF748" si="336">CD747+CE747</f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Y747">
        <v>0</v>
      </c>
      <c r="CZ747">
        <v>0</v>
      </c>
      <c r="DA747">
        <v>0</v>
      </c>
      <c r="DC747">
        <v>0</v>
      </c>
      <c r="DD747" s="54">
        <f t="shared" si="321"/>
        <v>0</v>
      </c>
      <c r="DF747">
        <v>0</v>
      </c>
      <c r="DG747" s="46">
        <v>0</v>
      </c>
      <c r="DH747" t="s">
        <v>68</v>
      </c>
    </row>
    <row r="748" spans="1:112" hidden="1" x14ac:dyDescent="0.35">
      <c r="A748" t="s">
        <v>3</v>
      </c>
      <c r="B748">
        <v>899979923</v>
      </c>
      <c r="C748">
        <v>1997</v>
      </c>
      <c r="D748">
        <v>25</v>
      </c>
      <c r="E748">
        <v>1</v>
      </c>
      <c r="F748" t="s">
        <v>8</v>
      </c>
      <c r="G748" s="3" t="s">
        <v>11</v>
      </c>
      <c r="H748" s="1">
        <v>44445</v>
      </c>
      <c r="I748" s="1">
        <v>44466</v>
      </c>
      <c r="J748" s="1">
        <v>44471</v>
      </c>
      <c r="K748">
        <v>39.714285714285715</v>
      </c>
      <c r="L748" s="48">
        <f t="shared" si="313"/>
        <v>0</v>
      </c>
      <c r="M748" s="48">
        <f t="shared" si="315"/>
        <v>0</v>
      </c>
      <c r="N748" s="48">
        <f t="shared" si="316"/>
        <v>0</v>
      </c>
      <c r="O748">
        <v>39</v>
      </c>
      <c r="P748">
        <v>3100</v>
      </c>
      <c r="Q748" s="9">
        <f>VLOOKUP(ROUND(K748,0),Sheet2!$B$20:$J$37,8,0)</f>
        <v>3027.866102317616</v>
      </c>
      <c r="R748" s="46">
        <f>VLOOKUP(ROUND(K748,0),Sheet2!$B$20:$J$37,2,0)</f>
        <v>4186.3329471694315</v>
      </c>
      <c r="S748" s="46">
        <f>VLOOKUP(ROUND(K748,0),Sheet2!$B$20:$J$37,3,0)</f>
        <v>4014.327682062572</v>
      </c>
      <c r="T748" s="46">
        <f>VLOOKUP(ROUND(K748,0),Sheet2!$B$20:$J$37,4,0)</f>
        <v>3923.2435599941455</v>
      </c>
      <c r="U748" s="46">
        <f>VLOOKUP(ROUND(K748,0),Sheet2!$B$20:$J$37,5,0)</f>
        <v>3782.9916157892471</v>
      </c>
      <c r="V748" s="46">
        <f>VLOOKUP(ROUND(K748,0),Sheet2!$B$20:$J$37,6,0)</f>
        <v>3548.6367327923881</v>
      </c>
      <c r="W748" s="46">
        <f>VLOOKUP(ROUND(K748,0),Sheet2!$B$20:$J$37,7,0)</f>
        <v>3288.2514175550023</v>
      </c>
      <c r="X748" s="46">
        <f>VLOOKUP(ROUND(K748,0),Sheet2!$B$20:$J$37,8,0)</f>
        <v>3027.866102317616</v>
      </c>
      <c r="Y748" s="46">
        <f>VLOOKUP(ROUND(K748,0),Sheet2!$B$20:$J$37,9,0)</f>
        <v>2793.5112193207569</v>
      </c>
      <c r="Z748" s="46">
        <f>VLOOKUP(ROUND(K748,0),Sheet2!$B$20:$M$37,10,0)</f>
        <v>2653.2592751158591</v>
      </c>
      <c r="AA748" s="46">
        <f>VLOOKUP(ROUND(K748,0),Sheet2!$B$20:$M$37,11,0)</f>
        <v>2562.1751530474321</v>
      </c>
      <c r="AB748" s="46">
        <f>VLOOKUP(ROUND(K748,0),Sheet2!$B$20:$M$37,12,0)</f>
        <v>2390.1698879405726</v>
      </c>
      <c r="AC748" s="46">
        <v>25</v>
      </c>
      <c r="AD748" s="53">
        <f t="shared" si="317"/>
        <v>0</v>
      </c>
      <c r="AE748">
        <v>1</v>
      </c>
      <c r="AF748" s="46">
        <v>0</v>
      </c>
      <c r="AG748">
        <v>0</v>
      </c>
      <c r="AH748" s="45">
        <v>0</v>
      </c>
      <c r="AL748">
        <v>0</v>
      </c>
      <c r="AM748" s="45">
        <v>0</v>
      </c>
      <c r="AO748">
        <v>0</v>
      </c>
      <c r="AS748">
        <v>0</v>
      </c>
      <c r="AT748">
        <v>0</v>
      </c>
      <c r="AU748" t="s">
        <v>20</v>
      </c>
      <c r="AV748" t="s">
        <v>25</v>
      </c>
      <c r="AW748">
        <v>0</v>
      </c>
      <c r="AX748">
        <v>0</v>
      </c>
      <c r="AY748">
        <v>0</v>
      </c>
      <c r="AZ748" s="51">
        <f t="shared" si="318"/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51">
        <f t="shared" si="319"/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21</v>
      </c>
      <c r="BW748" t="s">
        <v>25</v>
      </c>
      <c r="BX748">
        <v>0</v>
      </c>
      <c r="BY748">
        <v>0</v>
      </c>
      <c r="BZ748" s="52">
        <f t="shared" si="335"/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 s="52">
        <f t="shared" si="336"/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Y748">
        <v>0</v>
      </c>
      <c r="CZ748">
        <v>0</v>
      </c>
      <c r="DA748">
        <v>0</v>
      </c>
      <c r="DC748">
        <v>0</v>
      </c>
      <c r="DD748" s="54">
        <f t="shared" si="321"/>
        <v>0</v>
      </c>
      <c r="DE748" t="s">
        <v>8</v>
      </c>
      <c r="DF748">
        <v>0</v>
      </c>
      <c r="DG748" s="46">
        <v>0</v>
      </c>
      <c r="DH748" t="s">
        <v>68</v>
      </c>
    </row>
    <row r="749" spans="1:112" hidden="1" x14ac:dyDescent="0.35">
      <c r="A749" t="s">
        <v>3</v>
      </c>
      <c r="B749">
        <v>898286118</v>
      </c>
      <c r="C749">
        <v>1996</v>
      </c>
      <c r="D749">
        <v>26</v>
      </c>
      <c r="E749">
        <v>1</v>
      </c>
      <c r="F749" t="s">
        <v>8</v>
      </c>
      <c r="G749" s="3" t="s">
        <v>11</v>
      </c>
      <c r="H749" s="1">
        <v>44427</v>
      </c>
      <c r="I749" s="1"/>
      <c r="J749" s="1">
        <v>44509</v>
      </c>
      <c r="K749">
        <v>39.714285714285715</v>
      </c>
      <c r="L749" s="48">
        <f t="shared" si="313"/>
        <v>0</v>
      </c>
      <c r="M749" s="48">
        <f t="shared" si="315"/>
        <v>0</v>
      </c>
      <c r="N749" s="48">
        <f t="shared" si="316"/>
        <v>0</v>
      </c>
      <c r="O749">
        <v>28</v>
      </c>
      <c r="P749">
        <v>3100</v>
      </c>
      <c r="Q749" s="9">
        <f>VLOOKUP(ROUND(K749,0),Sheet2!$B$20:$J$37,8,0)</f>
        <v>3027.866102317616</v>
      </c>
      <c r="R749" s="46">
        <f>VLOOKUP(ROUND(K749,0),Sheet2!$B$20:$J$37,2,0)</f>
        <v>4186.3329471694315</v>
      </c>
      <c r="S749" s="46">
        <f>VLOOKUP(ROUND(K749,0),Sheet2!$B$20:$J$37,3,0)</f>
        <v>4014.327682062572</v>
      </c>
      <c r="T749" s="46">
        <f>VLOOKUP(ROUND(K749,0),Sheet2!$B$20:$J$37,4,0)</f>
        <v>3923.2435599941455</v>
      </c>
      <c r="U749" s="46">
        <f>VLOOKUP(ROUND(K749,0),Sheet2!$B$20:$J$37,5,0)</f>
        <v>3782.9916157892471</v>
      </c>
      <c r="V749" s="46">
        <f>VLOOKUP(ROUND(K749,0),Sheet2!$B$20:$J$37,6,0)</f>
        <v>3548.6367327923881</v>
      </c>
      <c r="W749" s="46">
        <f>VLOOKUP(ROUND(K749,0),Sheet2!$B$20:$J$37,7,0)</f>
        <v>3288.2514175550023</v>
      </c>
      <c r="X749" s="46">
        <f>VLOOKUP(ROUND(K749,0),Sheet2!$B$20:$J$37,8,0)</f>
        <v>3027.866102317616</v>
      </c>
      <c r="Y749" s="46">
        <f>VLOOKUP(ROUND(K749,0),Sheet2!$B$20:$J$37,9,0)</f>
        <v>2793.5112193207569</v>
      </c>
      <c r="Z749" s="46">
        <f>VLOOKUP(ROUND(K749,0),Sheet2!$B$20:$M$37,10,0)</f>
        <v>2653.2592751158591</v>
      </c>
      <c r="AA749" s="46">
        <f>VLOOKUP(ROUND(K749,0),Sheet2!$B$20:$M$37,11,0)</f>
        <v>2562.1751530474321</v>
      </c>
      <c r="AB749" s="46">
        <f>VLOOKUP(ROUND(K749,0),Sheet2!$B$20:$M$37,12,0)</f>
        <v>2390.1698879405726</v>
      </c>
      <c r="AC749" s="46">
        <v>25</v>
      </c>
      <c r="AD749" s="53">
        <f t="shared" si="317"/>
        <v>0</v>
      </c>
      <c r="AE749">
        <v>1</v>
      </c>
      <c r="AF749" s="46">
        <v>0</v>
      </c>
      <c r="AG749">
        <v>0</v>
      </c>
      <c r="AH749" s="45">
        <v>0</v>
      </c>
      <c r="AL749">
        <v>0</v>
      </c>
      <c r="AM749" s="45">
        <v>0</v>
      </c>
      <c r="AO749">
        <v>0</v>
      </c>
      <c r="AQ749">
        <v>0</v>
      </c>
      <c r="AS749">
        <v>0</v>
      </c>
      <c r="AT749">
        <v>0</v>
      </c>
      <c r="AU749" t="s">
        <v>21</v>
      </c>
      <c r="AV749" t="s">
        <v>24</v>
      </c>
      <c r="AW749">
        <v>0</v>
      </c>
      <c r="AX749">
        <v>0</v>
      </c>
      <c r="AY749">
        <v>1</v>
      </c>
      <c r="AZ749" s="51">
        <f t="shared" si="318"/>
        <v>1</v>
      </c>
      <c r="BA749">
        <v>0</v>
      </c>
      <c r="BB749">
        <v>0</v>
      </c>
      <c r="BC749">
        <v>0</v>
      </c>
      <c r="BD749">
        <v>0</v>
      </c>
      <c r="BE749">
        <v>0</v>
      </c>
      <c r="BF749" s="51">
        <f t="shared" si="319"/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/>
      <c r="CW749">
        <v>0</v>
      </c>
      <c r="CY749">
        <v>0</v>
      </c>
      <c r="CZ749">
        <v>0</v>
      </c>
      <c r="DA749">
        <v>0</v>
      </c>
      <c r="DC749">
        <v>1</v>
      </c>
      <c r="DD749" s="54">
        <f t="shared" si="321"/>
        <v>1</v>
      </c>
      <c r="DE749" t="s">
        <v>73</v>
      </c>
      <c r="DF749">
        <v>0</v>
      </c>
      <c r="DG749" s="46">
        <v>0</v>
      </c>
      <c r="DH749" t="s">
        <v>68</v>
      </c>
    </row>
    <row r="750" spans="1:112" hidden="1" x14ac:dyDescent="0.35">
      <c r="A750" t="s">
        <v>3</v>
      </c>
      <c r="B750">
        <v>932165271</v>
      </c>
      <c r="C750">
        <v>1996</v>
      </c>
      <c r="D750">
        <v>26</v>
      </c>
      <c r="E750">
        <v>1</v>
      </c>
      <c r="F750" t="s">
        <v>8</v>
      </c>
      <c r="G750" s="3" t="s">
        <v>11</v>
      </c>
      <c r="H750" s="1">
        <v>44439</v>
      </c>
      <c r="I750" s="1">
        <v>44460</v>
      </c>
      <c r="J750" s="1">
        <v>44454</v>
      </c>
      <c r="K750">
        <v>39.714285714285715</v>
      </c>
      <c r="L750" s="48">
        <f t="shared" si="313"/>
        <v>0</v>
      </c>
      <c r="M750" s="48">
        <f t="shared" si="315"/>
        <v>0</v>
      </c>
      <c r="N750" s="48">
        <f t="shared" si="316"/>
        <v>0</v>
      </c>
      <c r="O750">
        <v>37.571428571428569</v>
      </c>
      <c r="P750">
        <v>3100</v>
      </c>
      <c r="Q750" s="9">
        <f>VLOOKUP(ROUND(K750,0),Sheet2!$B$20:$J$37,8,0)</f>
        <v>3027.866102317616</v>
      </c>
      <c r="R750" s="46">
        <f>VLOOKUP(ROUND(K750,0),Sheet2!$B$20:$J$37,2,0)</f>
        <v>4186.3329471694315</v>
      </c>
      <c r="S750" s="46">
        <f>VLOOKUP(ROUND(K750,0),Sheet2!$B$20:$J$37,3,0)</f>
        <v>4014.327682062572</v>
      </c>
      <c r="T750" s="46">
        <f>VLOOKUP(ROUND(K750,0),Sheet2!$B$20:$J$37,4,0)</f>
        <v>3923.2435599941455</v>
      </c>
      <c r="U750" s="46">
        <f>VLOOKUP(ROUND(K750,0),Sheet2!$B$20:$J$37,5,0)</f>
        <v>3782.9916157892471</v>
      </c>
      <c r="V750" s="46">
        <f>VLOOKUP(ROUND(K750,0),Sheet2!$B$20:$J$37,6,0)</f>
        <v>3548.6367327923881</v>
      </c>
      <c r="W750" s="46">
        <f>VLOOKUP(ROUND(K750,0),Sheet2!$B$20:$J$37,7,0)</f>
        <v>3288.2514175550023</v>
      </c>
      <c r="X750" s="46">
        <f>VLOOKUP(ROUND(K750,0),Sheet2!$B$20:$J$37,8,0)</f>
        <v>3027.866102317616</v>
      </c>
      <c r="Y750" s="46">
        <f>VLOOKUP(ROUND(K750,0),Sheet2!$B$20:$J$37,9,0)</f>
        <v>2793.5112193207569</v>
      </c>
      <c r="Z750" s="46">
        <f>VLOOKUP(ROUND(K750,0),Sheet2!$B$20:$M$37,10,0)</f>
        <v>2653.2592751158591</v>
      </c>
      <c r="AA750" s="46">
        <f>VLOOKUP(ROUND(K750,0),Sheet2!$B$20:$M$37,11,0)</f>
        <v>2562.1751530474321</v>
      </c>
      <c r="AB750" s="46">
        <f>VLOOKUP(ROUND(K750,0),Sheet2!$B$20:$M$37,12,0)</f>
        <v>2390.1698879405726</v>
      </c>
      <c r="AC750" s="46">
        <v>25</v>
      </c>
      <c r="AD750" s="53">
        <f t="shared" si="317"/>
        <v>0</v>
      </c>
      <c r="AE750">
        <v>1</v>
      </c>
      <c r="AF750" s="46">
        <v>0</v>
      </c>
      <c r="AG750">
        <v>0</v>
      </c>
      <c r="AH750" s="45">
        <v>0</v>
      </c>
      <c r="AL750">
        <v>0</v>
      </c>
      <c r="AM750" s="45">
        <v>0</v>
      </c>
      <c r="AO750">
        <v>0</v>
      </c>
      <c r="AQ750">
        <v>0</v>
      </c>
      <c r="AS750">
        <v>0</v>
      </c>
      <c r="AT750">
        <v>0</v>
      </c>
      <c r="AU750" t="s">
        <v>20</v>
      </c>
      <c r="AV750" t="s">
        <v>25</v>
      </c>
      <c r="AW750">
        <v>0</v>
      </c>
      <c r="AX750">
        <v>0</v>
      </c>
      <c r="AY750">
        <v>1</v>
      </c>
      <c r="AZ750" s="51">
        <f t="shared" si="318"/>
        <v>1</v>
      </c>
      <c r="BA750">
        <v>0</v>
      </c>
      <c r="BB750">
        <v>0</v>
      </c>
      <c r="BC750">
        <v>1</v>
      </c>
      <c r="BD750">
        <v>0</v>
      </c>
      <c r="BE750">
        <v>0</v>
      </c>
      <c r="BF750" s="51">
        <f t="shared" si="319"/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21</v>
      </c>
      <c r="BW750" t="s">
        <v>25</v>
      </c>
      <c r="BX750">
        <v>0</v>
      </c>
      <c r="BY750">
        <v>1</v>
      </c>
      <c r="BZ750" s="52">
        <f t="shared" ref="BZ750:BZ752" si="337">BX750+BY750</f>
        <v>1</v>
      </c>
      <c r="CA750">
        <v>0</v>
      </c>
      <c r="CB750">
        <v>0</v>
      </c>
      <c r="CC750">
        <v>1</v>
      </c>
      <c r="CD750">
        <v>0</v>
      </c>
      <c r="CE750">
        <v>0</v>
      </c>
      <c r="CF750" s="52">
        <f t="shared" ref="CF750:CF752" si="338">CD750+CE750</f>
        <v>0</v>
      </c>
      <c r="CG750">
        <v>0</v>
      </c>
      <c r="CH750">
        <v>0</v>
      </c>
      <c r="CI750">
        <v>0</v>
      </c>
      <c r="CJ750">
        <v>0</v>
      </c>
      <c r="CK750">
        <v>1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Y750">
        <v>0</v>
      </c>
      <c r="CZ750">
        <v>0</v>
      </c>
      <c r="DA750">
        <v>0</v>
      </c>
      <c r="DC750">
        <v>0</v>
      </c>
      <c r="DD750" s="54">
        <f t="shared" si="321"/>
        <v>0</v>
      </c>
      <c r="DE750" t="s">
        <v>8</v>
      </c>
      <c r="DF750">
        <v>0</v>
      </c>
      <c r="DG750" s="46">
        <v>0</v>
      </c>
      <c r="DH750" t="s">
        <v>68</v>
      </c>
    </row>
    <row r="751" spans="1:112" hidden="1" x14ac:dyDescent="0.35">
      <c r="A751" t="s">
        <v>3</v>
      </c>
      <c r="B751">
        <v>379784048</v>
      </c>
      <c r="C751">
        <v>1993</v>
      </c>
      <c r="D751">
        <v>29</v>
      </c>
      <c r="E751">
        <v>1</v>
      </c>
      <c r="F751" t="s">
        <v>8</v>
      </c>
      <c r="G751" s="3" t="s">
        <v>11</v>
      </c>
      <c r="H751" s="1">
        <v>44433</v>
      </c>
      <c r="I751" s="1">
        <v>44454</v>
      </c>
      <c r="J751" s="1">
        <v>44515</v>
      </c>
      <c r="K751">
        <v>39.714285714285715</v>
      </c>
      <c r="L751" s="48">
        <f t="shared" si="313"/>
        <v>0</v>
      </c>
      <c r="M751" s="48">
        <f t="shared" si="315"/>
        <v>0</v>
      </c>
      <c r="N751" s="48">
        <f t="shared" si="316"/>
        <v>0</v>
      </c>
      <c r="O751">
        <v>31</v>
      </c>
      <c r="P751">
        <v>3100</v>
      </c>
      <c r="Q751" s="9">
        <f>VLOOKUP(ROUND(K751,0),Sheet2!$B$20:$J$37,8,0)</f>
        <v>3027.866102317616</v>
      </c>
      <c r="R751" s="46">
        <f>VLOOKUP(ROUND(K751,0),Sheet2!$B$20:$J$37,2,0)</f>
        <v>4186.3329471694315</v>
      </c>
      <c r="S751" s="46">
        <f>VLOOKUP(ROUND(K751,0),Sheet2!$B$20:$J$37,3,0)</f>
        <v>4014.327682062572</v>
      </c>
      <c r="T751" s="46">
        <f>VLOOKUP(ROUND(K751,0),Sheet2!$B$20:$J$37,4,0)</f>
        <v>3923.2435599941455</v>
      </c>
      <c r="U751" s="46">
        <f>VLOOKUP(ROUND(K751,0),Sheet2!$B$20:$J$37,5,0)</f>
        <v>3782.9916157892471</v>
      </c>
      <c r="V751" s="46">
        <f>VLOOKUP(ROUND(K751,0),Sheet2!$B$20:$J$37,6,0)</f>
        <v>3548.6367327923881</v>
      </c>
      <c r="W751" s="46">
        <f>VLOOKUP(ROUND(K751,0),Sheet2!$B$20:$J$37,7,0)</f>
        <v>3288.2514175550023</v>
      </c>
      <c r="X751" s="46">
        <f>VLOOKUP(ROUND(K751,0),Sheet2!$B$20:$J$37,8,0)</f>
        <v>3027.866102317616</v>
      </c>
      <c r="Y751" s="46">
        <f>VLOOKUP(ROUND(K751,0),Sheet2!$B$20:$J$37,9,0)</f>
        <v>2793.5112193207569</v>
      </c>
      <c r="Z751" s="46">
        <f>VLOOKUP(ROUND(K751,0),Sheet2!$B$20:$M$37,10,0)</f>
        <v>2653.2592751158591</v>
      </c>
      <c r="AA751" s="46">
        <f>VLOOKUP(ROUND(K751,0),Sheet2!$B$20:$M$37,11,0)</f>
        <v>2562.1751530474321</v>
      </c>
      <c r="AB751" s="46">
        <f>VLOOKUP(ROUND(K751,0),Sheet2!$B$20:$M$37,12,0)</f>
        <v>2390.1698879405726</v>
      </c>
      <c r="AC751" s="46">
        <v>25</v>
      </c>
      <c r="AD751" s="53">
        <f t="shared" si="317"/>
        <v>0</v>
      </c>
      <c r="AE751">
        <v>1</v>
      </c>
      <c r="AF751" s="46">
        <v>0</v>
      </c>
      <c r="AG751">
        <v>0</v>
      </c>
      <c r="AH751" s="45">
        <v>0</v>
      </c>
      <c r="AL751">
        <v>0</v>
      </c>
      <c r="AM751" s="45">
        <v>0</v>
      </c>
      <c r="AO751">
        <v>0</v>
      </c>
      <c r="AQ751">
        <v>0</v>
      </c>
      <c r="AS751">
        <v>0</v>
      </c>
      <c r="AT751">
        <v>0</v>
      </c>
      <c r="AU751" t="s">
        <v>20</v>
      </c>
      <c r="AV751" t="s">
        <v>25</v>
      </c>
      <c r="AW751">
        <v>0</v>
      </c>
      <c r="AX751">
        <v>1</v>
      </c>
      <c r="AY751">
        <v>1</v>
      </c>
      <c r="AZ751" s="51">
        <v>1</v>
      </c>
      <c r="BA751">
        <v>0</v>
      </c>
      <c r="BB751">
        <v>1</v>
      </c>
      <c r="BC751">
        <v>0</v>
      </c>
      <c r="BD751">
        <v>0</v>
      </c>
      <c r="BE751">
        <v>0</v>
      </c>
      <c r="BF751" s="51">
        <f t="shared" si="319"/>
        <v>0</v>
      </c>
      <c r="BG751">
        <v>0</v>
      </c>
      <c r="BH751">
        <v>1</v>
      </c>
      <c r="BI751">
        <v>1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21</v>
      </c>
      <c r="BW751" t="s">
        <v>25</v>
      </c>
      <c r="BX751">
        <v>1</v>
      </c>
      <c r="BY751">
        <v>1</v>
      </c>
      <c r="BZ751" s="52">
        <v>1</v>
      </c>
      <c r="CA751">
        <v>0</v>
      </c>
      <c r="CB751">
        <v>1</v>
      </c>
      <c r="CC751">
        <v>0</v>
      </c>
      <c r="CD751">
        <v>0</v>
      </c>
      <c r="CE751">
        <v>0</v>
      </c>
      <c r="CF751" s="52">
        <f t="shared" si="338"/>
        <v>0</v>
      </c>
      <c r="CG751">
        <v>0</v>
      </c>
      <c r="CH751">
        <v>1</v>
      </c>
      <c r="CI751">
        <v>1</v>
      </c>
      <c r="CJ751">
        <v>0</v>
      </c>
      <c r="CK751">
        <v>1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Y751">
        <v>0</v>
      </c>
      <c r="CZ751">
        <v>0</v>
      </c>
      <c r="DA751">
        <v>0</v>
      </c>
      <c r="DC751">
        <v>0</v>
      </c>
      <c r="DD751" s="54">
        <f t="shared" si="321"/>
        <v>0</v>
      </c>
      <c r="DE751" t="s">
        <v>73</v>
      </c>
      <c r="DF751">
        <v>0</v>
      </c>
      <c r="DG751" s="46">
        <v>0</v>
      </c>
      <c r="DH751" t="s">
        <v>68</v>
      </c>
    </row>
    <row r="752" spans="1:112" hidden="1" x14ac:dyDescent="0.35">
      <c r="A752" t="s">
        <v>3</v>
      </c>
      <c r="B752">
        <v>964139120</v>
      </c>
      <c r="C752">
        <v>1988</v>
      </c>
      <c r="D752">
        <v>34</v>
      </c>
      <c r="E752" s="45">
        <v>2</v>
      </c>
      <c r="F752" t="s">
        <v>8</v>
      </c>
      <c r="G752" s="3" t="s">
        <v>11</v>
      </c>
      <c r="H752" s="1">
        <v>44429</v>
      </c>
      <c r="I752" s="1">
        <v>44455</v>
      </c>
      <c r="J752" s="1">
        <v>44452</v>
      </c>
      <c r="K752">
        <v>39.714285714285715</v>
      </c>
      <c r="L752" s="48">
        <f t="shared" si="313"/>
        <v>0</v>
      </c>
      <c r="M752" s="48">
        <f t="shared" si="315"/>
        <v>0</v>
      </c>
      <c r="N752" s="48">
        <f t="shared" si="316"/>
        <v>0</v>
      </c>
      <c r="O752">
        <v>36.428571428571431</v>
      </c>
      <c r="P752">
        <v>3100</v>
      </c>
      <c r="Q752" s="9">
        <f>VLOOKUP(ROUND(K752,0),Sheet2!$B$20:$J$37,8,0)</f>
        <v>3027.866102317616</v>
      </c>
      <c r="R752" s="46">
        <f>VLOOKUP(ROUND(K752,0),Sheet2!$B$20:$J$37,2,0)</f>
        <v>4186.3329471694315</v>
      </c>
      <c r="S752" s="46">
        <f>VLOOKUP(ROUND(K752,0),Sheet2!$B$20:$J$37,3,0)</f>
        <v>4014.327682062572</v>
      </c>
      <c r="T752" s="46">
        <f>VLOOKUP(ROUND(K752,0),Sheet2!$B$20:$J$37,4,0)</f>
        <v>3923.2435599941455</v>
      </c>
      <c r="U752" s="46">
        <f>VLOOKUP(ROUND(K752,0),Sheet2!$B$20:$J$37,5,0)</f>
        <v>3782.9916157892471</v>
      </c>
      <c r="V752" s="46">
        <f>VLOOKUP(ROUND(K752,0),Sheet2!$B$20:$J$37,6,0)</f>
        <v>3548.6367327923881</v>
      </c>
      <c r="W752" s="46">
        <f>VLOOKUP(ROUND(K752,0),Sheet2!$B$20:$J$37,7,0)</f>
        <v>3288.2514175550023</v>
      </c>
      <c r="X752" s="46">
        <f>VLOOKUP(ROUND(K752,0),Sheet2!$B$20:$J$37,8,0)</f>
        <v>3027.866102317616</v>
      </c>
      <c r="Y752" s="46">
        <f>VLOOKUP(ROUND(K752,0),Sheet2!$B$20:$J$37,9,0)</f>
        <v>2793.5112193207569</v>
      </c>
      <c r="Z752" s="46">
        <f>VLOOKUP(ROUND(K752,0),Sheet2!$B$20:$M$37,10,0)</f>
        <v>2653.2592751158591</v>
      </c>
      <c r="AA752" s="46">
        <f>VLOOKUP(ROUND(K752,0),Sheet2!$B$20:$M$37,11,0)</f>
        <v>2562.1751530474321</v>
      </c>
      <c r="AB752" s="46">
        <f>VLOOKUP(ROUND(K752,0),Sheet2!$B$20:$M$37,12,0)</f>
        <v>2390.1698879405726</v>
      </c>
      <c r="AC752" s="46">
        <v>25</v>
      </c>
      <c r="AD752" s="53">
        <f t="shared" si="317"/>
        <v>0</v>
      </c>
      <c r="AE752">
        <v>1</v>
      </c>
      <c r="AF752" s="46">
        <v>0</v>
      </c>
      <c r="AG752">
        <v>0</v>
      </c>
      <c r="AH752" s="45">
        <v>0</v>
      </c>
      <c r="AL752">
        <v>0</v>
      </c>
      <c r="AM752" s="45">
        <v>0</v>
      </c>
      <c r="AO752">
        <v>0</v>
      </c>
      <c r="AS752">
        <v>0</v>
      </c>
      <c r="AT752">
        <v>0</v>
      </c>
      <c r="AU752" t="s">
        <v>20</v>
      </c>
      <c r="AV752" t="s">
        <v>25</v>
      </c>
      <c r="AW752">
        <v>0</v>
      </c>
      <c r="AX752">
        <v>0</v>
      </c>
      <c r="AY752">
        <v>1</v>
      </c>
      <c r="AZ752" s="51">
        <f t="shared" si="318"/>
        <v>1</v>
      </c>
      <c r="BA752">
        <v>0</v>
      </c>
      <c r="BB752">
        <v>0</v>
      </c>
      <c r="BC752">
        <v>0</v>
      </c>
      <c r="BD752">
        <v>0</v>
      </c>
      <c r="BE752">
        <v>0</v>
      </c>
      <c r="BF752" s="51">
        <f t="shared" si="319"/>
        <v>0</v>
      </c>
      <c r="BG752">
        <v>0</v>
      </c>
      <c r="BH752">
        <v>0</v>
      </c>
      <c r="BI752">
        <v>1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26</v>
      </c>
      <c r="BW752" t="s">
        <v>25</v>
      </c>
      <c r="BX752">
        <v>0</v>
      </c>
      <c r="BY752">
        <v>0</v>
      </c>
      <c r="BZ752" s="52">
        <f t="shared" si="337"/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 s="52">
        <f t="shared" si="338"/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Y752">
        <v>0</v>
      </c>
      <c r="CZ752">
        <v>0</v>
      </c>
      <c r="DA752">
        <v>0</v>
      </c>
      <c r="DC752">
        <v>0</v>
      </c>
      <c r="DD752" s="54">
        <f t="shared" si="321"/>
        <v>0</v>
      </c>
      <c r="DE752" t="s">
        <v>8</v>
      </c>
      <c r="DF752">
        <v>0</v>
      </c>
      <c r="DG752" s="46">
        <v>0</v>
      </c>
      <c r="DH752" t="s">
        <v>68</v>
      </c>
    </row>
    <row r="753" spans="1:112" hidden="1" x14ac:dyDescent="0.35">
      <c r="A753" t="s">
        <v>2</v>
      </c>
      <c r="B753">
        <v>21057344</v>
      </c>
      <c r="C753">
        <v>1994</v>
      </c>
      <c r="D753">
        <v>28</v>
      </c>
      <c r="E753">
        <v>0</v>
      </c>
      <c r="F753" t="s">
        <v>8</v>
      </c>
      <c r="G753" s="4" t="s">
        <v>11</v>
      </c>
      <c r="H753" s="1">
        <v>44473</v>
      </c>
      <c r="I753" s="1"/>
      <c r="J753" s="1">
        <v>44541</v>
      </c>
      <c r="K753">
        <v>39.857142857142854</v>
      </c>
      <c r="L753" s="48">
        <f t="shared" si="313"/>
        <v>0</v>
      </c>
      <c r="M753" s="48">
        <f t="shared" si="315"/>
        <v>0</v>
      </c>
      <c r="N753" s="48">
        <f t="shared" si="316"/>
        <v>0</v>
      </c>
      <c r="O753">
        <v>30.142857142857139</v>
      </c>
      <c r="P753">
        <v>3100</v>
      </c>
      <c r="Q753" s="9">
        <f>VLOOKUP(ROUND(K753,0),Sheet2!$B$20:$J$37,8,0)</f>
        <v>3027.866102317616</v>
      </c>
      <c r="R753" s="46">
        <f>VLOOKUP(ROUND(K753,0),Sheet2!$B$20:$J$37,2,0)</f>
        <v>4186.3329471694315</v>
      </c>
      <c r="S753" s="46">
        <f>VLOOKUP(ROUND(K753,0),Sheet2!$B$20:$J$37,3,0)</f>
        <v>4014.327682062572</v>
      </c>
      <c r="T753" s="46">
        <f>VLOOKUP(ROUND(K753,0),Sheet2!$B$20:$J$37,4,0)</f>
        <v>3923.2435599941455</v>
      </c>
      <c r="U753" s="46">
        <f>VLOOKUP(ROUND(K753,0),Sheet2!$B$20:$J$37,5,0)</f>
        <v>3782.9916157892471</v>
      </c>
      <c r="V753" s="46">
        <f>VLOOKUP(ROUND(K753,0),Sheet2!$B$20:$J$37,6,0)</f>
        <v>3548.6367327923881</v>
      </c>
      <c r="W753" s="46">
        <f>VLOOKUP(ROUND(K753,0),Sheet2!$B$20:$J$37,7,0)</f>
        <v>3288.2514175550023</v>
      </c>
      <c r="X753" s="46">
        <f>VLOOKUP(ROUND(K753,0),Sheet2!$B$20:$J$37,8,0)</f>
        <v>3027.866102317616</v>
      </c>
      <c r="Y753" s="46">
        <f>VLOOKUP(ROUND(K753,0),Sheet2!$B$20:$J$37,9,0)</f>
        <v>2793.5112193207569</v>
      </c>
      <c r="Z753" s="46">
        <f>VLOOKUP(ROUND(K753,0),Sheet2!$B$20:$M$37,10,0)</f>
        <v>2653.2592751158591</v>
      </c>
      <c r="AA753" s="46">
        <f>VLOOKUP(ROUND(K753,0),Sheet2!$B$20:$M$37,11,0)</f>
        <v>2562.1751530474321</v>
      </c>
      <c r="AB753" s="46">
        <f>VLOOKUP(ROUND(K753,0),Sheet2!$B$20:$M$37,12,0)</f>
        <v>2390.1698879405726</v>
      </c>
      <c r="AC753" s="46">
        <v>25</v>
      </c>
      <c r="AD753" s="53">
        <f t="shared" si="317"/>
        <v>0</v>
      </c>
      <c r="AE753">
        <v>1</v>
      </c>
      <c r="AF753" s="46">
        <v>0</v>
      </c>
      <c r="AG753">
        <v>0</v>
      </c>
      <c r="AH753" s="45">
        <v>0</v>
      </c>
      <c r="AL753">
        <v>0</v>
      </c>
      <c r="AM753" s="45">
        <v>0</v>
      </c>
      <c r="AO753">
        <v>0</v>
      </c>
      <c r="AQ753">
        <v>0</v>
      </c>
      <c r="AS753">
        <v>0</v>
      </c>
      <c r="AT753">
        <v>0</v>
      </c>
      <c r="AU753" t="s">
        <v>21</v>
      </c>
      <c r="AV753" t="s">
        <v>25</v>
      </c>
      <c r="AW753">
        <v>0</v>
      </c>
      <c r="AX753">
        <v>0</v>
      </c>
      <c r="AY753">
        <v>1</v>
      </c>
      <c r="AZ753" s="51">
        <f t="shared" si="318"/>
        <v>1</v>
      </c>
      <c r="BA753">
        <v>0</v>
      </c>
      <c r="BB753">
        <v>1</v>
      </c>
      <c r="BC753">
        <v>0</v>
      </c>
      <c r="BD753">
        <v>0</v>
      </c>
      <c r="BE753">
        <v>0</v>
      </c>
      <c r="BF753" s="51">
        <f t="shared" si="319"/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/>
      <c r="CW753">
        <v>0</v>
      </c>
      <c r="CY753">
        <v>0</v>
      </c>
      <c r="CZ753">
        <v>0</v>
      </c>
      <c r="DA753">
        <v>0</v>
      </c>
      <c r="DC753">
        <v>0</v>
      </c>
      <c r="DD753" s="54">
        <f t="shared" si="321"/>
        <v>0</v>
      </c>
      <c r="DF753">
        <v>0</v>
      </c>
      <c r="DG753" s="46">
        <v>0</v>
      </c>
      <c r="DH753" t="s">
        <v>68</v>
      </c>
    </row>
    <row r="754" spans="1:112" hidden="1" x14ac:dyDescent="0.35">
      <c r="A754" t="s">
        <v>2</v>
      </c>
      <c r="B754">
        <v>20047571</v>
      </c>
      <c r="C754">
        <v>1998</v>
      </c>
      <c r="D754">
        <v>24</v>
      </c>
      <c r="E754">
        <v>0</v>
      </c>
      <c r="F754" t="s">
        <v>8</v>
      </c>
      <c r="G754" s="3" t="s">
        <v>11</v>
      </c>
      <c r="H754" s="1">
        <v>44425</v>
      </c>
      <c r="I754" s="1">
        <v>44481</v>
      </c>
      <c r="J754" s="1">
        <v>44478</v>
      </c>
      <c r="K754">
        <v>40</v>
      </c>
      <c r="L754" s="48">
        <f t="shared" si="313"/>
        <v>0</v>
      </c>
      <c r="M754" s="48">
        <f t="shared" si="315"/>
        <v>0</v>
      </c>
      <c r="N754" s="48">
        <f t="shared" si="316"/>
        <v>0</v>
      </c>
      <c r="O754">
        <v>32.428571428571431</v>
      </c>
      <c r="P754">
        <v>3100</v>
      </c>
      <c r="Q754" s="9">
        <f>VLOOKUP(ROUND(K754,0),Sheet2!$B$20:$J$37,8,0)</f>
        <v>3027.866102317616</v>
      </c>
      <c r="R754" s="46">
        <f>VLOOKUP(ROUND(K754,0),Sheet2!$B$20:$J$37,2,0)</f>
        <v>4186.3329471694315</v>
      </c>
      <c r="S754" s="46">
        <f>VLOOKUP(ROUND(K754,0),Sheet2!$B$20:$J$37,3,0)</f>
        <v>4014.327682062572</v>
      </c>
      <c r="T754" s="46">
        <f>VLOOKUP(ROUND(K754,0),Sheet2!$B$20:$J$37,4,0)</f>
        <v>3923.2435599941455</v>
      </c>
      <c r="U754" s="46">
        <f>VLOOKUP(ROUND(K754,0),Sheet2!$B$20:$J$37,5,0)</f>
        <v>3782.9916157892471</v>
      </c>
      <c r="V754" s="46">
        <f>VLOOKUP(ROUND(K754,0),Sheet2!$B$20:$J$37,6,0)</f>
        <v>3548.6367327923881</v>
      </c>
      <c r="W754" s="46">
        <f>VLOOKUP(ROUND(K754,0),Sheet2!$B$20:$J$37,7,0)</f>
        <v>3288.2514175550023</v>
      </c>
      <c r="X754" s="46">
        <f>VLOOKUP(ROUND(K754,0),Sheet2!$B$20:$J$37,8,0)</f>
        <v>3027.866102317616</v>
      </c>
      <c r="Y754" s="46">
        <f>VLOOKUP(ROUND(K754,0),Sheet2!$B$20:$J$37,9,0)</f>
        <v>2793.5112193207569</v>
      </c>
      <c r="Z754" s="46">
        <f>VLOOKUP(ROUND(K754,0),Sheet2!$B$20:$M$37,10,0)</f>
        <v>2653.2592751158591</v>
      </c>
      <c r="AA754" s="46">
        <f>VLOOKUP(ROUND(K754,0),Sheet2!$B$20:$M$37,11,0)</f>
        <v>2562.1751530474321</v>
      </c>
      <c r="AB754" s="46">
        <f>VLOOKUP(ROUND(K754,0),Sheet2!$B$20:$M$37,12,0)</f>
        <v>2390.1698879405726</v>
      </c>
      <c r="AC754" s="46">
        <v>25</v>
      </c>
      <c r="AD754" s="53">
        <f t="shared" si="317"/>
        <v>0</v>
      </c>
      <c r="AE754">
        <v>1</v>
      </c>
      <c r="AF754" s="46">
        <v>0</v>
      </c>
      <c r="AG754">
        <v>0</v>
      </c>
      <c r="AH754" s="45">
        <v>0</v>
      </c>
      <c r="AL754">
        <v>0</v>
      </c>
      <c r="AM754" s="45">
        <v>0</v>
      </c>
      <c r="AO754">
        <v>0</v>
      </c>
      <c r="AQ754">
        <v>0</v>
      </c>
      <c r="AS754">
        <v>0</v>
      </c>
      <c r="AT754">
        <v>0</v>
      </c>
      <c r="AU754" t="s">
        <v>20</v>
      </c>
      <c r="AV754" t="s">
        <v>24</v>
      </c>
      <c r="AW754">
        <v>0</v>
      </c>
      <c r="AX754">
        <v>0</v>
      </c>
      <c r="AY754">
        <v>1</v>
      </c>
      <c r="AZ754" s="51">
        <f t="shared" si="318"/>
        <v>1</v>
      </c>
      <c r="BA754">
        <v>0</v>
      </c>
      <c r="BB754">
        <v>0</v>
      </c>
      <c r="BC754">
        <v>1</v>
      </c>
      <c r="BD754">
        <v>0</v>
      </c>
      <c r="BE754">
        <v>0</v>
      </c>
      <c r="BF754" s="51">
        <f t="shared" si="319"/>
        <v>0</v>
      </c>
      <c r="BG754">
        <v>0</v>
      </c>
      <c r="BH754">
        <v>1</v>
      </c>
      <c r="BI754">
        <v>0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56</v>
      </c>
      <c r="BW754" t="s">
        <v>24</v>
      </c>
      <c r="BX754">
        <v>0</v>
      </c>
      <c r="BY754">
        <v>0</v>
      </c>
      <c r="BZ754" s="52">
        <f t="shared" ref="BZ754" si="339">BX754+BY754</f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 s="52">
        <f>CD754+CE754</f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1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Y754">
        <v>0</v>
      </c>
      <c r="CZ754">
        <v>0</v>
      </c>
      <c r="DA754">
        <v>0</v>
      </c>
      <c r="DC754">
        <v>0</v>
      </c>
      <c r="DD754" s="54">
        <f t="shared" si="321"/>
        <v>0</v>
      </c>
      <c r="DF754">
        <v>0</v>
      </c>
      <c r="DG754" s="46">
        <v>0</v>
      </c>
      <c r="DH754" t="s">
        <v>68</v>
      </c>
    </row>
    <row r="755" spans="1:112" hidden="1" x14ac:dyDescent="0.35">
      <c r="A755" t="s">
        <v>2</v>
      </c>
      <c r="B755">
        <v>21054647</v>
      </c>
      <c r="C755">
        <v>2000</v>
      </c>
      <c r="D755">
        <v>22</v>
      </c>
      <c r="E755" s="45">
        <v>0</v>
      </c>
      <c r="F755" t="s">
        <v>8</v>
      </c>
      <c r="G755" s="4" t="s">
        <v>11</v>
      </c>
      <c r="H755" s="1">
        <v>44462</v>
      </c>
      <c r="I755" s="1"/>
      <c r="J755" s="1">
        <v>44533</v>
      </c>
      <c r="K755">
        <v>39.714285714285715</v>
      </c>
      <c r="L755" s="48">
        <f t="shared" si="313"/>
        <v>0</v>
      </c>
      <c r="M755" s="48">
        <f t="shared" si="315"/>
        <v>0</v>
      </c>
      <c r="N755" s="48">
        <f t="shared" si="316"/>
        <v>0</v>
      </c>
      <c r="O755">
        <v>29.571428571428573</v>
      </c>
      <c r="P755">
        <v>3100</v>
      </c>
      <c r="Q755" s="9">
        <f>VLOOKUP(ROUND(K755,0),Sheet2!$B$20:$J$37,8,0)</f>
        <v>3027.866102317616</v>
      </c>
      <c r="R755" s="46">
        <f>VLOOKUP(ROUND(K755,0),Sheet2!$B$20:$J$37,2,0)</f>
        <v>4186.3329471694315</v>
      </c>
      <c r="S755" s="46">
        <f>VLOOKUP(ROUND(K755,0),Sheet2!$B$20:$J$37,3,0)</f>
        <v>4014.327682062572</v>
      </c>
      <c r="T755" s="46">
        <f>VLOOKUP(ROUND(K755,0),Sheet2!$B$20:$J$37,4,0)</f>
        <v>3923.2435599941455</v>
      </c>
      <c r="U755" s="46">
        <f>VLOOKUP(ROUND(K755,0),Sheet2!$B$20:$J$37,5,0)</f>
        <v>3782.9916157892471</v>
      </c>
      <c r="V755" s="46">
        <f>VLOOKUP(ROUND(K755,0),Sheet2!$B$20:$J$37,6,0)</f>
        <v>3548.6367327923881</v>
      </c>
      <c r="W755" s="46">
        <f>VLOOKUP(ROUND(K755,0),Sheet2!$B$20:$J$37,7,0)</f>
        <v>3288.2514175550023</v>
      </c>
      <c r="X755" s="46">
        <f>VLOOKUP(ROUND(K755,0),Sheet2!$B$20:$J$37,8,0)</f>
        <v>3027.866102317616</v>
      </c>
      <c r="Y755" s="46">
        <f>VLOOKUP(ROUND(K755,0),Sheet2!$B$20:$J$37,9,0)</f>
        <v>2793.5112193207569</v>
      </c>
      <c r="Z755" s="46">
        <f>VLOOKUP(ROUND(K755,0),Sheet2!$B$20:$M$37,10,0)</f>
        <v>2653.2592751158591</v>
      </c>
      <c r="AA755" s="46">
        <f>VLOOKUP(ROUND(K755,0),Sheet2!$B$20:$M$37,11,0)</f>
        <v>2562.1751530474321</v>
      </c>
      <c r="AB755" s="46">
        <f>VLOOKUP(ROUND(K755,0),Sheet2!$B$20:$M$37,12,0)</f>
        <v>2390.1698879405726</v>
      </c>
      <c r="AC755" s="46">
        <v>25</v>
      </c>
      <c r="AD755" s="53">
        <f t="shared" si="317"/>
        <v>0</v>
      </c>
      <c r="AE755">
        <v>1</v>
      </c>
      <c r="AF755" s="46">
        <v>0</v>
      </c>
      <c r="AG755">
        <v>0</v>
      </c>
      <c r="AH755" s="45">
        <v>0</v>
      </c>
      <c r="AL755">
        <v>1</v>
      </c>
      <c r="AM755" s="45">
        <v>0</v>
      </c>
      <c r="AO755">
        <v>0</v>
      </c>
      <c r="AQ755">
        <v>0</v>
      </c>
      <c r="AS755">
        <v>0</v>
      </c>
      <c r="AT755">
        <v>0</v>
      </c>
      <c r="AU755" t="s">
        <v>21</v>
      </c>
      <c r="AV755" t="s">
        <v>25</v>
      </c>
      <c r="AW755">
        <v>0</v>
      </c>
      <c r="AX755">
        <v>0</v>
      </c>
      <c r="AY755">
        <v>1</v>
      </c>
      <c r="AZ755" s="51">
        <f t="shared" si="318"/>
        <v>1</v>
      </c>
      <c r="BA755">
        <v>0</v>
      </c>
      <c r="BB755">
        <v>1</v>
      </c>
      <c r="BC755">
        <v>0</v>
      </c>
      <c r="BD755">
        <v>0</v>
      </c>
      <c r="BE755">
        <v>0</v>
      </c>
      <c r="BF755" s="51">
        <f t="shared" si="319"/>
        <v>0</v>
      </c>
      <c r="BG755">
        <v>0</v>
      </c>
      <c r="BH755">
        <v>1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/>
      <c r="CW755">
        <v>0</v>
      </c>
      <c r="CY755">
        <v>0</v>
      </c>
      <c r="CZ755">
        <v>0</v>
      </c>
      <c r="DA755">
        <v>0</v>
      </c>
      <c r="DC755">
        <v>0</v>
      </c>
      <c r="DD755" s="54">
        <f t="shared" si="321"/>
        <v>0</v>
      </c>
      <c r="DF755">
        <v>0</v>
      </c>
      <c r="DG755" s="46">
        <v>0</v>
      </c>
      <c r="DH755" t="s">
        <v>68</v>
      </c>
    </row>
    <row r="756" spans="1:112" hidden="1" x14ac:dyDescent="0.35">
      <c r="A756" t="s">
        <v>3</v>
      </c>
      <c r="B756">
        <v>364460811</v>
      </c>
      <c r="C756">
        <v>1994</v>
      </c>
      <c r="D756">
        <v>28</v>
      </c>
      <c r="E756">
        <v>1</v>
      </c>
      <c r="F756" t="s">
        <v>8</v>
      </c>
      <c r="G756" s="3" t="s">
        <v>11</v>
      </c>
      <c r="H756" s="1">
        <v>44454</v>
      </c>
      <c r="I756" s="1">
        <v>44475</v>
      </c>
      <c r="J756" s="1">
        <v>44508</v>
      </c>
      <c r="K756">
        <v>40</v>
      </c>
      <c r="L756" s="48">
        <f t="shared" si="313"/>
        <v>0</v>
      </c>
      <c r="M756" s="48">
        <f t="shared" si="315"/>
        <v>0</v>
      </c>
      <c r="N756" s="48">
        <f t="shared" si="316"/>
        <v>0</v>
      </c>
      <c r="O756">
        <v>35.285714285714285</v>
      </c>
      <c r="P756">
        <v>3100</v>
      </c>
      <c r="Q756" s="9">
        <f>VLOOKUP(ROUND(K756,0),Sheet2!$B$20:$J$37,8,0)</f>
        <v>3027.866102317616</v>
      </c>
      <c r="R756" s="46">
        <f>VLOOKUP(ROUND(K756,0),Sheet2!$B$20:$J$37,2,0)</f>
        <v>4186.3329471694315</v>
      </c>
      <c r="S756" s="46">
        <f>VLOOKUP(ROUND(K756,0),Sheet2!$B$20:$J$37,3,0)</f>
        <v>4014.327682062572</v>
      </c>
      <c r="T756" s="46">
        <f>VLOOKUP(ROUND(K756,0),Sheet2!$B$20:$J$37,4,0)</f>
        <v>3923.2435599941455</v>
      </c>
      <c r="U756" s="46">
        <f>VLOOKUP(ROUND(K756,0),Sheet2!$B$20:$J$37,5,0)</f>
        <v>3782.9916157892471</v>
      </c>
      <c r="V756" s="46">
        <f>VLOOKUP(ROUND(K756,0),Sheet2!$B$20:$J$37,6,0)</f>
        <v>3548.6367327923881</v>
      </c>
      <c r="W756" s="46">
        <f>VLOOKUP(ROUND(K756,0),Sheet2!$B$20:$J$37,7,0)</f>
        <v>3288.2514175550023</v>
      </c>
      <c r="X756" s="46">
        <f>VLOOKUP(ROUND(K756,0),Sheet2!$B$20:$J$37,8,0)</f>
        <v>3027.866102317616</v>
      </c>
      <c r="Y756" s="46">
        <f>VLOOKUP(ROUND(K756,0),Sheet2!$B$20:$J$37,9,0)</f>
        <v>2793.5112193207569</v>
      </c>
      <c r="Z756" s="46">
        <f>VLOOKUP(ROUND(K756,0),Sheet2!$B$20:$M$37,10,0)</f>
        <v>2653.2592751158591</v>
      </c>
      <c r="AA756" s="46">
        <f>VLOOKUP(ROUND(K756,0),Sheet2!$B$20:$M$37,11,0)</f>
        <v>2562.1751530474321</v>
      </c>
      <c r="AB756" s="46">
        <f>VLOOKUP(ROUND(K756,0),Sheet2!$B$20:$M$37,12,0)</f>
        <v>2390.1698879405726</v>
      </c>
      <c r="AC756" s="46">
        <v>25</v>
      </c>
      <c r="AD756" s="53">
        <f t="shared" si="317"/>
        <v>0</v>
      </c>
      <c r="AE756">
        <v>1</v>
      </c>
      <c r="AF756" s="46">
        <v>0</v>
      </c>
      <c r="AG756">
        <v>0</v>
      </c>
      <c r="AH756" s="45">
        <v>0</v>
      </c>
      <c r="AL756">
        <v>0</v>
      </c>
      <c r="AM756" s="45">
        <v>0</v>
      </c>
      <c r="AO756">
        <v>0</v>
      </c>
      <c r="AS756">
        <v>0</v>
      </c>
      <c r="AT756">
        <v>0</v>
      </c>
      <c r="AU756" t="s">
        <v>20</v>
      </c>
      <c r="AV756" t="s">
        <v>25</v>
      </c>
      <c r="AW756">
        <v>0</v>
      </c>
      <c r="AX756">
        <v>0</v>
      </c>
      <c r="AY756">
        <v>1</v>
      </c>
      <c r="AZ756" s="51">
        <f t="shared" si="318"/>
        <v>1</v>
      </c>
      <c r="BA756">
        <v>0</v>
      </c>
      <c r="BB756">
        <v>0</v>
      </c>
      <c r="BC756">
        <v>0</v>
      </c>
      <c r="BD756">
        <v>0</v>
      </c>
      <c r="BE756">
        <v>0</v>
      </c>
      <c r="BF756" s="51">
        <f t="shared" si="319"/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21</v>
      </c>
      <c r="BW756" t="s">
        <v>25</v>
      </c>
      <c r="BX756">
        <v>0</v>
      </c>
      <c r="BY756">
        <v>0</v>
      </c>
      <c r="BZ756" s="52">
        <f t="shared" ref="BZ756:BZ765" si="340">BX756+BY756</f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 s="52">
        <f t="shared" ref="CF756:CF765" si="341">CD756+CE756</f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Y756">
        <v>0</v>
      </c>
      <c r="CZ756">
        <v>0</v>
      </c>
      <c r="DA756">
        <v>0</v>
      </c>
      <c r="DC756">
        <v>0</v>
      </c>
      <c r="DD756" s="54">
        <f t="shared" si="321"/>
        <v>0</v>
      </c>
      <c r="DE756" t="s">
        <v>8</v>
      </c>
      <c r="DF756">
        <v>0</v>
      </c>
      <c r="DG756" s="46">
        <v>0</v>
      </c>
      <c r="DH756" t="s">
        <v>68</v>
      </c>
    </row>
    <row r="757" spans="1:112" hidden="1" x14ac:dyDescent="0.35">
      <c r="A757" t="s">
        <v>3</v>
      </c>
      <c r="B757">
        <v>937542287</v>
      </c>
      <c r="C757">
        <v>1991</v>
      </c>
      <c r="D757">
        <v>31</v>
      </c>
      <c r="E757">
        <v>3</v>
      </c>
      <c r="F757" t="s">
        <v>8</v>
      </c>
      <c r="G757" s="3" t="s">
        <v>11</v>
      </c>
      <c r="H757" s="1">
        <v>44449</v>
      </c>
      <c r="I757" s="1">
        <v>44471</v>
      </c>
      <c r="J757" s="1">
        <v>44531</v>
      </c>
      <c r="K757">
        <v>40</v>
      </c>
      <c r="L757" s="48">
        <f t="shared" si="313"/>
        <v>0</v>
      </c>
      <c r="M757" s="48">
        <f t="shared" si="315"/>
        <v>0</v>
      </c>
      <c r="N757" s="48">
        <f t="shared" si="316"/>
        <v>0</v>
      </c>
      <c r="O757">
        <v>31.428571428571431</v>
      </c>
      <c r="P757">
        <v>3100</v>
      </c>
      <c r="Q757" s="9">
        <f>VLOOKUP(ROUND(K757,0),Sheet2!$B$20:$J$37,8,0)</f>
        <v>3027.866102317616</v>
      </c>
      <c r="R757" s="46">
        <f>VLOOKUP(ROUND(K757,0),Sheet2!$B$20:$J$37,2,0)</f>
        <v>4186.3329471694315</v>
      </c>
      <c r="S757" s="46">
        <f>VLOOKUP(ROUND(K757,0),Sheet2!$B$20:$J$37,3,0)</f>
        <v>4014.327682062572</v>
      </c>
      <c r="T757" s="46">
        <f>VLOOKUP(ROUND(K757,0),Sheet2!$B$20:$J$37,4,0)</f>
        <v>3923.2435599941455</v>
      </c>
      <c r="U757" s="46">
        <f>VLOOKUP(ROUND(K757,0),Sheet2!$B$20:$J$37,5,0)</f>
        <v>3782.9916157892471</v>
      </c>
      <c r="V757" s="46">
        <f>VLOOKUP(ROUND(K757,0),Sheet2!$B$20:$J$37,6,0)</f>
        <v>3548.6367327923881</v>
      </c>
      <c r="W757" s="46">
        <f>VLOOKUP(ROUND(K757,0),Sheet2!$B$20:$J$37,7,0)</f>
        <v>3288.2514175550023</v>
      </c>
      <c r="X757" s="46">
        <f>VLOOKUP(ROUND(K757,0),Sheet2!$B$20:$J$37,8,0)</f>
        <v>3027.866102317616</v>
      </c>
      <c r="Y757" s="46">
        <f>VLOOKUP(ROUND(K757,0),Sheet2!$B$20:$J$37,9,0)</f>
        <v>2793.5112193207569</v>
      </c>
      <c r="Z757" s="46">
        <f>VLOOKUP(ROUND(K757,0),Sheet2!$B$20:$M$37,10,0)</f>
        <v>2653.2592751158591</v>
      </c>
      <c r="AA757" s="46">
        <f>VLOOKUP(ROUND(K757,0),Sheet2!$B$20:$M$37,11,0)</f>
        <v>2562.1751530474321</v>
      </c>
      <c r="AB757" s="46">
        <f>VLOOKUP(ROUND(K757,0),Sheet2!$B$20:$M$37,12,0)</f>
        <v>2390.1698879405726</v>
      </c>
      <c r="AC757" s="46">
        <v>25</v>
      </c>
      <c r="AD757" s="53">
        <f t="shared" si="317"/>
        <v>0</v>
      </c>
      <c r="AE757">
        <v>1</v>
      </c>
      <c r="AF757" s="46">
        <v>0</v>
      </c>
      <c r="AG757">
        <v>0</v>
      </c>
      <c r="AH757" s="45">
        <v>0</v>
      </c>
      <c r="AL757">
        <v>0</v>
      </c>
      <c r="AM757" s="45">
        <v>0</v>
      </c>
      <c r="AO757">
        <v>0</v>
      </c>
      <c r="AS757">
        <v>0</v>
      </c>
      <c r="AT757">
        <v>0</v>
      </c>
      <c r="AU757" t="s">
        <v>20</v>
      </c>
      <c r="AV757" t="s">
        <v>25</v>
      </c>
      <c r="AW757">
        <v>0</v>
      </c>
      <c r="AX757">
        <v>0</v>
      </c>
      <c r="AY757">
        <v>1</v>
      </c>
      <c r="AZ757" s="51">
        <f t="shared" si="318"/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 s="51">
        <f t="shared" si="319"/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22</v>
      </c>
      <c r="BW757" t="s">
        <v>25</v>
      </c>
      <c r="BX757">
        <v>0</v>
      </c>
      <c r="BY757">
        <v>1</v>
      </c>
      <c r="BZ757" s="52">
        <f t="shared" si="340"/>
        <v>1</v>
      </c>
      <c r="CA757">
        <v>0</v>
      </c>
      <c r="CB757">
        <v>0</v>
      </c>
      <c r="CC757">
        <v>1</v>
      </c>
      <c r="CD757">
        <v>0</v>
      </c>
      <c r="CE757">
        <v>0</v>
      </c>
      <c r="CF757" s="52">
        <f t="shared" si="341"/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Y757">
        <v>0</v>
      </c>
      <c r="CZ757">
        <v>0</v>
      </c>
      <c r="DA757">
        <v>0</v>
      </c>
      <c r="DC757">
        <v>0</v>
      </c>
      <c r="DD757" s="54">
        <f t="shared" si="321"/>
        <v>0</v>
      </c>
      <c r="DE757" t="s">
        <v>8</v>
      </c>
      <c r="DF757">
        <v>0</v>
      </c>
      <c r="DG757" s="46">
        <v>0</v>
      </c>
      <c r="DH757" t="s">
        <v>68</v>
      </c>
    </row>
    <row r="758" spans="1:112" hidden="1" x14ac:dyDescent="0.35">
      <c r="A758" t="s">
        <v>3</v>
      </c>
      <c r="B758">
        <v>977678803</v>
      </c>
      <c r="C758">
        <v>1986</v>
      </c>
      <c r="D758">
        <v>36</v>
      </c>
      <c r="E758">
        <v>3</v>
      </c>
      <c r="F758" t="s">
        <v>8</v>
      </c>
      <c r="G758" s="3" t="s">
        <v>11</v>
      </c>
      <c r="H758" s="1">
        <v>44438</v>
      </c>
      <c r="I758" s="1">
        <v>44459</v>
      </c>
      <c r="J758" s="1">
        <v>44519</v>
      </c>
      <c r="K758">
        <v>39.428571428571431</v>
      </c>
      <c r="L758" s="48">
        <f t="shared" si="313"/>
        <v>0</v>
      </c>
      <c r="M758" s="48">
        <f t="shared" si="315"/>
        <v>0</v>
      </c>
      <c r="N758" s="48">
        <f t="shared" si="316"/>
        <v>0</v>
      </c>
      <c r="O758">
        <v>30.857142857142861</v>
      </c>
      <c r="P758">
        <v>3900</v>
      </c>
      <c r="Q758" s="9">
        <f>VLOOKUP(ROUND(K758,0),Sheet2!$B$20:$J$37,8,0)</f>
        <v>2883.6536389391513</v>
      </c>
      <c r="R758" s="46">
        <f>VLOOKUP(ROUND(K758,0),Sheet2!$B$20:$J$37,2,0)</f>
        <v>3986.9445441050993</v>
      </c>
      <c r="S758" s="46">
        <f>VLOOKUP(ROUND(K758,0),Sheet2!$B$20:$J$37,3,0)</f>
        <v>3823.1316171522089</v>
      </c>
      <c r="T758" s="46">
        <f>VLOOKUP(ROUND(K758,0),Sheet2!$B$20:$J$37,4,0)</f>
        <v>3736.3856874523608</v>
      </c>
      <c r="U758" s="46">
        <f>VLOOKUP(ROUND(K758,0),Sheet2!$B$20:$J$37,5,0)</f>
        <v>3602.8137210549116</v>
      </c>
      <c r="V758" s="46">
        <f>VLOOKUP(ROUND(K758,0),Sheet2!$B$20:$J$37,6,0)</f>
        <v>3379.6207896898895</v>
      </c>
      <c r="W758" s="46">
        <f>VLOOKUP(ROUND(K758,0),Sheet2!$B$20:$J$37,7,0)</f>
        <v>3131.6372143145204</v>
      </c>
      <c r="X758" s="46">
        <f>VLOOKUP(ROUND(K758,0),Sheet2!$B$20:$J$37,8,0)</f>
        <v>2883.6536389391513</v>
      </c>
      <c r="Y758" s="46">
        <f>VLOOKUP(ROUND(K758,0),Sheet2!$B$20:$J$37,9,0)</f>
        <v>2660.4607075741292</v>
      </c>
      <c r="Z758" s="46">
        <f>VLOOKUP(ROUND(K758,0),Sheet2!$B$20:$M$37,10,0)</f>
        <v>2526.8887411766796</v>
      </c>
      <c r="AA758" s="46">
        <f>VLOOKUP(ROUND(K758,0),Sheet2!$B$20:$M$37,11,0)</f>
        <v>2440.1428114768319</v>
      </c>
      <c r="AB758" s="46">
        <f>VLOOKUP(ROUND(K758,0),Sheet2!$B$20:$M$37,12,0)</f>
        <v>2276.3298845239415</v>
      </c>
      <c r="AC758" s="46">
        <v>97</v>
      </c>
      <c r="AD758" s="53">
        <f t="shared" si="317"/>
        <v>0</v>
      </c>
      <c r="AE758">
        <v>1</v>
      </c>
      <c r="AF758" s="46">
        <v>0</v>
      </c>
      <c r="AG758">
        <v>0</v>
      </c>
      <c r="AH758" s="45">
        <v>0</v>
      </c>
      <c r="AL758">
        <v>0</v>
      </c>
      <c r="AM758" s="45">
        <v>0</v>
      </c>
      <c r="AO758">
        <v>0</v>
      </c>
      <c r="AQ758">
        <v>0</v>
      </c>
      <c r="AS758">
        <v>0</v>
      </c>
      <c r="AT758">
        <v>0</v>
      </c>
      <c r="AU758" t="s">
        <v>20</v>
      </c>
      <c r="AV758" t="s">
        <v>25</v>
      </c>
      <c r="AW758">
        <v>0</v>
      </c>
      <c r="AX758">
        <v>0</v>
      </c>
      <c r="AY758">
        <v>1</v>
      </c>
      <c r="AZ758" s="51">
        <f t="shared" si="318"/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 s="51">
        <f t="shared" si="319"/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21</v>
      </c>
      <c r="BW758" t="s">
        <v>25</v>
      </c>
      <c r="BX758">
        <v>0</v>
      </c>
      <c r="BY758">
        <v>1</v>
      </c>
      <c r="BZ758" s="52">
        <f t="shared" si="340"/>
        <v>1</v>
      </c>
      <c r="CA758">
        <v>0</v>
      </c>
      <c r="CB758">
        <v>0</v>
      </c>
      <c r="CC758">
        <v>0</v>
      </c>
      <c r="CD758">
        <v>0</v>
      </c>
      <c r="CE758">
        <v>0</v>
      </c>
      <c r="CF758" s="52">
        <f t="shared" si="341"/>
        <v>0</v>
      </c>
      <c r="CG758">
        <v>0</v>
      </c>
      <c r="CH758">
        <v>0</v>
      </c>
      <c r="CI758">
        <v>0</v>
      </c>
      <c r="CJ758">
        <v>0</v>
      </c>
      <c r="CK758">
        <v>1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Y758">
        <v>0</v>
      </c>
      <c r="CZ758">
        <v>0</v>
      </c>
      <c r="DA758">
        <v>0</v>
      </c>
      <c r="DC758">
        <v>0</v>
      </c>
      <c r="DD758" s="54">
        <f t="shared" si="321"/>
        <v>0</v>
      </c>
      <c r="DE758" t="s">
        <v>8</v>
      </c>
      <c r="DF758">
        <v>0</v>
      </c>
      <c r="DG758" s="46">
        <v>0</v>
      </c>
      <c r="DH758" t="s">
        <v>68</v>
      </c>
    </row>
    <row r="759" spans="1:112" hidden="1" x14ac:dyDescent="0.35">
      <c r="A759" t="s">
        <v>3</v>
      </c>
      <c r="B759">
        <v>989906447</v>
      </c>
      <c r="C759">
        <v>1988</v>
      </c>
      <c r="D759">
        <v>34</v>
      </c>
      <c r="E759" s="45">
        <v>3</v>
      </c>
      <c r="F759" t="s">
        <v>8</v>
      </c>
      <c r="G759" s="3" t="s">
        <v>11</v>
      </c>
      <c r="H759" s="1">
        <v>44427</v>
      </c>
      <c r="I759" s="1">
        <v>44479</v>
      </c>
      <c r="J759" s="1">
        <v>44467</v>
      </c>
      <c r="K759">
        <v>40</v>
      </c>
      <c r="L759" s="48">
        <f t="shared" ref="L759:L822" si="342">IF(K759&lt;28,1,0)</f>
        <v>0</v>
      </c>
      <c r="M759" s="48">
        <f t="shared" si="315"/>
        <v>0</v>
      </c>
      <c r="N759" s="48">
        <f t="shared" si="316"/>
        <v>0</v>
      </c>
      <c r="O759">
        <v>34.285714285714285</v>
      </c>
      <c r="P759">
        <v>3100</v>
      </c>
      <c r="Q759" s="9">
        <f>VLOOKUP(ROUND(K759,0),Sheet2!$B$20:$J$37,8,0)</f>
        <v>3027.866102317616</v>
      </c>
      <c r="R759" s="46">
        <f>VLOOKUP(ROUND(K759,0),Sheet2!$B$20:$J$37,2,0)</f>
        <v>4186.3329471694315</v>
      </c>
      <c r="S759" s="46">
        <f>VLOOKUP(ROUND(K759,0),Sheet2!$B$20:$J$37,3,0)</f>
        <v>4014.327682062572</v>
      </c>
      <c r="T759" s="46">
        <f>VLOOKUP(ROUND(K759,0),Sheet2!$B$20:$J$37,4,0)</f>
        <v>3923.2435599941455</v>
      </c>
      <c r="U759" s="46">
        <f>VLOOKUP(ROUND(K759,0),Sheet2!$B$20:$J$37,5,0)</f>
        <v>3782.9916157892471</v>
      </c>
      <c r="V759" s="46">
        <f>VLOOKUP(ROUND(K759,0),Sheet2!$B$20:$J$37,6,0)</f>
        <v>3548.6367327923881</v>
      </c>
      <c r="W759" s="46">
        <f>VLOOKUP(ROUND(K759,0),Sheet2!$B$20:$J$37,7,0)</f>
        <v>3288.2514175550023</v>
      </c>
      <c r="X759" s="46">
        <f>VLOOKUP(ROUND(K759,0),Sheet2!$B$20:$J$37,8,0)</f>
        <v>3027.866102317616</v>
      </c>
      <c r="Y759" s="46">
        <f>VLOOKUP(ROUND(K759,0),Sheet2!$B$20:$J$37,9,0)</f>
        <v>2793.5112193207569</v>
      </c>
      <c r="Z759" s="46">
        <f>VLOOKUP(ROUND(K759,0),Sheet2!$B$20:$M$37,10,0)</f>
        <v>2653.2592751158591</v>
      </c>
      <c r="AA759" s="46">
        <f>VLOOKUP(ROUND(K759,0),Sheet2!$B$20:$M$37,11,0)</f>
        <v>2562.1751530474321</v>
      </c>
      <c r="AB759" s="46">
        <f>VLOOKUP(ROUND(K759,0),Sheet2!$B$20:$M$37,12,0)</f>
        <v>2390.1698879405726</v>
      </c>
      <c r="AC759" s="46">
        <v>25</v>
      </c>
      <c r="AD759" s="53">
        <f t="shared" si="317"/>
        <v>0</v>
      </c>
      <c r="AE759">
        <v>1</v>
      </c>
      <c r="AF759" s="46">
        <v>0</v>
      </c>
      <c r="AG759">
        <v>0</v>
      </c>
      <c r="AH759" s="45">
        <v>0</v>
      </c>
      <c r="AL759">
        <v>0</v>
      </c>
      <c r="AM759" s="45">
        <v>0</v>
      </c>
      <c r="AO759">
        <v>0</v>
      </c>
      <c r="AQ759">
        <v>0</v>
      </c>
      <c r="AS759">
        <v>0</v>
      </c>
      <c r="AT759">
        <v>0</v>
      </c>
      <c r="AU759" t="s">
        <v>20</v>
      </c>
      <c r="AV759" t="s">
        <v>24</v>
      </c>
      <c r="AW759">
        <v>0</v>
      </c>
      <c r="AX759">
        <v>0</v>
      </c>
      <c r="AY759">
        <v>1</v>
      </c>
      <c r="AZ759" s="51">
        <f t="shared" si="318"/>
        <v>1</v>
      </c>
      <c r="BA759">
        <v>0</v>
      </c>
      <c r="BB759">
        <v>0</v>
      </c>
      <c r="BC759">
        <v>1</v>
      </c>
      <c r="BD759">
        <v>0</v>
      </c>
      <c r="BE759">
        <v>0</v>
      </c>
      <c r="BF759" s="51">
        <f t="shared" si="319"/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52</v>
      </c>
      <c r="BW759" t="s">
        <v>24</v>
      </c>
      <c r="BX759">
        <v>0</v>
      </c>
      <c r="BY759">
        <v>0</v>
      </c>
      <c r="BZ759" s="52">
        <f t="shared" si="340"/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 s="52">
        <f t="shared" si="341"/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Y759">
        <v>0</v>
      </c>
      <c r="CZ759">
        <v>0</v>
      </c>
      <c r="DA759">
        <v>0</v>
      </c>
      <c r="DC759">
        <v>0</v>
      </c>
      <c r="DD759" s="54">
        <f t="shared" si="321"/>
        <v>0</v>
      </c>
      <c r="DE759" t="s">
        <v>73</v>
      </c>
      <c r="DF759">
        <v>0</v>
      </c>
      <c r="DG759" s="46">
        <v>0</v>
      </c>
      <c r="DH759" t="s">
        <v>68</v>
      </c>
    </row>
    <row r="760" spans="1:112" hidden="1" x14ac:dyDescent="0.35">
      <c r="A760" t="s">
        <v>3</v>
      </c>
      <c r="B760">
        <v>378398306</v>
      </c>
      <c r="C760">
        <v>1998</v>
      </c>
      <c r="D760">
        <v>24</v>
      </c>
      <c r="E760">
        <v>1</v>
      </c>
      <c r="F760" t="s">
        <v>8</v>
      </c>
      <c r="G760" s="3" t="s">
        <v>11</v>
      </c>
      <c r="H760" s="1">
        <v>44454</v>
      </c>
      <c r="I760" s="1">
        <v>44479</v>
      </c>
      <c r="J760" s="1">
        <v>44462</v>
      </c>
      <c r="K760">
        <v>38</v>
      </c>
      <c r="L760" s="48">
        <f t="shared" si="342"/>
        <v>0</v>
      </c>
      <c r="M760" s="48">
        <f t="shared" si="315"/>
        <v>0</v>
      </c>
      <c r="N760" s="48">
        <f t="shared" si="316"/>
        <v>0</v>
      </c>
      <c r="O760">
        <v>36.857142857142854</v>
      </c>
      <c r="P760">
        <v>3650</v>
      </c>
      <c r="Q760" s="9">
        <f>VLOOKUP(ROUND(K760,0),Sheet2!$B$20:$J$37,8,0)</f>
        <v>2726.9345824864808</v>
      </c>
      <c r="R760" s="46">
        <f>VLOOKUP(ROUND(K760,0),Sheet2!$B$20:$J$37,2,0)</f>
        <v>3770.264503671694</v>
      </c>
      <c r="S760" s="46">
        <f>VLOOKUP(ROUND(K760,0),Sheet2!$B$20:$J$37,3,0)</f>
        <v>3615.3543821737098</v>
      </c>
      <c r="T760" s="46">
        <f>VLOOKUP(ROUND(K760,0),Sheet2!$B$20:$J$37,4,0)</f>
        <v>3533.3228675721571</v>
      </c>
      <c r="U760" s="46">
        <f>VLOOKUP(ROUND(K760,0),Sheet2!$B$20:$J$37,5,0)</f>
        <v>3407.0101892735506</v>
      </c>
      <c r="V760" s="46">
        <f>VLOOKUP(ROUND(K760,0),Sheet2!$B$20:$J$37,6,0)</f>
        <v>3195.9472117761161</v>
      </c>
      <c r="W760" s="46">
        <f>VLOOKUP(ROUND(K760,0),Sheet2!$B$20:$J$37,7,0)</f>
        <v>2961.4408971312987</v>
      </c>
      <c r="X760" s="46">
        <f>VLOOKUP(ROUND(K760,0),Sheet2!$B$20:$J$37,8,0)</f>
        <v>2726.9345824864808</v>
      </c>
      <c r="Y760" s="46">
        <f>VLOOKUP(ROUND(K760,0),Sheet2!$B$20:$J$37,9,0)</f>
        <v>2515.8716049890463</v>
      </c>
      <c r="Z760" s="46">
        <f>VLOOKUP(ROUND(K760,0),Sheet2!$B$20:$M$37,10,0)</f>
        <v>2389.5589266904399</v>
      </c>
      <c r="AA760" s="46">
        <f>VLOOKUP(ROUND(K760,0),Sheet2!$B$20:$M$37,11,0)</f>
        <v>2307.5274120888876</v>
      </c>
      <c r="AB760" s="46">
        <f>VLOOKUP(ROUND(K760,0),Sheet2!$B$20:$M$37,12,0)</f>
        <v>2152.6172905909029</v>
      </c>
      <c r="AC760" s="46">
        <v>97</v>
      </c>
      <c r="AD760" s="53">
        <f t="shared" si="317"/>
        <v>0</v>
      </c>
      <c r="AE760">
        <v>1</v>
      </c>
      <c r="AF760" s="46">
        <v>0</v>
      </c>
      <c r="AG760">
        <v>0</v>
      </c>
      <c r="AH760" s="45">
        <v>0</v>
      </c>
      <c r="AL760">
        <v>0</v>
      </c>
      <c r="AM760" s="45">
        <v>0</v>
      </c>
      <c r="AO760">
        <v>0</v>
      </c>
      <c r="AS760">
        <v>0</v>
      </c>
      <c r="AT760">
        <v>0</v>
      </c>
      <c r="AU760" t="s">
        <v>20</v>
      </c>
      <c r="AV760" t="s">
        <v>25</v>
      </c>
      <c r="AW760">
        <v>0</v>
      </c>
      <c r="AX760">
        <v>0</v>
      </c>
      <c r="AY760">
        <v>1</v>
      </c>
      <c r="AZ760" s="51">
        <f t="shared" si="318"/>
        <v>1</v>
      </c>
      <c r="BA760">
        <v>0</v>
      </c>
      <c r="BB760">
        <v>0</v>
      </c>
      <c r="BC760">
        <v>0</v>
      </c>
      <c r="BD760">
        <v>0</v>
      </c>
      <c r="BE760">
        <v>0</v>
      </c>
      <c r="BF760" s="51">
        <f t="shared" si="319"/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25</v>
      </c>
      <c r="BW760" t="s">
        <v>25</v>
      </c>
      <c r="BX760">
        <v>0</v>
      </c>
      <c r="BY760">
        <v>0</v>
      </c>
      <c r="BZ760" s="52">
        <f t="shared" si="340"/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 s="52">
        <f t="shared" si="341"/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Y760">
        <v>0</v>
      </c>
      <c r="CZ760">
        <v>0</v>
      </c>
      <c r="DA760">
        <v>0</v>
      </c>
      <c r="DC760">
        <v>0</v>
      </c>
      <c r="DD760" s="54">
        <f t="shared" si="321"/>
        <v>0</v>
      </c>
      <c r="DE760" t="s">
        <v>73</v>
      </c>
      <c r="DF760">
        <v>0</v>
      </c>
      <c r="DG760" s="46">
        <v>0</v>
      </c>
      <c r="DH760" t="s">
        <v>68</v>
      </c>
    </row>
    <row r="761" spans="1:112" hidden="1" x14ac:dyDescent="0.35">
      <c r="A761" t="s">
        <v>3</v>
      </c>
      <c r="B761">
        <v>935358822</v>
      </c>
      <c r="C761">
        <v>1988</v>
      </c>
      <c r="D761">
        <v>34</v>
      </c>
      <c r="E761">
        <v>2</v>
      </c>
      <c r="F761" t="s">
        <v>9</v>
      </c>
      <c r="G761" s="3" t="s">
        <v>11</v>
      </c>
      <c r="H761" s="1">
        <v>44439</v>
      </c>
      <c r="I761" s="1">
        <v>44460</v>
      </c>
      <c r="J761" s="1">
        <v>44559</v>
      </c>
      <c r="K761">
        <v>40</v>
      </c>
      <c r="L761" s="48">
        <f t="shared" si="342"/>
        <v>0</v>
      </c>
      <c r="M761" s="48">
        <f t="shared" si="315"/>
        <v>0</v>
      </c>
      <c r="N761" s="48">
        <f t="shared" si="316"/>
        <v>0</v>
      </c>
      <c r="O761">
        <v>25.857142857142858</v>
      </c>
      <c r="P761">
        <v>3100</v>
      </c>
      <c r="Q761" s="9">
        <f>VLOOKUP(ROUND(K761,0),Sheet2!$B$20:$J$37,8,0)</f>
        <v>3027.866102317616</v>
      </c>
      <c r="R761" s="46">
        <f>VLOOKUP(ROUND(K761,0),Sheet2!$B$20:$J$37,2,0)</f>
        <v>4186.3329471694315</v>
      </c>
      <c r="S761" s="46">
        <f>VLOOKUP(ROUND(K761,0),Sheet2!$B$20:$J$37,3,0)</f>
        <v>4014.327682062572</v>
      </c>
      <c r="T761" s="46">
        <f>VLOOKUP(ROUND(K761,0),Sheet2!$B$20:$J$37,4,0)</f>
        <v>3923.2435599941455</v>
      </c>
      <c r="U761" s="46">
        <f>VLOOKUP(ROUND(K761,0),Sheet2!$B$20:$J$37,5,0)</f>
        <v>3782.9916157892471</v>
      </c>
      <c r="V761" s="46">
        <f>VLOOKUP(ROUND(K761,0),Sheet2!$B$20:$J$37,6,0)</f>
        <v>3548.6367327923881</v>
      </c>
      <c r="W761" s="46">
        <f>VLOOKUP(ROUND(K761,0),Sheet2!$B$20:$J$37,7,0)</f>
        <v>3288.2514175550023</v>
      </c>
      <c r="X761" s="46">
        <f>VLOOKUP(ROUND(K761,0),Sheet2!$B$20:$J$37,8,0)</f>
        <v>3027.866102317616</v>
      </c>
      <c r="Y761" s="46">
        <f>VLOOKUP(ROUND(K761,0),Sheet2!$B$20:$J$37,9,0)</f>
        <v>2793.5112193207569</v>
      </c>
      <c r="Z761" s="46">
        <f>VLOOKUP(ROUND(K761,0),Sheet2!$B$20:$M$37,10,0)</f>
        <v>2653.2592751158591</v>
      </c>
      <c r="AA761" s="46">
        <f>VLOOKUP(ROUND(K761,0),Sheet2!$B$20:$M$37,11,0)</f>
        <v>2562.1751530474321</v>
      </c>
      <c r="AB761" s="46">
        <f>VLOOKUP(ROUND(K761,0),Sheet2!$B$20:$M$37,12,0)</f>
        <v>2390.1698879405726</v>
      </c>
      <c r="AC761" s="46">
        <v>25</v>
      </c>
      <c r="AD761" s="53">
        <f t="shared" si="317"/>
        <v>0</v>
      </c>
      <c r="AE761">
        <v>1</v>
      </c>
      <c r="AF761" s="46">
        <v>0</v>
      </c>
      <c r="AG761">
        <v>0</v>
      </c>
      <c r="AH761" s="45">
        <v>0</v>
      </c>
      <c r="AL761">
        <v>0</v>
      </c>
      <c r="AM761" s="45">
        <v>0</v>
      </c>
      <c r="AO761">
        <v>0</v>
      </c>
      <c r="AS761">
        <v>0</v>
      </c>
      <c r="AT761">
        <v>0</v>
      </c>
      <c r="AU761" t="s">
        <v>20</v>
      </c>
      <c r="AV761" t="s">
        <v>25</v>
      </c>
      <c r="AW761">
        <v>0</v>
      </c>
      <c r="AX761">
        <v>0</v>
      </c>
      <c r="AY761">
        <v>1</v>
      </c>
      <c r="AZ761" s="51">
        <f t="shared" si="318"/>
        <v>1</v>
      </c>
      <c r="BA761">
        <v>0</v>
      </c>
      <c r="BB761">
        <v>0</v>
      </c>
      <c r="BC761">
        <v>0</v>
      </c>
      <c r="BD761">
        <v>0</v>
      </c>
      <c r="BE761">
        <v>0</v>
      </c>
      <c r="BF761" s="51">
        <f t="shared" si="319"/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21</v>
      </c>
      <c r="BW761" t="s">
        <v>25</v>
      </c>
      <c r="BX761">
        <v>0</v>
      </c>
      <c r="BY761">
        <v>1</v>
      </c>
      <c r="BZ761" s="52">
        <f t="shared" si="340"/>
        <v>1</v>
      </c>
      <c r="CA761">
        <v>1</v>
      </c>
      <c r="CB761">
        <v>1</v>
      </c>
      <c r="CC761">
        <v>1</v>
      </c>
      <c r="CD761">
        <v>0</v>
      </c>
      <c r="CE761">
        <v>0</v>
      </c>
      <c r="CF761" s="52">
        <f t="shared" si="341"/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Y761">
        <v>0</v>
      </c>
      <c r="CZ761">
        <v>0</v>
      </c>
      <c r="DA761">
        <v>0</v>
      </c>
      <c r="DC761">
        <v>0</v>
      </c>
      <c r="DD761" s="54">
        <f t="shared" si="321"/>
        <v>0</v>
      </c>
      <c r="DE761" t="s">
        <v>8</v>
      </c>
      <c r="DF761">
        <v>0</v>
      </c>
      <c r="DG761" s="46">
        <v>0</v>
      </c>
      <c r="DH761" t="s">
        <v>68</v>
      </c>
    </row>
    <row r="762" spans="1:112" hidden="1" x14ac:dyDescent="0.35">
      <c r="A762" t="s">
        <v>3</v>
      </c>
      <c r="B762">
        <v>909115030</v>
      </c>
      <c r="C762">
        <v>1986</v>
      </c>
      <c r="D762">
        <v>36</v>
      </c>
      <c r="E762">
        <v>3</v>
      </c>
      <c r="F762" t="s">
        <v>8</v>
      </c>
      <c r="G762" s="3" t="s">
        <v>11</v>
      </c>
      <c r="H762" s="1">
        <v>44450</v>
      </c>
      <c r="I762" s="1">
        <v>44475</v>
      </c>
      <c r="J762" s="1">
        <v>44478</v>
      </c>
      <c r="K762">
        <v>40</v>
      </c>
      <c r="L762" s="48">
        <f t="shared" si="342"/>
        <v>0</v>
      </c>
      <c r="M762" s="48">
        <f t="shared" si="315"/>
        <v>0</v>
      </c>
      <c r="N762" s="48">
        <f t="shared" si="316"/>
        <v>0</v>
      </c>
      <c r="O762">
        <v>39.571428571428569</v>
      </c>
      <c r="P762">
        <v>3100</v>
      </c>
      <c r="Q762" s="9">
        <f>VLOOKUP(ROUND(K762,0),Sheet2!$B$20:$J$37,8,0)</f>
        <v>3027.866102317616</v>
      </c>
      <c r="R762" s="46">
        <f>VLOOKUP(ROUND(K762,0),Sheet2!$B$20:$J$37,2,0)</f>
        <v>4186.3329471694315</v>
      </c>
      <c r="S762" s="46">
        <f>VLOOKUP(ROUND(K762,0),Sheet2!$B$20:$J$37,3,0)</f>
        <v>4014.327682062572</v>
      </c>
      <c r="T762" s="46">
        <f>VLOOKUP(ROUND(K762,0),Sheet2!$B$20:$J$37,4,0)</f>
        <v>3923.2435599941455</v>
      </c>
      <c r="U762" s="46">
        <f>VLOOKUP(ROUND(K762,0),Sheet2!$B$20:$J$37,5,0)</f>
        <v>3782.9916157892471</v>
      </c>
      <c r="V762" s="46">
        <f>VLOOKUP(ROUND(K762,0),Sheet2!$B$20:$J$37,6,0)</f>
        <v>3548.6367327923881</v>
      </c>
      <c r="W762" s="46">
        <f>VLOOKUP(ROUND(K762,0),Sheet2!$B$20:$J$37,7,0)</f>
        <v>3288.2514175550023</v>
      </c>
      <c r="X762" s="46">
        <f>VLOOKUP(ROUND(K762,0),Sheet2!$B$20:$J$37,8,0)</f>
        <v>3027.866102317616</v>
      </c>
      <c r="Y762" s="46">
        <f>VLOOKUP(ROUND(K762,0),Sheet2!$B$20:$J$37,9,0)</f>
        <v>2793.5112193207569</v>
      </c>
      <c r="Z762" s="46">
        <f>VLOOKUP(ROUND(K762,0),Sheet2!$B$20:$M$37,10,0)</f>
        <v>2653.2592751158591</v>
      </c>
      <c r="AA762" s="46">
        <f>VLOOKUP(ROUND(K762,0),Sheet2!$B$20:$M$37,11,0)</f>
        <v>2562.1751530474321</v>
      </c>
      <c r="AB762" s="46">
        <f>VLOOKUP(ROUND(K762,0),Sheet2!$B$20:$M$37,12,0)</f>
        <v>2390.1698879405726</v>
      </c>
      <c r="AC762" s="46">
        <v>25</v>
      </c>
      <c r="AD762" s="53">
        <f t="shared" si="317"/>
        <v>0</v>
      </c>
      <c r="AE762">
        <v>1</v>
      </c>
      <c r="AF762" s="46">
        <v>0</v>
      </c>
      <c r="AG762">
        <v>0</v>
      </c>
      <c r="AH762" s="45">
        <v>0</v>
      </c>
      <c r="AL762">
        <v>0</v>
      </c>
      <c r="AM762" s="45">
        <v>0</v>
      </c>
      <c r="AO762">
        <v>0</v>
      </c>
      <c r="AS762">
        <v>0</v>
      </c>
      <c r="AT762">
        <v>0</v>
      </c>
      <c r="AU762" t="s">
        <v>20</v>
      </c>
      <c r="AV762" t="s">
        <v>25</v>
      </c>
      <c r="AW762">
        <v>0</v>
      </c>
      <c r="AX762">
        <v>1</v>
      </c>
      <c r="AY762">
        <v>0</v>
      </c>
      <c r="AZ762" s="51">
        <f t="shared" si="318"/>
        <v>1</v>
      </c>
      <c r="BA762">
        <v>0</v>
      </c>
      <c r="BB762">
        <v>1</v>
      </c>
      <c r="BC762">
        <v>1</v>
      </c>
      <c r="BD762">
        <v>0</v>
      </c>
      <c r="BE762">
        <v>0</v>
      </c>
      <c r="BF762" s="51">
        <f t="shared" si="319"/>
        <v>0</v>
      </c>
      <c r="BG762">
        <v>0</v>
      </c>
      <c r="BH762">
        <v>0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25</v>
      </c>
      <c r="BW762" t="s">
        <v>25</v>
      </c>
      <c r="BX762">
        <v>0</v>
      </c>
      <c r="BY762">
        <v>0</v>
      </c>
      <c r="BZ762" s="52">
        <f t="shared" si="340"/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 s="52">
        <f t="shared" si="341"/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Y762">
        <v>0</v>
      </c>
      <c r="CZ762">
        <v>0</v>
      </c>
      <c r="DA762">
        <v>0</v>
      </c>
      <c r="DC762">
        <v>0</v>
      </c>
      <c r="DD762" s="54">
        <f t="shared" si="321"/>
        <v>0</v>
      </c>
      <c r="DE762" t="s">
        <v>8</v>
      </c>
      <c r="DF762">
        <v>0</v>
      </c>
      <c r="DG762" s="46">
        <v>0</v>
      </c>
      <c r="DH762" t="s">
        <v>68</v>
      </c>
    </row>
    <row r="763" spans="1:112" hidden="1" x14ac:dyDescent="0.35">
      <c r="A763" t="s">
        <v>3</v>
      </c>
      <c r="B763">
        <v>981081096</v>
      </c>
      <c r="C763">
        <v>1996</v>
      </c>
      <c r="D763">
        <v>26</v>
      </c>
      <c r="E763" s="45">
        <v>1</v>
      </c>
      <c r="F763" t="s">
        <v>8</v>
      </c>
      <c r="G763" s="3" t="s">
        <v>11</v>
      </c>
      <c r="H763" s="1">
        <v>44426</v>
      </c>
      <c r="I763" s="1">
        <v>44479</v>
      </c>
      <c r="J763" s="1">
        <v>44520</v>
      </c>
      <c r="K763">
        <v>40.142857142857146</v>
      </c>
      <c r="L763" s="48">
        <f t="shared" si="342"/>
        <v>0</v>
      </c>
      <c r="M763" s="48">
        <f t="shared" si="315"/>
        <v>0</v>
      </c>
      <c r="N763" s="48">
        <f t="shared" si="316"/>
        <v>0</v>
      </c>
      <c r="O763">
        <v>34.285714285714292</v>
      </c>
      <c r="P763">
        <v>3100</v>
      </c>
      <c r="Q763" s="9">
        <f>VLOOKUP(ROUND(K763,0),Sheet2!$B$20:$J$37,8,0)</f>
        <v>3027.866102317616</v>
      </c>
      <c r="R763" s="46">
        <f>VLOOKUP(ROUND(K763,0),Sheet2!$B$20:$J$37,2,0)</f>
        <v>4186.3329471694315</v>
      </c>
      <c r="S763" s="46">
        <f>VLOOKUP(ROUND(K763,0),Sheet2!$B$20:$J$37,3,0)</f>
        <v>4014.327682062572</v>
      </c>
      <c r="T763" s="46">
        <f>VLOOKUP(ROUND(K763,0),Sheet2!$B$20:$J$37,4,0)</f>
        <v>3923.2435599941455</v>
      </c>
      <c r="U763" s="46">
        <f>VLOOKUP(ROUND(K763,0),Sheet2!$B$20:$J$37,5,0)</f>
        <v>3782.9916157892471</v>
      </c>
      <c r="V763" s="46">
        <f>VLOOKUP(ROUND(K763,0),Sheet2!$B$20:$J$37,6,0)</f>
        <v>3548.6367327923881</v>
      </c>
      <c r="W763" s="46">
        <f>VLOOKUP(ROUND(K763,0),Sheet2!$B$20:$J$37,7,0)</f>
        <v>3288.2514175550023</v>
      </c>
      <c r="X763" s="46">
        <f>VLOOKUP(ROUND(K763,0),Sheet2!$B$20:$J$37,8,0)</f>
        <v>3027.866102317616</v>
      </c>
      <c r="Y763" s="46">
        <f>VLOOKUP(ROUND(K763,0),Sheet2!$B$20:$J$37,9,0)</f>
        <v>2793.5112193207569</v>
      </c>
      <c r="Z763" s="46">
        <f>VLOOKUP(ROUND(K763,0),Sheet2!$B$20:$M$37,10,0)</f>
        <v>2653.2592751158591</v>
      </c>
      <c r="AA763" s="46">
        <f>VLOOKUP(ROUND(K763,0),Sheet2!$B$20:$M$37,11,0)</f>
        <v>2562.1751530474321</v>
      </c>
      <c r="AB763" s="46">
        <f>VLOOKUP(ROUND(K763,0),Sheet2!$B$20:$M$37,12,0)</f>
        <v>2390.1698879405726</v>
      </c>
      <c r="AC763" s="46">
        <v>25</v>
      </c>
      <c r="AD763" s="53">
        <f t="shared" si="317"/>
        <v>0</v>
      </c>
      <c r="AE763">
        <v>1</v>
      </c>
      <c r="AF763" s="46">
        <v>0</v>
      </c>
      <c r="AG763">
        <v>0</v>
      </c>
      <c r="AH763" s="45">
        <v>0</v>
      </c>
      <c r="AL763">
        <v>0</v>
      </c>
      <c r="AM763" s="45">
        <v>0</v>
      </c>
      <c r="AO763">
        <v>0</v>
      </c>
      <c r="AQ763">
        <v>0</v>
      </c>
      <c r="AS763">
        <v>0</v>
      </c>
      <c r="AT763">
        <v>0</v>
      </c>
      <c r="AU763" t="s">
        <v>20</v>
      </c>
      <c r="AV763" t="s">
        <v>24</v>
      </c>
      <c r="AW763">
        <v>0</v>
      </c>
      <c r="AX763">
        <v>0</v>
      </c>
      <c r="AY763">
        <v>1</v>
      </c>
      <c r="AZ763" s="51">
        <f t="shared" si="318"/>
        <v>1</v>
      </c>
      <c r="BA763">
        <v>0</v>
      </c>
      <c r="BB763">
        <v>0</v>
      </c>
      <c r="BC763">
        <v>0</v>
      </c>
      <c r="BD763">
        <v>0</v>
      </c>
      <c r="BE763">
        <v>0</v>
      </c>
      <c r="BF763" s="51">
        <f t="shared" si="319"/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53</v>
      </c>
      <c r="BW763" t="s">
        <v>24</v>
      </c>
      <c r="BX763">
        <v>0</v>
      </c>
      <c r="BY763">
        <v>0</v>
      </c>
      <c r="BZ763" s="52">
        <f t="shared" si="340"/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 s="52">
        <f t="shared" si="341"/>
        <v>0</v>
      </c>
      <c r="CG763">
        <v>0</v>
      </c>
      <c r="CH763">
        <v>0</v>
      </c>
      <c r="CI763">
        <v>0</v>
      </c>
      <c r="CJ763">
        <v>0</v>
      </c>
      <c r="CK763">
        <v>1</v>
      </c>
      <c r="CL763">
        <v>0</v>
      </c>
      <c r="CM763">
        <v>0</v>
      </c>
      <c r="CN763">
        <v>1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Y763">
        <v>0</v>
      </c>
      <c r="CZ763">
        <v>0</v>
      </c>
      <c r="DA763">
        <v>0</v>
      </c>
      <c r="DC763">
        <v>0</v>
      </c>
      <c r="DD763" s="54">
        <f t="shared" si="321"/>
        <v>0</v>
      </c>
      <c r="DE763" t="s">
        <v>73</v>
      </c>
      <c r="DF763">
        <v>0</v>
      </c>
      <c r="DG763" s="46">
        <v>0</v>
      </c>
      <c r="DH763" t="s">
        <v>68</v>
      </c>
    </row>
    <row r="764" spans="1:112" hidden="1" x14ac:dyDescent="0.35">
      <c r="A764" t="s">
        <v>3</v>
      </c>
      <c r="B764">
        <v>944343898</v>
      </c>
      <c r="C764">
        <v>1981</v>
      </c>
      <c r="D764">
        <v>41</v>
      </c>
      <c r="E764" s="45">
        <v>3</v>
      </c>
      <c r="F764" t="s">
        <v>8</v>
      </c>
      <c r="G764" s="3" t="s">
        <v>11</v>
      </c>
      <c r="H764" s="1">
        <v>44422</v>
      </c>
      <c r="I764" s="1">
        <v>44465</v>
      </c>
      <c r="J764" s="1">
        <v>44485</v>
      </c>
      <c r="K764">
        <v>40.142857142857146</v>
      </c>
      <c r="L764" s="48">
        <f t="shared" si="342"/>
        <v>0</v>
      </c>
      <c r="M764" s="48">
        <f t="shared" si="315"/>
        <v>0</v>
      </c>
      <c r="N764" s="48">
        <f t="shared" si="316"/>
        <v>0</v>
      </c>
      <c r="O764">
        <v>37.285714285714292</v>
      </c>
      <c r="P764">
        <v>3100</v>
      </c>
      <c r="Q764" s="9">
        <f>VLOOKUP(ROUND(K764,0),Sheet2!$B$20:$J$37,8,0)</f>
        <v>3027.866102317616</v>
      </c>
      <c r="R764" s="46">
        <f>VLOOKUP(ROUND(K764,0),Sheet2!$B$20:$J$37,2,0)</f>
        <v>4186.3329471694315</v>
      </c>
      <c r="S764" s="46">
        <f>VLOOKUP(ROUND(K764,0),Sheet2!$B$20:$J$37,3,0)</f>
        <v>4014.327682062572</v>
      </c>
      <c r="T764" s="46">
        <f>VLOOKUP(ROUND(K764,0),Sheet2!$B$20:$J$37,4,0)</f>
        <v>3923.2435599941455</v>
      </c>
      <c r="U764" s="46">
        <f>VLOOKUP(ROUND(K764,0),Sheet2!$B$20:$J$37,5,0)</f>
        <v>3782.9916157892471</v>
      </c>
      <c r="V764" s="46">
        <f>VLOOKUP(ROUND(K764,0),Sheet2!$B$20:$J$37,6,0)</f>
        <v>3548.6367327923881</v>
      </c>
      <c r="W764" s="46">
        <f>VLOOKUP(ROUND(K764,0),Sheet2!$B$20:$J$37,7,0)</f>
        <v>3288.2514175550023</v>
      </c>
      <c r="X764" s="46">
        <f>VLOOKUP(ROUND(K764,0),Sheet2!$B$20:$J$37,8,0)</f>
        <v>3027.866102317616</v>
      </c>
      <c r="Y764" s="46">
        <f>VLOOKUP(ROUND(K764,0),Sheet2!$B$20:$J$37,9,0)</f>
        <v>2793.5112193207569</v>
      </c>
      <c r="Z764" s="46">
        <f>VLOOKUP(ROUND(K764,0),Sheet2!$B$20:$M$37,10,0)</f>
        <v>2653.2592751158591</v>
      </c>
      <c r="AA764" s="46">
        <f>VLOOKUP(ROUND(K764,0),Sheet2!$B$20:$M$37,11,0)</f>
        <v>2562.1751530474321</v>
      </c>
      <c r="AB764" s="46">
        <f>VLOOKUP(ROUND(K764,0),Sheet2!$B$20:$M$37,12,0)</f>
        <v>2390.1698879405726</v>
      </c>
      <c r="AC764" s="46">
        <v>25</v>
      </c>
      <c r="AD764" s="53">
        <f t="shared" si="317"/>
        <v>0</v>
      </c>
      <c r="AE764">
        <v>1</v>
      </c>
      <c r="AF764" s="46">
        <v>0</v>
      </c>
      <c r="AG764">
        <v>0</v>
      </c>
      <c r="AH764" s="45">
        <v>0</v>
      </c>
      <c r="AL764">
        <v>0</v>
      </c>
      <c r="AM764" s="45">
        <v>0</v>
      </c>
      <c r="AO764">
        <v>0</v>
      </c>
      <c r="AQ764">
        <v>0</v>
      </c>
      <c r="AS764">
        <v>0</v>
      </c>
      <c r="AT764">
        <v>0</v>
      </c>
      <c r="AU764" t="s">
        <v>20</v>
      </c>
      <c r="AV764" t="s">
        <v>24</v>
      </c>
      <c r="AW764">
        <v>0</v>
      </c>
      <c r="AX764">
        <v>0</v>
      </c>
      <c r="AY764">
        <v>0</v>
      </c>
      <c r="AZ764" s="51">
        <f t="shared" si="318"/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51">
        <f t="shared" si="319"/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43</v>
      </c>
      <c r="BW764" t="s">
        <v>24</v>
      </c>
      <c r="BX764">
        <v>0</v>
      </c>
      <c r="BY764">
        <v>0</v>
      </c>
      <c r="BZ764" s="52">
        <f t="shared" si="340"/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 s="52">
        <f t="shared" si="341"/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Y764">
        <v>0</v>
      </c>
      <c r="CZ764">
        <v>0</v>
      </c>
      <c r="DA764">
        <v>0</v>
      </c>
      <c r="DC764">
        <v>0</v>
      </c>
      <c r="DD764" s="54">
        <f t="shared" si="321"/>
        <v>0</v>
      </c>
      <c r="DE764" t="s">
        <v>73</v>
      </c>
      <c r="DF764">
        <v>0</v>
      </c>
      <c r="DG764" s="46">
        <v>0</v>
      </c>
      <c r="DH764" t="s">
        <v>68</v>
      </c>
    </row>
    <row r="765" spans="1:112" hidden="1" x14ac:dyDescent="0.35">
      <c r="A765" t="s">
        <v>3</v>
      </c>
      <c r="B765">
        <v>937801172</v>
      </c>
      <c r="C765">
        <v>1993</v>
      </c>
      <c r="D765">
        <v>29</v>
      </c>
      <c r="E765">
        <v>1</v>
      </c>
      <c r="F765" t="s">
        <v>8</v>
      </c>
      <c r="G765" s="3" t="s">
        <v>11</v>
      </c>
      <c r="H765" s="1">
        <v>44439</v>
      </c>
      <c r="I765" s="1">
        <v>44482</v>
      </c>
      <c r="J765" s="1">
        <v>44519</v>
      </c>
      <c r="K765">
        <v>40.285714285714285</v>
      </c>
      <c r="L765" s="48">
        <f t="shared" si="342"/>
        <v>0</v>
      </c>
      <c r="M765" s="48">
        <f t="shared" si="315"/>
        <v>0</v>
      </c>
      <c r="N765" s="48">
        <f t="shared" si="316"/>
        <v>0</v>
      </c>
      <c r="O765">
        <v>35</v>
      </c>
      <c r="P765">
        <v>3100</v>
      </c>
      <c r="Q765" s="9">
        <f>VLOOKUP(ROUND(K765,0),Sheet2!$B$20:$J$37,8,0)</f>
        <v>3027.866102317616</v>
      </c>
      <c r="R765" s="46">
        <f>VLOOKUP(ROUND(K765,0),Sheet2!$B$20:$J$37,2,0)</f>
        <v>4186.3329471694315</v>
      </c>
      <c r="S765" s="46">
        <f>VLOOKUP(ROUND(K765,0),Sheet2!$B$20:$J$37,3,0)</f>
        <v>4014.327682062572</v>
      </c>
      <c r="T765" s="46">
        <f>VLOOKUP(ROUND(K765,0),Sheet2!$B$20:$J$37,4,0)</f>
        <v>3923.2435599941455</v>
      </c>
      <c r="U765" s="46">
        <f>VLOOKUP(ROUND(K765,0),Sheet2!$B$20:$J$37,5,0)</f>
        <v>3782.9916157892471</v>
      </c>
      <c r="V765" s="46">
        <f>VLOOKUP(ROUND(K765,0),Sheet2!$B$20:$J$37,6,0)</f>
        <v>3548.6367327923881</v>
      </c>
      <c r="W765" s="46">
        <f>VLOOKUP(ROUND(K765,0),Sheet2!$B$20:$J$37,7,0)</f>
        <v>3288.2514175550023</v>
      </c>
      <c r="X765" s="46">
        <f>VLOOKUP(ROUND(K765,0),Sheet2!$B$20:$J$37,8,0)</f>
        <v>3027.866102317616</v>
      </c>
      <c r="Y765" s="46">
        <f>VLOOKUP(ROUND(K765,0),Sheet2!$B$20:$J$37,9,0)</f>
        <v>2793.5112193207569</v>
      </c>
      <c r="Z765" s="46">
        <f>VLOOKUP(ROUND(K765,0),Sheet2!$B$20:$M$37,10,0)</f>
        <v>2653.2592751158591</v>
      </c>
      <c r="AA765" s="46">
        <f>VLOOKUP(ROUND(K765,0),Sheet2!$B$20:$M$37,11,0)</f>
        <v>2562.1751530474321</v>
      </c>
      <c r="AB765" s="46">
        <f>VLOOKUP(ROUND(K765,0),Sheet2!$B$20:$M$37,12,0)</f>
        <v>2390.1698879405726</v>
      </c>
      <c r="AC765" s="46">
        <v>25</v>
      </c>
      <c r="AD765" s="53">
        <f t="shared" si="317"/>
        <v>0</v>
      </c>
      <c r="AE765">
        <v>1</v>
      </c>
      <c r="AF765" s="46">
        <v>0</v>
      </c>
      <c r="AG765">
        <v>0</v>
      </c>
      <c r="AH765" s="45">
        <v>0</v>
      </c>
      <c r="AL765">
        <v>0</v>
      </c>
      <c r="AM765" s="45">
        <v>0</v>
      </c>
      <c r="AO765">
        <v>0</v>
      </c>
      <c r="AS765">
        <v>0</v>
      </c>
      <c r="AT765">
        <v>0</v>
      </c>
      <c r="AU765" t="s">
        <v>20</v>
      </c>
      <c r="AV765" t="s">
        <v>25</v>
      </c>
      <c r="AW765">
        <v>0</v>
      </c>
      <c r="AX765">
        <v>0</v>
      </c>
      <c r="AY765">
        <v>1</v>
      </c>
      <c r="AZ765" s="51">
        <f t="shared" si="318"/>
        <v>1</v>
      </c>
      <c r="BA765">
        <v>0</v>
      </c>
      <c r="BB765">
        <v>0</v>
      </c>
      <c r="BC765">
        <v>1</v>
      </c>
      <c r="BD765">
        <v>0</v>
      </c>
      <c r="BE765">
        <v>0</v>
      </c>
      <c r="BF765" s="51">
        <f t="shared" si="319"/>
        <v>0</v>
      </c>
      <c r="BG765">
        <v>0</v>
      </c>
      <c r="BH765">
        <v>0</v>
      </c>
      <c r="BI765">
        <v>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43</v>
      </c>
      <c r="BW765" t="s">
        <v>25</v>
      </c>
      <c r="BX765">
        <v>0</v>
      </c>
      <c r="BY765">
        <v>0</v>
      </c>
      <c r="BZ765" s="52">
        <f t="shared" si="340"/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 s="52">
        <f t="shared" si="341"/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Y765">
        <v>0</v>
      </c>
      <c r="CZ765">
        <v>0</v>
      </c>
      <c r="DA765">
        <v>0</v>
      </c>
      <c r="DC765">
        <v>0</v>
      </c>
      <c r="DD765" s="54">
        <f t="shared" si="321"/>
        <v>0</v>
      </c>
      <c r="DE765" t="s">
        <v>8</v>
      </c>
      <c r="DF765">
        <v>0</v>
      </c>
      <c r="DG765" s="46">
        <v>0</v>
      </c>
      <c r="DH765" t="s">
        <v>68</v>
      </c>
    </row>
    <row r="766" spans="1:112" x14ac:dyDescent="0.35">
      <c r="A766" t="s">
        <v>3</v>
      </c>
      <c r="B766">
        <v>353060787</v>
      </c>
      <c r="C766">
        <v>1996</v>
      </c>
      <c r="D766">
        <v>26</v>
      </c>
      <c r="E766" s="45">
        <v>1</v>
      </c>
      <c r="F766" t="s">
        <v>8</v>
      </c>
      <c r="G766" s="3" t="s">
        <v>11</v>
      </c>
      <c r="H766" s="1">
        <v>44429</v>
      </c>
      <c r="I766" s="1"/>
      <c r="J766" s="1">
        <v>44463</v>
      </c>
      <c r="K766">
        <v>34</v>
      </c>
      <c r="L766" s="48">
        <f t="shared" si="342"/>
        <v>0</v>
      </c>
      <c r="M766" s="48">
        <f t="shared" si="315"/>
        <v>0</v>
      </c>
      <c r="N766" s="48">
        <f t="shared" si="316"/>
        <v>1</v>
      </c>
      <c r="O766">
        <v>29.142857142857142</v>
      </c>
      <c r="P766">
        <v>2100</v>
      </c>
      <c r="Q766" s="9">
        <f>VLOOKUP(ROUND(K766,0),Sheet2!$B$20:$J$37,8,0)</f>
        <v>2031.66999959842</v>
      </c>
      <c r="R766" s="46">
        <f>VLOOKUP(ROUND(K766,0),Sheet2!$B$20:$J$37,2,0)</f>
        <v>2808.9904803202526</v>
      </c>
      <c r="S766" s="46">
        <f>VLOOKUP(ROUND(K766,0),Sheet2!$B$20:$J$37,3,0)</f>
        <v>2693.5765468497157</v>
      </c>
      <c r="T766" s="46">
        <f>VLOOKUP(ROUND(K766,0),Sheet2!$B$20:$J$37,4,0)</f>
        <v>2632.4599479008589</v>
      </c>
      <c r="U766" s="46">
        <f>VLOOKUP(ROUND(K766,0),Sheet2!$B$20:$J$37,5,0)</f>
        <v>2538.3521974926302</v>
      </c>
      <c r="V766" s="46">
        <f>VLOOKUP(ROUND(K766,0),Sheet2!$B$20:$J$37,6,0)</f>
        <v>2381.1022501849629</v>
      </c>
      <c r="W766" s="46">
        <f>VLOOKUP(ROUND(K766,0),Sheet2!$B$20:$J$37,7,0)</f>
        <v>2206.3861248916915</v>
      </c>
      <c r="X766" s="46">
        <f>VLOOKUP(ROUND(K766,0),Sheet2!$B$20:$J$37,8,0)</f>
        <v>2031.66999959842</v>
      </c>
      <c r="Y766" s="46">
        <f>VLOOKUP(ROUND(K766,0),Sheet2!$B$20:$J$37,9,0)</f>
        <v>1874.4200522907529</v>
      </c>
      <c r="Z766" s="46">
        <f>VLOOKUP(ROUND(K766,0),Sheet2!$B$20:$M$37,10,0)</f>
        <v>1780.312301882524</v>
      </c>
      <c r="AA766" s="46">
        <f>VLOOKUP(ROUND(K766,0),Sheet2!$B$20:$M$37,11,0)</f>
        <v>1719.1957029336675</v>
      </c>
      <c r="AB766" s="46">
        <f>VLOOKUP(ROUND(K766,0),Sheet2!$B$20:$M$37,12,0)</f>
        <v>1603.7817694631306</v>
      </c>
      <c r="AC766" s="46">
        <v>25</v>
      </c>
      <c r="AD766" s="53">
        <f t="shared" si="317"/>
        <v>0</v>
      </c>
      <c r="AE766">
        <v>1</v>
      </c>
      <c r="AF766" s="46">
        <v>0</v>
      </c>
      <c r="AG766">
        <v>0</v>
      </c>
      <c r="AH766" s="45">
        <v>0</v>
      </c>
      <c r="AL766">
        <v>0</v>
      </c>
      <c r="AM766" s="45">
        <v>0</v>
      </c>
      <c r="AO766">
        <v>0</v>
      </c>
      <c r="AQ766">
        <v>1</v>
      </c>
      <c r="AR766">
        <v>34</v>
      </c>
      <c r="AS766">
        <v>0</v>
      </c>
      <c r="AT766">
        <v>0</v>
      </c>
      <c r="AU766" t="s">
        <v>21</v>
      </c>
      <c r="AV766" t="s">
        <v>25</v>
      </c>
      <c r="AW766">
        <v>0</v>
      </c>
      <c r="AX766">
        <v>0</v>
      </c>
      <c r="AY766">
        <v>1</v>
      </c>
      <c r="AZ766" s="51">
        <f t="shared" si="318"/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 s="51">
        <f t="shared" si="319"/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/>
      <c r="CW766">
        <v>0</v>
      </c>
      <c r="CY766">
        <v>0</v>
      </c>
      <c r="CZ766">
        <v>0</v>
      </c>
      <c r="DA766">
        <v>0</v>
      </c>
      <c r="DC766">
        <v>0</v>
      </c>
      <c r="DD766" s="54">
        <f t="shared" si="321"/>
        <v>0</v>
      </c>
      <c r="DE766" t="s">
        <v>73</v>
      </c>
      <c r="DF766">
        <v>1</v>
      </c>
      <c r="DG766" s="46">
        <v>0</v>
      </c>
      <c r="DH766" t="s">
        <v>69</v>
      </c>
    </row>
    <row r="767" spans="1:112" hidden="1" x14ac:dyDescent="0.35">
      <c r="A767" t="s">
        <v>3</v>
      </c>
      <c r="B767">
        <v>333834939</v>
      </c>
      <c r="C767">
        <v>1989</v>
      </c>
      <c r="D767">
        <v>33</v>
      </c>
      <c r="E767">
        <v>2</v>
      </c>
      <c r="F767" t="s">
        <v>8</v>
      </c>
      <c r="G767" s="3" t="s">
        <v>11</v>
      </c>
      <c r="H767" s="1">
        <v>44426</v>
      </c>
      <c r="I767" s="1">
        <v>44481</v>
      </c>
      <c r="J767" s="1">
        <v>44546</v>
      </c>
      <c r="K767">
        <v>39.428571428571431</v>
      </c>
      <c r="L767" s="48">
        <f t="shared" si="342"/>
        <v>0</v>
      </c>
      <c r="M767" s="48">
        <f t="shared" si="315"/>
        <v>0</v>
      </c>
      <c r="N767" s="48">
        <f t="shared" si="316"/>
        <v>0</v>
      </c>
      <c r="O767">
        <v>30.142857142857146</v>
      </c>
      <c r="P767">
        <v>2950</v>
      </c>
      <c r="Q767" s="9">
        <f>VLOOKUP(ROUND(K767,0),Sheet2!$B$20:$J$37,8,0)</f>
        <v>2883.6536389391513</v>
      </c>
      <c r="R767" s="46">
        <f>VLOOKUP(ROUND(K767,0),Sheet2!$B$20:$J$37,2,0)</f>
        <v>3986.9445441050993</v>
      </c>
      <c r="S767" s="46">
        <f>VLOOKUP(ROUND(K767,0),Sheet2!$B$20:$J$37,3,0)</f>
        <v>3823.1316171522089</v>
      </c>
      <c r="T767" s="46">
        <f>VLOOKUP(ROUND(K767,0),Sheet2!$B$20:$J$37,4,0)</f>
        <v>3736.3856874523608</v>
      </c>
      <c r="U767" s="46">
        <f>VLOOKUP(ROUND(K767,0),Sheet2!$B$20:$J$37,5,0)</f>
        <v>3602.8137210549116</v>
      </c>
      <c r="V767" s="46">
        <f>VLOOKUP(ROUND(K767,0),Sheet2!$B$20:$J$37,6,0)</f>
        <v>3379.6207896898895</v>
      </c>
      <c r="W767" s="46">
        <f>VLOOKUP(ROUND(K767,0),Sheet2!$B$20:$J$37,7,0)</f>
        <v>3131.6372143145204</v>
      </c>
      <c r="X767" s="46">
        <f>VLOOKUP(ROUND(K767,0),Sheet2!$B$20:$J$37,8,0)</f>
        <v>2883.6536389391513</v>
      </c>
      <c r="Y767" s="46">
        <f>VLOOKUP(ROUND(K767,0),Sheet2!$B$20:$J$37,9,0)</f>
        <v>2660.4607075741292</v>
      </c>
      <c r="Z767" s="46">
        <f>VLOOKUP(ROUND(K767,0),Sheet2!$B$20:$M$37,10,0)</f>
        <v>2526.8887411766796</v>
      </c>
      <c r="AA767" s="46">
        <f>VLOOKUP(ROUND(K767,0),Sheet2!$B$20:$M$37,11,0)</f>
        <v>2440.1428114768319</v>
      </c>
      <c r="AB767" s="46">
        <f>VLOOKUP(ROUND(K767,0),Sheet2!$B$20:$M$37,12,0)</f>
        <v>2276.3298845239415</v>
      </c>
      <c r="AC767" s="46">
        <v>25</v>
      </c>
      <c r="AD767" s="53">
        <f t="shared" si="317"/>
        <v>0</v>
      </c>
      <c r="AE767">
        <v>1</v>
      </c>
      <c r="AF767" s="46">
        <v>0</v>
      </c>
      <c r="AG767">
        <v>0</v>
      </c>
      <c r="AH767" s="45">
        <v>0</v>
      </c>
      <c r="AL767">
        <v>1</v>
      </c>
      <c r="AM767" s="45">
        <v>0</v>
      </c>
      <c r="AN767">
        <v>24</v>
      </c>
      <c r="AO767">
        <v>0</v>
      </c>
      <c r="AS767">
        <v>0</v>
      </c>
      <c r="AT767">
        <v>1</v>
      </c>
      <c r="AU767" t="s">
        <v>20</v>
      </c>
      <c r="AV767" t="s">
        <v>24</v>
      </c>
      <c r="AW767">
        <v>0</v>
      </c>
      <c r="AX767">
        <v>0</v>
      </c>
      <c r="AY767">
        <v>1</v>
      </c>
      <c r="AZ767" s="51">
        <f t="shared" si="318"/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 s="51">
        <f t="shared" si="319"/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55</v>
      </c>
      <c r="BW767" t="s">
        <v>24</v>
      </c>
      <c r="BX767">
        <v>0</v>
      </c>
      <c r="BY767">
        <v>0</v>
      </c>
      <c r="BZ767" s="52">
        <f t="shared" ref="BZ767:BZ769" si="343">BX767+BY767</f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 s="52">
        <f t="shared" ref="CF767:CF769" si="344">CD767+CE767</f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Y767">
        <v>0</v>
      </c>
      <c r="CZ767">
        <v>0</v>
      </c>
      <c r="DA767">
        <v>0</v>
      </c>
      <c r="DC767">
        <v>0</v>
      </c>
      <c r="DD767" s="54">
        <f t="shared" si="321"/>
        <v>0</v>
      </c>
      <c r="DE767" t="s">
        <v>8</v>
      </c>
      <c r="DF767">
        <v>0</v>
      </c>
      <c r="DG767" s="46">
        <v>0</v>
      </c>
      <c r="DH767" t="s">
        <v>68</v>
      </c>
    </row>
    <row r="768" spans="1:112" hidden="1" x14ac:dyDescent="0.35">
      <c r="A768" t="s">
        <v>3</v>
      </c>
      <c r="B768">
        <v>935821831</v>
      </c>
      <c r="C768">
        <v>1990</v>
      </c>
      <c r="D768">
        <v>32</v>
      </c>
      <c r="E768">
        <v>0</v>
      </c>
      <c r="F768" t="s">
        <v>9</v>
      </c>
      <c r="G768" s="3" t="s">
        <v>11</v>
      </c>
      <c r="H768" s="1">
        <v>44428</v>
      </c>
      <c r="I768" s="1">
        <v>44484</v>
      </c>
      <c r="J768" s="1">
        <v>44552</v>
      </c>
      <c r="K768">
        <v>39.428571428571431</v>
      </c>
      <c r="L768" s="48">
        <f t="shared" si="342"/>
        <v>0</v>
      </c>
      <c r="M768" s="48">
        <f t="shared" si="315"/>
        <v>0</v>
      </c>
      <c r="N768" s="48">
        <f t="shared" si="316"/>
        <v>0</v>
      </c>
      <c r="O768">
        <v>29.714285714285715</v>
      </c>
      <c r="P768">
        <v>2940</v>
      </c>
      <c r="Q768" s="9">
        <f>VLOOKUP(ROUND(K768,0),Sheet2!$B$20:$J$37,8,0)</f>
        <v>2883.6536389391513</v>
      </c>
      <c r="R768" s="46">
        <f>VLOOKUP(ROUND(K768,0),Sheet2!$B$20:$J$37,2,0)</f>
        <v>3986.9445441050993</v>
      </c>
      <c r="S768" s="46">
        <f>VLOOKUP(ROUND(K768,0),Sheet2!$B$20:$J$37,3,0)</f>
        <v>3823.1316171522089</v>
      </c>
      <c r="T768" s="46">
        <f>VLOOKUP(ROUND(K768,0),Sheet2!$B$20:$J$37,4,0)</f>
        <v>3736.3856874523608</v>
      </c>
      <c r="U768" s="46">
        <f>VLOOKUP(ROUND(K768,0),Sheet2!$B$20:$J$37,5,0)</f>
        <v>3602.8137210549116</v>
      </c>
      <c r="V768" s="46">
        <f>VLOOKUP(ROUND(K768,0),Sheet2!$B$20:$J$37,6,0)</f>
        <v>3379.6207896898895</v>
      </c>
      <c r="W768" s="46">
        <f>VLOOKUP(ROUND(K768,0),Sheet2!$B$20:$J$37,7,0)</f>
        <v>3131.6372143145204</v>
      </c>
      <c r="X768" s="46">
        <f>VLOOKUP(ROUND(K768,0),Sheet2!$B$20:$J$37,8,0)</f>
        <v>2883.6536389391513</v>
      </c>
      <c r="Y768" s="46">
        <f>VLOOKUP(ROUND(K768,0),Sheet2!$B$20:$J$37,9,0)</f>
        <v>2660.4607075741292</v>
      </c>
      <c r="Z768" s="46">
        <f>VLOOKUP(ROUND(K768,0),Sheet2!$B$20:$M$37,10,0)</f>
        <v>2526.8887411766796</v>
      </c>
      <c r="AA768" s="46">
        <f>VLOOKUP(ROUND(K768,0),Sheet2!$B$20:$M$37,11,0)</f>
        <v>2440.1428114768319</v>
      </c>
      <c r="AB768" s="46">
        <f>VLOOKUP(ROUND(K768,0),Sheet2!$B$20:$M$37,12,0)</f>
        <v>2276.3298845239415</v>
      </c>
      <c r="AC768" s="46">
        <v>25</v>
      </c>
      <c r="AD768" s="53">
        <f t="shared" si="317"/>
        <v>0</v>
      </c>
      <c r="AE768">
        <v>1</v>
      </c>
      <c r="AF768" s="46">
        <v>0</v>
      </c>
      <c r="AG768">
        <v>0</v>
      </c>
      <c r="AH768" s="45">
        <v>0</v>
      </c>
      <c r="AL768">
        <v>0</v>
      </c>
      <c r="AM768" s="45">
        <v>0</v>
      </c>
      <c r="AO768">
        <v>0</v>
      </c>
      <c r="AS768">
        <v>0</v>
      </c>
      <c r="AT768">
        <v>0</v>
      </c>
      <c r="AU768" t="s">
        <v>20</v>
      </c>
      <c r="AV768" t="s">
        <v>24</v>
      </c>
      <c r="AW768">
        <v>0</v>
      </c>
      <c r="AX768">
        <v>0</v>
      </c>
      <c r="AY768">
        <v>1</v>
      </c>
      <c r="AZ768" s="51">
        <f t="shared" si="318"/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 s="51">
        <f t="shared" si="319"/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56</v>
      </c>
      <c r="BW768" t="s">
        <v>24</v>
      </c>
      <c r="BX768">
        <v>0</v>
      </c>
      <c r="BY768">
        <v>0</v>
      </c>
      <c r="BZ768" s="52">
        <f t="shared" si="343"/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 s="52">
        <f t="shared" si="344"/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Y768">
        <v>0</v>
      </c>
      <c r="CZ768">
        <v>0</v>
      </c>
      <c r="DA768">
        <v>0</v>
      </c>
      <c r="DC768">
        <v>0</v>
      </c>
      <c r="DD768" s="54">
        <f t="shared" si="321"/>
        <v>0</v>
      </c>
      <c r="DE768" t="s">
        <v>73</v>
      </c>
      <c r="DF768">
        <v>0</v>
      </c>
      <c r="DG768" s="46">
        <v>0</v>
      </c>
      <c r="DH768" t="s">
        <v>68</v>
      </c>
    </row>
    <row r="769" spans="1:112" hidden="1" x14ac:dyDescent="0.35">
      <c r="A769" t="s">
        <v>3</v>
      </c>
      <c r="B769">
        <v>937286011</v>
      </c>
      <c r="C769">
        <v>1992</v>
      </c>
      <c r="D769">
        <v>30</v>
      </c>
      <c r="E769">
        <v>1</v>
      </c>
      <c r="F769" t="s">
        <v>8</v>
      </c>
      <c r="G769" s="3" t="s">
        <v>11</v>
      </c>
      <c r="H769" s="1">
        <v>44438</v>
      </c>
      <c r="I769" s="1">
        <v>44459</v>
      </c>
      <c r="J769" s="1">
        <v>44463</v>
      </c>
      <c r="K769">
        <v>39.428571428571431</v>
      </c>
      <c r="L769" s="48">
        <f t="shared" si="342"/>
        <v>0</v>
      </c>
      <c r="M769" s="48">
        <f t="shared" si="315"/>
        <v>0</v>
      </c>
      <c r="N769" s="48">
        <f t="shared" si="316"/>
        <v>0</v>
      </c>
      <c r="O769">
        <v>38.857142857142861</v>
      </c>
      <c r="P769">
        <v>2930</v>
      </c>
      <c r="Q769" s="9">
        <f>VLOOKUP(ROUND(K769,0),Sheet2!$B$20:$J$37,8,0)</f>
        <v>2883.6536389391513</v>
      </c>
      <c r="R769" s="46">
        <f>VLOOKUP(ROUND(K769,0),Sheet2!$B$20:$J$37,2,0)</f>
        <v>3986.9445441050993</v>
      </c>
      <c r="S769" s="46">
        <f>VLOOKUP(ROUND(K769,0),Sheet2!$B$20:$J$37,3,0)</f>
        <v>3823.1316171522089</v>
      </c>
      <c r="T769" s="46">
        <f>VLOOKUP(ROUND(K769,0),Sheet2!$B$20:$J$37,4,0)</f>
        <v>3736.3856874523608</v>
      </c>
      <c r="U769" s="46">
        <f>VLOOKUP(ROUND(K769,0),Sheet2!$B$20:$J$37,5,0)</f>
        <v>3602.8137210549116</v>
      </c>
      <c r="V769" s="46">
        <f>VLOOKUP(ROUND(K769,0),Sheet2!$B$20:$J$37,6,0)</f>
        <v>3379.6207896898895</v>
      </c>
      <c r="W769" s="46">
        <f>VLOOKUP(ROUND(K769,0),Sheet2!$B$20:$J$37,7,0)</f>
        <v>3131.6372143145204</v>
      </c>
      <c r="X769" s="46">
        <f>VLOOKUP(ROUND(K769,0),Sheet2!$B$20:$J$37,8,0)</f>
        <v>2883.6536389391513</v>
      </c>
      <c r="Y769" s="46">
        <f>VLOOKUP(ROUND(K769,0),Sheet2!$B$20:$J$37,9,0)</f>
        <v>2660.4607075741292</v>
      </c>
      <c r="Z769" s="46">
        <f>VLOOKUP(ROUND(K769,0),Sheet2!$B$20:$M$37,10,0)</f>
        <v>2526.8887411766796</v>
      </c>
      <c r="AA769" s="46">
        <f>VLOOKUP(ROUND(K769,0),Sheet2!$B$20:$M$37,11,0)</f>
        <v>2440.1428114768319</v>
      </c>
      <c r="AB769" s="46">
        <f>VLOOKUP(ROUND(K769,0),Sheet2!$B$20:$M$37,12,0)</f>
        <v>2276.3298845239415</v>
      </c>
      <c r="AC769" s="46">
        <v>25</v>
      </c>
      <c r="AD769" s="53">
        <f t="shared" si="317"/>
        <v>0</v>
      </c>
      <c r="AE769">
        <v>1</v>
      </c>
      <c r="AF769" s="46">
        <v>0</v>
      </c>
      <c r="AG769">
        <v>0</v>
      </c>
      <c r="AH769" s="45">
        <v>0</v>
      </c>
      <c r="AL769">
        <v>0</v>
      </c>
      <c r="AM769" s="45">
        <v>0</v>
      </c>
      <c r="AO769">
        <v>0</v>
      </c>
      <c r="AS769">
        <v>1</v>
      </c>
      <c r="AT769">
        <v>0</v>
      </c>
      <c r="AU769" t="s">
        <v>20</v>
      </c>
      <c r="AV769" t="s">
        <v>25</v>
      </c>
      <c r="AW769">
        <v>0</v>
      </c>
      <c r="AX769">
        <v>0</v>
      </c>
      <c r="AY769">
        <v>1</v>
      </c>
      <c r="AZ769" s="51">
        <f t="shared" si="318"/>
        <v>1</v>
      </c>
      <c r="BA769">
        <v>0</v>
      </c>
      <c r="BB769">
        <v>0</v>
      </c>
      <c r="BC769">
        <v>1</v>
      </c>
      <c r="BD769">
        <v>0</v>
      </c>
      <c r="BE769">
        <v>0</v>
      </c>
      <c r="BF769" s="51">
        <f t="shared" si="319"/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21</v>
      </c>
      <c r="BW769" t="s">
        <v>25</v>
      </c>
      <c r="BX769">
        <v>0</v>
      </c>
      <c r="BY769">
        <v>1</v>
      </c>
      <c r="BZ769" s="52">
        <f t="shared" si="343"/>
        <v>1</v>
      </c>
      <c r="CA769">
        <v>0</v>
      </c>
      <c r="CB769">
        <v>0</v>
      </c>
      <c r="CC769">
        <v>1</v>
      </c>
      <c r="CD769">
        <v>0</v>
      </c>
      <c r="CE769">
        <v>0</v>
      </c>
      <c r="CF769" s="52">
        <f t="shared" si="344"/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Y769">
        <v>0</v>
      </c>
      <c r="CZ769">
        <v>0</v>
      </c>
      <c r="DA769">
        <v>0</v>
      </c>
      <c r="DC769">
        <v>0</v>
      </c>
      <c r="DD769" s="54">
        <f t="shared" si="321"/>
        <v>0</v>
      </c>
      <c r="DE769" t="s">
        <v>73</v>
      </c>
      <c r="DF769">
        <v>0</v>
      </c>
      <c r="DG769" s="46">
        <v>0</v>
      </c>
      <c r="DH769" t="s">
        <v>68</v>
      </c>
    </row>
    <row r="770" spans="1:112" x14ac:dyDescent="0.35">
      <c r="A770" t="s">
        <v>2</v>
      </c>
      <c r="B770">
        <v>21402520</v>
      </c>
      <c r="C770">
        <v>1994</v>
      </c>
      <c r="D770">
        <v>28</v>
      </c>
      <c r="E770">
        <v>0</v>
      </c>
      <c r="F770" t="s">
        <v>9</v>
      </c>
      <c r="G770" s="4" t="s">
        <v>11</v>
      </c>
      <c r="H770" s="1">
        <v>44427</v>
      </c>
      <c r="I770" s="1"/>
      <c r="J770" s="1">
        <v>44499</v>
      </c>
      <c r="K770">
        <v>32.714285714285715</v>
      </c>
      <c r="L770" s="48">
        <f t="shared" si="342"/>
        <v>0</v>
      </c>
      <c r="M770" s="48">
        <f t="shared" ref="M770:M833" si="345">IF(AND(K770&gt;=28, K770&lt;34),1,0)</f>
        <v>1</v>
      </c>
      <c r="N770" s="48">
        <v>1</v>
      </c>
      <c r="O770">
        <v>22.428571428571431</v>
      </c>
      <c r="P770">
        <v>1900</v>
      </c>
      <c r="Q770" s="9">
        <f>VLOOKUP(ROUND(K770,0),Sheet2!$B$20:$J$37,8,0)</f>
        <v>1854.4313788494881</v>
      </c>
      <c r="R770" s="46">
        <f>VLOOKUP(ROUND(K770,0),Sheet2!$B$20:$J$37,2,0)</f>
        <v>2563.9400545487206</v>
      </c>
      <c r="S770" s="46">
        <f>VLOOKUP(ROUND(K770,0),Sheet2!$B$20:$J$37,3,0)</f>
        <v>2458.5945900655538</v>
      </c>
      <c r="T770" s="46">
        <f>VLOOKUP(ROUND(K770,0),Sheet2!$B$20:$J$37,4,0)</f>
        <v>2402.8096747585791</v>
      </c>
      <c r="U770" s="46">
        <f>VLOOKUP(ROUND(K770,0),Sheet2!$B$20:$J$37,5,0)</f>
        <v>2316.9116867071484</v>
      </c>
      <c r="V770" s="46">
        <f>VLOOKUP(ROUND(K770,0),Sheet2!$B$20:$J$37,6,0)</f>
        <v>2173.3798943061156</v>
      </c>
      <c r="W770" s="46">
        <f>VLOOKUP(ROUND(K770,0),Sheet2!$B$20:$J$37,7,0)</f>
        <v>2013.9056365778019</v>
      </c>
      <c r="X770" s="46">
        <f>VLOOKUP(ROUND(K770,0),Sheet2!$B$20:$J$37,8,0)</f>
        <v>1854.4313788494881</v>
      </c>
      <c r="Y770" s="46">
        <f>VLOOKUP(ROUND(K770,0),Sheet2!$B$20:$J$37,9,0)</f>
        <v>1710.8995864484555</v>
      </c>
      <c r="Z770" s="46">
        <f>VLOOKUP(ROUND(K770,0),Sheet2!$B$20:$M$37,10,0)</f>
        <v>1625.0015983970247</v>
      </c>
      <c r="AA770" s="46">
        <f>VLOOKUP(ROUND(K770,0),Sheet2!$B$20:$M$37,11,0)</f>
        <v>1569.2166830900501</v>
      </c>
      <c r="AB770" s="46">
        <f>VLOOKUP(ROUND(K770,0),Sheet2!$B$20:$M$37,12,0)</f>
        <v>1463.8712186068833</v>
      </c>
      <c r="AC770" s="46">
        <v>25</v>
      </c>
      <c r="AD770" s="53">
        <f t="shared" si="317"/>
        <v>0</v>
      </c>
      <c r="AE770">
        <v>1</v>
      </c>
      <c r="AF770" s="46">
        <v>0</v>
      </c>
      <c r="AG770">
        <v>0</v>
      </c>
      <c r="AH770" s="45">
        <v>0</v>
      </c>
      <c r="AL770">
        <v>0</v>
      </c>
      <c r="AM770" s="45">
        <v>0</v>
      </c>
      <c r="AO770">
        <v>0</v>
      </c>
      <c r="AQ770">
        <v>1</v>
      </c>
      <c r="AS770">
        <v>0</v>
      </c>
      <c r="AT770">
        <v>0</v>
      </c>
      <c r="AU770" t="s">
        <v>21</v>
      </c>
      <c r="AV770" t="s">
        <v>24</v>
      </c>
      <c r="AW770">
        <v>0</v>
      </c>
      <c r="AX770">
        <v>0</v>
      </c>
      <c r="AY770">
        <v>1</v>
      </c>
      <c r="AZ770" s="51">
        <f t="shared" si="318"/>
        <v>1</v>
      </c>
      <c r="BA770">
        <v>0</v>
      </c>
      <c r="BB770">
        <v>1</v>
      </c>
      <c r="BC770">
        <v>1</v>
      </c>
      <c r="BD770">
        <v>0</v>
      </c>
      <c r="BE770">
        <v>0</v>
      </c>
      <c r="BF770" s="51">
        <f t="shared" si="319"/>
        <v>0</v>
      </c>
      <c r="BG770">
        <v>0</v>
      </c>
      <c r="BH770">
        <v>1</v>
      </c>
      <c r="BI770">
        <v>1</v>
      </c>
      <c r="BJ770">
        <v>1</v>
      </c>
      <c r="BK770">
        <v>1</v>
      </c>
      <c r="BL770">
        <v>0</v>
      </c>
      <c r="BM770">
        <v>1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/>
      <c r="CW770">
        <v>0</v>
      </c>
      <c r="CY770">
        <v>0</v>
      </c>
      <c r="CZ770">
        <v>0</v>
      </c>
      <c r="DA770">
        <v>0</v>
      </c>
      <c r="DC770">
        <v>0</v>
      </c>
      <c r="DD770" s="54">
        <f t="shared" si="321"/>
        <v>0</v>
      </c>
      <c r="DF770">
        <v>1</v>
      </c>
      <c r="DG770" s="46">
        <v>0</v>
      </c>
      <c r="DH770" t="s">
        <v>69</v>
      </c>
    </row>
    <row r="771" spans="1:112" x14ac:dyDescent="0.35">
      <c r="A771" t="s">
        <v>2</v>
      </c>
      <c r="B771">
        <v>21012018</v>
      </c>
      <c r="C771">
        <v>1997</v>
      </c>
      <c r="D771">
        <v>25</v>
      </c>
      <c r="E771">
        <v>0</v>
      </c>
      <c r="F771" t="s">
        <v>8</v>
      </c>
      <c r="G771" s="3" t="s">
        <v>11</v>
      </c>
      <c r="H771" s="1">
        <v>44429</v>
      </c>
      <c r="I771" s="1" t="s">
        <v>52</v>
      </c>
      <c r="J771" s="1">
        <v>44458</v>
      </c>
      <c r="K771">
        <v>33</v>
      </c>
      <c r="L771" s="48">
        <f t="shared" si="342"/>
        <v>0</v>
      </c>
      <c r="M771" s="48">
        <f t="shared" si="345"/>
        <v>1</v>
      </c>
      <c r="N771" s="48">
        <v>1</v>
      </c>
      <c r="O771">
        <v>28.857142857142858</v>
      </c>
      <c r="P771">
        <v>1900</v>
      </c>
      <c r="Q771" s="9">
        <f>VLOOKUP(ROUND(K771,0),Sheet2!$B$20:$J$37,8,0)</f>
        <v>1854.4313788494881</v>
      </c>
      <c r="R771" s="46">
        <f>VLOOKUP(ROUND(K771,0),Sheet2!$B$20:$J$37,2,0)</f>
        <v>2563.9400545487206</v>
      </c>
      <c r="S771" s="46">
        <f>VLOOKUP(ROUND(K771,0),Sheet2!$B$20:$J$37,3,0)</f>
        <v>2458.5945900655538</v>
      </c>
      <c r="T771" s="46">
        <f>VLOOKUP(ROUND(K771,0),Sheet2!$B$20:$J$37,4,0)</f>
        <v>2402.8096747585791</v>
      </c>
      <c r="U771" s="46">
        <f>VLOOKUP(ROUND(K771,0),Sheet2!$B$20:$J$37,5,0)</f>
        <v>2316.9116867071484</v>
      </c>
      <c r="V771" s="46">
        <f>VLOOKUP(ROUND(K771,0),Sheet2!$B$20:$J$37,6,0)</f>
        <v>2173.3798943061156</v>
      </c>
      <c r="W771" s="46">
        <f>VLOOKUP(ROUND(K771,0),Sheet2!$B$20:$J$37,7,0)</f>
        <v>2013.9056365778019</v>
      </c>
      <c r="X771" s="46">
        <f>VLOOKUP(ROUND(K771,0),Sheet2!$B$20:$J$37,8,0)</f>
        <v>1854.4313788494881</v>
      </c>
      <c r="Y771" s="46">
        <f>VLOOKUP(ROUND(K771,0),Sheet2!$B$20:$J$37,9,0)</f>
        <v>1710.8995864484555</v>
      </c>
      <c r="Z771" s="46">
        <f>VLOOKUP(ROUND(K771,0),Sheet2!$B$20:$M$37,10,0)</f>
        <v>1625.0015983970247</v>
      </c>
      <c r="AA771" s="46">
        <f>VLOOKUP(ROUND(K771,0),Sheet2!$B$20:$M$37,11,0)</f>
        <v>1569.2166830900501</v>
      </c>
      <c r="AB771" s="46">
        <f>VLOOKUP(ROUND(K771,0),Sheet2!$B$20:$M$37,12,0)</f>
        <v>1463.8712186068833</v>
      </c>
      <c r="AC771" s="46">
        <v>25</v>
      </c>
      <c r="AD771" s="53">
        <f t="shared" ref="AD771:AD834" si="346">IF(P771&lt;Y771,1,0)</f>
        <v>0</v>
      </c>
      <c r="AE771">
        <v>1</v>
      </c>
      <c r="AF771" s="46">
        <v>0</v>
      </c>
      <c r="AG771">
        <v>0</v>
      </c>
      <c r="AH771" s="45">
        <v>0</v>
      </c>
      <c r="AL771">
        <v>0</v>
      </c>
      <c r="AM771" s="45">
        <v>0</v>
      </c>
      <c r="AO771">
        <v>0</v>
      </c>
      <c r="AQ771">
        <v>1</v>
      </c>
      <c r="AR771">
        <v>33</v>
      </c>
      <c r="AS771">
        <v>0</v>
      </c>
      <c r="AT771">
        <v>0</v>
      </c>
      <c r="AU771" t="s">
        <v>21</v>
      </c>
      <c r="AV771" t="s">
        <v>25</v>
      </c>
      <c r="AW771">
        <v>0</v>
      </c>
      <c r="AX771">
        <v>0</v>
      </c>
      <c r="AY771">
        <v>1</v>
      </c>
      <c r="AZ771" s="51">
        <f t="shared" ref="AZ771:AZ834" si="347">AX771+AY771</f>
        <v>1</v>
      </c>
      <c r="BA771">
        <v>0</v>
      </c>
      <c r="BB771">
        <v>0</v>
      </c>
      <c r="BC771">
        <v>0</v>
      </c>
      <c r="BD771">
        <v>0</v>
      </c>
      <c r="BE771">
        <v>0</v>
      </c>
      <c r="BF771" s="51">
        <f t="shared" ref="BF771:BF834" si="348">BD771+BE771</f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/>
      <c r="CW771">
        <v>0</v>
      </c>
      <c r="CY771">
        <v>0</v>
      </c>
      <c r="CZ771">
        <v>0</v>
      </c>
      <c r="DA771">
        <v>0</v>
      </c>
      <c r="DC771">
        <v>0</v>
      </c>
      <c r="DD771" s="54">
        <f t="shared" ref="DD771:DD834" si="349">IF(DC771&gt;0,1,0)</f>
        <v>0</v>
      </c>
      <c r="DF771">
        <v>1</v>
      </c>
      <c r="DG771" s="46">
        <v>0</v>
      </c>
      <c r="DH771" t="s">
        <v>69</v>
      </c>
    </row>
    <row r="772" spans="1:112" hidden="1" x14ac:dyDescent="0.35">
      <c r="A772" t="s">
        <v>2</v>
      </c>
      <c r="B772">
        <v>21050795</v>
      </c>
      <c r="C772">
        <v>2000</v>
      </c>
      <c r="D772">
        <v>22</v>
      </c>
      <c r="E772">
        <v>0</v>
      </c>
      <c r="F772" t="s">
        <v>8</v>
      </c>
      <c r="G772" s="3" t="s">
        <v>11</v>
      </c>
      <c r="H772" s="1">
        <v>44446</v>
      </c>
      <c r="I772" s="1">
        <v>44467</v>
      </c>
      <c r="J772" s="1">
        <v>44515</v>
      </c>
      <c r="K772">
        <v>40.5</v>
      </c>
      <c r="L772" s="48">
        <f t="shared" si="342"/>
        <v>0</v>
      </c>
      <c r="M772" s="48">
        <f t="shared" si="345"/>
        <v>0</v>
      </c>
      <c r="N772" s="48">
        <f t="shared" ref="N772:N833" si="350">IF(AND(K772&gt;=34, K772&lt;37),1,0)</f>
        <v>0</v>
      </c>
      <c r="O772">
        <v>33.642857142857146</v>
      </c>
      <c r="P772">
        <v>3200</v>
      </c>
      <c r="Q772" s="9">
        <f>VLOOKUP(ROUND(K772,0),Sheet2!$B$20:$J$37,8,0)</f>
        <v>3156.860795720339</v>
      </c>
      <c r="R772" s="46">
        <f>VLOOKUP(ROUND(K772,0),Sheet2!$B$20:$J$37,2,0)</f>
        <v>4364.6812349581469</v>
      </c>
      <c r="S772" s="46">
        <f>VLOOKUP(ROUND(K772,0),Sheet2!$B$20:$J$37,3,0)</f>
        <v>4185.3481139665346</v>
      </c>
      <c r="T772" s="46">
        <f>VLOOKUP(ROUND(K772,0),Sheet2!$B$20:$J$37,4,0)</f>
        <v>4090.3835797520487</v>
      </c>
      <c r="U772" s="46">
        <f>VLOOKUP(ROUND(K772,0),Sheet2!$B$20:$J$37,5,0)</f>
        <v>3944.1565508074395</v>
      </c>
      <c r="V772" s="46">
        <f>VLOOKUP(ROUND(K772,0),Sheet2!$B$20:$J$37,6,0)</f>
        <v>3699.8175617576503</v>
      </c>
      <c r="W772" s="46">
        <f>VLOOKUP(ROUND(K772,0),Sheet2!$B$20:$J$37,7,0)</f>
        <v>3428.3391787389946</v>
      </c>
      <c r="X772" s="46">
        <f>VLOOKUP(ROUND(K772,0),Sheet2!$B$20:$J$37,8,0)</f>
        <v>3156.860795720339</v>
      </c>
      <c r="Y772" s="46">
        <f>VLOOKUP(ROUND(K772,0),Sheet2!$B$20:$J$37,9,0)</f>
        <v>2912.5218066705502</v>
      </c>
      <c r="Z772" s="46">
        <f>VLOOKUP(ROUND(K772,0),Sheet2!$B$20:$M$37,10,0)</f>
        <v>2766.294777725941</v>
      </c>
      <c r="AA772" s="46">
        <f>VLOOKUP(ROUND(K772,0),Sheet2!$B$20:$M$37,11,0)</f>
        <v>2671.3302435114551</v>
      </c>
      <c r="AB772" s="46">
        <f>VLOOKUP(ROUND(K772,0),Sheet2!$B$20:$M$37,12,0)</f>
        <v>2491.9971225198424</v>
      </c>
      <c r="AC772" s="46">
        <v>25</v>
      </c>
      <c r="AD772" s="53">
        <f t="shared" si="346"/>
        <v>0</v>
      </c>
      <c r="AE772">
        <v>1</v>
      </c>
      <c r="AF772" s="46">
        <v>0</v>
      </c>
      <c r="AG772">
        <v>0</v>
      </c>
      <c r="AH772" s="45">
        <v>0</v>
      </c>
      <c r="AL772">
        <v>0</v>
      </c>
      <c r="AM772" s="45">
        <v>0</v>
      </c>
      <c r="AO772">
        <v>0</v>
      </c>
      <c r="AQ772">
        <v>0</v>
      </c>
      <c r="AS772">
        <v>0</v>
      </c>
      <c r="AT772">
        <v>0</v>
      </c>
      <c r="AU772" t="s">
        <v>20</v>
      </c>
      <c r="AV772" t="s">
        <v>25</v>
      </c>
      <c r="AW772">
        <v>0</v>
      </c>
      <c r="AX772">
        <v>0</v>
      </c>
      <c r="AY772">
        <v>1</v>
      </c>
      <c r="AZ772" s="51">
        <f t="shared" si="347"/>
        <v>1</v>
      </c>
      <c r="BA772">
        <v>0</v>
      </c>
      <c r="BB772">
        <v>0</v>
      </c>
      <c r="BC772">
        <v>0</v>
      </c>
      <c r="BD772">
        <v>0</v>
      </c>
      <c r="BE772">
        <v>0</v>
      </c>
      <c r="BF772" s="51">
        <f t="shared" si="348"/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21</v>
      </c>
      <c r="BW772" t="s">
        <v>25</v>
      </c>
      <c r="BX772">
        <v>0</v>
      </c>
      <c r="BY772">
        <v>1</v>
      </c>
      <c r="BZ772" s="52">
        <f t="shared" ref="BZ772:BZ775" si="351">BX772+BY772</f>
        <v>1</v>
      </c>
      <c r="CA772">
        <v>0</v>
      </c>
      <c r="CB772">
        <v>0</v>
      </c>
      <c r="CC772">
        <v>0</v>
      </c>
      <c r="CD772">
        <v>0</v>
      </c>
      <c r="CE772">
        <v>0</v>
      </c>
      <c r="CF772" s="52">
        <f t="shared" ref="CF772:CF775" si="352">CD772+CE772</f>
        <v>0</v>
      </c>
      <c r="CG772">
        <v>0</v>
      </c>
      <c r="CH772">
        <v>0</v>
      </c>
      <c r="CI772">
        <v>0</v>
      </c>
      <c r="CJ772">
        <v>1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</v>
      </c>
      <c r="CY772">
        <v>0</v>
      </c>
      <c r="CZ772">
        <v>0</v>
      </c>
      <c r="DA772">
        <v>0</v>
      </c>
      <c r="DC772">
        <v>0</v>
      </c>
      <c r="DD772" s="54">
        <f t="shared" si="349"/>
        <v>0</v>
      </c>
      <c r="DE772" t="s">
        <v>73</v>
      </c>
      <c r="DF772">
        <v>0</v>
      </c>
      <c r="DG772" s="46">
        <v>0</v>
      </c>
      <c r="DH772" t="s">
        <v>68</v>
      </c>
    </row>
    <row r="773" spans="1:112" hidden="1" x14ac:dyDescent="0.35">
      <c r="A773" t="s">
        <v>3</v>
      </c>
      <c r="B773">
        <v>919671023</v>
      </c>
      <c r="C773">
        <v>2000</v>
      </c>
      <c r="D773">
        <v>22</v>
      </c>
      <c r="E773">
        <v>1</v>
      </c>
      <c r="F773" t="s">
        <v>8</v>
      </c>
      <c r="G773" s="3" t="s">
        <v>11</v>
      </c>
      <c r="H773" s="1">
        <v>44435</v>
      </c>
      <c r="I773" s="1">
        <v>44483</v>
      </c>
      <c r="J773" s="1">
        <v>44440</v>
      </c>
      <c r="K773">
        <v>36.714285714285715</v>
      </c>
      <c r="L773" s="48">
        <f t="shared" si="342"/>
        <v>0</v>
      </c>
      <c r="M773" s="48">
        <f t="shared" si="345"/>
        <v>0</v>
      </c>
      <c r="N773" s="48">
        <f t="shared" si="350"/>
        <v>1</v>
      </c>
      <c r="O773">
        <v>36</v>
      </c>
      <c r="P773">
        <v>2600</v>
      </c>
      <c r="Q773" s="9">
        <f>VLOOKUP(ROUND(K773,0),Sheet2!$B$20:$J$37,8,0)</f>
        <v>2560.5398489484351</v>
      </c>
      <c r="R773" s="46">
        <f>VLOOKUP(ROUND(K773,0),Sheet2!$B$20:$J$37,2,0)</f>
        <v>3540.206855246417</v>
      </c>
      <c r="S773" s="46">
        <f>VLOOKUP(ROUND(K773,0),Sheet2!$B$20:$J$37,3,0)</f>
        <v>3394.7491894672271</v>
      </c>
      <c r="T773" s="46">
        <f>VLOOKUP(ROUND(K773,0),Sheet2!$B$20:$J$37,4,0)</f>
        <v>3317.7231532154346</v>
      </c>
      <c r="U773" s="46">
        <f>VLOOKUP(ROUND(K773,0),Sheet2!$B$20:$J$37,5,0)</f>
        <v>3199.1179441692843</v>
      </c>
      <c r="V773" s="46">
        <f>VLOOKUP(ROUND(K773,0),Sheet2!$B$20:$J$37,6,0)</f>
        <v>3000.9338117039183</v>
      </c>
      <c r="W773" s="46">
        <f>VLOOKUP(ROUND(K773,0),Sheet2!$B$20:$J$37,7,0)</f>
        <v>2780.7368303261765</v>
      </c>
      <c r="X773" s="46">
        <f>VLOOKUP(ROUND(K773,0),Sheet2!$B$20:$J$37,8,0)</f>
        <v>2560.5398489484351</v>
      </c>
      <c r="Y773" s="46">
        <f>VLOOKUP(ROUND(K773,0),Sheet2!$B$20:$J$37,9,0)</f>
        <v>2362.355716483069</v>
      </c>
      <c r="Z773" s="46">
        <f>VLOOKUP(ROUND(K773,0),Sheet2!$B$20:$M$37,10,0)</f>
        <v>2243.7505074369187</v>
      </c>
      <c r="AA773" s="46">
        <f>VLOOKUP(ROUND(K773,0),Sheet2!$B$20:$M$37,11,0)</f>
        <v>2166.7244711851258</v>
      </c>
      <c r="AB773" s="46">
        <f>VLOOKUP(ROUND(K773,0),Sheet2!$B$20:$M$37,12,0)</f>
        <v>2021.2668054059363</v>
      </c>
      <c r="AC773" s="46">
        <v>25</v>
      </c>
      <c r="AD773" s="53">
        <f t="shared" si="346"/>
        <v>0</v>
      </c>
      <c r="AE773">
        <v>1</v>
      </c>
      <c r="AF773" s="46">
        <v>0</v>
      </c>
      <c r="AG773">
        <v>0</v>
      </c>
      <c r="AH773" s="45">
        <v>0</v>
      </c>
      <c r="AL773">
        <v>0</v>
      </c>
      <c r="AM773" s="45">
        <v>0</v>
      </c>
      <c r="AO773">
        <v>1</v>
      </c>
      <c r="AQ773">
        <v>1</v>
      </c>
      <c r="AR773">
        <v>36.714285714285715</v>
      </c>
      <c r="AS773">
        <v>0</v>
      </c>
      <c r="AT773">
        <v>0</v>
      </c>
      <c r="AU773" t="s">
        <v>20</v>
      </c>
      <c r="AV773" t="s">
        <v>24</v>
      </c>
      <c r="AW773">
        <v>0</v>
      </c>
      <c r="AX773">
        <v>1</v>
      </c>
      <c r="AY773">
        <v>1</v>
      </c>
      <c r="AZ773" s="51">
        <v>1</v>
      </c>
      <c r="BA773">
        <v>0</v>
      </c>
      <c r="BB773">
        <v>0</v>
      </c>
      <c r="BC773">
        <v>1</v>
      </c>
      <c r="BD773">
        <v>0</v>
      </c>
      <c r="BE773">
        <v>0</v>
      </c>
      <c r="BF773" s="51">
        <f t="shared" si="348"/>
        <v>0</v>
      </c>
      <c r="BG773">
        <v>0</v>
      </c>
      <c r="BH773">
        <v>1</v>
      </c>
      <c r="BI773">
        <v>1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1</v>
      </c>
      <c r="BR773">
        <v>0</v>
      </c>
      <c r="BS773">
        <v>0</v>
      </c>
      <c r="BT773">
        <v>0</v>
      </c>
      <c r="BU773">
        <v>0</v>
      </c>
      <c r="BV773">
        <v>48</v>
      </c>
      <c r="BW773" t="s">
        <v>24</v>
      </c>
      <c r="BX773">
        <v>0</v>
      </c>
      <c r="BY773">
        <v>0</v>
      </c>
      <c r="BZ773" s="52">
        <f t="shared" si="351"/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 s="52">
        <f t="shared" si="352"/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</v>
      </c>
      <c r="CX773">
        <v>8</v>
      </c>
      <c r="CY773">
        <v>0</v>
      </c>
      <c r="CZ773">
        <v>0</v>
      </c>
      <c r="DA773">
        <v>0</v>
      </c>
      <c r="DC773">
        <v>1.1000000000000001</v>
      </c>
      <c r="DD773" s="54">
        <f t="shared" si="349"/>
        <v>1</v>
      </c>
      <c r="DE773" t="s">
        <v>8</v>
      </c>
      <c r="DF773">
        <v>0</v>
      </c>
      <c r="DG773" s="46">
        <v>0</v>
      </c>
      <c r="DH773" t="s">
        <v>68</v>
      </c>
    </row>
    <row r="774" spans="1:112" hidden="1" x14ac:dyDescent="0.35">
      <c r="A774" t="s">
        <v>3</v>
      </c>
      <c r="B774">
        <v>932152879</v>
      </c>
      <c r="C774">
        <v>1989</v>
      </c>
      <c r="D774">
        <v>33</v>
      </c>
      <c r="E774">
        <v>2</v>
      </c>
      <c r="F774" t="s">
        <v>8</v>
      </c>
      <c r="G774" s="3" t="s">
        <v>11</v>
      </c>
      <c r="H774" s="1">
        <v>44448</v>
      </c>
      <c r="I774" s="1">
        <v>44469</v>
      </c>
      <c r="J774" s="1">
        <v>44520</v>
      </c>
      <c r="K774">
        <v>36.714285714285715</v>
      </c>
      <c r="L774" s="48">
        <f t="shared" si="342"/>
        <v>0</v>
      </c>
      <c r="M774" s="48">
        <f t="shared" si="345"/>
        <v>0</v>
      </c>
      <c r="N774" s="48">
        <f t="shared" si="350"/>
        <v>1</v>
      </c>
      <c r="O774">
        <v>29.428571428571431</v>
      </c>
      <c r="P774">
        <v>2600</v>
      </c>
      <c r="Q774" s="9">
        <f>VLOOKUP(ROUND(K774,0),Sheet2!$B$20:$J$37,8,0)</f>
        <v>2560.5398489484351</v>
      </c>
      <c r="R774" s="46">
        <f>VLOOKUP(ROUND(K774,0),Sheet2!$B$20:$J$37,2,0)</f>
        <v>3540.206855246417</v>
      </c>
      <c r="S774" s="46">
        <f>VLOOKUP(ROUND(K774,0),Sheet2!$B$20:$J$37,3,0)</f>
        <v>3394.7491894672271</v>
      </c>
      <c r="T774" s="46">
        <f>VLOOKUP(ROUND(K774,0),Sheet2!$B$20:$J$37,4,0)</f>
        <v>3317.7231532154346</v>
      </c>
      <c r="U774" s="46">
        <f>VLOOKUP(ROUND(K774,0),Sheet2!$B$20:$J$37,5,0)</f>
        <v>3199.1179441692843</v>
      </c>
      <c r="V774" s="46">
        <f>VLOOKUP(ROUND(K774,0),Sheet2!$B$20:$J$37,6,0)</f>
        <v>3000.9338117039183</v>
      </c>
      <c r="W774" s="46">
        <f>VLOOKUP(ROUND(K774,0),Sheet2!$B$20:$J$37,7,0)</f>
        <v>2780.7368303261765</v>
      </c>
      <c r="X774" s="46">
        <f>VLOOKUP(ROUND(K774,0),Sheet2!$B$20:$J$37,8,0)</f>
        <v>2560.5398489484351</v>
      </c>
      <c r="Y774" s="46">
        <f>VLOOKUP(ROUND(K774,0),Sheet2!$B$20:$J$37,9,0)</f>
        <v>2362.355716483069</v>
      </c>
      <c r="Z774" s="46">
        <f>VLOOKUP(ROUND(K774,0),Sheet2!$B$20:$M$37,10,0)</f>
        <v>2243.7505074369187</v>
      </c>
      <c r="AA774" s="46">
        <f>VLOOKUP(ROUND(K774,0),Sheet2!$B$20:$M$37,11,0)</f>
        <v>2166.7244711851258</v>
      </c>
      <c r="AB774" s="46">
        <f>VLOOKUP(ROUND(K774,0),Sheet2!$B$20:$M$37,12,0)</f>
        <v>2021.2668054059363</v>
      </c>
      <c r="AC774" s="46">
        <v>25</v>
      </c>
      <c r="AD774" s="53">
        <f t="shared" si="346"/>
        <v>0</v>
      </c>
      <c r="AE774">
        <v>1</v>
      </c>
      <c r="AF774" s="46">
        <v>0</v>
      </c>
      <c r="AG774">
        <v>0</v>
      </c>
      <c r="AH774" s="45">
        <v>0</v>
      </c>
      <c r="AL774">
        <v>0</v>
      </c>
      <c r="AM774" s="45">
        <v>0</v>
      </c>
      <c r="AO774">
        <v>0</v>
      </c>
      <c r="AQ774">
        <v>1</v>
      </c>
      <c r="AS774">
        <v>0</v>
      </c>
      <c r="AT774">
        <v>0</v>
      </c>
      <c r="AU774" t="s">
        <v>20</v>
      </c>
      <c r="AV774" t="s">
        <v>25</v>
      </c>
      <c r="AW774">
        <v>0</v>
      </c>
      <c r="AX774">
        <v>0</v>
      </c>
      <c r="AY774">
        <v>1</v>
      </c>
      <c r="AZ774" s="51">
        <f t="shared" si="347"/>
        <v>1</v>
      </c>
      <c r="BA774">
        <v>0</v>
      </c>
      <c r="BB774">
        <v>0</v>
      </c>
      <c r="BC774">
        <v>0</v>
      </c>
      <c r="BD774">
        <v>0</v>
      </c>
      <c r="BE774">
        <v>0</v>
      </c>
      <c r="BF774" s="51">
        <f t="shared" si="348"/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21</v>
      </c>
      <c r="BW774" t="s">
        <v>25</v>
      </c>
      <c r="BX774">
        <v>0</v>
      </c>
      <c r="BY774">
        <v>0</v>
      </c>
      <c r="BZ774" s="52">
        <f t="shared" si="351"/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 s="52">
        <f t="shared" si="352"/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Y774">
        <v>0</v>
      </c>
      <c r="CZ774">
        <v>0</v>
      </c>
      <c r="DA774">
        <v>0</v>
      </c>
      <c r="DC774">
        <v>0</v>
      </c>
      <c r="DD774" s="54">
        <f t="shared" si="349"/>
        <v>0</v>
      </c>
      <c r="DE774" t="s">
        <v>73</v>
      </c>
      <c r="DF774">
        <v>0</v>
      </c>
      <c r="DG774" s="46">
        <v>0</v>
      </c>
      <c r="DH774" t="s">
        <v>68</v>
      </c>
    </row>
    <row r="775" spans="1:112" hidden="1" x14ac:dyDescent="0.35">
      <c r="A775" t="s">
        <v>3</v>
      </c>
      <c r="B775">
        <v>967627967</v>
      </c>
      <c r="C775">
        <v>1998</v>
      </c>
      <c r="D775">
        <v>24</v>
      </c>
      <c r="E775">
        <v>1</v>
      </c>
      <c r="F775" t="s">
        <v>8</v>
      </c>
      <c r="G775" s="3" t="s">
        <v>11</v>
      </c>
      <c r="H775" s="1">
        <v>44429</v>
      </c>
      <c r="I775" s="1">
        <v>44454</v>
      </c>
      <c r="J775" s="1">
        <v>44492</v>
      </c>
      <c r="K775">
        <v>36.857142857142854</v>
      </c>
      <c r="L775" s="48">
        <f t="shared" si="342"/>
        <v>0</v>
      </c>
      <c r="M775" s="48">
        <f t="shared" si="345"/>
        <v>0</v>
      </c>
      <c r="N775" s="48">
        <f t="shared" si="350"/>
        <v>1</v>
      </c>
      <c r="O775">
        <v>31.428571428571423</v>
      </c>
      <c r="P775">
        <v>2600</v>
      </c>
      <c r="Q775" s="9">
        <f>VLOOKUP(ROUND(K775,0),Sheet2!$B$20:$J$37,8,0)</f>
        <v>2560.5398489484351</v>
      </c>
      <c r="R775" s="46">
        <f>VLOOKUP(ROUND(K775,0),Sheet2!$B$20:$J$37,2,0)</f>
        <v>3540.206855246417</v>
      </c>
      <c r="S775" s="46">
        <f>VLOOKUP(ROUND(K775,0),Sheet2!$B$20:$J$37,3,0)</f>
        <v>3394.7491894672271</v>
      </c>
      <c r="T775" s="46">
        <f>VLOOKUP(ROUND(K775,0),Sheet2!$B$20:$J$37,4,0)</f>
        <v>3317.7231532154346</v>
      </c>
      <c r="U775" s="46">
        <f>VLOOKUP(ROUND(K775,0),Sheet2!$B$20:$J$37,5,0)</f>
        <v>3199.1179441692843</v>
      </c>
      <c r="V775" s="46">
        <f>VLOOKUP(ROUND(K775,0),Sheet2!$B$20:$J$37,6,0)</f>
        <v>3000.9338117039183</v>
      </c>
      <c r="W775" s="46">
        <f>VLOOKUP(ROUND(K775,0),Sheet2!$B$20:$J$37,7,0)</f>
        <v>2780.7368303261765</v>
      </c>
      <c r="X775" s="46">
        <f>VLOOKUP(ROUND(K775,0),Sheet2!$B$20:$J$37,8,0)</f>
        <v>2560.5398489484351</v>
      </c>
      <c r="Y775" s="46">
        <f>VLOOKUP(ROUND(K775,0),Sheet2!$B$20:$J$37,9,0)</f>
        <v>2362.355716483069</v>
      </c>
      <c r="Z775" s="46">
        <f>VLOOKUP(ROUND(K775,0),Sheet2!$B$20:$M$37,10,0)</f>
        <v>2243.7505074369187</v>
      </c>
      <c r="AA775" s="46">
        <f>VLOOKUP(ROUND(K775,0),Sheet2!$B$20:$M$37,11,0)</f>
        <v>2166.7244711851258</v>
      </c>
      <c r="AB775" s="46">
        <f>VLOOKUP(ROUND(K775,0),Sheet2!$B$20:$M$37,12,0)</f>
        <v>2021.2668054059363</v>
      </c>
      <c r="AC775" s="46">
        <v>25</v>
      </c>
      <c r="AD775" s="53">
        <f t="shared" si="346"/>
        <v>0</v>
      </c>
      <c r="AE775">
        <v>1</v>
      </c>
      <c r="AF775" s="46">
        <v>0</v>
      </c>
      <c r="AG775">
        <v>0</v>
      </c>
      <c r="AH775" s="45">
        <v>0</v>
      </c>
      <c r="AL775">
        <v>0</v>
      </c>
      <c r="AM775" s="45">
        <v>0</v>
      </c>
      <c r="AO775">
        <v>0</v>
      </c>
      <c r="AQ775">
        <v>1</v>
      </c>
      <c r="AR775">
        <v>36.857142857142854</v>
      </c>
      <c r="AS775">
        <v>0</v>
      </c>
      <c r="AT775">
        <v>0</v>
      </c>
      <c r="AU775" t="s">
        <v>20</v>
      </c>
      <c r="AV775" t="s">
        <v>25</v>
      </c>
      <c r="AW775">
        <v>0</v>
      </c>
      <c r="AX775">
        <v>0</v>
      </c>
      <c r="AY775">
        <v>1</v>
      </c>
      <c r="AZ775" s="51">
        <f t="shared" si="347"/>
        <v>1</v>
      </c>
      <c r="BA775">
        <v>0</v>
      </c>
      <c r="BB775">
        <v>0</v>
      </c>
      <c r="BC775">
        <v>0</v>
      </c>
      <c r="BD775">
        <v>0</v>
      </c>
      <c r="BE775">
        <v>0</v>
      </c>
      <c r="BF775" s="51">
        <f t="shared" si="348"/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25</v>
      </c>
      <c r="BW775" t="s">
        <v>25</v>
      </c>
      <c r="BX775">
        <v>0</v>
      </c>
      <c r="BY775">
        <v>0</v>
      </c>
      <c r="BZ775" s="52">
        <f t="shared" si="351"/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 s="52">
        <f t="shared" si="352"/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Y775">
        <v>0</v>
      </c>
      <c r="CZ775">
        <v>0</v>
      </c>
      <c r="DA775">
        <v>0</v>
      </c>
      <c r="DC775">
        <v>0</v>
      </c>
      <c r="DD775" s="54">
        <f t="shared" si="349"/>
        <v>0</v>
      </c>
      <c r="DE775" t="s">
        <v>73</v>
      </c>
      <c r="DF775">
        <v>0</v>
      </c>
      <c r="DG775" s="46">
        <v>0</v>
      </c>
      <c r="DH775" t="s">
        <v>68</v>
      </c>
    </row>
    <row r="776" spans="1:112" hidden="1" x14ac:dyDescent="0.35">
      <c r="A776" t="s">
        <v>2</v>
      </c>
      <c r="B776">
        <v>19035438</v>
      </c>
      <c r="C776">
        <v>1987</v>
      </c>
      <c r="D776">
        <v>35</v>
      </c>
      <c r="E776">
        <v>0</v>
      </c>
      <c r="F776" t="s">
        <v>8</v>
      </c>
      <c r="G776" s="3" t="s">
        <v>11</v>
      </c>
      <c r="H776" s="1">
        <v>44424</v>
      </c>
      <c r="I776" s="1" t="s">
        <v>52</v>
      </c>
      <c r="J776" s="1">
        <v>44483</v>
      </c>
      <c r="K776">
        <v>37.142857142857146</v>
      </c>
      <c r="L776" s="48">
        <f t="shared" si="342"/>
        <v>0</v>
      </c>
      <c r="M776" s="48">
        <f t="shared" si="345"/>
        <v>0</v>
      </c>
      <c r="N776" s="48">
        <f t="shared" si="350"/>
        <v>0</v>
      </c>
      <c r="O776">
        <v>28.714285714285715</v>
      </c>
      <c r="P776">
        <v>2600</v>
      </c>
      <c r="Q776" s="9">
        <f>VLOOKUP(ROUND(K776,0),Sheet2!$B$20:$J$37,8,0)</f>
        <v>2560.5398489484351</v>
      </c>
      <c r="R776" s="46">
        <f>VLOOKUP(ROUND(K776,0),Sheet2!$B$20:$J$37,2,0)</f>
        <v>3540.206855246417</v>
      </c>
      <c r="S776" s="46">
        <f>VLOOKUP(ROUND(K776,0),Sheet2!$B$20:$J$37,3,0)</f>
        <v>3394.7491894672271</v>
      </c>
      <c r="T776" s="46">
        <f>VLOOKUP(ROUND(K776,0),Sheet2!$B$20:$J$37,4,0)</f>
        <v>3317.7231532154346</v>
      </c>
      <c r="U776" s="46">
        <f>VLOOKUP(ROUND(K776,0),Sheet2!$B$20:$J$37,5,0)</f>
        <v>3199.1179441692843</v>
      </c>
      <c r="V776" s="46">
        <f>VLOOKUP(ROUND(K776,0),Sheet2!$B$20:$J$37,6,0)</f>
        <v>3000.9338117039183</v>
      </c>
      <c r="W776" s="46">
        <f>VLOOKUP(ROUND(K776,0),Sheet2!$B$20:$J$37,7,0)</f>
        <v>2780.7368303261765</v>
      </c>
      <c r="X776" s="46">
        <f>VLOOKUP(ROUND(K776,0),Sheet2!$B$20:$J$37,8,0)</f>
        <v>2560.5398489484351</v>
      </c>
      <c r="Y776" s="46">
        <f>VLOOKUP(ROUND(K776,0),Sheet2!$B$20:$J$37,9,0)</f>
        <v>2362.355716483069</v>
      </c>
      <c r="Z776" s="46">
        <f>VLOOKUP(ROUND(K776,0),Sheet2!$B$20:$M$37,10,0)</f>
        <v>2243.7505074369187</v>
      </c>
      <c r="AA776" s="46">
        <f>VLOOKUP(ROUND(K776,0),Sheet2!$B$20:$M$37,11,0)</f>
        <v>2166.7244711851258</v>
      </c>
      <c r="AB776" s="46">
        <f>VLOOKUP(ROUND(K776,0),Sheet2!$B$20:$M$37,12,0)</f>
        <v>2021.2668054059363</v>
      </c>
      <c r="AC776" s="46">
        <v>25</v>
      </c>
      <c r="AD776" s="53">
        <f t="shared" si="346"/>
        <v>0</v>
      </c>
      <c r="AE776">
        <v>1</v>
      </c>
      <c r="AF776" s="46">
        <v>0</v>
      </c>
      <c r="AG776">
        <v>0</v>
      </c>
      <c r="AH776" s="45">
        <v>0</v>
      </c>
      <c r="AL776">
        <v>0</v>
      </c>
      <c r="AM776" s="45">
        <v>0</v>
      </c>
      <c r="AO776">
        <v>0</v>
      </c>
      <c r="AQ776">
        <v>0</v>
      </c>
      <c r="AS776">
        <v>0</v>
      </c>
      <c r="AT776">
        <v>0</v>
      </c>
      <c r="AU776" t="s">
        <v>21</v>
      </c>
      <c r="AV776" t="s">
        <v>24</v>
      </c>
      <c r="AW776">
        <v>0</v>
      </c>
      <c r="AX776">
        <v>0</v>
      </c>
      <c r="AY776">
        <v>1</v>
      </c>
      <c r="AZ776" s="51">
        <f t="shared" si="347"/>
        <v>1</v>
      </c>
      <c r="BA776">
        <v>0</v>
      </c>
      <c r="BB776">
        <v>0</v>
      </c>
      <c r="BC776">
        <v>0</v>
      </c>
      <c r="BD776">
        <v>0</v>
      </c>
      <c r="BE776">
        <v>0</v>
      </c>
      <c r="BF776" s="51">
        <f t="shared" si="348"/>
        <v>0</v>
      </c>
      <c r="BG776">
        <v>0</v>
      </c>
      <c r="BH776">
        <v>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/>
      <c r="CW776">
        <v>0</v>
      </c>
      <c r="CY776">
        <v>0</v>
      </c>
      <c r="CZ776">
        <v>0</v>
      </c>
      <c r="DA776">
        <v>0</v>
      </c>
      <c r="DC776">
        <v>0</v>
      </c>
      <c r="DD776" s="54">
        <f t="shared" si="349"/>
        <v>0</v>
      </c>
      <c r="DF776">
        <v>0</v>
      </c>
      <c r="DG776" s="46">
        <v>0</v>
      </c>
      <c r="DH776" t="s">
        <v>68</v>
      </c>
    </row>
    <row r="777" spans="1:112" hidden="1" x14ac:dyDescent="0.35">
      <c r="A777" t="s">
        <v>2</v>
      </c>
      <c r="B777">
        <v>15714909</v>
      </c>
      <c r="C777">
        <v>1984</v>
      </c>
      <c r="D777">
        <v>38</v>
      </c>
      <c r="E777">
        <v>0</v>
      </c>
      <c r="F777" t="s">
        <v>9</v>
      </c>
      <c r="G777" s="4" t="s">
        <v>11</v>
      </c>
      <c r="H777" s="1">
        <v>44425</v>
      </c>
      <c r="I777" s="1"/>
      <c r="J777" s="1">
        <v>44536</v>
      </c>
      <c r="K777">
        <v>37.428571428571431</v>
      </c>
      <c r="L777" s="48">
        <f t="shared" si="342"/>
        <v>0</v>
      </c>
      <c r="M777" s="48">
        <f t="shared" si="345"/>
        <v>0</v>
      </c>
      <c r="N777" s="48">
        <f t="shared" si="350"/>
        <v>0</v>
      </c>
      <c r="O777">
        <v>21.571428571428573</v>
      </c>
      <c r="P777">
        <v>2600</v>
      </c>
      <c r="Q777" s="9">
        <f>VLOOKUP(ROUND(K777,0),Sheet2!$B$20:$J$37,8,0)</f>
        <v>2560.5398489484351</v>
      </c>
      <c r="R777" s="46">
        <f>VLOOKUP(ROUND(K777,0),Sheet2!$B$20:$J$37,2,0)</f>
        <v>3540.206855246417</v>
      </c>
      <c r="S777" s="46">
        <f>VLOOKUP(ROUND(K777,0),Sheet2!$B$20:$J$37,3,0)</f>
        <v>3394.7491894672271</v>
      </c>
      <c r="T777" s="46">
        <f>VLOOKUP(ROUND(K777,0),Sheet2!$B$20:$J$37,4,0)</f>
        <v>3317.7231532154346</v>
      </c>
      <c r="U777" s="46">
        <f>VLOOKUP(ROUND(K777,0),Sheet2!$B$20:$J$37,5,0)</f>
        <v>3199.1179441692843</v>
      </c>
      <c r="V777" s="46">
        <f>VLOOKUP(ROUND(K777,0),Sheet2!$B$20:$J$37,6,0)</f>
        <v>3000.9338117039183</v>
      </c>
      <c r="W777" s="46">
        <f>VLOOKUP(ROUND(K777,0),Sheet2!$B$20:$J$37,7,0)</f>
        <v>2780.7368303261765</v>
      </c>
      <c r="X777" s="46">
        <f>VLOOKUP(ROUND(K777,0),Sheet2!$B$20:$J$37,8,0)</f>
        <v>2560.5398489484351</v>
      </c>
      <c r="Y777" s="46">
        <f>VLOOKUP(ROUND(K777,0),Sheet2!$B$20:$J$37,9,0)</f>
        <v>2362.355716483069</v>
      </c>
      <c r="Z777" s="46">
        <f>VLOOKUP(ROUND(K777,0),Sheet2!$B$20:$M$37,10,0)</f>
        <v>2243.7505074369187</v>
      </c>
      <c r="AA777" s="46">
        <f>VLOOKUP(ROUND(K777,0),Sheet2!$B$20:$M$37,11,0)</f>
        <v>2166.7244711851258</v>
      </c>
      <c r="AB777" s="46">
        <f>VLOOKUP(ROUND(K777,0),Sheet2!$B$20:$M$37,12,0)</f>
        <v>2021.2668054059363</v>
      </c>
      <c r="AC777" s="46">
        <v>25</v>
      </c>
      <c r="AD777" s="53">
        <f t="shared" si="346"/>
        <v>0</v>
      </c>
      <c r="AE777">
        <v>1</v>
      </c>
      <c r="AF777" s="46">
        <v>0</v>
      </c>
      <c r="AG777">
        <v>0</v>
      </c>
      <c r="AH777" s="45">
        <v>0</v>
      </c>
      <c r="AL777">
        <v>0</v>
      </c>
      <c r="AM777" s="45">
        <v>0</v>
      </c>
      <c r="AO777">
        <v>0</v>
      </c>
      <c r="AQ777">
        <v>0</v>
      </c>
      <c r="AS777">
        <v>0</v>
      </c>
      <c r="AT777">
        <v>0</v>
      </c>
      <c r="AU777" t="s">
        <v>21</v>
      </c>
      <c r="AV777" t="s">
        <v>24</v>
      </c>
      <c r="AW777">
        <v>0</v>
      </c>
      <c r="AX777">
        <v>0</v>
      </c>
      <c r="AY777">
        <v>1</v>
      </c>
      <c r="AZ777" s="51">
        <f t="shared" si="347"/>
        <v>1</v>
      </c>
      <c r="BA777">
        <v>0</v>
      </c>
      <c r="BB777">
        <v>1</v>
      </c>
      <c r="BC777">
        <v>0</v>
      </c>
      <c r="BD777">
        <v>0</v>
      </c>
      <c r="BE777">
        <v>0</v>
      </c>
      <c r="BF777" s="51">
        <f t="shared" si="348"/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/>
      <c r="CW777">
        <v>0</v>
      </c>
      <c r="CY777">
        <v>0</v>
      </c>
      <c r="CZ777">
        <v>0</v>
      </c>
      <c r="DA777">
        <v>0</v>
      </c>
      <c r="DC777">
        <v>0</v>
      </c>
      <c r="DD777" s="54">
        <f t="shared" si="349"/>
        <v>0</v>
      </c>
      <c r="DF777">
        <v>0</v>
      </c>
      <c r="DG777" s="46">
        <v>0</v>
      </c>
      <c r="DH777" t="s">
        <v>68</v>
      </c>
    </row>
    <row r="778" spans="1:112" hidden="1" x14ac:dyDescent="0.35">
      <c r="A778" t="s">
        <v>3</v>
      </c>
      <c r="B778">
        <v>356656730</v>
      </c>
      <c r="C778">
        <v>1994</v>
      </c>
      <c r="D778">
        <v>28</v>
      </c>
      <c r="E778">
        <v>1</v>
      </c>
      <c r="F778" t="s">
        <v>8</v>
      </c>
      <c r="G778" s="3" t="s">
        <v>11</v>
      </c>
      <c r="H778" s="1">
        <v>44428</v>
      </c>
      <c r="I778" s="1"/>
      <c r="J778" s="1">
        <v>44489</v>
      </c>
      <c r="K778">
        <v>36.714285714285715</v>
      </c>
      <c r="L778" s="48">
        <f t="shared" si="342"/>
        <v>0</v>
      </c>
      <c r="M778" s="48">
        <f t="shared" si="345"/>
        <v>0</v>
      </c>
      <c r="N778" s="48">
        <f t="shared" si="350"/>
        <v>1</v>
      </c>
      <c r="O778">
        <v>28</v>
      </c>
      <c r="P778">
        <v>2585</v>
      </c>
      <c r="Q778" s="9">
        <f>VLOOKUP(ROUND(K778,0),Sheet2!$B$20:$J$37,8,0)</f>
        <v>2560.5398489484351</v>
      </c>
      <c r="R778" s="46">
        <f>VLOOKUP(ROUND(K778,0),Sheet2!$B$20:$J$37,2,0)</f>
        <v>3540.206855246417</v>
      </c>
      <c r="S778" s="46">
        <f>VLOOKUP(ROUND(K778,0),Sheet2!$B$20:$J$37,3,0)</f>
        <v>3394.7491894672271</v>
      </c>
      <c r="T778" s="46">
        <f>VLOOKUP(ROUND(K778,0),Sheet2!$B$20:$J$37,4,0)</f>
        <v>3317.7231532154346</v>
      </c>
      <c r="U778" s="46">
        <f>VLOOKUP(ROUND(K778,0),Sheet2!$B$20:$J$37,5,0)</f>
        <v>3199.1179441692843</v>
      </c>
      <c r="V778" s="46">
        <f>VLOOKUP(ROUND(K778,0),Sheet2!$B$20:$J$37,6,0)</f>
        <v>3000.9338117039183</v>
      </c>
      <c r="W778" s="46">
        <f>VLOOKUP(ROUND(K778,0),Sheet2!$B$20:$J$37,7,0)</f>
        <v>2780.7368303261765</v>
      </c>
      <c r="X778" s="46">
        <f>VLOOKUP(ROUND(K778,0),Sheet2!$B$20:$J$37,8,0)</f>
        <v>2560.5398489484351</v>
      </c>
      <c r="Y778" s="46">
        <f>VLOOKUP(ROUND(K778,0),Sheet2!$B$20:$J$37,9,0)</f>
        <v>2362.355716483069</v>
      </c>
      <c r="Z778" s="46">
        <f>VLOOKUP(ROUND(K778,0),Sheet2!$B$20:$M$37,10,0)</f>
        <v>2243.7505074369187</v>
      </c>
      <c r="AA778" s="46">
        <f>VLOOKUP(ROUND(K778,0),Sheet2!$B$20:$M$37,11,0)</f>
        <v>2166.7244711851258</v>
      </c>
      <c r="AB778" s="46">
        <f>VLOOKUP(ROUND(K778,0),Sheet2!$B$20:$M$37,12,0)</f>
        <v>2021.2668054059363</v>
      </c>
      <c r="AC778" s="46">
        <v>25</v>
      </c>
      <c r="AD778" s="53">
        <f t="shared" si="346"/>
        <v>0</v>
      </c>
      <c r="AE778">
        <v>1</v>
      </c>
      <c r="AF778" s="46">
        <v>0</v>
      </c>
      <c r="AG778">
        <v>0</v>
      </c>
      <c r="AH778" s="45">
        <v>0</v>
      </c>
      <c r="AL778">
        <v>0</v>
      </c>
      <c r="AM778" s="45">
        <v>0</v>
      </c>
      <c r="AO778">
        <v>0</v>
      </c>
      <c r="AQ778">
        <v>1</v>
      </c>
      <c r="AS778">
        <v>0</v>
      </c>
      <c r="AT778">
        <v>0</v>
      </c>
      <c r="AU778" t="s">
        <v>21</v>
      </c>
      <c r="AV778" t="s">
        <v>24</v>
      </c>
      <c r="AW778">
        <v>0</v>
      </c>
      <c r="AX778">
        <v>0</v>
      </c>
      <c r="AY778">
        <v>1</v>
      </c>
      <c r="AZ778" s="51">
        <f t="shared" si="347"/>
        <v>1</v>
      </c>
      <c r="BA778">
        <v>0</v>
      </c>
      <c r="BB778">
        <v>0</v>
      </c>
      <c r="BC778">
        <v>0</v>
      </c>
      <c r="BD778">
        <v>0</v>
      </c>
      <c r="BE778">
        <v>0</v>
      </c>
      <c r="BF778" s="51">
        <f t="shared" si="348"/>
        <v>0</v>
      </c>
      <c r="BG778">
        <v>0</v>
      </c>
      <c r="BH778">
        <v>0</v>
      </c>
      <c r="BI778">
        <v>1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/>
      <c r="CW778">
        <v>0</v>
      </c>
      <c r="CY778">
        <v>0</v>
      </c>
      <c r="CZ778">
        <v>0</v>
      </c>
      <c r="DA778">
        <v>0</v>
      </c>
      <c r="DC778">
        <v>1</v>
      </c>
      <c r="DD778" s="54">
        <f t="shared" si="349"/>
        <v>1</v>
      </c>
      <c r="DE778" t="s">
        <v>73</v>
      </c>
      <c r="DF778">
        <v>0</v>
      </c>
      <c r="DG778" s="46">
        <v>0</v>
      </c>
      <c r="DH778" t="s">
        <v>68</v>
      </c>
    </row>
    <row r="779" spans="1:112" hidden="1" x14ac:dyDescent="0.35">
      <c r="A779" t="s">
        <v>3</v>
      </c>
      <c r="B779">
        <v>967981739</v>
      </c>
      <c r="C779">
        <v>1991</v>
      </c>
      <c r="D779">
        <v>31</v>
      </c>
      <c r="E779">
        <v>2</v>
      </c>
      <c r="F779" t="s">
        <v>8</v>
      </c>
      <c r="G779" s="3" t="s">
        <v>11</v>
      </c>
      <c r="H779" s="1">
        <v>44454</v>
      </c>
      <c r="I779" s="1">
        <v>44473</v>
      </c>
      <c r="J779" s="1">
        <v>44515</v>
      </c>
      <c r="K779">
        <v>37.714285714285715</v>
      </c>
      <c r="L779" s="48">
        <f t="shared" si="342"/>
        <v>0</v>
      </c>
      <c r="M779" s="48">
        <f t="shared" si="345"/>
        <v>0</v>
      </c>
      <c r="N779" s="48">
        <f t="shared" si="350"/>
        <v>0</v>
      </c>
      <c r="O779">
        <v>31.714285714285715</v>
      </c>
      <c r="P779">
        <v>2750</v>
      </c>
      <c r="Q779" s="9">
        <f>VLOOKUP(ROUND(K779,0),Sheet2!$B$20:$J$37,8,0)</f>
        <v>2726.9345824864808</v>
      </c>
      <c r="R779" s="46">
        <f>VLOOKUP(ROUND(K779,0),Sheet2!$B$20:$J$37,2,0)</f>
        <v>3770.264503671694</v>
      </c>
      <c r="S779" s="46">
        <f>VLOOKUP(ROUND(K779,0),Sheet2!$B$20:$J$37,3,0)</f>
        <v>3615.3543821737098</v>
      </c>
      <c r="T779" s="46">
        <f>VLOOKUP(ROUND(K779,0),Sheet2!$B$20:$J$37,4,0)</f>
        <v>3533.3228675721571</v>
      </c>
      <c r="U779" s="46">
        <f>VLOOKUP(ROUND(K779,0),Sheet2!$B$20:$J$37,5,0)</f>
        <v>3407.0101892735506</v>
      </c>
      <c r="V779" s="46">
        <f>VLOOKUP(ROUND(K779,0),Sheet2!$B$20:$J$37,6,0)</f>
        <v>3195.9472117761161</v>
      </c>
      <c r="W779" s="46">
        <f>VLOOKUP(ROUND(K779,0),Sheet2!$B$20:$J$37,7,0)</f>
        <v>2961.4408971312987</v>
      </c>
      <c r="X779" s="46">
        <f>VLOOKUP(ROUND(K779,0),Sheet2!$B$20:$J$37,8,0)</f>
        <v>2726.9345824864808</v>
      </c>
      <c r="Y779" s="46">
        <f>VLOOKUP(ROUND(K779,0),Sheet2!$B$20:$J$37,9,0)</f>
        <v>2515.8716049890463</v>
      </c>
      <c r="Z779" s="46">
        <f>VLOOKUP(ROUND(K779,0),Sheet2!$B$20:$M$37,10,0)</f>
        <v>2389.5589266904399</v>
      </c>
      <c r="AA779" s="46">
        <f>VLOOKUP(ROUND(K779,0),Sheet2!$B$20:$M$37,11,0)</f>
        <v>2307.5274120888876</v>
      </c>
      <c r="AB779" s="46">
        <f>VLOOKUP(ROUND(K779,0),Sheet2!$B$20:$M$37,12,0)</f>
        <v>2152.6172905909029</v>
      </c>
      <c r="AC779" s="46">
        <v>25</v>
      </c>
      <c r="AD779" s="53">
        <f t="shared" si="346"/>
        <v>0</v>
      </c>
      <c r="AE779">
        <v>1</v>
      </c>
      <c r="AF779" s="46">
        <v>0</v>
      </c>
      <c r="AG779">
        <v>0</v>
      </c>
      <c r="AH779" s="45">
        <v>0</v>
      </c>
      <c r="AL779">
        <v>0</v>
      </c>
      <c r="AM779" s="45">
        <v>0</v>
      </c>
      <c r="AN779" t="s">
        <v>15</v>
      </c>
      <c r="AO779">
        <v>0</v>
      </c>
      <c r="AS779">
        <v>0</v>
      </c>
      <c r="AT779">
        <v>0</v>
      </c>
      <c r="AU779" t="s">
        <v>20</v>
      </c>
      <c r="AV779" t="s">
        <v>25</v>
      </c>
      <c r="AW779">
        <v>0</v>
      </c>
      <c r="AX779">
        <v>0</v>
      </c>
      <c r="AY779">
        <v>1</v>
      </c>
      <c r="AZ779" s="51">
        <f t="shared" si="347"/>
        <v>1</v>
      </c>
      <c r="BA779">
        <v>0</v>
      </c>
      <c r="BB779">
        <v>0</v>
      </c>
      <c r="BC779">
        <v>0</v>
      </c>
      <c r="BD779">
        <v>0</v>
      </c>
      <c r="BE779">
        <v>0</v>
      </c>
      <c r="BF779" s="51">
        <f t="shared" si="348"/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19</v>
      </c>
      <c r="BW779" t="s">
        <v>25</v>
      </c>
      <c r="BX779">
        <v>0</v>
      </c>
      <c r="BY779">
        <v>0</v>
      </c>
      <c r="BZ779" s="52">
        <f t="shared" ref="BZ779:BZ784" si="353">BX779+BY779</f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 s="52">
        <f t="shared" ref="CF779:CF784" si="354">CD779+CE779</f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Y779">
        <v>0</v>
      </c>
      <c r="CZ779">
        <v>0</v>
      </c>
      <c r="DA779">
        <v>1</v>
      </c>
      <c r="DB779">
        <v>20</v>
      </c>
      <c r="DC779">
        <v>0</v>
      </c>
      <c r="DD779" s="54">
        <f t="shared" si="349"/>
        <v>0</v>
      </c>
      <c r="DE779" t="s">
        <v>8</v>
      </c>
      <c r="DF779">
        <v>0</v>
      </c>
      <c r="DG779" s="46">
        <v>0</v>
      </c>
      <c r="DH779" t="s">
        <v>68</v>
      </c>
    </row>
    <row r="780" spans="1:112" hidden="1" x14ac:dyDescent="0.35">
      <c r="A780" t="s">
        <v>3</v>
      </c>
      <c r="B780">
        <v>922338658</v>
      </c>
      <c r="C780">
        <v>1998</v>
      </c>
      <c r="D780">
        <v>24</v>
      </c>
      <c r="E780" s="45">
        <v>1</v>
      </c>
      <c r="F780" t="s">
        <v>8</v>
      </c>
      <c r="G780" s="3" t="s">
        <v>11</v>
      </c>
      <c r="H780" s="1">
        <v>44433</v>
      </c>
      <c r="I780" s="1">
        <v>44454</v>
      </c>
      <c r="J780" s="1">
        <v>44461</v>
      </c>
      <c r="K780">
        <v>39.714285714285715</v>
      </c>
      <c r="L780" s="48">
        <f t="shared" si="342"/>
        <v>0</v>
      </c>
      <c r="M780" s="48">
        <f t="shared" si="345"/>
        <v>0</v>
      </c>
      <c r="N780" s="48">
        <f t="shared" si="350"/>
        <v>0</v>
      </c>
      <c r="O780">
        <v>38.714285714285715</v>
      </c>
      <c r="P780">
        <v>3050</v>
      </c>
      <c r="Q780" s="9">
        <f>VLOOKUP(ROUND(K780,0),Sheet2!$B$20:$J$37,8,0)</f>
        <v>3027.866102317616</v>
      </c>
      <c r="R780" s="46">
        <f>VLOOKUP(ROUND(K780,0),Sheet2!$B$20:$J$37,2,0)</f>
        <v>4186.3329471694315</v>
      </c>
      <c r="S780" s="46">
        <f>VLOOKUP(ROUND(K780,0),Sheet2!$B$20:$J$37,3,0)</f>
        <v>4014.327682062572</v>
      </c>
      <c r="T780" s="46">
        <f>VLOOKUP(ROUND(K780,0),Sheet2!$B$20:$J$37,4,0)</f>
        <v>3923.2435599941455</v>
      </c>
      <c r="U780" s="46">
        <f>VLOOKUP(ROUND(K780,0),Sheet2!$B$20:$J$37,5,0)</f>
        <v>3782.9916157892471</v>
      </c>
      <c r="V780" s="46">
        <f>VLOOKUP(ROUND(K780,0),Sheet2!$B$20:$J$37,6,0)</f>
        <v>3548.6367327923881</v>
      </c>
      <c r="W780" s="46">
        <f>VLOOKUP(ROUND(K780,0),Sheet2!$B$20:$J$37,7,0)</f>
        <v>3288.2514175550023</v>
      </c>
      <c r="X780" s="46">
        <f>VLOOKUP(ROUND(K780,0),Sheet2!$B$20:$J$37,8,0)</f>
        <v>3027.866102317616</v>
      </c>
      <c r="Y780" s="46">
        <f>VLOOKUP(ROUND(K780,0),Sheet2!$B$20:$J$37,9,0)</f>
        <v>2793.5112193207569</v>
      </c>
      <c r="Z780" s="46">
        <f>VLOOKUP(ROUND(K780,0),Sheet2!$B$20:$M$37,10,0)</f>
        <v>2653.2592751158591</v>
      </c>
      <c r="AA780" s="46">
        <f>VLOOKUP(ROUND(K780,0),Sheet2!$B$20:$M$37,11,0)</f>
        <v>2562.1751530474321</v>
      </c>
      <c r="AB780" s="46">
        <f>VLOOKUP(ROUND(K780,0),Sheet2!$B$20:$M$37,12,0)</f>
        <v>2390.1698879405726</v>
      </c>
      <c r="AC780" s="46">
        <v>25</v>
      </c>
      <c r="AD780" s="53">
        <f t="shared" si="346"/>
        <v>0</v>
      </c>
      <c r="AE780">
        <v>1</v>
      </c>
      <c r="AF780" s="46">
        <v>0</v>
      </c>
      <c r="AG780">
        <v>0</v>
      </c>
      <c r="AH780" s="45">
        <v>0</v>
      </c>
      <c r="AL780">
        <v>0</v>
      </c>
      <c r="AM780" s="45">
        <v>0</v>
      </c>
      <c r="AO780">
        <v>0</v>
      </c>
      <c r="AS780">
        <v>0</v>
      </c>
      <c r="AT780">
        <v>0</v>
      </c>
      <c r="AU780" t="s">
        <v>20</v>
      </c>
      <c r="AV780" t="s">
        <v>25</v>
      </c>
      <c r="AW780">
        <v>0</v>
      </c>
      <c r="AX780">
        <v>0</v>
      </c>
      <c r="AY780">
        <v>0</v>
      </c>
      <c r="AZ780" s="51">
        <f t="shared" si="347"/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51">
        <f t="shared" si="348"/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21</v>
      </c>
      <c r="BW780" t="s">
        <v>25</v>
      </c>
      <c r="BX780">
        <v>0</v>
      </c>
      <c r="BY780">
        <v>0</v>
      </c>
      <c r="BZ780" s="52">
        <f t="shared" si="353"/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 s="52">
        <f t="shared" si="354"/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Y780">
        <v>0</v>
      </c>
      <c r="CZ780">
        <v>0</v>
      </c>
      <c r="DA780">
        <v>0</v>
      </c>
      <c r="DC780">
        <v>0</v>
      </c>
      <c r="DD780" s="54">
        <f t="shared" si="349"/>
        <v>0</v>
      </c>
      <c r="DE780" t="s">
        <v>8</v>
      </c>
      <c r="DF780">
        <v>0</v>
      </c>
      <c r="DG780" s="46">
        <v>0</v>
      </c>
      <c r="DH780" t="s">
        <v>68</v>
      </c>
    </row>
    <row r="781" spans="1:112" hidden="1" x14ac:dyDescent="0.35">
      <c r="A781" t="s">
        <v>3</v>
      </c>
      <c r="B781">
        <v>568864204</v>
      </c>
      <c r="C781">
        <v>1998</v>
      </c>
      <c r="D781">
        <v>24</v>
      </c>
      <c r="E781">
        <v>0</v>
      </c>
      <c r="F781" t="s">
        <v>8</v>
      </c>
      <c r="G781" s="3" t="s">
        <v>11</v>
      </c>
      <c r="H781" s="1">
        <v>44435</v>
      </c>
      <c r="I781" s="1">
        <v>44484</v>
      </c>
      <c r="J781" s="1">
        <v>44565</v>
      </c>
      <c r="K781">
        <v>40.428571428571431</v>
      </c>
      <c r="L781" s="48">
        <f t="shared" si="342"/>
        <v>0</v>
      </c>
      <c r="M781" s="48">
        <f t="shared" si="345"/>
        <v>0</v>
      </c>
      <c r="N781" s="48">
        <f t="shared" si="350"/>
        <v>0</v>
      </c>
      <c r="O781">
        <v>28.857142857142861</v>
      </c>
      <c r="P781">
        <v>3050</v>
      </c>
      <c r="Q781" s="9">
        <f>VLOOKUP(ROUND(K781,0),Sheet2!$B$20:$J$37,8,0)</f>
        <v>3027.866102317616</v>
      </c>
      <c r="R781" s="46">
        <f>VLOOKUP(ROUND(K781,0),Sheet2!$B$20:$J$37,2,0)</f>
        <v>4186.3329471694315</v>
      </c>
      <c r="S781" s="46">
        <f>VLOOKUP(ROUND(K781,0),Sheet2!$B$20:$J$37,3,0)</f>
        <v>4014.327682062572</v>
      </c>
      <c r="T781" s="46">
        <f>VLOOKUP(ROUND(K781,0),Sheet2!$B$20:$J$37,4,0)</f>
        <v>3923.2435599941455</v>
      </c>
      <c r="U781" s="46">
        <f>VLOOKUP(ROUND(K781,0),Sheet2!$B$20:$J$37,5,0)</f>
        <v>3782.9916157892471</v>
      </c>
      <c r="V781" s="46">
        <f>VLOOKUP(ROUND(K781,0),Sheet2!$B$20:$J$37,6,0)</f>
        <v>3548.6367327923881</v>
      </c>
      <c r="W781" s="46">
        <f>VLOOKUP(ROUND(K781,0),Sheet2!$B$20:$J$37,7,0)</f>
        <v>3288.2514175550023</v>
      </c>
      <c r="X781" s="46">
        <f>VLOOKUP(ROUND(K781,0),Sheet2!$B$20:$J$37,8,0)</f>
        <v>3027.866102317616</v>
      </c>
      <c r="Y781" s="46">
        <f>VLOOKUP(ROUND(K781,0),Sheet2!$B$20:$J$37,9,0)</f>
        <v>2793.5112193207569</v>
      </c>
      <c r="Z781" s="46">
        <f>VLOOKUP(ROUND(K781,0),Sheet2!$B$20:$M$37,10,0)</f>
        <v>2653.2592751158591</v>
      </c>
      <c r="AA781" s="46">
        <f>VLOOKUP(ROUND(K781,0),Sheet2!$B$20:$M$37,11,0)</f>
        <v>2562.1751530474321</v>
      </c>
      <c r="AB781" s="46">
        <f>VLOOKUP(ROUND(K781,0),Sheet2!$B$20:$M$37,12,0)</f>
        <v>2390.1698879405726</v>
      </c>
      <c r="AC781" s="46">
        <v>25</v>
      </c>
      <c r="AD781" s="53">
        <f t="shared" si="346"/>
        <v>0</v>
      </c>
      <c r="AE781">
        <v>1</v>
      </c>
      <c r="AF781" s="46">
        <v>0</v>
      </c>
      <c r="AG781">
        <v>0</v>
      </c>
      <c r="AH781" s="45">
        <v>0</v>
      </c>
      <c r="AL781">
        <v>0</v>
      </c>
      <c r="AM781" s="45">
        <v>0</v>
      </c>
      <c r="AO781">
        <v>0</v>
      </c>
      <c r="AS781">
        <v>0</v>
      </c>
      <c r="AT781">
        <v>0</v>
      </c>
      <c r="AU781" t="s">
        <v>20</v>
      </c>
      <c r="AV781" t="s">
        <v>24</v>
      </c>
      <c r="AW781">
        <v>0</v>
      </c>
      <c r="AX781">
        <v>0</v>
      </c>
      <c r="AY781">
        <v>1</v>
      </c>
      <c r="AZ781" s="51">
        <f t="shared" si="347"/>
        <v>1</v>
      </c>
      <c r="BA781">
        <v>0</v>
      </c>
      <c r="BB781">
        <v>0</v>
      </c>
      <c r="BC781">
        <v>1</v>
      </c>
      <c r="BD781">
        <v>0</v>
      </c>
      <c r="BE781">
        <v>0</v>
      </c>
      <c r="BF781" s="51">
        <f t="shared" si="348"/>
        <v>0</v>
      </c>
      <c r="BG781">
        <v>0</v>
      </c>
      <c r="BH781">
        <v>1</v>
      </c>
      <c r="BI781">
        <v>1</v>
      </c>
      <c r="BJ781">
        <v>1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49</v>
      </c>
      <c r="BW781" t="s">
        <v>24</v>
      </c>
      <c r="BX781">
        <v>0</v>
      </c>
      <c r="BY781">
        <v>0</v>
      </c>
      <c r="BZ781" s="52">
        <f t="shared" si="353"/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 s="52">
        <f t="shared" si="354"/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Y781">
        <v>0</v>
      </c>
      <c r="CZ781">
        <v>0</v>
      </c>
      <c r="DA781">
        <v>0</v>
      </c>
      <c r="DC781">
        <v>0</v>
      </c>
      <c r="DD781" s="54">
        <f t="shared" si="349"/>
        <v>0</v>
      </c>
      <c r="DE781" t="s">
        <v>8</v>
      </c>
      <c r="DF781">
        <v>0</v>
      </c>
      <c r="DG781" s="46">
        <v>0</v>
      </c>
      <c r="DH781" t="s">
        <v>68</v>
      </c>
    </row>
    <row r="782" spans="1:112" x14ac:dyDescent="0.35">
      <c r="A782" t="s">
        <v>3</v>
      </c>
      <c r="B782">
        <v>334619632</v>
      </c>
      <c r="C782">
        <v>1999</v>
      </c>
      <c r="D782">
        <v>23</v>
      </c>
      <c r="E782">
        <v>2</v>
      </c>
      <c r="F782" t="s">
        <v>8</v>
      </c>
      <c r="G782" s="3" t="s">
        <v>11</v>
      </c>
      <c r="H782" s="1">
        <v>44445</v>
      </c>
      <c r="I782" s="1">
        <v>44465</v>
      </c>
      <c r="J782" s="1">
        <v>44456</v>
      </c>
      <c r="K782">
        <v>31.571428571428573</v>
      </c>
      <c r="L782" s="48">
        <f t="shared" si="342"/>
        <v>0</v>
      </c>
      <c r="M782" s="48">
        <f t="shared" si="345"/>
        <v>1</v>
      </c>
      <c r="N782" s="48">
        <v>1</v>
      </c>
      <c r="O782">
        <v>30</v>
      </c>
      <c r="P782">
        <v>1700</v>
      </c>
      <c r="Q782" s="9">
        <f>VLOOKUP(ROUND(K782,0),Sheet2!$B$20:$J$37,8,0)</f>
        <v>1680.7130111134884</v>
      </c>
      <c r="R782" s="46">
        <f>VLOOKUP(ROUND(K782,0),Sheet2!$B$20:$J$37,2,0)</f>
        <v>2323.7567367246402</v>
      </c>
      <c r="S782" s="46">
        <f>VLOOKUP(ROUND(K782,0),Sheet2!$B$20:$J$37,3,0)</f>
        <v>2228.2797647330967</v>
      </c>
      <c r="T782" s="46">
        <f>VLOOKUP(ROUND(K782,0),Sheet2!$B$20:$J$37,4,0)</f>
        <v>2177.7206369866362</v>
      </c>
      <c r="U782" s="46">
        <f>VLOOKUP(ROUND(K782,0),Sheet2!$B$20:$J$37,5,0)</f>
        <v>2099.8693517931774</v>
      </c>
      <c r="V782" s="46">
        <f>VLOOKUP(ROUND(K782,0),Sheet2!$B$20:$J$37,6,0)</f>
        <v>1969.7832489865471</v>
      </c>
      <c r="W782" s="46">
        <f>VLOOKUP(ROUND(K782,0),Sheet2!$B$20:$J$37,7,0)</f>
        <v>1825.2481300500176</v>
      </c>
      <c r="X782" s="46">
        <f>VLOOKUP(ROUND(K782,0),Sheet2!$B$20:$J$37,8,0)</f>
        <v>1680.7130111134884</v>
      </c>
      <c r="Y782" s="46">
        <f>VLOOKUP(ROUND(K782,0),Sheet2!$B$20:$J$37,9,0)</f>
        <v>1550.6269083068582</v>
      </c>
      <c r="Z782" s="46">
        <f>VLOOKUP(ROUND(K782,0),Sheet2!$B$20:$M$37,10,0)</f>
        <v>1472.7756231133994</v>
      </c>
      <c r="AA782" s="46">
        <f>VLOOKUP(ROUND(K782,0),Sheet2!$B$20:$M$37,11,0)</f>
        <v>1422.2164953669387</v>
      </c>
      <c r="AB782" s="46">
        <f>VLOOKUP(ROUND(K782,0),Sheet2!$B$20:$M$37,12,0)</f>
        <v>1326.739523375395</v>
      </c>
      <c r="AC782" s="46">
        <v>25</v>
      </c>
      <c r="AD782" s="53">
        <f t="shared" si="346"/>
        <v>0</v>
      </c>
      <c r="AE782">
        <v>1</v>
      </c>
      <c r="AF782" s="46">
        <v>0</v>
      </c>
      <c r="AG782">
        <v>0</v>
      </c>
      <c r="AH782" s="45">
        <v>0</v>
      </c>
      <c r="AL782">
        <v>0</v>
      </c>
      <c r="AM782" s="45">
        <v>0</v>
      </c>
      <c r="AO782">
        <v>0</v>
      </c>
      <c r="AQ782">
        <v>1</v>
      </c>
      <c r="AR782">
        <v>31.571428571428573</v>
      </c>
      <c r="AS782">
        <v>0</v>
      </c>
      <c r="AT782">
        <v>0</v>
      </c>
      <c r="AU782" t="s">
        <v>20</v>
      </c>
      <c r="AV782" t="s">
        <v>25</v>
      </c>
      <c r="AW782">
        <v>1</v>
      </c>
      <c r="AX782">
        <v>0</v>
      </c>
      <c r="AY782">
        <v>0</v>
      </c>
      <c r="AZ782" s="51">
        <f t="shared" si="347"/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51">
        <f t="shared" si="348"/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1</v>
      </c>
      <c r="BO782">
        <v>0</v>
      </c>
      <c r="BP782">
        <v>0</v>
      </c>
      <c r="BQ782">
        <v>1</v>
      </c>
      <c r="BR782">
        <v>0</v>
      </c>
      <c r="BS782">
        <v>0</v>
      </c>
      <c r="BT782">
        <v>0</v>
      </c>
      <c r="BU782">
        <v>0</v>
      </c>
      <c r="BV782">
        <v>20</v>
      </c>
      <c r="BW782" t="s">
        <v>25</v>
      </c>
      <c r="BX782">
        <v>0</v>
      </c>
      <c r="BY782">
        <v>0</v>
      </c>
      <c r="BZ782" s="52">
        <f t="shared" si="353"/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 s="52">
        <f t="shared" si="354"/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Y782">
        <v>0</v>
      </c>
      <c r="CZ782">
        <v>0</v>
      </c>
      <c r="DA782">
        <v>0</v>
      </c>
      <c r="DC782">
        <v>0</v>
      </c>
      <c r="DD782" s="54">
        <f t="shared" si="349"/>
        <v>0</v>
      </c>
      <c r="DE782" t="s">
        <v>8</v>
      </c>
      <c r="DF782">
        <v>1</v>
      </c>
      <c r="DG782" s="46">
        <v>0</v>
      </c>
      <c r="DH782" t="s">
        <v>69</v>
      </c>
    </row>
    <row r="783" spans="1:112" hidden="1" x14ac:dyDescent="0.35">
      <c r="A783" t="s">
        <v>3</v>
      </c>
      <c r="B783">
        <v>902334571</v>
      </c>
      <c r="C783">
        <v>1996</v>
      </c>
      <c r="D783">
        <v>26</v>
      </c>
      <c r="E783">
        <v>0</v>
      </c>
      <c r="F783" t="s">
        <v>8</v>
      </c>
      <c r="G783" s="3" t="s">
        <v>11</v>
      </c>
      <c r="H783" s="1">
        <v>44439</v>
      </c>
      <c r="I783" s="1">
        <v>44460</v>
      </c>
      <c r="J783" s="1">
        <v>44495</v>
      </c>
      <c r="K783">
        <v>38.571428571428569</v>
      </c>
      <c r="L783" s="48">
        <f t="shared" si="342"/>
        <v>0</v>
      </c>
      <c r="M783" s="48">
        <f t="shared" si="345"/>
        <v>0</v>
      </c>
      <c r="N783" s="48">
        <f t="shared" si="350"/>
        <v>0</v>
      </c>
      <c r="O783">
        <v>33.571428571428569</v>
      </c>
      <c r="P783">
        <v>2900</v>
      </c>
      <c r="Q783" s="9">
        <f>VLOOKUP(ROUND(K783,0),Sheet2!$B$20:$J$37,8,0)</f>
        <v>2883.6536389391513</v>
      </c>
      <c r="R783" s="46">
        <f>VLOOKUP(ROUND(K783,0),Sheet2!$B$20:$J$37,2,0)</f>
        <v>3986.9445441050993</v>
      </c>
      <c r="S783" s="46">
        <f>VLOOKUP(ROUND(K783,0),Sheet2!$B$20:$J$37,3,0)</f>
        <v>3823.1316171522089</v>
      </c>
      <c r="T783" s="46">
        <f>VLOOKUP(ROUND(K783,0),Sheet2!$B$20:$J$37,4,0)</f>
        <v>3736.3856874523608</v>
      </c>
      <c r="U783" s="46">
        <f>VLOOKUP(ROUND(K783,0),Sheet2!$B$20:$J$37,5,0)</f>
        <v>3602.8137210549116</v>
      </c>
      <c r="V783" s="46">
        <f>VLOOKUP(ROUND(K783,0),Sheet2!$B$20:$J$37,6,0)</f>
        <v>3379.6207896898895</v>
      </c>
      <c r="W783" s="46">
        <f>VLOOKUP(ROUND(K783,0),Sheet2!$B$20:$J$37,7,0)</f>
        <v>3131.6372143145204</v>
      </c>
      <c r="X783" s="46">
        <f>VLOOKUP(ROUND(K783,0),Sheet2!$B$20:$J$37,8,0)</f>
        <v>2883.6536389391513</v>
      </c>
      <c r="Y783" s="46">
        <f>VLOOKUP(ROUND(K783,0),Sheet2!$B$20:$J$37,9,0)</f>
        <v>2660.4607075741292</v>
      </c>
      <c r="Z783" s="46">
        <f>VLOOKUP(ROUND(K783,0),Sheet2!$B$20:$M$37,10,0)</f>
        <v>2526.8887411766796</v>
      </c>
      <c r="AA783" s="46">
        <f>VLOOKUP(ROUND(K783,0),Sheet2!$B$20:$M$37,11,0)</f>
        <v>2440.1428114768319</v>
      </c>
      <c r="AB783" s="46">
        <f>VLOOKUP(ROUND(K783,0),Sheet2!$B$20:$M$37,12,0)</f>
        <v>2276.3298845239415</v>
      </c>
      <c r="AC783" s="46">
        <v>25</v>
      </c>
      <c r="AD783" s="53">
        <f t="shared" si="346"/>
        <v>0</v>
      </c>
      <c r="AE783">
        <v>1</v>
      </c>
      <c r="AF783" s="46">
        <v>0</v>
      </c>
      <c r="AG783">
        <v>0</v>
      </c>
      <c r="AH783" s="45">
        <v>0</v>
      </c>
      <c r="AL783">
        <v>0</v>
      </c>
      <c r="AM783" s="45">
        <v>0</v>
      </c>
      <c r="AO783">
        <v>0</v>
      </c>
      <c r="AQ783">
        <v>0</v>
      </c>
      <c r="AS783">
        <v>0</v>
      </c>
      <c r="AT783">
        <v>0</v>
      </c>
      <c r="AU783" t="s">
        <v>20</v>
      </c>
      <c r="AV783" t="s">
        <v>25</v>
      </c>
      <c r="AW783">
        <v>0</v>
      </c>
      <c r="AX783">
        <v>0</v>
      </c>
      <c r="AY783">
        <v>1</v>
      </c>
      <c r="AZ783" s="51">
        <f t="shared" si="347"/>
        <v>1</v>
      </c>
      <c r="BA783">
        <v>0</v>
      </c>
      <c r="BB783">
        <v>0</v>
      </c>
      <c r="BC783">
        <v>0</v>
      </c>
      <c r="BD783">
        <v>0</v>
      </c>
      <c r="BE783">
        <v>0</v>
      </c>
      <c r="BF783" s="51">
        <f t="shared" si="348"/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21</v>
      </c>
      <c r="BW783" t="s">
        <v>25</v>
      </c>
      <c r="BX783">
        <v>0</v>
      </c>
      <c r="BY783">
        <v>1</v>
      </c>
      <c r="BZ783" s="52">
        <f t="shared" si="353"/>
        <v>1</v>
      </c>
      <c r="CA783">
        <v>0</v>
      </c>
      <c r="CB783">
        <v>0</v>
      </c>
      <c r="CC783">
        <v>0</v>
      </c>
      <c r="CD783">
        <v>0</v>
      </c>
      <c r="CE783">
        <v>0</v>
      </c>
      <c r="CF783" s="52">
        <f t="shared" si="354"/>
        <v>0</v>
      </c>
      <c r="CG783">
        <v>0</v>
      </c>
      <c r="CH783">
        <v>0</v>
      </c>
      <c r="CI783">
        <v>0</v>
      </c>
      <c r="CJ783">
        <v>0</v>
      </c>
      <c r="CK783">
        <v>1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Y783">
        <v>0</v>
      </c>
      <c r="CZ783">
        <v>0</v>
      </c>
      <c r="DA783">
        <v>0</v>
      </c>
      <c r="DC783">
        <v>0</v>
      </c>
      <c r="DD783" s="54">
        <f t="shared" si="349"/>
        <v>0</v>
      </c>
      <c r="DE783" t="s">
        <v>73</v>
      </c>
      <c r="DF783">
        <v>0</v>
      </c>
      <c r="DG783" s="46">
        <v>0</v>
      </c>
      <c r="DH783" t="s">
        <v>68</v>
      </c>
    </row>
    <row r="784" spans="1:112" hidden="1" x14ac:dyDescent="0.35">
      <c r="A784" t="s">
        <v>2</v>
      </c>
      <c r="B784">
        <v>20032553</v>
      </c>
      <c r="C784">
        <v>1993</v>
      </c>
      <c r="D784">
        <v>29</v>
      </c>
      <c r="E784">
        <v>0</v>
      </c>
      <c r="F784" t="s">
        <v>9</v>
      </c>
      <c r="G784" s="4" t="s">
        <v>11</v>
      </c>
      <c r="H784" s="1">
        <v>44422</v>
      </c>
      <c r="I784" s="1">
        <v>44478</v>
      </c>
      <c r="J784" s="1">
        <v>44533</v>
      </c>
      <c r="K784">
        <v>38.571428571428569</v>
      </c>
      <c r="L784" s="48">
        <f t="shared" si="342"/>
        <v>0</v>
      </c>
      <c r="M784" s="48">
        <f t="shared" si="345"/>
        <v>0</v>
      </c>
      <c r="N784" s="48">
        <f t="shared" si="350"/>
        <v>0</v>
      </c>
      <c r="O784">
        <v>30.714285714285712</v>
      </c>
      <c r="P784">
        <v>2900</v>
      </c>
      <c r="Q784" s="9">
        <f>VLOOKUP(ROUND(K784,0),Sheet2!$B$20:$J$37,8,0)</f>
        <v>2883.6536389391513</v>
      </c>
      <c r="R784" s="46">
        <f>VLOOKUP(ROUND(K784,0),Sheet2!$B$20:$J$37,2,0)</f>
        <v>3986.9445441050993</v>
      </c>
      <c r="S784" s="46">
        <f>VLOOKUP(ROUND(K784,0),Sheet2!$B$20:$J$37,3,0)</f>
        <v>3823.1316171522089</v>
      </c>
      <c r="T784" s="46">
        <f>VLOOKUP(ROUND(K784,0),Sheet2!$B$20:$J$37,4,0)</f>
        <v>3736.3856874523608</v>
      </c>
      <c r="U784" s="46">
        <f>VLOOKUP(ROUND(K784,0),Sheet2!$B$20:$J$37,5,0)</f>
        <v>3602.8137210549116</v>
      </c>
      <c r="V784" s="46">
        <f>VLOOKUP(ROUND(K784,0),Sheet2!$B$20:$J$37,6,0)</f>
        <v>3379.6207896898895</v>
      </c>
      <c r="W784" s="46">
        <f>VLOOKUP(ROUND(K784,0),Sheet2!$B$20:$J$37,7,0)</f>
        <v>3131.6372143145204</v>
      </c>
      <c r="X784" s="46">
        <f>VLOOKUP(ROUND(K784,0),Sheet2!$B$20:$J$37,8,0)</f>
        <v>2883.6536389391513</v>
      </c>
      <c r="Y784" s="46">
        <f>VLOOKUP(ROUND(K784,0),Sheet2!$B$20:$J$37,9,0)</f>
        <v>2660.4607075741292</v>
      </c>
      <c r="Z784" s="46">
        <f>VLOOKUP(ROUND(K784,0),Sheet2!$B$20:$M$37,10,0)</f>
        <v>2526.8887411766796</v>
      </c>
      <c r="AA784" s="46">
        <f>VLOOKUP(ROUND(K784,0),Sheet2!$B$20:$M$37,11,0)</f>
        <v>2440.1428114768319</v>
      </c>
      <c r="AB784" s="46">
        <f>VLOOKUP(ROUND(K784,0),Sheet2!$B$20:$M$37,12,0)</f>
        <v>2276.3298845239415</v>
      </c>
      <c r="AC784" s="46">
        <v>25</v>
      </c>
      <c r="AD784" s="53">
        <f t="shared" si="346"/>
        <v>0</v>
      </c>
      <c r="AE784">
        <v>1</v>
      </c>
      <c r="AF784" s="46">
        <v>0</v>
      </c>
      <c r="AG784">
        <v>0</v>
      </c>
      <c r="AH784" s="45">
        <v>0</v>
      </c>
      <c r="AL784">
        <v>0</v>
      </c>
      <c r="AM784" s="45">
        <v>0</v>
      </c>
      <c r="AO784">
        <v>0</v>
      </c>
      <c r="AQ784">
        <v>0</v>
      </c>
      <c r="AS784">
        <v>0</v>
      </c>
      <c r="AT784">
        <v>0</v>
      </c>
      <c r="AU784" t="s">
        <v>20</v>
      </c>
      <c r="AV784" t="s">
        <v>24</v>
      </c>
      <c r="AW784">
        <v>0</v>
      </c>
      <c r="AX784">
        <v>0</v>
      </c>
      <c r="AY784">
        <v>1</v>
      </c>
      <c r="AZ784" s="51">
        <f t="shared" si="347"/>
        <v>1</v>
      </c>
      <c r="BA784">
        <v>0</v>
      </c>
      <c r="BB784">
        <v>1</v>
      </c>
      <c r="BC784">
        <v>0</v>
      </c>
      <c r="BD784">
        <v>0</v>
      </c>
      <c r="BE784">
        <v>0</v>
      </c>
      <c r="BF784" s="51">
        <f t="shared" si="348"/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56</v>
      </c>
      <c r="BW784" t="s">
        <v>24</v>
      </c>
      <c r="BX784">
        <v>0</v>
      </c>
      <c r="BY784">
        <v>1</v>
      </c>
      <c r="BZ784" s="52">
        <f t="shared" si="353"/>
        <v>1</v>
      </c>
      <c r="CA784">
        <v>0</v>
      </c>
      <c r="CB784">
        <v>0</v>
      </c>
      <c r="CC784">
        <v>0</v>
      </c>
      <c r="CD784">
        <v>0</v>
      </c>
      <c r="CE784">
        <v>0</v>
      </c>
      <c r="CF784" s="52">
        <f t="shared" si="354"/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Y784">
        <v>0</v>
      </c>
      <c r="CZ784">
        <v>0</v>
      </c>
      <c r="DA784">
        <v>0</v>
      </c>
      <c r="DC784">
        <v>0</v>
      </c>
      <c r="DD784" s="54">
        <f t="shared" si="349"/>
        <v>0</v>
      </c>
      <c r="DF784">
        <v>0</v>
      </c>
      <c r="DG784" s="46">
        <v>0</v>
      </c>
      <c r="DH784" t="s">
        <v>68</v>
      </c>
    </row>
    <row r="785" spans="1:112" hidden="1" x14ac:dyDescent="0.35">
      <c r="A785" t="s">
        <v>2</v>
      </c>
      <c r="B785">
        <v>21045081</v>
      </c>
      <c r="C785">
        <v>1983</v>
      </c>
      <c r="D785">
        <v>39</v>
      </c>
      <c r="E785">
        <v>0</v>
      </c>
      <c r="F785" t="s">
        <v>8</v>
      </c>
      <c r="G785" s="3" t="s">
        <v>11</v>
      </c>
      <c r="H785" s="1">
        <v>44424</v>
      </c>
      <c r="I785" s="1" t="s">
        <v>52</v>
      </c>
      <c r="J785" s="1">
        <v>44492</v>
      </c>
      <c r="K785">
        <v>38.571428571428569</v>
      </c>
      <c r="L785" s="48">
        <f t="shared" si="342"/>
        <v>0</v>
      </c>
      <c r="M785" s="48">
        <f t="shared" si="345"/>
        <v>0</v>
      </c>
      <c r="N785" s="48">
        <f t="shared" si="350"/>
        <v>0</v>
      </c>
      <c r="O785">
        <v>28.857142857142854</v>
      </c>
      <c r="P785">
        <v>2900</v>
      </c>
      <c r="Q785" s="9">
        <f>VLOOKUP(ROUND(K785,0),Sheet2!$B$20:$J$37,8,0)</f>
        <v>2883.6536389391513</v>
      </c>
      <c r="R785" s="46">
        <f>VLOOKUP(ROUND(K785,0),Sheet2!$B$20:$J$37,2,0)</f>
        <v>3986.9445441050993</v>
      </c>
      <c r="S785" s="46">
        <f>VLOOKUP(ROUND(K785,0),Sheet2!$B$20:$J$37,3,0)</f>
        <v>3823.1316171522089</v>
      </c>
      <c r="T785" s="46">
        <f>VLOOKUP(ROUND(K785,0),Sheet2!$B$20:$J$37,4,0)</f>
        <v>3736.3856874523608</v>
      </c>
      <c r="U785" s="46">
        <f>VLOOKUP(ROUND(K785,0),Sheet2!$B$20:$J$37,5,0)</f>
        <v>3602.8137210549116</v>
      </c>
      <c r="V785" s="46">
        <f>VLOOKUP(ROUND(K785,0),Sheet2!$B$20:$J$37,6,0)</f>
        <v>3379.6207896898895</v>
      </c>
      <c r="W785" s="46">
        <f>VLOOKUP(ROUND(K785,0),Sheet2!$B$20:$J$37,7,0)</f>
        <v>3131.6372143145204</v>
      </c>
      <c r="X785" s="46">
        <f>VLOOKUP(ROUND(K785,0),Sheet2!$B$20:$J$37,8,0)</f>
        <v>2883.6536389391513</v>
      </c>
      <c r="Y785" s="46">
        <f>VLOOKUP(ROUND(K785,0),Sheet2!$B$20:$J$37,9,0)</f>
        <v>2660.4607075741292</v>
      </c>
      <c r="Z785" s="46">
        <f>VLOOKUP(ROUND(K785,0),Sheet2!$B$20:$M$37,10,0)</f>
        <v>2526.8887411766796</v>
      </c>
      <c r="AA785" s="46">
        <f>VLOOKUP(ROUND(K785,0),Sheet2!$B$20:$M$37,11,0)</f>
        <v>2440.1428114768319</v>
      </c>
      <c r="AB785" s="46">
        <f>VLOOKUP(ROUND(K785,0),Sheet2!$B$20:$M$37,12,0)</f>
        <v>2276.3298845239415</v>
      </c>
      <c r="AC785" s="46">
        <v>25</v>
      </c>
      <c r="AD785" s="53">
        <f t="shared" si="346"/>
        <v>0</v>
      </c>
      <c r="AE785">
        <v>1</v>
      </c>
      <c r="AF785" s="46">
        <v>0</v>
      </c>
      <c r="AG785">
        <v>0</v>
      </c>
      <c r="AH785" s="45">
        <v>0</v>
      </c>
      <c r="AL785">
        <v>0</v>
      </c>
      <c r="AM785" s="45">
        <v>0</v>
      </c>
      <c r="AO785">
        <v>0</v>
      </c>
      <c r="AQ785">
        <v>0</v>
      </c>
      <c r="AS785">
        <v>0</v>
      </c>
      <c r="AT785">
        <v>0</v>
      </c>
      <c r="AU785" t="s">
        <v>21</v>
      </c>
      <c r="AV785" t="s">
        <v>24</v>
      </c>
      <c r="AW785">
        <v>0</v>
      </c>
      <c r="AX785">
        <v>0</v>
      </c>
      <c r="AY785">
        <v>1</v>
      </c>
      <c r="AZ785" s="51">
        <f t="shared" si="347"/>
        <v>1</v>
      </c>
      <c r="BA785">
        <v>0</v>
      </c>
      <c r="BB785">
        <v>0</v>
      </c>
      <c r="BC785">
        <v>1</v>
      </c>
      <c r="BD785">
        <v>0</v>
      </c>
      <c r="BE785">
        <v>0</v>
      </c>
      <c r="BF785" s="51">
        <f t="shared" si="348"/>
        <v>0</v>
      </c>
      <c r="BG785">
        <v>0</v>
      </c>
      <c r="BH785">
        <v>1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/>
      <c r="CW785">
        <v>0</v>
      </c>
      <c r="CY785">
        <v>0</v>
      </c>
      <c r="CZ785">
        <v>0</v>
      </c>
      <c r="DA785">
        <v>0</v>
      </c>
      <c r="DC785">
        <v>0</v>
      </c>
      <c r="DD785" s="54">
        <f t="shared" si="349"/>
        <v>0</v>
      </c>
      <c r="DF785">
        <v>0</v>
      </c>
      <c r="DG785" s="46">
        <v>0</v>
      </c>
      <c r="DH785" t="s">
        <v>68</v>
      </c>
    </row>
    <row r="786" spans="1:112" hidden="1" x14ac:dyDescent="0.35">
      <c r="A786" t="s">
        <v>2</v>
      </c>
      <c r="B786">
        <v>20033880</v>
      </c>
      <c r="C786">
        <v>1981</v>
      </c>
      <c r="D786">
        <v>41</v>
      </c>
      <c r="E786">
        <v>0</v>
      </c>
      <c r="F786" t="s">
        <v>9</v>
      </c>
      <c r="G786" s="3" t="s">
        <v>11</v>
      </c>
      <c r="H786" s="1">
        <v>44424</v>
      </c>
      <c r="I786" s="1">
        <v>44478</v>
      </c>
      <c r="J786" s="1">
        <v>44485</v>
      </c>
      <c r="K786">
        <v>38.571428571428569</v>
      </c>
      <c r="L786" s="48">
        <f t="shared" si="342"/>
        <v>0</v>
      </c>
      <c r="M786" s="48">
        <f t="shared" si="345"/>
        <v>0</v>
      </c>
      <c r="N786" s="48">
        <f t="shared" si="350"/>
        <v>0</v>
      </c>
      <c r="O786">
        <v>37.571428571428569</v>
      </c>
      <c r="P786">
        <v>2900</v>
      </c>
      <c r="Q786" s="9">
        <f>VLOOKUP(ROUND(K786,0),Sheet2!$B$20:$J$37,8,0)</f>
        <v>2883.6536389391513</v>
      </c>
      <c r="R786" s="46">
        <f>VLOOKUP(ROUND(K786,0),Sheet2!$B$20:$J$37,2,0)</f>
        <v>3986.9445441050993</v>
      </c>
      <c r="S786" s="46">
        <f>VLOOKUP(ROUND(K786,0),Sheet2!$B$20:$J$37,3,0)</f>
        <v>3823.1316171522089</v>
      </c>
      <c r="T786" s="46">
        <f>VLOOKUP(ROUND(K786,0),Sheet2!$B$20:$J$37,4,0)</f>
        <v>3736.3856874523608</v>
      </c>
      <c r="U786" s="46">
        <f>VLOOKUP(ROUND(K786,0),Sheet2!$B$20:$J$37,5,0)</f>
        <v>3602.8137210549116</v>
      </c>
      <c r="V786" s="46">
        <f>VLOOKUP(ROUND(K786,0),Sheet2!$B$20:$J$37,6,0)</f>
        <v>3379.6207896898895</v>
      </c>
      <c r="W786" s="46">
        <f>VLOOKUP(ROUND(K786,0),Sheet2!$B$20:$J$37,7,0)</f>
        <v>3131.6372143145204</v>
      </c>
      <c r="X786" s="46">
        <f>VLOOKUP(ROUND(K786,0),Sheet2!$B$20:$J$37,8,0)</f>
        <v>2883.6536389391513</v>
      </c>
      <c r="Y786" s="46">
        <f>VLOOKUP(ROUND(K786,0),Sheet2!$B$20:$J$37,9,0)</f>
        <v>2660.4607075741292</v>
      </c>
      <c r="Z786" s="46">
        <f>VLOOKUP(ROUND(K786,0),Sheet2!$B$20:$M$37,10,0)</f>
        <v>2526.8887411766796</v>
      </c>
      <c r="AA786" s="46">
        <f>VLOOKUP(ROUND(K786,0),Sheet2!$B$20:$M$37,11,0)</f>
        <v>2440.1428114768319</v>
      </c>
      <c r="AB786" s="46">
        <f>VLOOKUP(ROUND(K786,0),Sheet2!$B$20:$M$37,12,0)</f>
        <v>2276.3298845239415</v>
      </c>
      <c r="AC786" s="46">
        <v>25</v>
      </c>
      <c r="AD786" s="53">
        <f t="shared" si="346"/>
        <v>0</v>
      </c>
      <c r="AE786">
        <v>1</v>
      </c>
      <c r="AF786" s="46">
        <v>0</v>
      </c>
      <c r="AG786">
        <v>0</v>
      </c>
      <c r="AH786" s="45">
        <v>0</v>
      </c>
      <c r="AL786">
        <v>0</v>
      </c>
      <c r="AM786" s="45">
        <v>0</v>
      </c>
      <c r="AO786">
        <v>0</v>
      </c>
      <c r="AQ786">
        <v>0</v>
      </c>
      <c r="AS786">
        <v>0</v>
      </c>
      <c r="AT786">
        <v>0</v>
      </c>
      <c r="AU786" t="s">
        <v>20</v>
      </c>
      <c r="AV786" t="s">
        <v>24</v>
      </c>
      <c r="AW786">
        <v>0</v>
      </c>
      <c r="AX786">
        <v>0</v>
      </c>
      <c r="AY786">
        <v>1</v>
      </c>
      <c r="AZ786" s="51">
        <f t="shared" si="347"/>
        <v>1</v>
      </c>
      <c r="BA786">
        <v>0</v>
      </c>
      <c r="BB786">
        <v>0</v>
      </c>
      <c r="BC786">
        <v>0</v>
      </c>
      <c r="BD786">
        <v>0</v>
      </c>
      <c r="BE786">
        <v>0</v>
      </c>
      <c r="BF786" s="51">
        <f t="shared" si="348"/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54</v>
      </c>
      <c r="BW786" t="s">
        <v>24</v>
      </c>
      <c r="BX786">
        <v>0</v>
      </c>
      <c r="BY786">
        <v>1</v>
      </c>
      <c r="BZ786" s="52">
        <f t="shared" ref="BZ786:BZ787" si="355">BX786+BY786</f>
        <v>1</v>
      </c>
      <c r="CA786">
        <v>0</v>
      </c>
      <c r="CB786">
        <v>0</v>
      </c>
      <c r="CC786">
        <v>0</v>
      </c>
      <c r="CD786">
        <v>0</v>
      </c>
      <c r="CE786">
        <v>0</v>
      </c>
      <c r="CF786" s="52">
        <f t="shared" ref="CF786:CF787" si="356">CD786+CE786</f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Y786">
        <v>0</v>
      </c>
      <c r="CZ786">
        <v>0</v>
      </c>
      <c r="DA786">
        <v>0</v>
      </c>
      <c r="DC786">
        <v>0</v>
      </c>
      <c r="DD786" s="54">
        <f t="shared" si="349"/>
        <v>0</v>
      </c>
      <c r="DF786">
        <v>0</v>
      </c>
      <c r="DG786" s="46">
        <v>0</v>
      </c>
      <c r="DH786" t="s">
        <v>68</v>
      </c>
    </row>
    <row r="787" spans="1:112" hidden="1" x14ac:dyDescent="0.35">
      <c r="A787" t="s">
        <v>2</v>
      </c>
      <c r="B787">
        <v>19415677</v>
      </c>
      <c r="C787">
        <v>1977</v>
      </c>
      <c r="D787">
        <v>45</v>
      </c>
      <c r="E787">
        <v>0</v>
      </c>
      <c r="F787" t="s">
        <v>9</v>
      </c>
      <c r="G787" s="3" t="s">
        <v>11</v>
      </c>
      <c r="H787" s="1">
        <v>44425</v>
      </c>
      <c r="I787" s="1">
        <v>44479</v>
      </c>
      <c r="J787" s="1">
        <v>44520</v>
      </c>
      <c r="K787">
        <v>38.6</v>
      </c>
      <c r="L787" s="48">
        <f t="shared" si="342"/>
        <v>0</v>
      </c>
      <c r="M787" s="48">
        <f t="shared" si="345"/>
        <v>0</v>
      </c>
      <c r="N787" s="48">
        <f t="shared" si="350"/>
        <v>0</v>
      </c>
      <c r="O787">
        <v>32.742857142857147</v>
      </c>
      <c r="P787">
        <v>2900</v>
      </c>
      <c r="Q787" s="9">
        <f>VLOOKUP(ROUND(K787,0),Sheet2!$B$20:$J$37,8,0)</f>
        <v>2883.6536389391513</v>
      </c>
      <c r="R787" s="46">
        <f>VLOOKUP(ROUND(K787,0),Sheet2!$B$20:$J$37,2,0)</f>
        <v>3986.9445441050993</v>
      </c>
      <c r="S787" s="46">
        <f>VLOOKUP(ROUND(K787,0),Sheet2!$B$20:$J$37,3,0)</f>
        <v>3823.1316171522089</v>
      </c>
      <c r="T787" s="46">
        <f>VLOOKUP(ROUND(K787,0),Sheet2!$B$20:$J$37,4,0)</f>
        <v>3736.3856874523608</v>
      </c>
      <c r="U787" s="46">
        <f>VLOOKUP(ROUND(K787,0),Sheet2!$B$20:$J$37,5,0)</f>
        <v>3602.8137210549116</v>
      </c>
      <c r="V787" s="46">
        <f>VLOOKUP(ROUND(K787,0),Sheet2!$B$20:$J$37,6,0)</f>
        <v>3379.6207896898895</v>
      </c>
      <c r="W787" s="46">
        <f>VLOOKUP(ROUND(K787,0),Sheet2!$B$20:$J$37,7,0)</f>
        <v>3131.6372143145204</v>
      </c>
      <c r="X787" s="46">
        <f>VLOOKUP(ROUND(K787,0),Sheet2!$B$20:$J$37,8,0)</f>
        <v>2883.6536389391513</v>
      </c>
      <c r="Y787" s="46">
        <f>VLOOKUP(ROUND(K787,0),Sheet2!$B$20:$J$37,9,0)</f>
        <v>2660.4607075741292</v>
      </c>
      <c r="Z787" s="46">
        <f>VLOOKUP(ROUND(K787,0),Sheet2!$B$20:$M$37,10,0)</f>
        <v>2526.8887411766796</v>
      </c>
      <c r="AA787" s="46">
        <f>VLOOKUP(ROUND(K787,0),Sheet2!$B$20:$M$37,11,0)</f>
        <v>2440.1428114768319</v>
      </c>
      <c r="AB787" s="46">
        <f>VLOOKUP(ROUND(K787,0),Sheet2!$B$20:$M$37,12,0)</f>
        <v>2276.3298845239415</v>
      </c>
      <c r="AC787" s="46">
        <v>25</v>
      </c>
      <c r="AD787" s="53">
        <f t="shared" si="346"/>
        <v>0</v>
      </c>
      <c r="AE787">
        <v>1</v>
      </c>
      <c r="AF787" s="46">
        <v>0</v>
      </c>
      <c r="AG787">
        <v>0</v>
      </c>
      <c r="AH787" s="45">
        <v>0</v>
      </c>
      <c r="AL787">
        <v>0</v>
      </c>
      <c r="AM787" s="45">
        <v>0</v>
      </c>
      <c r="AO787">
        <v>0</v>
      </c>
      <c r="AQ787">
        <v>0</v>
      </c>
      <c r="AS787">
        <v>0</v>
      </c>
      <c r="AT787">
        <v>0</v>
      </c>
      <c r="AU787" t="s">
        <v>20</v>
      </c>
      <c r="AV787" t="s">
        <v>24</v>
      </c>
      <c r="AW787">
        <v>0</v>
      </c>
      <c r="AX787">
        <v>0</v>
      </c>
      <c r="AY787">
        <v>0</v>
      </c>
      <c r="AZ787" s="51">
        <f t="shared" si="347"/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51">
        <f t="shared" si="348"/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1</v>
      </c>
      <c r="BR787">
        <v>0</v>
      </c>
      <c r="BS787">
        <v>0</v>
      </c>
      <c r="BT787">
        <v>0</v>
      </c>
      <c r="BU787">
        <v>0</v>
      </c>
      <c r="BV787">
        <v>54</v>
      </c>
      <c r="BW787" t="s">
        <v>24</v>
      </c>
      <c r="BX787">
        <v>0</v>
      </c>
      <c r="BY787">
        <v>1</v>
      </c>
      <c r="BZ787" s="52">
        <f t="shared" si="355"/>
        <v>1</v>
      </c>
      <c r="CA787">
        <v>0</v>
      </c>
      <c r="CB787">
        <v>0</v>
      </c>
      <c r="CC787">
        <v>1</v>
      </c>
      <c r="CD787">
        <v>0</v>
      </c>
      <c r="CE787">
        <v>0</v>
      </c>
      <c r="CF787" s="52">
        <f t="shared" si="356"/>
        <v>0</v>
      </c>
      <c r="CG787">
        <v>0</v>
      </c>
      <c r="CH787">
        <v>0</v>
      </c>
      <c r="CI787">
        <v>1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1</v>
      </c>
      <c r="CY787">
        <v>0</v>
      </c>
      <c r="CZ787">
        <v>0</v>
      </c>
      <c r="DA787">
        <v>0</v>
      </c>
      <c r="DC787">
        <v>0</v>
      </c>
      <c r="DD787" s="54">
        <f t="shared" si="349"/>
        <v>0</v>
      </c>
      <c r="DE787" t="s">
        <v>73</v>
      </c>
      <c r="DF787">
        <v>0</v>
      </c>
      <c r="DG787" s="46">
        <v>0</v>
      </c>
      <c r="DH787" t="s">
        <v>68</v>
      </c>
    </row>
    <row r="788" spans="1:112" hidden="1" x14ac:dyDescent="0.35">
      <c r="A788" t="s">
        <v>2</v>
      </c>
      <c r="B788">
        <v>21041463</v>
      </c>
      <c r="C788">
        <v>1988</v>
      </c>
      <c r="D788">
        <v>34</v>
      </c>
      <c r="E788">
        <v>0</v>
      </c>
      <c r="F788" t="s">
        <v>8</v>
      </c>
      <c r="G788" s="3" t="s">
        <v>11</v>
      </c>
      <c r="H788" s="1">
        <v>44424</v>
      </c>
      <c r="I788" s="1" t="s">
        <v>52</v>
      </c>
      <c r="J788" s="1">
        <v>44437</v>
      </c>
      <c r="K788" s="46">
        <v>38.714285714285715</v>
      </c>
      <c r="L788" s="48">
        <f t="shared" si="342"/>
        <v>0</v>
      </c>
      <c r="M788" s="48">
        <f t="shared" si="345"/>
        <v>0</v>
      </c>
      <c r="N788" s="48">
        <f t="shared" si="350"/>
        <v>0</v>
      </c>
      <c r="O788">
        <v>36.857142857142861</v>
      </c>
      <c r="P788">
        <v>2900</v>
      </c>
      <c r="Q788" s="9">
        <f>VLOOKUP(ROUND(K788,0),Sheet2!$B$20:$J$37,8,0)</f>
        <v>2883.6536389391513</v>
      </c>
      <c r="R788" s="46">
        <f>VLOOKUP(ROUND(K788,0),Sheet2!$B$20:$J$37,2,0)</f>
        <v>3986.9445441050993</v>
      </c>
      <c r="S788" s="46">
        <f>VLOOKUP(ROUND(K788,0),Sheet2!$B$20:$J$37,3,0)</f>
        <v>3823.1316171522089</v>
      </c>
      <c r="T788" s="46">
        <f>VLOOKUP(ROUND(K788,0),Sheet2!$B$20:$J$37,4,0)</f>
        <v>3736.3856874523608</v>
      </c>
      <c r="U788" s="46">
        <f>VLOOKUP(ROUND(K788,0),Sheet2!$B$20:$J$37,5,0)</f>
        <v>3602.8137210549116</v>
      </c>
      <c r="V788" s="46">
        <f>VLOOKUP(ROUND(K788,0),Sheet2!$B$20:$J$37,6,0)</f>
        <v>3379.6207896898895</v>
      </c>
      <c r="W788" s="46">
        <f>VLOOKUP(ROUND(K788,0),Sheet2!$B$20:$J$37,7,0)</f>
        <v>3131.6372143145204</v>
      </c>
      <c r="X788" s="46">
        <f>VLOOKUP(ROUND(K788,0),Sheet2!$B$20:$J$37,8,0)</f>
        <v>2883.6536389391513</v>
      </c>
      <c r="Y788" s="46">
        <f>VLOOKUP(ROUND(K788,0),Sheet2!$B$20:$J$37,9,0)</f>
        <v>2660.4607075741292</v>
      </c>
      <c r="Z788" s="46">
        <f>VLOOKUP(ROUND(K788,0),Sheet2!$B$20:$M$37,10,0)</f>
        <v>2526.8887411766796</v>
      </c>
      <c r="AA788" s="46">
        <f>VLOOKUP(ROUND(K788,0),Sheet2!$B$20:$M$37,11,0)</f>
        <v>2440.1428114768319</v>
      </c>
      <c r="AB788" s="46">
        <f>VLOOKUP(ROUND(K788,0),Sheet2!$B$20:$M$37,12,0)</f>
        <v>2276.3298845239415</v>
      </c>
      <c r="AC788" s="46">
        <v>25</v>
      </c>
      <c r="AD788" s="53">
        <f t="shared" si="346"/>
        <v>0</v>
      </c>
      <c r="AE788">
        <v>1</v>
      </c>
      <c r="AF788" s="46">
        <v>0</v>
      </c>
      <c r="AG788">
        <v>0</v>
      </c>
      <c r="AH788" s="45">
        <v>0</v>
      </c>
      <c r="AL788">
        <v>0</v>
      </c>
      <c r="AM788" s="45">
        <v>0</v>
      </c>
      <c r="AO788">
        <v>0</v>
      </c>
      <c r="AQ788">
        <v>0</v>
      </c>
      <c r="AS788">
        <v>0</v>
      </c>
      <c r="AT788">
        <v>0</v>
      </c>
      <c r="AU788" t="s">
        <v>21</v>
      </c>
      <c r="AV788" t="s">
        <v>24</v>
      </c>
      <c r="AW788">
        <v>0</v>
      </c>
      <c r="AX788">
        <v>0</v>
      </c>
      <c r="AY788">
        <v>1</v>
      </c>
      <c r="AZ788" s="51">
        <f t="shared" si="347"/>
        <v>1</v>
      </c>
      <c r="BA788">
        <v>0</v>
      </c>
      <c r="BB788">
        <v>0</v>
      </c>
      <c r="BC788">
        <v>1</v>
      </c>
      <c r="BD788">
        <v>0</v>
      </c>
      <c r="BE788">
        <v>0</v>
      </c>
      <c r="BF788" s="51">
        <f t="shared" si="348"/>
        <v>0</v>
      </c>
      <c r="BG788">
        <v>0</v>
      </c>
      <c r="BH788">
        <v>0</v>
      </c>
      <c r="BI788">
        <v>1</v>
      </c>
      <c r="BJ788">
        <v>0</v>
      </c>
      <c r="BK788">
        <v>1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/>
      <c r="CW788">
        <v>0</v>
      </c>
      <c r="CY788">
        <v>0</v>
      </c>
      <c r="CZ788">
        <v>0</v>
      </c>
      <c r="DA788">
        <v>0</v>
      </c>
      <c r="DC788">
        <v>0</v>
      </c>
      <c r="DD788" s="54">
        <f t="shared" si="349"/>
        <v>0</v>
      </c>
      <c r="DF788">
        <v>0</v>
      </c>
      <c r="DG788" s="46">
        <v>0</v>
      </c>
      <c r="DH788" t="s">
        <v>68</v>
      </c>
    </row>
    <row r="789" spans="1:112" hidden="1" x14ac:dyDescent="0.35">
      <c r="A789" t="s">
        <v>2</v>
      </c>
      <c r="B789">
        <v>20008380</v>
      </c>
      <c r="C789">
        <v>1988</v>
      </c>
      <c r="D789">
        <v>34</v>
      </c>
      <c r="E789">
        <v>0</v>
      </c>
      <c r="F789" t="s">
        <v>8</v>
      </c>
      <c r="G789" s="3" t="s">
        <v>11</v>
      </c>
      <c r="H789" s="1">
        <v>44429</v>
      </c>
      <c r="I789" s="1">
        <v>44454</v>
      </c>
      <c r="J789" s="1">
        <v>44503</v>
      </c>
      <c r="K789" s="46">
        <v>38.714285714285715</v>
      </c>
      <c r="L789" s="48">
        <f t="shared" si="342"/>
        <v>0</v>
      </c>
      <c r="M789" s="48">
        <f t="shared" si="345"/>
        <v>0</v>
      </c>
      <c r="N789" s="48">
        <f t="shared" si="350"/>
        <v>0</v>
      </c>
      <c r="O789">
        <v>31.714285714285715</v>
      </c>
      <c r="P789">
        <v>2900</v>
      </c>
      <c r="Q789" s="9">
        <f>VLOOKUP(ROUND(K789,0),Sheet2!$B$20:$J$37,8,0)</f>
        <v>2883.6536389391513</v>
      </c>
      <c r="R789" s="46">
        <f>VLOOKUP(ROUND(K789,0),Sheet2!$B$20:$J$37,2,0)</f>
        <v>3986.9445441050993</v>
      </c>
      <c r="S789" s="46">
        <f>VLOOKUP(ROUND(K789,0),Sheet2!$B$20:$J$37,3,0)</f>
        <v>3823.1316171522089</v>
      </c>
      <c r="T789" s="46">
        <f>VLOOKUP(ROUND(K789,0),Sheet2!$B$20:$J$37,4,0)</f>
        <v>3736.3856874523608</v>
      </c>
      <c r="U789" s="46">
        <f>VLOOKUP(ROUND(K789,0),Sheet2!$B$20:$J$37,5,0)</f>
        <v>3602.8137210549116</v>
      </c>
      <c r="V789" s="46">
        <f>VLOOKUP(ROUND(K789,0),Sheet2!$B$20:$J$37,6,0)</f>
        <v>3379.6207896898895</v>
      </c>
      <c r="W789" s="46">
        <f>VLOOKUP(ROUND(K789,0),Sheet2!$B$20:$J$37,7,0)</f>
        <v>3131.6372143145204</v>
      </c>
      <c r="X789" s="46">
        <f>VLOOKUP(ROUND(K789,0),Sheet2!$B$20:$J$37,8,0)</f>
        <v>2883.6536389391513</v>
      </c>
      <c r="Y789" s="46">
        <f>VLOOKUP(ROUND(K789,0),Sheet2!$B$20:$J$37,9,0)</f>
        <v>2660.4607075741292</v>
      </c>
      <c r="Z789" s="46">
        <f>VLOOKUP(ROUND(K789,0),Sheet2!$B$20:$M$37,10,0)</f>
        <v>2526.8887411766796</v>
      </c>
      <c r="AA789" s="46">
        <f>VLOOKUP(ROUND(K789,0),Sheet2!$B$20:$M$37,11,0)</f>
        <v>2440.1428114768319</v>
      </c>
      <c r="AB789" s="46">
        <f>VLOOKUP(ROUND(K789,0),Sheet2!$B$20:$M$37,12,0)</f>
        <v>2276.3298845239415</v>
      </c>
      <c r="AC789" s="46">
        <v>25</v>
      </c>
      <c r="AD789" s="53">
        <f t="shared" si="346"/>
        <v>0</v>
      </c>
      <c r="AE789">
        <v>1</v>
      </c>
      <c r="AF789" s="46">
        <v>0</v>
      </c>
      <c r="AG789">
        <v>0</v>
      </c>
      <c r="AH789" s="45">
        <v>0</v>
      </c>
      <c r="AL789">
        <v>0</v>
      </c>
      <c r="AM789" s="45">
        <v>0</v>
      </c>
      <c r="AO789">
        <v>0</v>
      </c>
      <c r="AQ789">
        <v>0</v>
      </c>
      <c r="AS789">
        <v>0</v>
      </c>
      <c r="AT789">
        <v>0</v>
      </c>
      <c r="AU789" t="s">
        <v>20</v>
      </c>
      <c r="AV789" t="s">
        <v>25</v>
      </c>
      <c r="AW789">
        <v>0</v>
      </c>
      <c r="AX789">
        <v>0</v>
      </c>
      <c r="AY789">
        <v>1</v>
      </c>
      <c r="AZ789" s="51">
        <f t="shared" si="347"/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 s="51">
        <f t="shared" si="348"/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25</v>
      </c>
      <c r="BW789" t="s">
        <v>25</v>
      </c>
      <c r="BX789">
        <v>0</v>
      </c>
      <c r="BY789">
        <v>1</v>
      </c>
      <c r="BZ789" s="52">
        <f t="shared" ref="BZ789:BZ797" si="357">BX789+BY789</f>
        <v>1</v>
      </c>
      <c r="CA789">
        <v>0</v>
      </c>
      <c r="CB789">
        <v>0</v>
      </c>
      <c r="CC789">
        <v>0</v>
      </c>
      <c r="CD789">
        <v>0</v>
      </c>
      <c r="CE789">
        <v>0</v>
      </c>
      <c r="CF789" s="52">
        <f t="shared" ref="CF789:CF797" si="358">CD789+CE789</f>
        <v>0</v>
      </c>
      <c r="CG789">
        <v>0</v>
      </c>
      <c r="CH789">
        <v>1</v>
      </c>
      <c r="CI789">
        <v>1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Y789">
        <v>0</v>
      </c>
      <c r="CZ789">
        <v>0</v>
      </c>
      <c r="DA789">
        <v>0</v>
      </c>
      <c r="DC789">
        <v>0</v>
      </c>
      <c r="DD789" s="54">
        <f t="shared" si="349"/>
        <v>0</v>
      </c>
      <c r="DE789" t="s">
        <v>8</v>
      </c>
      <c r="DF789">
        <v>0</v>
      </c>
      <c r="DG789" s="46">
        <v>0</v>
      </c>
      <c r="DH789" t="s">
        <v>68</v>
      </c>
    </row>
    <row r="790" spans="1:112" hidden="1" x14ac:dyDescent="0.35">
      <c r="A790" t="s">
        <v>2</v>
      </c>
      <c r="B790">
        <v>21048553</v>
      </c>
      <c r="C790">
        <v>1994</v>
      </c>
      <c r="D790">
        <v>28</v>
      </c>
      <c r="E790">
        <v>0</v>
      </c>
      <c r="F790" t="s">
        <v>8</v>
      </c>
      <c r="G790" s="3" t="s">
        <v>11</v>
      </c>
      <c r="H790" s="1">
        <v>44434</v>
      </c>
      <c r="I790" s="1">
        <v>44464</v>
      </c>
      <c r="J790" s="1">
        <v>44482</v>
      </c>
      <c r="K790" s="46">
        <v>38.857142857142854</v>
      </c>
      <c r="L790" s="48">
        <f t="shared" si="342"/>
        <v>0</v>
      </c>
      <c r="M790" s="48">
        <f t="shared" si="345"/>
        <v>0</v>
      </c>
      <c r="N790" s="48">
        <f t="shared" si="350"/>
        <v>0</v>
      </c>
      <c r="O790">
        <v>36.285714285714285</v>
      </c>
      <c r="P790">
        <v>2900</v>
      </c>
      <c r="Q790" s="9">
        <f>VLOOKUP(ROUND(K790,0),Sheet2!$B$20:$J$37,8,0)</f>
        <v>2883.6536389391513</v>
      </c>
      <c r="R790" s="46">
        <f>VLOOKUP(ROUND(K790,0),Sheet2!$B$20:$J$37,2,0)</f>
        <v>3986.9445441050993</v>
      </c>
      <c r="S790" s="46">
        <f>VLOOKUP(ROUND(K790,0),Sheet2!$B$20:$J$37,3,0)</f>
        <v>3823.1316171522089</v>
      </c>
      <c r="T790" s="46">
        <f>VLOOKUP(ROUND(K790,0),Sheet2!$B$20:$J$37,4,0)</f>
        <v>3736.3856874523608</v>
      </c>
      <c r="U790" s="46">
        <f>VLOOKUP(ROUND(K790,0),Sheet2!$B$20:$J$37,5,0)</f>
        <v>3602.8137210549116</v>
      </c>
      <c r="V790" s="46">
        <f>VLOOKUP(ROUND(K790,0),Sheet2!$B$20:$J$37,6,0)</f>
        <v>3379.6207896898895</v>
      </c>
      <c r="W790" s="46">
        <f>VLOOKUP(ROUND(K790,0),Sheet2!$B$20:$J$37,7,0)</f>
        <v>3131.6372143145204</v>
      </c>
      <c r="X790" s="46">
        <f>VLOOKUP(ROUND(K790,0),Sheet2!$B$20:$J$37,8,0)</f>
        <v>2883.6536389391513</v>
      </c>
      <c r="Y790" s="46">
        <f>VLOOKUP(ROUND(K790,0),Sheet2!$B$20:$J$37,9,0)</f>
        <v>2660.4607075741292</v>
      </c>
      <c r="Z790" s="46">
        <f>VLOOKUP(ROUND(K790,0),Sheet2!$B$20:$M$37,10,0)</f>
        <v>2526.8887411766796</v>
      </c>
      <c r="AA790" s="46">
        <f>VLOOKUP(ROUND(K790,0),Sheet2!$B$20:$M$37,11,0)</f>
        <v>2440.1428114768319</v>
      </c>
      <c r="AB790" s="46">
        <f>VLOOKUP(ROUND(K790,0),Sheet2!$B$20:$M$37,12,0)</f>
        <v>2276.3298845239415</v>
      </c>
      <c r="AC790" s="46">
        <v>25</v>
      </c>
      <c r="AD790" s="53">
        <f t="shared" si="346"/>
        <v>0</v>
      </c>
      <c r="AE790">
        <v>1</v>
      </c>
      <c r="AF790" s="46">
        <v>0</v>
      </c>
      <c r="AG790">
        <v>0</v>
      </c>
      <c r="AH790" s="45">
        <v>0</v>
      </c>
      <c r="AL790">
        <v>0</v>
      </c>
      <c r="AM790" s="45">
        <v>0</v>
      </c>
      <c r="AO790">
        <v>0</v>
      </c>
      <c r="AQ790">
        <v>0</v>
      </c>
      <c r="AS790">
        <v>0</v>
      </c>
      <c r="AT790">
        <v>0</v>
      </c>
      <c r="AU790" t="s">
        <v>20</v>
      </c>
      <c r="AV790" t="s">
        <v>25</v>
      </c>
      <c r="AW790">
        <v>0</v>
      </c>
      <c r="AX790">
        <v>0</v>
      </c>
      <c r="AY790">
        <v>0</v>
      </c>
      <c r="AZ790" s="51">
        <f t="shared" si="347"/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51">
        <f t="shared" si="348"/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30</v>
      </c>
      <c r="BW790" t="s">
        <v>25</v>
      </c>
      <c r="BX790">
        <v>0</v>
      </c>
      <c r="BY790">
        <v>0</v>
      </c>
      <c r="BZ790" s="52">
        <f t="shared" si="357"/>
        <v>0</v>
      </c>
      <c r="CA790">
        <v>0</v>
      </c>
      <c r="CB790">
        <v>0</v>
      </c>
      <c r="CC790">
        <v>1</v>
      </c>
      <c r="CD790">
        <v>0</v>
      </c>
      <c r="CE790">
        <v>0</v>
      </c>
      <c r="CF790" s="52">
        <f t="shared" si="358"/>
        <v>0</v>
      </c>
      <c r="CG790">
        <v>0</v>
      </c>
      <c r="CH790">
        <v>1</v>
      </c>
      <c r="CI790">
        <v>1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Y790">
        <v>0</v>
      </c>
      <c r="CZ790">
        <v>0</v>
      </c>
      <c r="DA790">
        <v>0</v>
      </c>
      <c r="DC790">
        <v>0</v>
      </c>
      <c r="DD790" s="54">
        <f t="shared" si="349"/>
        <v>0</v>
      </c>
      <c r="DF790">
        <v>0</v>
      </c>
      <c r="DG790" s="46">
        <v>0</v>
      </c>
      <c r="DH790" t="s">
        <v>68</v>
      </c>
    </row>
    <row r="791" spans="1:112" hidden="1" x14ac:dyDescent="0.35">
      <c r="A791" t="s">
        <v>3</v>
      </c>
      <c r="B791">
        <v>933210893</v>
      </c>
      <c r="C791">
        <v>1993</v>
      </c>
      <c r="D791">
        <v>29</v>
      </c>
      <c r="E791">
        <v>1</v>
      </c>
      <c r="F791" t="s">
        <v>8</v>
      </c>
      <c r="G791" s="3" t="s">
        <v>11</v>
      </c>
      <c r="H791" s="1">
        <v>44438</v>
      </c>
      <c r="I791" s="1">
        <v>44459</v>
      </c>
      <c r="J791" s="1">
        <v>44511</v>
      </c>
      <c r="K791" s="46">
        <v>38.857142857142854</v>
      </c>
      <c r="L791" s="48">
        <f t="shared" si="342"/>
        <v>0</v>
      </c>
      <c r="M791" s="48">
        <f t="shared" si="345"/>
        <v>0</v>
      </c>
      <c r="N791" s="48">
        <f t="shared" si="350"/>
        <v>0</v>
      </c>
      <c r="O791">
        <v>31.428571428571423</v>
      </c>
      <c r="P791">
        <v>2900</v>
      </c>
      <c r="Q791" s="9">
        <f>VLOOKUP(ROUND(K791,0),Sheet2!$B$20:$J$37,8,0)</f>
        <v>2883.6536389391513</v>
      </c>
      <c r="R791" s="46">
        <f>VLOOKUP(ROUND(K791,0),Sheet2!$B$20:$J$37,2,0)</f>
        <v>3986.9445441050993</v>
      </c>
      <c r="S791" s="46">
        <f>VLOOKUP(ROUND(K791,0),Sheet2!$B$20:$J$37,3,0)</f>
        <v>3823.1316171522089</v>
      </c>
      <c r="T791" s="46">
        <f>VLOOKUP(ROUND(K791,0),Sheet2!$B$20:$J$37,4,0)</f>
        <v>3736.3856874523608</v>
      </c>
      <c r="U791" s="46">
        <f>VLOOKUP(ROUND(K791,0),Sheet2!$B$20:$J$37,5,0)</f>
        <v>3602.8137210549116</v>
      </c>
      <c r="V791" s="46">
        <f>VLOOKUP(ROUND(K791,0),Sheet2!$B$20:$J$37,6,0)</f>
        <v>3379.6207896898895</v>
      </c>
      <c r="W791" s="46">
        <f>VLOOKUP(ROUND(K791,0),Sheet2!$B$20:$J$37,7,0)</f>
        <v>3131.6372143145204</v>
      </c>
      <c r="X791" s="46">
        <f>VLOOKUP(ROUND(K791,0),Sheet2!$B$20:$J$37,8,0)</f>
        <v>2883.6536389391513</v>
      </c>
      <c r="Y791" s="46">
        <f>VLOOKUP(ROUND(K791,0),Sheet2!$B$20:$J$37,9,0)</f>
        <v>2660.4607075741292</v>
      </c>
      <c r="Z791" s="46">
        <f>VLOOKUP(ROUND(K791,0),Sheet2!$B$20:$M$37,10,0)</f>
        <v>2526.8887411766796</v>
      </c>
      <c r="AA791" s="46">
        <f>VLOOKUP(ROUND(K791,0),Sheet2!$B$20:$M$37,11,0)</f>
        <v>2440.1428114768319</v>
      </c>
      <c r="AB791" s="46">
        <f>VLOOKUP(ROUND(K791,0),Sheet2!$B$20:$M$37,12,0)</f>
        <v>2276.3298845239415</v>
      </c>
      <c r="AC791" s="46">
        <v>25</v>
      </c>
      <c r="AD791" s="53">
        <f t="shared" si="346"/>
        <v>0</v>
      </c>
      <c r="AE791">
        <v>1</v>
      </c>
      <c r="AF791" s="46">
        <v>0</v>
      </c>
      <c r="AG791">
        <v>0</v>
      </c>
      <c r="AH791" s="45">
        <v>0</v>
      </c>
      <c r="AL791">
        <v>0</v>
      </c>
      <c r="AM791" s="45">
        <v>0</v>
      </c>
      <c r="AO791">
        <v>0</v>
      </c>
      <c r="AS791">
        <v>0</v>
      </c>
      <c r="AT791">
        <v>0</v>
      </c>
      <c r="AU791" t="s">
        <v>20</v>
      </c>
      <c r="AV791" t="s">
        <v>25</v>
      </c>
      <c r="AW791">
        <v>0</v>
      </c>
      <c r="AX791">
        <v>0</v>
      </c>
      <c r="AY791">
        <v>1</v>
      </c>
      <c r="AZ791" s="51">
        <f t="shared" si="347"/>
        <v>1</v>
      </c>
      <c r="BA791">
        <v>0</v>
      </c>
      <c r="BB791">
        <v>0</v>
      </c>
      <c r="BC791">
        <v>0</v>
      </c>
      <c r="BD791">
        <v>0</v>
      </c>
      <c r="BE791">
        <v>0</v>
      </c>
      <c r="BF791" s="51">
        <f t="shared" si="348"/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21</v>
      </c>
      <c r="BW791" t="s">
        <v>25</v>
      </c>
      <c r="BX791">
        <v>0</v>
      </c>
      <c r="BY791">
        <v>0</v>
      </c>
      <c r="BZ791" s="52">
        <f t="shared" si="357"/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 s="52">
        <f t="shared" si="358"/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Y791">
        <v>0</v>
      </c>
      <c r="CZ791">
        <v>0</v>
      </c>
      <c r="DA791">
        <v>0</v>
      </c>
      <c r="DC791">
        <v>0</v>
      </c>
      <c r="DD791" s="54">
        <f t="shared" si="349"/>
        <v>0</v>
      </c>
      <c r="DE791" t="s">
        <v>8</v>
      </c>
      <c r="DF791">
        <v>0</v>
      </c>
      <c r="DG791" s="46">
        <v>0</v>
      </c>
      <c r="DH791" t="s">
        <v>68</v>
      </c>
    </row>
    <row r="792" spans="1:112" hidden="1" x14ac:dyDescent="0.35">
      <c r="A792" t="s">
        <v>2</v>
      </c>
      <c r="B792">
        <v>21050860</v>
      </c>
      <c r="C792">
        <v>1985</v>
      </c>
      <c r="D792">
        <v>37</v>
      </c>
      <c r="E792">
        <v>0</v>
      </c>
      <c r="F792" t="s">
        <v>8</v>
      </c>
      <c r="G792" s="3" t="s">
        <v>11</v>
      </c>
      <c r="H792" s="1">
        <v>44446</v>
      </c>
      <c r="I792" s="1">
        <v>44467</v>
      </c>
      <c r="J792" s="1">
        <v>44464</v>
      </c>
      <c r="K792">
        <v>38.857142857142854</v>
      </c>
      <c r="L792" s="48">
        <f t="shared" si="342"/>
        <v>0</v>
      </c>
      <c r="M792" s="48">
        <f t="shared" si="345"/>
        <v>0</v>
      </c>
      <c r="N792" s="48">
        <f t="shared" si="350"/>
        <v>0</v>
      </c>
      <c r="O792">
        <v>36.285714285714285</v>
      </c>
      <c r="P792">
        <v>2900</v>
      </c>
      <c r="Q792" s="9">
        <f>VLOOKUP(ROUND(K792,0),Sheet2!$B$20:$J$37,8,0)</f>
        <v>2883.6536389391513</v>
      </c>
      <c r="R792" s="46">
        <f>VLOOKUP(ROUND(K792,0),Sheet2!$B$20:$J$37,2,0)</f>
        <v>3986.9445441050993</v>
      </c>
      <c r="S792" s="46">
        <f>VLOOKUP(ROUND(K792,0),Sheet2!$B$20:$J$37,3,0)</f>
        <v>3823.1316171522089</v>
      </c>
      <c r="T792" s="46">
        <f>VLOOKUP(ROUND(K792,0),Sheet2!$B$20:$J$37,4,0)</f>
        <v>3736.3856874523608</v>
      </c>
      <c r="U792" s="46">
        <f>VLOOKUP(ROUND(K792,0),Sheet2!$B$20:$J$37,5,0)</f>
        <v>3602.8137210549116</v>
      </c>
      <c r="V792" s="46">
        <f>VLOOKUP(ROUND(K792,0),Sheet2!$B$20:$J$37,6,0)</f>
        <v>3379.6207896898895</v>
      </c>
      <c r="W792" s="46">
        <f>VLOOKUP(ROUND(K792,0),Sheet2!$B$20:$J$37,7,0)</f>
        <v>3131.6372143145204</v>
      </c>
      <c r="X792" s="46">
        <f>VLOOKUP(ROUND(K792,0),Sheet2!$B$20:$J$37,8,0)</f>
        <v>2883.6536389391513</v>
      </c>
      <c r="Y792" s="46">
        <f>VLOOKUP(ROUND(K792,0),Sheet2!$B$20:$J$37,9,0)</f>
        <v>2660.4607075741292</v>
      </c>
      <c r="Z792" s="46">
        <f>VLOOKUP(ROUND(K792,0),Sheet2!$B$20:$M$37,10,0)</f>
        <v>2526.8887411766796</v>
      </c>
      <c r="AA792" s="46">
        <f>VLOOKUP(ROUND(K792,0),Sheet2!$B$20:$M$37,11,0)</f>
        <v>2440.1428114768319</v>
      </c>
      <c r="AB792" s="46">
        <f>VLOOKUP(ROUND(K792,0),Sheet2!$B$20:$M$37,12,0)</f>
        <v>2276.3298845239415</v>
      </c>
      <c r="AC792" s="46">
        <v>25</v>
      </c>
      <c r="AD792" s="53">
        <f t="shared" si="346"/>
        <v>0</v>
      </c>
      <c r="AE792">
        <v>1</v>
      </c>
      <c r="AF792" s="46">
        <v>0</v>
      </c>
      <c r="AG792">
        <v>0</v>
      </c>
      <c r="AH792" s="45">
        <v>0</v>
      </c>
      <c r="AL792">
        <v>0</v>
      </c>
      <c r="AM792" s="45">
        <v>0</v>
      </c>
      <c r="AO792">
        <v>0</v>
      </c>
      <c r="AQ792">
        <v>0</v>
      </c>
      <c r="AS792">
        <v>0</v>
      </c>
      <c r="AT792">
        <v>0</v>
      </c>
      <c r="AU792" t="s">
        <v>20</v>
      </c>
      <c r="AV792" t="s">
        <v>25</v>
      </c>
      <c r="AW792">
        <v>0</v>
      </c>
      <c r="AX792">
        <v>1</v>
      </c>
      <c r="AY792">
        <v>1</v>
      </c>
      <c r="AZ792" s="51">
        <v>1</v>
      </c>
      <c r="BA792">
        <v>0</v>
      </c>
      <c r="BB792">
        <v>0</v>
      </c>
      <c r="BC792">
        <v>0</v>
      </c>
      <c r="BD792">
        <v>0</v>
      </c>
      <c r="BE792">
        <v>0</v>
      </c>
      <c r="BF792" s="51">
        <f t="shared" si="348"/>
        <v>0</v>
      </c>
      <c r="BG792">
        <v>0</v>
      </c>
      <c r="BH792">
        <v>0</v>
      </c>
      <c r="BI792">
        <v>1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21</v>
      </c>
      <c r="BW792" t="s">
        <v>25</v>
      </c>
      <c r="BX792">
        <v>0</v>
      </c>
      <c r="BY792">
        <v>1</v>
      </c>
      <c r="BZ792" s="52">
        <f t="shared" si="357"/>
        <v>1</v>
      </c>
      <c r="CA792">
        <v>0</v>
      </c>
      <c r="CB792">
        <v>0</v>
      </c>
      <c r="CC792">
        <v>0</v>
      </c>
      <c r="CD792">
        <v>0</v>
      </c>
      <c r="CE792">
        <v>0</v>
      </c>
      <c r="CF792" s="52">
        <f t="shared" si="358"/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Y792">
        <v>0</v>
      </c>
      <c r="CZ792">
        <v>0</v>
      </c>
      <c r="DA792">
        <v>0</v>
      </c>
      <c r="DC792">
        <v>0</v>
      </c>
      <c r="DD792" s="54">
        <f t="shared" si="349"/>
        <v>0</v>
      </c>
      <c r="DF792">
        <v>0</v>
      </c>
      <c r="DG792" s="46">
        <v>0</v>
      </c>
      <c r="DH792" t="s">
        <v>68</v>
      </c>
    </row>
    <row r="793" spans="1:112" hidden="1" x14ac:dyDescent="0.35">
      <c r="A793" t="s">
        <v>2</v>
      </c>
      <c r="B793">
        <v>21045590</v>
      </c>
      <c r="C793">
        <v>1979</v>
      </c>
      <c r="D793">
        <v>43</v>
      </c>
      <c r="E793">
        <v>0</v>
      </c>
      <c r="F793" t="s">
        <v>8</v>
      </c>
      <c r="G793" s="3" t="s">
        <v>11</v>
      </c>
      <c r="H793" s="1">
        <v>44425</v>
      </c>
      <c r="I793" s="1">
        <v>44477</v>
      </c>
      <c r="J793" s="1">
        <v>44485</v>
      </c>
      <c r="K793">
        <v>38.857142857142854</v>
      </c>
      <c r="L793" s="48">
        <f t="shared" si="342"/>
        <v>0</v>
      </c>
      <c r="M793" s="48">
        <f t="shared" si="345"/>
        <v>0</v>
      </c>
      <c r="N793" s="48">
        <f t="shared" si="350"/>
        <v>0</v>
      </c>
      <c r="O793">
        <v>37.714285714285708</v>
      </c>
      <c r="P793">
        <v>2900</v>
      </c>
      <c r="Q793" s="9">
        <f>VLOOKUP(ROUND(K793,0),Sheet2!$B$20:$J$37,8,0)</f>
        <v>2883.6536389391513</v>
      </c>
      <c r="R793" s="46">
        <f>VLOOKUP(ROUND(K793,0),Sheet2!$B$20:$J$37,2,0)</f>
        <v>3986.9445441050993</v>
      </c>
      <c r="S793" s="46">
        <f>VLOOKUP(ROUND(K793,0),Sheet2!$B$20:$J$37,3,0)</f>
        <v>3823.1316171522089</v>
      </c>
      <c r="T793" s="46">
        <f>VLOOKUP(ROUND(K793,0),Sheet2!$B$20:$J$37,4,0)</f>
        <v>3736.3856874523608</v>
      </c>
      <c r="U793" s="46">
        <f>VLOOKUP(ROUND(K793,0),Sheet2!$B$20:$J$37,5,0)</f>
        <v>3602.8137210549116</v>
      </c>
      <c r="V793" s="46">
        <f>VLOOKUP(ROUND(K793,0),Sheet2!$B$20:$J$37,6,0)</f>
        <v>3379.6207896898895</v>
      </c>
      <c r="W793" s="46">
        <f>VLOOKUP(ROUND(K793,0),Sheet2!$B$20:$J$37,7,0)</f>
        <v>3131.6372143145204</v>
      </c>
      <c r="X793" s="46">
        <f>VLOOKUP(ROUND(K793,0),Sheet2!$B$20:$J$37,8,0)</f>
        <v>2883.6536389391513</v>
      </c>
      <c r="Y793" s="46">
        <f>VLOOKUP(ROUND(K793,0),Sheet2!$B$20:$J$37,9,0)</f>
        <v>2660.4607075741292</v>
      </c>
      <c r="Z793" s="46">
        <f>VLOOKUP(ROUND(K793,0),Sheet2!$B$20:$M$37,10,0)</f>
        <v>2526.8887411766796</v>
      </c>
      <c r="AA793" s="46">
        <f>VLOOKUP(ROUND(K793,0),Sheet2!$B$20:$M$37,11,0)</f>
        <v>2440.1428114768319</v>
      </c>
      <c r="AB793" s="46">
        <f>VLOOKUP(ROUND(K793,0),Sheet2!$B$20:$M$37,12,0)</f>
        <v>2276.3298845239415</v>
      </c>
      <c r="AC793" s="46">
        <v>25</v>
      </c>
      <c r="AD793" s="53">
        <f t="shared" si="346"/>
        <v>0</v>
      </c>
      <c r="AE793">
        <v>1</v>
      </c>
      <c r="AF793" s="46">
        <v>0</v>
      </c>
      <c r="AG793">
        <v>0</v>
      </c>
      <c r="AH793" s="45">
        <v>0</v>
      </c>
      <c r="AL793">
        <v>0</v>
      </c>
      <c r="AM793" s="45">
        <v>0</v>
      </c>
      <c r="AO793">
        <v>0</v>
      </c>
      <c r="AQ793">
        <v>0</v>
      </c>
      <c r="AS793">
        <v>0</v>
      </c>
      <c r="AT793">
        <v>0</v>
      </c>
      <c r="AU793" t="s">
        <v>20</v>
      </c>
      <c r="AV793" t="s">
        <v>24</v>
      </c>
      <c r="AW793">
        <v>0</v>
      </c>
      <c r="AX793">
        <v>0</v>
      </c>
      <c r="AY793">
        <v>1</v>
      </c>
      <c r="AZ793" s="51">
        <f t="shared" si="347"/>
        <v>1</v>
      </c>
      <c r="BA793">
        <v>0</v>
      </c>
      <c r="BB793">
        <v>0</v>
      </c>
      <c r="BC793">
        <v>1</v>
      </c>
      <c r="BD793">
        <v>0</v>
      </c>
      <c r="BE793">
        <v>0</v>
      </c>
      <c r="BF793" s="51">
        <f t="shared" si="348"/>
        <v>0</v>
      </c>
      <c r="BG793">
        <v>0</v>
      </c>
      <c r="BH793">
        <v>1</v>
      </c>
      <c r="BI793">
        <v>0</v>
      </c>
      <c r="BJ793">
        <v>1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52</v>
      </c>
      <c r="BW793" t="s">
        <v>24</v>
      </c>
      <c r="BX793">
        <v>0</v>
      </c>
      <c r="BY793">
        <v>0</v>
      </c>
      <c r="BZ793" s="52">
        <f t="shared" si="357"/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 s="52">
        <f t="shared" si="358"/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Y793">
        <v>0</v>
      </c>
      <c r="CZ793">
        <v>0</v>
      </c>
      <c r="DA793">
        <v>0</v>
      </c>
      <c r="DC793">
        <v>0</v>
      </c>
      <c r="DD793" s="54">
        <f t="shared" si="349"/>
        <v>0</v>
      </c>
      <c r="DF793">
        <v>0</v>
      </c>
      <c r="DG793" s="46">
        <v>0</v>
      </c>
      <c r="DH793" t="s">
        <v>68</v>
      </c>
    </row>
    <row r="794" spans="1:112" hidden="1" x14ac:dyDescent="0.35">
      <c r="A794" t="s">
        <v>3</v>
      </c>
      <c r="B794">
        <v>385314735</v>
      </c>
      <c r="C794">
        <v>1996</v>
      </c>
      <c r="D794">
        <v>26</v>
      </c>
      <c r="E794" s="45">
        <v>2</v>
      </c>
      <c r="F794" t="s">
        <v>8</v>
      </c>
      <c r="G794" s="3" t="s">
        <v>11</v>
      </c>
      <c r="H794" s="1">
        <v>44438</v>
      </c>
      <c r="I794" s="1">
        <v>44460</v>
      </c>
      <c r="J794" s="1">
        <v>44477</v>
      </c>
      <c r="K794">
        <v>39</v>
      </c>
      <c r="L794" s="48">
        <f t="shared" si="342"/>
        <v>0</v>
      </c>
      <c r="M794" s="48">
        <f t="shared" si="345"/>
        <v>0</v>
      </c>
      <c r="N794" s="48">
        <f t="shared" si="350"/>
        <v>0</v>
      </c>
      <c r="O794">
        <v>36.571428571428569</v>
      </c>
      <c r="P794">
        <v>2900</v>
      </c>
      <c r="Q794" s="9">
        <f>VLOOKUP(ROUND(K794,0),Sheet2!$B$20:$J$37,8,0)</f>
        <v>2883.6536389391513</v>
      </c>
      <c r="R794" s="46">
        <f>VLOOKUP(ROUND(K794,0),Sheet2!$B$20:$J$37,2,0)</f>
        <v>3986.9445441050993</v>
      </c>
      <c r="S794" s="46">
        <f>VLOOKUP(ROUND(K794,0),Sheet2!$B$20:$J$37,3,0)</f>
        <v>3823.1316171522089</v>
      </c>
      <c r="T794" s="46">
        <f>VLOOKUP(ROUND(K794,0),Sheet2!$B$20:$J$37,4,0)</f>
        <v>3736.3856874523608</v>
      </c>
      <c r="U794" s="46">
        <f>VLOOKUP(ROUND(K794,0),Sheet2!$B$20:$J$37,5,0)</f>
        <v>3602.8137210549116</v>
      </c>
      <c r="V794" s="46">
        <f>VLOOKUP(ROUND(K794,0),Sheet2!$B$20:$J$37,6,0)</f>
        <v>3379.6207896898895</v>
      </c>
      <c r="W794" s="46">
        <f>VLOOKUP(ROUND(K794,0),Sheet2!$B$20:$J$37,7,0)</f>
        <v>3131.6372143145204</v>
      </c>
      <c r="X794" s="46">
        <f>VLOOKUP(ROUND(K794,0),Sheet2!$B$20:$J$37,8,0)</f>
        <v>2883.6536389391513</v>
      </c>
      <c r="Y794" s="46">
        <f>VLOOKUP(ROUND(K794,0),Sheet2!$B$20:$J$37,9,0)</f>
        <v>2660.4607075741292</v>
      </c>
      <c r="Z794" s="46">
        <f>VLOOKUP(ROUND(K794,0),Sheet2!$B$20:$M$37,10,0)</f>
        <v>2526.8887411766796</v>
      </c>
      <c r="AA794" s="46">
        <f>VLOOKUP(ROUND(K794,0),Sheet2!$B$20:$M$37,11,0)</f>
        <v>2440.1428114768319</v>
      </c>
      <c r="AB794" s="46">
        <f>VLOOKUP(ROUND(K794,0),Sheet2!$B$20:$M$37,12,0)</f>
        <v>2276.3298845239415</v>
      </c>
      <c r="AC794" s="46">
        <v>25</v>
      </c>
      <c r="AD794" s="53">
        <f t="shared" si="346"/>
        <v>0</v>
      </c>
      <c r="AE794">
        <v>1</v>
      </c>
      <c r="AF794" s="46">
        <v>0</v>
      </c>
      <c r="AG794">
        <v>0</v>
      </c>
      <c r="AH794" s="45">
        <v>0</v>
      </c>
      <c r="AL794">
        <v>0</v>
      </c>
      <c r="AM794" s="45">
        <v>0</v>
      </c>
      <c r="AO794">
        <v>0</v>
      </c>
      <c r="AS794">
        <v>0</v>
      </c>
      <c r="AT794">
        <v>0</v>
      </c>
      <c r="AU794" t="s">
        <v>20</v>
      </c>
      <c r="AV794" t="s">
        <v>25</v>
      </c>
      <c r="AW794">
        <v>0</v>
      </c>
      <c r="AX794">
        <v>0</v>
      </c>
      <c r="AY794">
        <v>0</v>
      </c>
      <c r="AZ794" s="51">
        <f t="shared" si="347"/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51">
        <f t="shared" si="348"/>
        <v>0</v>
      </c>
      <c r="BG794">
        <v>0</v>
      </c>
      <c r="BH794">
        <v>0</v>
      </c>
      <c r="BI794">
        <v>1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22</v>
      </c>
      <c r="BW794" t="s">
        <v>25</v>
      </c>
      <c r="BX794">
        <v>0</v>
      </c>
      <c r="BY794">
        <v>0</v>
      </c>
      <c r="BZ794" s="52">
        <f t="shared" si="357"/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 s="52">
        <f t="shared" si="358"/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Y794">
        <v>0</v>
      </c>
      <c r="CZ794">
        <v>0</v>
      </c>
      <c r="DA794">
        <v>1</v>
      </c>
      <c r="DB794">
        <v>20</v>
      </c>
      <c r="DC794">
        <v>0</v>
      </c>
      <c r="DD794" s="54">
        <f t="shared" si="349"/>
        <v>0</v>
      </c>
      <c r="DE794" t="s">
        <v>8</v>
      </c>
      <c r="DF794">
        <v>0</v>
      </c>
      <c r="DG794" s="46">
        <v>0</v>
      </c>
      <c r="DH794" t="s">
        <v>68</v>
      </c>
    </row>
    <row r="795" spans="1:112" hidden="1" x14ac:dyDescent="0.35">
      <c r="A795" t="s">
        <v>3</v>
      </c>
      <c r="B795">
        <v>968751601</v>
      </c>
      <c r="C795">
        <v>1995</v>
      </c>
      <c r="D795">
        <v>27</v>
      </c>
      <c r="E795">
        <v>1</v>
      </c>
      <c r="F795" t="s">
        <v>8</v>
      </c>
      <c r="G795" s="3" t="s">
        <v>11</v>
      </c>
      <c r="H795" s="1">
        <v>44447</v>
      </c>
      <c r="I795" s="1">
        <v>44468</v>
      </c>
      <c r="J795" s="1">
        <v>44552</v>
      </c>
      <c r="K795">
        <v>39</v>
      </c>
      <c r="L795" s="48">
        <f t="shared" si="342"/>
        <v>0</v>
      </c>
      <c r="M795" s="48">
        <f t="shared" si="345"/>
        <v>0</v>
      </c>
      <c r="N795" s="48">
        <f t="shared" si="350"/>
        <v>0</v>
      </c>
      <c r="O795">
        <v>27</v>
      </c>
      <c r="P795">
        <v>2900</v>
      </c>
      <c r="Q795" s="9">
        <f>VLOOKUP(ROUND(K795,0),Sheet2!$B$20:$J$37,8,0)</f>
        <v>2883.6536389391513</v>
      </c>
      <c r="R795" s="46">
        <f>VLOOKUP(ROUND(K795,0),Sheet2!$B$20:$J$37,2,0)</f>
        <v>3986.9445441050993</v>
      </c>
      <c r="S795" s="46">
        <f>VLOOKUP(ROUND(K795,0),Sheet2!$B$20:$J$37,3,0)</f>
        <v>3823.1316171522089</v>
      </c>
      <c r="T795" s="46">
        <f>VLOOKUP(ROUND(K795,0),Sheet2!$B$20:$J$37,4,0)</f>
        <v>3736.3856874523608</v>
      </c>
      <c r="U795" s="46">
        <f>VLOOKUP(ROUND(K795,0),Sheet2!$B$20:$J$37,5,0)</f>
        <v>3602.8137210549116</v>
      </c>
      <c r="V795" s="46">
        <f>VLOOKUP(ROUND(K795,0),Sheet2!$B$20:$J$37,6,0)</f>
        <v>3379.6207896898895</v>
      </c>
      <c r="W795" s="46">
        <f>VLOOKUP(ROUND(K795,0),Sheet2!$B$20:$J$37,7,0)</f>
        <v>3131.6372143145204</v>
      </c>
      <c r="X795" s="46">
        <f>VLOOKUP(ROUND(K795,0),Sheet2!$B$20:$J$37,8,0)</f>
        <v>2883.6536389391513</v>
      </c>
      <c r="Y795" s="46">
        <f>VLOOKUP(ROUND(K795,0),Sheet2!$B$20:$J$37,9,0)</f>
        <v>2660.4607075741292</v>
      </c>
      <c r="Z795" s="46">
        <f>VLOOKUP(ROUND(K795,0),Sheet2!$B$20:$M$37,10,0)</f>
        <v>2526.8887411766796</v>
      </c>
      <c r="AA795" s="46">
        <f>VLOOKUP(ROUND(K795,0),Sheet2!$B$20:$M$37,11,0)</f>
        <v>2440.1428114768319</v>
      </c>
      <c r="AB795" s="46">
        <f>VLOOKUP(ROUND(K795,0),Sheet2!$B$20:$M$37,12,0)</f>
        <v>2276.3298845239415</v>
      </c>
      <c r="AC795" s="46">
        <v>25</v>
      </c>
      <c r="AD795" s="53">
        <f t="shared" si="346"/>
        <v>0</v>
      </c>
      <c r="AE795">
        <v>1</v>
      </c>
      <c r="AF795" s="46">
        <v>0</v>
      </c>
      <c r="AG795">
        <v>0</v>
      </c>
      <c r="AH795" s="45">
        <v>0</v>
      </c>
      <c r="AL795">
        <v>0</v>
      </c>
      <c r="AM795" s="45">
        <v>0</v>
      </c>
      <c r="AO795">
        <v>0</v>
      </c>
      <c r="AS795">
        <v>0</v>
      </c>
      <c r="AT795">
        <v>0</v>
      </c>
      <c r="AU795" t="s">
        <v>20</v>
      </c>
      <c r="AV795" t="s">
        <v>25</v>
      </c>
      <c r="AW795">
        <v>0</v>
      </c>
      <c r="AX795">
        <v>0</v>
      </c>
      <c r="AY795">
        <v>1</v>
      </c>
      <c r="AZ795" s="51">
        <f t="shared" si="347"/>
        <v>1</v>
      </c>
      <c r="BA795">
        <v>0</v>
      </c>
      <c r="BB795">
        <v>0</v>
      </c>
      <c r="BC795">
        <v>0</v>
      </c>
      <c r="BD795">
        <v>0</v>
      </c>
      <c r="BE795">
        <v>0</v>
      </c>
      <c r="BF795" s="51">
        <f t="shared" si="348"/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21</v>
      </c>
      <c r="BW795" t="s">
        <v>25</v>
      </c>
      <c r="BX795">
        <v>0</v>
      </c>
      <c r="BY795">
        <v>1</v>
      </c>
      <c r="BZ795" s="52">
        <f t="shared" si="357"/>
        <v>1</v>
      </c>
      <c r="CA795">
        <v>0</v>
      </c>
      <c r="CB795">
        <v>0</v>
      </c>
      <c r="CC795">
        <v>1</v>
      </c>
      <c r="CD795">
        <v>0</v>
      </c>
      <c r="CE795">
        <v>0</v>
      </c>
      <c r="CF795" s="52">
        <f t="shared" si="358"/>
        <v>0</v>
      </c>
      <c r="CG795">
        <v>0</v>
      </c>
      <c r="CH795">
        <v>0</v>
      </c>
      <c r="CI795">
        <v>1</v>
      </c>
      <c r="CJ795">
        <v>1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Y795">
        <v>0</v>
      </c>
      <c r="CZ795">
        <v>0</v>
      </c>
      <c r="DA795">
        <v>0</v>
      </c>
      <c r="DC795">
        <v>0</v>
      </c>
      <c r="DD795" s="54">
        <f t="shared" si="349"/>
        <v>0</v>
      </c>
      <c r="DE795" t="s">
        <v>8</v>
      </c>
      <c r="DF795">
        <v>0</v>
      </c>
      <c r="DG795" s="46">
        <v>0</v>
      </c>
      <c r="DH795" t="s">
        <v>68</v>
      </c>
    </row>
    <row r="796" spans="1:112" hidden="1" x14ac:dyDescent="0.35">
      <c r="A796" t="s">
        <v>3</v>
      </c>
      <c r="B796">
        <v>938378167</v>
      </c>
      <c r="C796">
        <v>1995</v>
      </c>
      <c r="D796">
        <v>27</v>
      </c>
      <c r="E796">
        <v>2</v>
      </c>
      <c r="F796" t="s">
        <v>8</v>
      </c>
      <c r="G796" s="3" t="s">
        <v>11</v>
      </c>
      <c r="H796" s="1">
        <v>44450</v>
      </c>
      <c r="I796" s="1">
        <v>44471</v>
      </c>
      <c r="J796" s="1">
        <v>44533</v>
      </c>
      <c r="K796" s="46">
        <v>39</v>
      </c>
      <c r="L796" s="48">
        <f t="shared" si="342"/>
        <v>0</v>
      </c>
      <c r="M796" s="48">
        <f t="shared" si="345"/>
        <v>0</v>
      </c>
      <c r="N796" s="48">
        <f t="shared" si="350"/>
        <v>0</v>
      </c>
      <c r="O796">
        <v>30.142857142857142</v>
      </c>
      <c r="P796">
        <v>2900</v>
      </c>
      <c r="Q796" s="9">
        <f>VLOOKUP(ROUND(K796,0),Sheet2!$B$20:$J$37,8,0)</f>
        <v>2883.6536389391513</v>
      </c>
      <c r="R796" s="46">
        <f>VLOOKUP(ROUND(K796,0),Sheet2!$B$20:$J$37,2,0)</f>
        <v>3986.9445441050993</v>
      </c>
      <c r="S796" s="46">
        <f>VLOOKUP(ROUND(K796,0),Sheet2!$B$20:$J$37,3,0)</f>
        <v>3823.1316171522089</v>
      </c>
      <c r="T796" s="46">
        <f>VLOOKUP(ROUND(K796,0),Sheet2!$B$20:$J$37,4,0)</f>
        <v>3736.3856874523608</v>
      </c>
      <c r="U796" s="46">
        <f>VLOOKUP(ROUND(K796,0),Sheet2!$B$20:$J$37,5,0)</f>
        <v>3602.8137210549116</v>
      </c>
      <c r="V796" s="46">
        <f>VLOOKUP(ROUND(K796,0),Sheet2!$B$20:$J$37,6,0)</f>
        <v>3379.6207896898895</v>
      </c>
      <c r="W796" s="46">
        <f>VLOOKUP(ROUND(K796,0),Sheet2!$B$20:$J$37,7,0)</f>
        <v>3131.6372143145204</v>
      </c>
      <c r="X796" s="46">
        <f>VLOOKUP(ROUND(K796,0),Sheet2!$B$20:$J$37,8,0)</f>
        <v>2883.6536389391513</v>
      </c>
      <c r="Y796" s="46">
        <f>VLOOKUP(ROUND(K796,0),Sheet2!$B$20:$J$37,9,0)</f>
        <v>2660.4607075741292</v>
      </c>
      <c r="Z796" s="46">
        <f>VLOOKUP(ROUND(K796,0),Sheet2!$B$20:$M$37,10,0)</f>
        <v>2526.8887411766796</v>
      </c>
      <c r="AA796" s="46">
        <f>VLOOKUP(ROUND(K796,0),Sheet2!$B$20:$M$37,11,0)</f>
        <v>2440.1428114768319</v>
      </c>
      <c r="AB796" s="46">
        <f>VLOOKUP(ROUND(K796,0),Sheet2!$B$20:$M$37,12,0)</f>
        <v>2276.3298845239415</v>
      </c>
      <c r="AC796" s="46">
        <v>25</v>
      </c>
      <c r="AD796" s="53">
        <f t="shared" si="346"/>
        <v>0</v>
      </c>
      <c r="AE796">
        <v>1</v>
      </c>
      <c r="AF796" s="46">
        <v>0</v>
      </c>
      <c r="AG796">
        <v>0</v>
      </c>
      <c r="AH796" s="45">
        <v>0</v>
      </c>
      <c r="AL796">
        <v>0</v>
      </c>
      <c r="AM796" s="45">
        <v>0</v>
      </c>
      <c r="AO796">
        <v>0</v>
      </c>
      <c r="AS796">
        <v>0</v>
      </c>
      <c r="AT796">
        <v>0</v>
      </c>
      <c r="AU796" t="s">
        <v>20</v>
      </c>
      <c r="AV796" t="s">
        <v>25</v>
      </c>
      <c r="AW796">
        <v>0</v>
      </c>
      <c r="AX796">
        <v>0</v>
      </c>
      <c r="AY796">
        <v>1</v>
      </c>
      <c r="AZ796" s="51">
        <f t="shared" si="347"/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 s="51">
        <f t="shared" si="348"/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21</v>
      </c>
      <c r="BW796" t="s">
        <v>25</v>
      </c>
      <c r="BX796">
        <v>0</v>
      </c>
      <c r="BY796">
        <v>0</v>
      </c>
      <c r="BZ796" s="52">
        <f t="shared" si="357"/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 s="52">
        <f t="shared" si="358"/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Y796">
        <v>0</v>
      </c>
      <c r="CZ796">
        <v>0</v>
      </c>
      <c r="DA796">
        <v>0</v>
      </c>
      <c r="DC796">
        <v>1.1000000000000001</v>
      </c>
      <c r="DD796" s="54">
        <f t="shared" si="349"/>
        <v>1</v>
      </c>
      <c r="DE796" t="s">
        <v>73</v>
      </c>
      <c r="DF796">
        <v>0</v>
      </c>
      <c r="DG796" s="46">
        <v>0</v>
      </c>
      <c r="DH796" t="s">
        <v>68</v>
      </c>
    </row>
    <row r="797" spans="1:112" hidden="1" x14ac:dyDescent="0.35">
      <c r="A797" t="s">
        <v>3</v>
      </c>
      <c r="B797">
        <v>332496805</v>
      </c>
      <c r="C797">
        <v>1992</v>
      </c>
      <c r="D797">
        <v>30</v>
      </c>
      <c r="E797" s="45">
        <v>1</v>
      </c>
      <c r="F797" t="s">
        <v>8</v>
      </c>
      <c r="G797" s="3" t="s">
        <v>11</v>
      </c>
      <c r="H797" s="1">
        <v>44427</v>
      </c>
      <c r="I797" s="1">
        <v>44470</v>
      </c>
      <c r="J797" s="1">
        <v>44499</v>
      </c>
      <c r="K797" s="46">
        <v>39</v>
      </c>
      <c r="L797" s="48">
        <f t="shared" si="342"/>
        <v>0</v>
      </c>
      <c r="M797" s="48">
        <f t="shared" si="345"/>
        <v>0</v>
      </c>
      <c r="N797" s="48">
        <f t="shared" si="350"/>
        <v>0</v>
      </c>
      <c r="O797">
        <v>34.857142857142854</v>
      </c>
      <c r="P797">
        <v>2900</v>
      </c>
      <c r="Q797" s="9">
        <f>VLOOKUP(ROUND(K797,0),Sheet2!$B$20:$J$37,8,0)</f>
        <v>2883.6536389391513</v>
      </c>
      <c r="R797" s="46">
        <f>VLOOKUP(ROUND(K797,0),Sheet2!$B$20:$J$37,2,0)</f>
        <v>3986.9445441050993</v>
      </c>
      <c r="S797" s="46">
        <f>VLOOKUP(ROUND(K797,0),Sheet2!$B$20:$J$37,3,0)</f>
        <v>3823.1316171522089</v>
      </c>
      <c r="T797" s="46">
        <f>VLOOKUP(ROUND(K797,0),Sheet2!$B$20:$J$37,4,0)</f>
        <v>3736.3856874523608</v>
      </c>
      <c r="U797" s="46">
        <f>VLOOKUP(ROUND(K797,0),Sheet2!$B$20:$J$37,5,0)</f>
        <v>3602.8137210549116</v>
      </c>
      <c r="V797" s="46">
        <f>VLOOKUP(ROUND(K797,0),Sheet2!$B$20:$J$37,6,0)</f>
        <v>3379.6207896898895</v>
      </c>
      <c r="W797" s="46">
        <f>VLOOKUP(ROUND(K797,0),Sheet2!$B$20:$J$37,7,0)</f>
        <v>3131.6372143145204</v>
      </c>
      <c r="X797" s="46">
        <f>VLOOKUP(ROUND(K797,0),Sheet2!$B$20:$J$37,8,0)</f>
        <v>2883.6536389391513</v>
      </c>
      <c r="Y797" s="46">
        <f>VLOOKUP(ROUND(K797,0),Sheet2!$B$20:$J$37,9,0)</f>
        <v>2660.4607075741292</v>
      </c>
      <c r="Z797" s="46">
        <f>VLOOKUP(ROUND(K797,0),Sheet2!$B$20:$M$37,10,0)</f>
        <v>2526.8887411766796</v>
      </c>
      <c r="AA797" s="46">
        <f>VLOOKUP(ROUND(K797,0),Sheet2!$B$20:$M$37,11,0)</f>
        <v>2440.1428114768319</v>
      </c>
      <c r="AB797" s="46">
        <f>VLOOKUP(ROUND(K797,0),Sheet2!$B$20:$M$37,12,0)</f>
        <v>2276.3298845239415</v>
      </c>
      <c r="AC797" s="46">
        <v>25</v>
      </c>
      <c r="AD797" s="53">
        <f t="shared" si="346"/>
        <v>0</v>
      </c>
      <c r="AE797">
        <v>1</v>
      </c>
      <c r="AF797" s="46">
        <v>0</v>
      </c>
      <c r="AG797">
        <v>0</v>
      </c>
      <c r="AH797" s="45">
        <v>0</v>
      </c>
      <c r="AL797">
        <v>0</v>
      </c>
      <c r="AM797" s="45">
        <v>0</v>
      </c>
      <c r="AO797">
        <v>0</v>
      </c>
      <c r="AQ797">
        <v>0</v>
      </c>
      <c r="AS797">
        <v>0</v>
      </c>
      <c r="AT797">
        <v>0</v>
      </c>
      <c r="AU797" t="s">
        <v>20</v>
      </c>
      <c r="AV797" t="s">
        <v>24</v>
      </c>
      <c r="AW797">
        <v>0</v>
      </c>
      <c r="AX797">
        <v>1</v>
      </c>
      <c r="AY797">
        <v>1</v>
      </c>
      <c r="AZ797" s="51">
        <v>1</v>
      </c>
      <c r="BA797">
        <v>0</v>
      </c>
      <c r="BB797">
        <v>0</v>
      </c>
      <c r="BC797">
        <v>1</v>
      </c>
      <c r="BD797">
        <v>0</v>
      </c>
      <c r="BE797">
        <v>0</v>
      </c>
      <c r="BF797" s="51">
        <f t="shared" si="348"/>
        <v>0</v>
      </c>
      <c r="BG797">
        <v>0</v>
      </c>
      <c r="BH797">
        <v>0</v>
      </c>
      <c r="BI797">
        <v>1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43</v>
      </c>
      <c r="BW797" t="s">
        <v>24</v>
      </c>
      <c r="BX797">
        <v>0</v>
      </c>
      <c r="BY797">
        <v>0</v>
      </c>
      <c r="BZ797" s="52">
        <f t="shared" si="357"/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 s="52">
        <f t="shared" si="358"/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Y797">
        <v>0</v>
      </c>
      <c r="CZ797">
        <v>0</v>
      </c>
      <c r="DA797">
        <v>0</v>
      </c>
      <c r="DC797">
        <v>0</v>
      </c>
      <c r="DD797" s="54">
        <f t="shared" si="349"/>
        <v>0</v>
      </c>
      <c r="DE797" t="s">
        <v>73</v>
      </c>
      <c r="DF797">
        <v>0</v>
      </c>
      <c r="DG797" s="46">
        <v>0</v>
      </c>
      <c r="DH797" t="s">
        <v>68</v>
      </c>
    </row>
    <row r="798" spans="1:112" hidden="1" x14ac:dyDescent="0.35">
      <c r="A798" t="s">
        <v>2</v>
      </c>
      <c r="B798">
        <v>21044780</v>
      </c>
      <c r="C798">
        <v>1989</v>
      </c>
      <c r="D798">
        <v>33</v>
      </c>
      <c r="E798">
        <v>0</v>
      </c>
      <c r="F798" t="s">
        <v>8</v>
      </c>
      <c r="G798" s="3" t="s">
        <v>11</v>
      </c>
      <c r="H798" s="1">
        <v>44422</v>
      </c>
      <c r="I798" s="1" t="s">
        <v>52</v>
      </c>
      <c r="J798" s="1">
        <v>44434</v>
      </c>
      <c r="K798">
        <v>39</v>
      </c>
      <c r="L798" s="48">
        <f t="shared" si="342"/>
        <v>0</v>
      </c>
      <c r="M798" s="48">
        <f t="shared" si="345"/>
        <v>0</v>
      </c>
      <c r="N798" s="48">
        <f t="shared" si="350"/>
        <v>0</v>
      </c>
      <c r="O798">
        <v>37.285714285714285</v>
      </c>
      <c r="P798">
        <v>2900</v>
      </c>
      <c r="Q798" s="9">
        <f>VLOOKUP(ROUND(K798,0),Sheet2!$B$20:$J$37,8,0)</f>
        <v>2883.6536389391513</v>
      </c>
      <c r="R798" s="46">
        <f>VLOOKUP(ROUND(K798,0),Sheet2!$B$20:$J$37,2,0)</f>
        <v>3986.9445441050993</v>
      </c>
      <c r="S798" s="46">
        <f>VLOOKUP(ROUND(K798,0),Sheet2!$B$20:$J$37,3,0)</f>
        <v>3823.1316171522089</v>
      </c>
      <c r="T798" s="46">
        <f>VLOOKUP(ROUND(K798,0),Sheet2!$B$20:$J$37,4,0)</f>
        <v>3736.3856874523608</v>
      </c>
      <c r="U798" s="46">
        <f>VLOOKUP(ROUND(K798,0),Sheet2!$B$20:$J$37,5,0)</f>
        <v>3602.8137210549116</v>
      </c>
      <c r="V798" s="46">
        <f>VLOOKUP(ROUND(K798,0),Sheet2!$B$20:$J$37,6,0)</f>
        <v>3379.6207896898895</v>
      </c>
      <c r="W798" s="46">
        <f>VLOOKUP(ROUND(K798,0),Sheet2!$B$20:$J$37,7,0)</f>
        <v>3131.6372143145204</v>
      </c>
      <c r="X798" s="46">
        <f>VLOOKUP(ROUND(K798,0),Sheet2!$B$20:$J$37,8,0)</f>
        <v>2883.6536389391513</v>
      </c>
      <c r="Y798" s="46">
        <f>VLOOKUP(ROUND(K798,0),Sheet2!$B$20:$J$37,9,0)</f>
        <v>2660.4607075741292</v>
      </c>
      <c r="Z798" s="46">
        <f>VLOOKUP(ROUND(K798,0),Sheet2!$B$20:$M$37,10,0)</f>
        <v>2526.8887411766796</v>
      </c>
      <c r="AA798" s="46">
        <f>VLOOKUP(ROUND(K798,0),Sheet2!$B$20:$M$37,11,0)</f>
        <v>2440.1428114768319</v>
      </c>
      <c r="AB798" s="46">
        <f>VLOOKUP(ROUND(K798,0),Sheet2!$B$20:$M$37,12,0)</f>
        <v>2276.3298845239415</v>
      </c>
      <c r="AC798" s="46">
        <v>25</v>
      </c>
      <c r="AD798" s="53">
        <f t="shared" si="346"/>
        <v>0</v>
      </c>
      <c r="AE798">
        <v>1</v>
      </c>
      <c r="AF798" s="46">
        <v>0</v>
      </c>
      <c r="AG798">
        <v>0</v>
      </c>
      <c r="AH798" s="45">
        <v>0</v>
      </c>
      <c r="AL798">
        <v>0</v>
      </c>
      <c r="AM798" s="45">
        <v>0</v>
      </c>
      <c r="AO798">
        <v>0</v>
      </c>
      <c r="AQ798">
        <v>0</v>
      </c>
      <c r="AS798">
        <v>0</v>
      </c>
      <c r="AT798">
        <v>0</v>
      </c>
      <c r="AU798" t="s">
        <v>21</v>
      </c>
      <c r="AV798" t="s">
        <v>24</v>
      </c>
      <c r="AW798">
        <v>0</v>
      </c>
      <c r="AX798">
        <v>0</v>
      </c>
      <c r="AY798">
        <v>0</v>
      </c>
      <c r="AZ798" s="51">
        <f t="shared" si="347"/>
        <v>0</v>
      </c>
      <c r="BA798">
        <v>0</v>
      </c>
      <c r="BB798">
        <v>0</v>
      </c>
      <c r="BC798">
        <v>1</v>
      </c>
      <c r="BD798">
        <v>0</v>
      </c>
      <c r="BE798">
        <v>0</v>
      </c>
      <c r="BF798" s="51">
        <f t="shared" si="348"/>
        <v>0</v>
      </c>
      <c r="BG798">
        <v>0</v>
      </c>
      <c r="BH798">
        <v>0</v>
      </c>
      <c r="BI798">
        <v>1</v>
      </c>
      <c r="BJ798">
        <v>1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/>
      <c r="CW798">
        <v>0</v>
      </c>
      <c r="CY798">
        <v>0</v>
      </c>
      <c r="CZ798">
        <v>0</v>
      </c>
      <c r="DA798">
        <v>0</v>
      </c>
      <c r="DC798">
        <v>0</v>
      </c>
      <c r="DD798" s="54">
        <f t="shared" si="349"/>
        <v>0</v>
      </c>
      <c r="DF798">
        <v>0</v>
      </c>
      <c r="DG798" s="46">
        <v>0</v>
      </c>
      <c r="DH798" t="s">
        <v>68</v>
      </c>
    </row>
    <row r="799" spans="1:112" hidden="1" x14ac:dyDescent="0.35">
      <c r="A799" t="s">
        <v>2</v>
      </c>
      <c r="B799">
        <v>21044737</v>
      </c>
      <c r="C799">
        <v>1987</v>
      </c>
      <c r="D799">
        <v>35</v>
      </c>
      <c r="E799">
        <v>0</v>
      </c>
      <c r="F799" t="s">
        <v>8</v>
      </c>
      <c r="G799" s="3" t="s">
        <v>11</v>
      </c>
      <c r="H799" s="1">
        <v>44422</v>
      </c>
      <c r="I799" s="1" t="s">
        <v>52</v>
      </c>
      <c r="J799" s="1">
        <v>44487</v>
      </c>
      <c r="K799">
        <v>39</v>
      </c>
      <c r="L799" s="48">
        <f t="shared" si="342"/>
        <v>0</v>
      </c>
      <c r="M799" s="48">
        <f t="shared" si="345"/>
        <v>0</v>
      </c>
      <c r="N799" s="48">
        <f t="shared" si="350"/>
        <v>0</v>
      </c>
      <c r="O799">
        <v>29.714285714285715</v>
      </c>
      <c r="P799">
        <v>2900</v>
      </c>
      <c r="Q799" s="9">
        <f>VLOOKUP(ROUND(K799,0),Sheet2!$B$20:$J$37,8,0)</f>
        <v>2883.6536389391513</v>
      </c>
      <c r="R799" s="46">
        <f>VLOOKUP(ROUND(K799,0),Sheet2!$B$20:$J$37,2,0)</f>
        <v>3986.9445441050993</v>
      </c>
      <c r="S799" s="46">
        <f>VLOOKUP(ROUND(K799,0),Sheet2!$B$20:$J$37,3,0)</f>
        <v>3823.1316171522089</v>
      </c>
      <c r="T799" s="46">
        <f>VLOOKUP(ROUND(K799,0),Sheet2!$B$20:$J$37,4,0)</f>
        <v>3736.3856874523608</v>
      </c>
      <c r="U799" s="46">
        <f>VLOOKUP(ROUND(K799,0),Sheet2!$B$20:$J$37,5,0)</f>
        <v>3602.8137210549116</v>
      </c>
      <c r="V799" s="46">
        <f>VLOOKUP(ROUND(K799,0),Sheet2!$B$20:$J$37,6,0)</f>
        <v>3379.6207896898895</v>
      </c>
      <c r="W799" s="46">
        <f>VLOOKUP(ROUND(K799,0),Sheet2!$B$20:$J$37,7,0)</f>
        <v>3131.6372143145204</v>
      </c>
      <c r="X799" s="46">
        <f>VLOOKUP(ROUND(K799,0),Sheet2!$B$20:$J$37,8,0)</f>
        <v>2883.6536389391513</v>
      </c>
      <c r="Y799" s="46">
        <f>VLOOKUP(ROUND(K799,0),Sheet2!$B$20:$J$37,9,0)</f>
        <v>2660.4607075741292</v>
      </c>
      <c r="Z799" s="46">
        <f>VLOOKUP(ROUND(K799,0),Sheet2!$B$20:$M$37,10,0)</f>
        <v>2526.8887411766796</v>
      </c>
      <c r="AA799" s="46">
        <f>VLOOKUP(ROUND(K799,0),Sheet2!$B$20:$M$37,11,0)</f>
        <v>2440.1428114768319</v>
      </c>
      <c r="AB799" s="46">
        <f>VLOOKUP(ROUND(K799,0),Sheet2!$B$20:$M$37,12,0)</f>
        <v>2276.3298845239415</v>
      </c>
      <c r="AC799" s="46">
        <v>25</v>
      </c>
      <c r="AD799" s="53">
        <f t="shared" si="346"/>
        <v>0</v>
      </c>
      <c r="AE799">
        <v>1</v>
      </c>
      <c r="AF799" s="46">
        <v>0</v>
      </c>
      <c r="AG799">
        <v>0</v>
      </c>
      <c r="AH799" s="45">
        <v>0</v>
      </c>
      <c r="AL799">
        <v>0</v>
      </c>
      <c r="AM799" s="45">
        <v>0</v>
      </c>
      <c r="AO799">
        <v>0</v>
      </c>
      <c r="AQ799">
        <v>0</v>
      </c>
      <c r="AS799">
        <v>0</v>
      </c>
      <c r="AT799">
        <v>0</v>
      </c>
      <c r="AU799" t="s">
        <v>21</v>
      </c>
      <c r="AV799" t="s">
        <v>24</v>
      </c>
      <c r="AW799">
        <v>0</v>
      </c>
      <c r="AX799">
        <v>0</v>
      </c>
      <c r="AY799">
        <v>1</v>
      </c>
      <c r="AZ799" s="51">
        <f t="shared" si="347"/>
        <v>1</v>
      </c>
      <c r="BA799">
        <v>0</v>
      </c>
      <c r="BB799">
        <v>0</v>
      </c>
      <c r="BC799">
        <v>1</v>
      </c>
      <c r="BD799">
        <v>0</v>
      </c>
      <c r="BE799">
        <v>0</v>
      </c>
      <c r="BF799" s="51">
        <f t="shared" si="348"/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/>
      <c r="CW799">
        <v>0</v>
      </c>
      <c r="CY799">
        <v>0</v>
      </c>
      <c r="CZ799">
        <v>0</v>
      </c>
      <c r="DA799">
        <v>0</v>
      </c>
      <c r="DC799">
        <v>0</v>
      </c>
      <c r="DD799" s="54">
        <f t="shared" si="349"/>
        <v>0</v>
      </c>
      <c r="DF799">
        <v>0</v>
      </c>
      <c r="DG799" s="46">
        <v>0</v>
      </c>
      <c r="DH799" t="s">
        <v>68</v>
      </c>
    </row>
    <row r="800" spans="1:112" hidden="1" x14ac:dyDescent="0.35">
      <c r="A800" t="s">
        <v>3</v>
      </c>
      <c r="B800">
        <v>932995666</v>
      </c>
      <c r="C800">
        <v>1987</v>
      </c>
      <c r="D800">
        <v>35</v>
      </c>
      <c r="E800" s="45">
        <v>3</v>
      </c>
      <c r="F800" t="s">
        <v>8</v>
      </c>
      <c r="G800" s="3" t="s">
        <v>11</v>
      </c>
      <c r="H800" s="1">
        <v>44428</v>
      </c>
      <c r="I800" s="1">
        <v>44473</v>
      </c>
      <c r="J800" s="1">
        <v>44435</v>
      </c>
      <c r="K800">
        <v>39</v>
      </c>
      <c r="L800" s="48">
        <f t="shared" si="342"/>
        <v>0</v>
      </c>
      <c r="M800" s="48">
        <f t="shared" si="345"/>
        <v>0</v>
      </c>
      <c r="N800" s="48">
        <f t="shared" si="350"/>
        <v>0</v>
      </c>
      <c r="O800">
        <v>38</v>
      </c>
      <c r="P800">
        <v>2900</v>
      </c>
      <c r="Q800" s="9">
        <f>VLOOKUP(ROUND(K800,0),Sheet2!$B$20:$J$37,8,0)</f>
        <v>2883.6536389391513</v>
      </c>
      <c r="R800" s="46">
        <f>VLOOKUP(ROUND(K800,0),Sheet2!$B$20:$J$37,2,0)</f>
        <v>3986.9445441050993</v>
      </c>
      <c r="S800" s="46">
        <f>VLOOKUP(ROUND(K800,0),Sheet2!$B$20:$J$37,3,0)</f>
        <v>3823.1316171522089</v>
      </c>
      <c r="T800" s="46">
        <f>VLOOKUP(ROUND(K800,0),Sheet2!$B$20:$J$37,4,0)</f>
        <v>3736.3856874523608</v>
      </c>
      <c r="U800" s="46">
        <f>VLOOKUP(ROUND(K800,0),Sheet2!$B$20:$J$37,5,0)</f>
        <v>3602.8137210549116</v>
      </c>
      <c r="V800" s="46">
        <f>VLOOKUP(ROUND(K800,0),Sheet2!$B$20:$J$37,6,0)</f>
        <v>3379.6207896898895</v>
      </c>
      <c r="W800" s="46">
        <f>VLOOKUP(ROUND(K800,0),Sheet2!$B$20:$J$37,7,0)</f>
        <v>3131.6372143145204</v>
      </c>
      <c r="X800" s="46">
        <f>VLOOKUP(ROUND(K800,0),Sheet2!$B$20:$J$37,8,0)</f>
        <v>2883.6536389391513</v>
      </c>
      <c r="Y800" s="46">
        <f>VLOOKUP(ROUND(K800,0),Sheet2!$B$20:$J$37,9,0)</f>
        <v>2660.4607075741292</v>
      </c>
      <c r="Z800" s="46">
        <f>VLOOKUP(ROUND(K800,0),Sheet2!$B$20:$M$37,10,0)</f>
        <v>2526.8887411766796</v>
      </c>
      <c r="AA800" s="46">
        <f>VLOOKUP(ROUND(K800,0),Sheet2!$B$20:$M$37,11,0)</f>
        <v>2440.1428114768319</v>
      </c>
      <c r="AB800" s="46">
        <f>VLOOKUP(ROUND(K800,0),Sheet2!$B$20:$M$37,12,0)</f>
        <v>2276.3298845239415</v>
      </c>
      <c r="AC800" s="46">
        <v>25</v>
      </c>
      <c r="AD800" s="53">
        <f t="shared" si="346"/>
        <v>0</v>
      </c>
      <c r="AE800">
        <v>1</v>
      </c>
      <c r="AF800" s="46">
        <v>0</v>
      </c>
      <c r="AG800">
        <v>0</v>
      </c>
      <c r="AH800" s="45">
        <v>0</v>
      </c>
      <c r="AL800">
        <v>0</v>
      </c>
      <c r="AM800" s="45">
        <v>0</v>
      </c>
      <c r="AO800">
        <v>0</v>
      </c>
      <c r="AS800">
        <v>0</v>
      </c>
      <c r="AT800">
        <v>0</v>
      </c>
      <c r="AU800" t="s">
        <v>20</v>
      </c>
      <c r="AV800" t="s">
        <v>24</v>
      </c>
      <c r="AW800">
        <v>0</v>
      </c>
      <c r="AX800">
        <v>1</v>
      </c>
      <c r="AY800">
        <v>0</v>
      </c>
      <c r="AZ800" s="51">
        <f t="shared" si="347"/>
        <v>1</v>
      </c>
      <c r="BA800">
        <v>0</v>
      </c>
      <c r="BB800">
        <v>0</v>
      </c>
      <c r="BC800">
        <v>0</v>
      </c>
      <c r="BD800">
        <v>0</v>
      </c>
      <c r="BE800">
        <v>0</v>
      </c>
      <c r="BF800" s="51">
        <f t="shared" si="348"/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45</v>
      </c>
      <c r="BW800" t="s">
        <v>24</v>
      </c>
      <c r="BX800">
        <v>0</v>
      </c>
      <c r="BY800">
        <v>0</v>
      </c>
      <c r="BZ800" s="52">
        <f t="shared" ref="BZ800:BZ801" si="359">BX800+BY800</f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 s="52">
        <f t="shared" ref="CF800:CF801" si="360">CD800+CE800</f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Y800">
        <v>0</v>
      </c>
      <c r="CZ800">
        <v>0</v>
      </c>
      <c r="DA800">
        <v>0</v>
      </c>
      <c r="DC800">
        <v>0</v>
      </c>
      <c r="DD800" s="54">
        <f t="shared" si="349"/>
        <v>0</v>
      </c>
      <c r="DE800" t="s">
        <v>8</v>
      </c>
      <c r="DF800">
        <v>0</v>
      </c>
      <c r="DG800" s="46">
        <v>0</v>
      </c>
      <c r="DH800" t="s">
        <v>68</v>
      </c>
    </row>
    <row r="801" spans="1:112" hidden="1" x14ac:dyDescent="0.35">
      <c r="A801" t="s">
        <v>3</v>
      </c>
      <c r="B801">
        <v>916352777</v>
      </c>
      <c r="C801">
        <v>1981</v>
      </c>
      <c r="D801">
        <v>41</v>
      </c>
      <c r="E801">
        <v>1</v>
      </c>
      <c r="F801" t="s">
        <v>8</v>
      </c>
      <c r="G801" s="3" t="s">
        <v>11</v>
      </c>
      <c r="H801" s="1">
        <v>44425</v>
      </c>
      <c r="I801" s="1">
        <v>44481</v>
      </c>
      <c r="J801" s="1">
        <v>44517</v>
      </c>
      <c r="K801">
        <v>39</v>
      </c>
      <c r="L801" s="48">
        <f t="shared" si="342"/>
        <v>0</v>
      </c>
      <c r="M801" s="48">
        <f t="shared" si="345"/>
        <v>0</v>
      </c>
      <c r="N801" s="48">
        <f t="shared" si="350"/>
        <v>0</v>
      </c>
      <c r="O801">
        <v>33.857142857142854</v>
      </c>
      <c r="P801">
        <v>2900</v>
      </c>
      <c r="Q801" s="9">
        <f>VLOOKUP(ROUND(K801,0),Sheet2!$B$20:$J$37,8,0)</f>
        <v>2883.6536389391513</v>
      </c>
      <c r="R801" s="46">
        <f>VLOOKUP(ROUND(K801,0),Sheet2!$B$20:$J$37,2,0)</f>
        <v>3986.9445441050993</v>
      </c>
      <c r="S801" s="46">
        <f>VLOOKUP(ROUND(K801,0),Sheet2!$B$20:$J$37,3,0)</f>
        <v>3823.1316171522089</v>
      </c>
      <c r="T801" s="46">
        <f>VLOOKUP(ROUND(K801,0),Sheet2!$B$20:$J$37,4,0)</f>
        <v>3736.3856874523608</v>
      </c>
      <c r="U801" s="46">
        <f>VLOOKUP(ROUND(K801,0),Sheet2!$B$20:$J$37,5,0)</f>
        <v>3602.8137210549116</v>
      </c>
      <c r="V801" s="46">
        <f>VLOOKUP(ROUND(K801,0),Sheet2!$B$20:$J$37,6,0)</f>
        <v>3379.6207896898895</v>
      </c>
      <c r="W801" s="46">
        <f>VLOOKUP(ROUND(K801,0),Sheet2!$B$20:$J$37,7,0)</f>
        <v>3131.6372143145204</v>
      </c>
      <c r="X801" s="46">
        <f>VLOOKUP(ROUND(K801,0),Sheet2!$B$20:$J$37,8,0)</f>
        <v>2883.6536389391513</v>
      </c>
      <c r="Y801" s="46">
        <f>VLOOKUP(ROUND(K801,0),Sheet2!$B$20:$J$37,9,0)</f>
        <v>2660.4607075741292</v>
      </c>
      <c r="Z801" s="46">
        <f>VLOOKUP(ROUND(K801,0),Sheet2!$B$20:$M$37,10,0)</f>
        <v>2526.8887411766796</v>
      </c>
      <c r="AA801" s="46">
        <f>VLOOKUP(ROUND(K801,0),Sheet2!$B$20:$M$37,11,0)</f>
        <v>2440.1428114768319</v>
      </c>
      <c r="AB801" s="46">
        <f>VLOOKUP(ROUND(K801,0),Sheet2!$B$20:$M$37,12,0)</f>
        <v>2276.3298845239415</v>
      </c>
      <c r="AC801" s="46">
        <v>25</v>
      </c>
      <c r="AD801" s="53">
        <f t="shared" si="346"/>
        <v>0</v>
      </c>
      <c r="AE801">
        <v>1</v>
      </c>
      <c r="AF801" s="46">
        <v>0</v>
      </c>
      <c r="AG801">
        <v>0</v>
      </c>
      <c r="AH801" s="45">
        <v>0</v>
      </c>
      <c r="AL801">
        <v>0</v>
      </c>
      <c r="AM801" s="45">
        <v>0</v>
      </c>
      <c r="AO801">
        <v>0</v>
      </c>
      <c r="AQ801">
        <v>0</v>
      </c>
      <c r="AS801">
        <v>0</v>
      </c>
      <c r="AT801">
        <v>0</v>
      </c>
      <c r="AU801" t="s">
        <v>20</v>
      </c>
      <c r="AV801" t="s">
        <v>24</v>
      </c>
      <c r="AW801">
        <v>0</v>
      </c>
      <c r="AX801">
        <v>0</v>
      </c>
      <c r="AY801">
        <v>1</v>
      </c>
      <c r="AZ801" s="51">
        <f t="shared" si="347"/>
        <v>1</v>
      </c>
      <c r="BA801">
        <v>0</v>
      </c>
      <c r="BB801">
        <v>0</v>
      </c>
      <c r="BC801">
        <v>1</v>
      </c>
      <c r="BD801">
        <v>0</v>
      </c>
      <c r="BE801">
        <v>0</v>
      </c>
      <c r="BF801" s="51">
        <f t="shared" si="348"/>
        <v>0</v>
      </c>
      <c r="BG801">
        <v>0</v>
      </c>
      <c r="BH801">
        <v>1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56</v>
      </c>
      <c r="BW801" t="s">
        <v>24</v>
      </c>
      <c r="BX801">
        <v>0</v>
      </c>
      <c r="BY801">
        <v>0</v>
      </c>
      <c r="BZ801" s="52">
        <f t="shared" si="359"/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 s="52">
        <f t="shared" si="360"/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Y801">
        <v>0</v>
      </c>
      <c r="CZ801">
        <v>0</v>
      </c>
      <c r="DA801">
        <v>0</v>
      </c>
      <c r="DC801">
        <v>0</v>
      </c>
      <c r="DD801" s="54">
        <f t="shared" si="349"/>
        <v>0</v>
      </c>
      <c r="DE801" t="s">
        <v>8</v>
      </c>
      <c r="DF801">
        <v>0</v>
      </c>
      <c r="DG801" s="46">
        <v>0</v>
      </c>
      <c r="DH801" t="s">
        <v>68</v>
      </c>
    </row>
    <row r="802" spans="1:112" hidden="1" x14ac:dyDescent="0.35">
      <c r="A802" t="s">
        <v>2</v>
      </c>
      <c r="B802">
        <v>21037969</v>
      </c>
      <c r="C802">
        <v>1992</v>
      </c>
      <c r="D802">
        <v>30</v>
      </c>
      <c r="E802">
        <v>0</v>
      </c>
      <c r="F802" t="s">
        <v>8</v>
      </c>
      <c r="G802" s="3" t="s">
        <v>11</v>
      </c>
      <c r="H802" s="1">
        <v>44427</v>
      </c>
      <c r="I802" s="1" t="s">
        <v>52</v>
      </c>
      <c r="J802" s="1">
        <v>44491</v>
      </c>
      <c r="K802" s="46">
        <v>39.142857142857146</v>
      </c>
      <c r="L802" s="48">
        <f t="shared" si="342"/>
        <v>0</v>
      </c>
      <c r="M802" s="48">
        <f t="shared" si="345"/>
        <v>0</v>
      </c>
      <c r="N802" s="48">
        <f t="shared" si="350"/>
        <v>0</v>
      </c>
      <c r="O802">
        <v>30.000000000000004</v>
      </c>
      <c r="P802">
        <v>2900</v>
      </c>
      <c r="Q802" s="9">
        <f>VLOOKUP(ROUND(K802,0),Sheet2!$B$20:$J$37,8,0)</f>
        <v>2883.6536389391513</v>
      </c>
      <c r="R802" s="46">
        <f>VLOOKUP(ROUND(K802,0),Sheet2!$B$20:$J$37,2,0)</f>
        <v>3986.9445441050993</v>
      </c>
      <c r="S802" s="46">
        <f>VLOOKUP(ROUND(K802,0),Sheet2!$B$20:$J$37,3,0)</f>
        <v>3823.1316171522089</v>
      </c>
      <c r="T802" s="46">
        <f>VLOOKUP(ROUND(K802,0),Sheet2!$B$20:$J$37,4,0)</f>
        <v>3736.3856874523608</v>
      </c>
      <c r="U802" s="46">
        <f>VLOOKUP(ROUND(K802,0),Sheet2!$B$20:$J$37,5,0)</f>
        <v>3602.8137210549116</v>
      </c>
      <c r="V802" s="46">
        <f>VLOOKUP(ROUND(K802,0),Sheet2!$B$20:$J$37,6,0)</f>
        <v>3379.6207896898895</v>
      </c>
      <c r="W802" s="46">
        <f>VLOOKUP(ROUND(K802,0),Sheet2!$B$20:$J$37,7,0)</f>
        <v>3131.6372143145204</v>
      </c>
      <c r="X802" s="46">
        <f>VLOOKUP(ROUND(K802,0),Sheet2!$B$20:$J$37,8,0)</f>
        <v>2883.6536389391513</v>
      </c>
      <c r="Y802" s="46">
        <f>VLOOKUP(ROUND(K802,0),Sheet2!$B$20:$J$37,9,0)</f>
        <v>2660.4607075741292</v>
      </c>
      <c r="Z802" s="46">
        <f>VLOOKUP(ROUND(K802,0),Sheet2!$B$20:$M$37,10,0)</f>
        <v>2526.8887411766796</v>
      </c>
      <c r="AA802" s="46">
        <f>VLOOKUP(ROUND(K802,0),Sheet2!$B$20:$M$37,11,0)</f>
        <v>2440.1428114768319</v>
      </c>
      <c r="AB802" s="46">
        <f>VLOOKUP(ROUND(K802,0),Sheet2!$B$20:$M$37,12,0)</f>
        <v>2276.3298845239415</v>
      </c>
      <c r="AC802" s="46">
        <v>25</v>
      </c>
      <c r="AD802" s="53">
        <f t="shared" si="346"/>
        <v>0</v>
      </c>
      <c r="AE802">
        <v>1</v>
      </c>
      <c r="AF802" s="46">
        <v>0</v>
      </c>
      <c r="AG802">
        <v>0</v>
      </c>
      <c r="AH802" s="45">
        <v>0</v>
      </c>
      <c r="AL802">
        <v>0</v>
      </c>
      <c r="AM802" s="45">
        <v>0</v>
      </c>
      <c r="AO802">
        <v>0</v>
      </c>
      <c r="AQ802">
        <v>0</v>
      </c>
      <c r="AS802">
        <v>0</v>
      </c>
      <c r="AT802">
        <v>0</v>
      </c>
      <c r="AU802" t="s">
        <v>21</v>
      </c>
      <c r="AV802" t="s">
        <v>24</v>
      </c>
      <c r="AW802">
        <v>0</v>
      </c>
      <c r="AX802">
        <v>0</v>
      </c>
      <c r="AY802">
        <v>0</v>
      </c>
      <c r="AZ802" s="51">
        <f t="shared" si="347"/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51">
        <f t="shared" si="348"/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/>
      <c r="CW802">
        <v>0</v>
      </c>
      <c r="CY802">
        <v>0</v>
      </c>
      <c r="CZ802">
        <v>0</v>
      </c>
      <c r="DA802">
        <v>0</v>
      </c>
      <c r="DC802">
        <v>0</v>
      </c>
      <c r="DD802" s="54">
        <f t="shared" si="349"/>
        <v>0</v>
      </c>
      <c r="DF802">
        <v>0</v>
      </c>
      <c r="DG802" s="46">
        <v>0</v>
      </c>
      <c r="DH802" t="s">
        <v>68</v>
      </c>
    </row>
    <row r="803" spans="1:112" hidden="1" x14ac:dyDescent="0.35">
      <c r="A803" t="s">
        <v>3</v>
      </c>
      <c r="B803">
        <v>903397375</v>
      </c>
      <c r="C803">
        <v>1987</v>
      </c>
      <c r="D803">
        <v>35</v>
      </c>
      <c r="E803">
        <v>2</v>
      </c>
      <c r="F803" t="s">
        <v>8</v>
      </c>
      <c r="G803" s="3" t="s">
        <v>11</v>
      </c>
      <c r="H803" s="1">
        <v>44428</v>
      </c>
      <c r="I803" s="1">
        <v>44469</v>
      </c>
      <c r="J803" s="1">
        <v>44454</v>
      </c>
      <c r="K803" s="46">
        <v>39.142857142857146</v>
      </c>
      <c r="L803" s="48">
        <f t="shared" si="342"/>
        <v>0</v>
      </c>
      <c r="M803" s="48">
        <f t="shared" si="345"/>
        <v>0</v>
      </c>
      <c r="N803" s="48">
        <f t="shared" si="350"/>
        <v>0</v>
      </c>
      <c r="O803">
        <v>35.428571428571431</v>
      </c>
      <c r="P803">
        <v>2900</v>
      </c>
      <c r="Q803" s="9">
        <f>VLOOKUP(ROUND(K803,0),Sheet2!$B$20:$J$37,8,0)</f>
        <v>2883.6536389391513</v>
      </c>
      <c r="R803" s="46">
        <f>VLOOKUP(ROUND(K803,0),Sheet2!$B$20:$J$37,2,0)</f>
        <v>3986.9445441050993</v>
      </c>
      <c r="S803" s="46">
        <f>VLOOKUP(ROUND(K803,0),Sheet2!$B$20:$J$37,3,0)</f>
        <v>3823.1316171522089</v>
      </c>
      <c r="T803" s="46">
        <f>VLOOKUP(ROUND(K803,0),Sheet2!$B$20:$J$37,4,0)</f>
        <v>3736.3856874523608</v>
      </c>
      <c r="U803" s="46">
        <f>VLOOKUP(ROUND(K803,0),Sheet2!$B$20:$J$37,5,0)</f>
        <v>3602.8137210549116</v>
      </c>
      <c r="V803" s="46">
        <f>VLOOKUP(ROUND(K803,0),Sheet2!$B$20:$J$37,6,0)</f>
        <v>3379.6207896898895</v>
      </c>
      <c r="W803" s="46">
        <f>VLOOKUP(ROUND(K803,0),Sheet2!$B$20:$J$37,7,0)</f>
        <v>3131.6372143145204</v>
      </c>
      <c r="X803" s="46">
        <f>VLOOKUP(ROUND(K803,0),Sheet2!$B$20:$J$37,8,0)</f>
        <v>2883.6536389391513</v>
      </c>
      <c r="Y803" s="46">
        <f>VLOOKUP(ROUND(K803,0),Sheet2!$B$20:$J$37,9,0)</f>
        <v>2660.4607075741292</v>
      </c>
      <c r="Z803" s="46">
        <f>VLOOKUP(ROUND(K803,0),Sheet2!$B$20:$M$37,10,0)</f>
        <v>2526.8887411766796</v>
      </c>
      <c r="AA803" s="46">
        <f>VLOOKUP(ROUND(K803,0),Sheet2!$B$20:$M$37,11,0)</f>
        <v>2440.1428114768319</v>
      </c>
      <c r="AB803" s="46">
        <f>VLOOKUP(ROUND(K803,0),Sheet2!$B$20:$M$37,12,0)</f>
        <v>2276.3298845239415</v>
      </c>
      <c r="AC803" s="46">
        <v>25</v>
      </c>
      <c r="AD803" s="53">
        <f t="shared" si="346"/>
        <v>0</v>
      </c>
      <c r="AE803">
        <v>1</v>
      </c>
      <c r="AF803" s="46">
        <v>0</v>
      </c>
      <c r="AG803">
        <v>0</v>
      </c>
      <c r="AH803" s="45">
        <v>0</v>
      </c>
      <c r="AL803">
        <v>0</v>
      </c>
      <c r="AM803" s="45">
        <v>0</v>
      </c>
      <c r="AO803">
        <v>0</v>
      </c>
      <c r="AQ803">
        <v>0</v>
      </c>
      <c r="AS803">
        <v>0</v>
      </c>
      <c r="AT803">
        <v>0</v>
      </c>
      <c r="AU803" t="s">
        <v>20</v>
      </c>
      <c r="AV803" t="s">
        <v>24</v>
      </c>
      <c r="AW803">
        <v>0</v>
      </c>
      <c r="AX803">
        <v>0</v>
      </c>
      <c r="AY803">
        <v>1</v>
      </c>
      <c r="AZ803" s="51">
        <f t="shared" si="347"/>
        <v>1</v>
      </c>
      <c r="BA803">
        <v>0</v>
      </c>
      <c r="BB803">
        <v>0</v>
      </c>
      <c r="BC803">
        <v>0</v>
      </c>
      <c r="BD803">
        <v>0</v>
      </c>
      <c r="BE803">
        <v>0</v>
      </c>
      <c r="BF803" s="51">
        <f t="shared" si="348"/>
        <v>0</v>
      </c>
      <c r="BG803">
        <v>0</v>
      </c>
      <c r="BH803">
        <v>1</v>
      </c>
      <c r="BI803">
        <v>0</v>
      </c>
      <c r="BJ803">
        <v>1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41</v>
      </c>
      <c r="BW803" t="s">
        <v>24</v>
      </c>
      <c r="BX803">
        <v>0</v>
      </c>
      <c r="BY803">
        <v>0</v>
      </c>
      <c r="BZ803" s="52">
        <f t="shared" ref="BZ803:BZ806" si="361">BX803+BY803</f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 s="52">
        <f t="shared" ref="CF803:CF806" si="362">CD803+CE803</f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Y803">
        <v>0</v>
      </c>
      <c r="CZ803">
        <v>0</v>
      </c>
      <c r="DA803">
        <v>0</v>
      </c>
      <c r="DC803">
        <v>0</v>
      </c>
      <c r="DD803" s="54">
        <f t="shared" si="349"/>
        <v>0</v>
      </c>
      <c r="DE803" t="s">
        <v>8</v>
      </c>
      <c r="DF803">
        <v>0</v>
      </c>
      <c r="DG803" s="46">
        <v>0</v>
      </c>
      <c r="DH803" t="s">
        <v>68</v>
      </c>
    </row>
    <row r="804" spans="1:112" hidden="1" x14ac:dyDescent="0.35">
      <c r="A804" t="s">
        <v>3</v>
      </c>
      <c r="B804">
        <v>904539255</v>
      </c>
      <c r="C804">
        <v>1984</v>
      </c>
      <c r="D804">
        <v>38</v>
      </c>
      <c r="E804" s="45">
        <v>2</v>
      </c>
      <c r="F804" t="s">
        <v>8</v>
      </c>
      <c r="G804" s="3" t="s">
        <v>11</v>
      </c>
      <c r="H804" s="1">
        <v>44435</v>
      </c>
      <c r="I804" s="1">
        <v>44482</v>
      </c>
      <c r="J804" s="1">
        <v>44499</v>
      </c>
      <c r="K804">
        <v>39.285714285714285</v>
      </c>
      <c r="L804" s="48">
        <f t="shared" si="342"/>
        <v>0</v>
      </c>
      <c r="M804" s="48">
        <f t="shared" si="345"/>
        <v>0</v>
      </c>
      <c r="N804" s="48">
        <f t="shared" si="350"/>
        <v>0</v>
      </c>
      <c r="O804">
        <v>36.857142857142854</v>
      </c>
      <c r="P804">
        <v>2900</v>
      </c>
      <c r="Q804" s="9">
        <f>VLOOKUP(ROUND(K804,0),Sheet2!$B$20:$J$37,8,0)</f>
        <v>2883.6536389391513</v>
      </c>
      <c r="R804" s="46">
        <f>VLOOKUP(ROUND(K804,0),Sheet2!$B$20:$J$37,2,0)</f>
        <v>3986.9445441050993</v>
      </c>
      <c r="S804" s="46">
        <f>VLOOKUP(ROUND(K804,0),Sheet2!$B$20:$J$37,3,0)</f>
        <v>3823.1316171522089</v>
      </c>
      <c r="T804" s="46">
        <f>VLOOKUP(ROUND(K804,0),Sheet2!$B$20:$J$37,4,0)</f>
        <v>3736.3856874523608</v>
      </c>
      <c r="U804" s="46">
        <f>VLOOKUP(ROUND(K804,0),Sheet2!$B$20:$J$37,5,0)</f>
        <v>3602.8137210549116</v>
      </c>
      <c r="V804" s="46">
        <f>VLOOKUP(ROUND(K804,0),Sheet2!$B$20:$J$37,6,0)</f>
        <v>3379.6207896898895</v>
      </c>
      <c r="W804" s="46">
        <f>VLOOKUP(ROUND(K804,0),Sheet2!$B$20:$J$37,7,0)</f>
        <v>3131.6372143145204</v>
      </c>
      <c r="X804" s="46">
        <f>VLOOKUP(ROUND(K804,0),Sheet2!$B$20:$J$37,8,0)</f>
        <v>2883.6536389391513</v>
      </c>
      <c r="Y804" s="46">
        <f>VLOOKUP(ROUND(K804,0),Sheet2!$B$20:$J$37,9,0)</f>
        <v>2660.4607075741292</v>
      </c>
      <c r="Z804" s="46">
        <f>VLOOKUP(ROUND(K804,0),Sheet2!$B$20:$M$37,10,0)</f>
        <v>2526.8887411766796</v>
      </c>
      <c r="AA804" s="46">
        <f>VLOOKUP(ROUND(K804,0),Sheet2!$B$20:$M$37,11,0)</f>
        <v>2440.1428114768319</v>
      </c>
      <c r="AB804" s="46">
        <f>VLOOKUP(ROUND(K804,0),Sheet2!$B$20:$M$37,12,0)</f>
        <v>2276.3298845239415</v>
      </c>
      <c r="AC804" s="46">
        <v>25</v>
      </c>
      <c r="AD804" s="53">
        <f t="shared" si="346"/>
        <v>0</v>
      </c>
      <c r="AE804">
        <v>1</v>
      </c>
      <c r="AF804" s="46">
        <v>0</v>
      </c>
      <c r="AG804">
        <v>0</v>
      </c>
      <c r="AH804" s="45">
        <v>0</v>
      </c>
      <c r="AL804">
        <v>0</v>
      </c>
      <c r="AM804" s="45">
        <v>0</v>
      </c>
      <c r="AO804">
        <v>0</v>
      </c>
      <c r="AS804">
        <v>0</v>
      </c>
      <c r="AT804">
        <v>0</v>
      </c>
      <c r="AU804" t="s">
        <v>20</v>
      </c>
      <c r="AV804" t="s">
        <v>24</v>
      </c>
      <c r="AW804">
        <v>0</v>
      </c>
      <c r="AX804">
        <v>0</v>
      </c>
      <c r="AY804">
        <v>1</v>
      </c>
      <c r="AZ804" s="51">
        <f t="shared" si="347"/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 s="51">
        <f t="shared" si="348"/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47</v>
      </c>
      <c r="BW804" t="s">
        <v>24</v>
      </c>
      <c r="BX804">
        <v>0</v>
      </c>
      <c r="BY804">
        <v>0</v>
      </c>
      <c r="BZ804" s="52">
        <f t="shared" si="361"/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 s="52">
        <f t="shared" si="362"/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Y804">
        <v>0</v>
      </c>
      <c r="CZ804">
        <v>0</v>
      </c>
      <c r="DA804">
        <v>0</v>
      </c>
      <c r="DC804">
        <v>1</v>
      </c>
      <c r="DD804" s="54">
        <f t="shared" si="349"/>
        <v>1</v>
      </c>
      <c r="DE804" t="s">
        <v>73</v>
      </c>
      <c r="DF804">
        <v>0</v>
      </c>
      <c r="DG804" s="46">
        <v>0</v>
      </c>
      <c r="DH804" t="s">
        <v>68</v>
      </c>
    </row>
    <row r="805" spans="1:112" hidden="1" x14ac:dyDescent="0.35">
      <c r="A805" t="s">
        <v>3</v>
      </c>
      <c r="B805">
        <v>394323294</v>
      </c>
      <c r="C805">
        <v>1994</v>
      </c>
      <c r="D805">
        <v>28</v>
      </c>
      <c r="E805" s="45">
        <v>1</v>
      </c>
      <c r="F805" t="s">
        <v>8</v>
      </c>
      <c r="G805" s="3" t="s">
        <v>11</v>
      </c>
      <c r="H805" s="1">
        <v>44426</v>
      </c>
      <c r="I805" s="1">
        <v>44480</v>
      </c>
      <c r="J805" s="1">
        <v>44530</v>
      </c>
      <c r="K805">
        <v>38.428571428571431</v>
      </c>
      <c r="L805" s="48">
        <f t="shared" si="342"/>
        <v>0</v>
      </c>
      <c r="M805" s="48">
        <f t="shared" si="345"/>
        <v>0</v>
      </c>
      <c r="N805" s="48">
        <f t="shared" si="350"/>
        <v>0</v>
      </c>
      <c r="O805">
        <v>31.285714285714288</v>
      </c>
      <c r="P805">
        <v>2740</v>
      </c>
      <c r="Q805" s="9">
        <f>VLOOKUP(ROUND(K805,0),Sheet2!$B$20:$J$37,8,0)</f>
        <v>2726.9345824864808</v>
      </c>
      <c r="R805" s="46">
        <f>VLOOKUP(ROUND(K805,0),Sheet2!$B$20:$J$37,2,0)</f>
        <v>3770.264503671694</v>
      </c>
      <c r="S805" s="46">
        <f>VLOOKUP(ROUND(K805,0),Sheet2!$B$20:$J$37,3,0)</f>
        <v>3615.3543821737098</v>
      </c>
      <c r="T805" s="46">
        <f>VLOOKUP(ROUND(K805,0),Sheet2!$B$20:$J$37,4,0)</f>
        <v>3533.3228675721571</v>
      </c>
      <c r="U805" s="46">
        <f>VLOOKUP(ROUND(K805,0),Sheet2!$B$20:$J$37,5,0)</f>
        <v>3407.0101892735506</v>
      </c>
      <c r="V805" s="46">
        <f>VLOOKUP(ROUND(K805,0),Sheet2!$B$20:$J$37,6,0)</f>
        <v>3195.9472117761161</v>
      </c>
      <c r="W805" s="46">
        <f>VLOOKUP(ROUND(K805,0),Sheet2!$B$20:$J$37,7,0)</f>
        <v>2961.4408971312987</v>
      </c>
      <c r="X805" s="46">
        <f>VLOOKUP(ROUND(K805,0),Sheet2!$B$20:$J$37,8,0)</f>
        <v>2726.9345824864808</v>
      </c>
      <c r="Y805" s="46">
        <f>VLOOKUP(ROUND(K805,0),Sheet2!$B$20:$J$37,9,0)</f>
        <v>2515.8716049890463</v>
      </c>
      <c r="Z805" s="46">
        <f>VLOOKUP(ROUND(K805,0),Sheet2!$B$20:$M$37,10,0)</f>
        <v>2389.5589266904399</v>
      </c>
      <c r="AA805" s="46">
        <f>VLOOKUP(ROUND(K805,0),Sheet2!$B$20:$M$37,11,0)</f>
        <v>2307.5274120888876</v>
      </c>
      <c r="AB805" s="46">
        <f>VLOOKUP(ROUND(K805,0),Sheet2!$B$20:$M$37,12,0)</f>
        <v>2152.6172905909029</v>
      </c>
      <c r="AC805" s="46">
        <v>25</v>
      </c>
      <c r="AD805" s="53">
        <f t="shared" si="346"/>
        <v>0</v>
      </c>
      <c r="AE805">
        <v>1</v>
      </c>
      <c r="AF805" s="46">
        <v>0</v>
      </c>
      <c r="AG805">
        <v>0</v>
      </c>
      <c r="AH805" s="45">
        <v>0</v>
      </c>
      <c r="AL805">
        <v>0</v>
      </c>
      <c r="AM805" s="45">
        <v>0</v>
      </c>
      <c r="AO805">
        <v>0</v>
      </c>
      <c r="AS805">
        <v>0</v>
      </c>
      <c r="AT805">
        <v>0</v>
      </c>
      <c r="AU805" t="s">
        <v>20</v>
      </c>
      <c r="AV805" t="s">
        <v>24</v>
      </c>
      <c r="AW805">
        <v>0</v>
      </c>
      <c r="AX805">
        <v>0</v>
      </c>
      <c r="AY805">
        <v>1</v>
      </c>
      <c r="AZ805" s="51">
        <f t="shared" si="347"/>
        <v>1</v>
      </c>
      <c r="BA805">
        <v>0</v>
      </c>
      <c r="BB805">
        <v>0</v>
      </c>
      <c r="BC805">
        <v>1</v>
      </c>
      <c r="BD805">
        <v>0</v>
      </c>
      <c r="BE805">
        <v>0</v>
      </c>
      <c r="BF805" s="51">
        <f t="shared" si="348"/>
        <v>0</v>
      </c>
      <c r="BG805">
        <v>0</v>
      </c>
      <c r="BH805">
        <v>1</v>
      </c>
      <c r="BI805">
        <v>1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54</v>
      </c>
      <c r="BW805" t="s">
        <v>24</v>
      </c>
      <c r="BX805">
        <v>0</v>
      </c>
      <c r="BY805">
        <v>0</v>
      </c>
      <c r="BZ805" s="52">
        <f t="shared" si="361"/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 s="52">
        <f t="shared" si="362"/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Y805">
        <v>0</v>
      </c>
      <c r="CZ805">
        <v>0</v>
      </c>
      <c r="DA805">
        <v>1</v>
      </c>
      <c r="DB805">
        <v>31</v>
      </c>
      <c r="DC805">
        <v>0</v>
      </c>
      <c r="DD805" s="54">
        <f t="shared" si="349"/>
        <v>0</v>
      </c>
      <c r="DE805" t="s">
        <v>8</v>
      </c>
      <c r="DF805">
        <v>0</v>
      </c>
      <c r="DG805" s="46">
        <v>0</v>
      </c>
      <c r="DH805" t="s">
        <v>68</v>
      </c>
    </row>
    <row r="806" spans="1:112" hidden="1" x14ac:dyDescent="0.35">
      <c r="A806" t="s">
        <v>3</v>
      </c>
      <c r="B806">
        <v>911240162</v>
      </c>
      <c r="C806">
        <v>1997</v>
      </c>
      <c r="D806">
        <v>25</v>
      </c>
      <c r="E806">
        <v>1</v>
      </c>
      <c r="F806" t="s">
        <v>8</v>
      </c>
      <c r="G806" s="3" t="s">
        <v>11</v>
      </c>
      <c r="H806" s="1">
        <v>44426</v>
      </c>
      <c r="I806" s="1">
        <v>44480</v>
      </c>
      <c r="J806" s="1">
        <v>44455</v>
      </c>
      <c r="K806">
        <v>38.857142857142854</v>
      </c>
      <c r="L806" s="48">
        <f t="shared" si="342"/>
        <v>0</v>
      </c>
      <c r="M806" s="48">
        <f t="shared" si="345"/>
        <v>0</v>
      </c>
      <c r="N806" s="48">
        <f t="shared" si="350"/>
        <v>0</v>
      </c>
      <c r="O806">
        <v>34.714285714285708</v>
      </c>
      <c r="P806">
        <v>2870</v>
      </c>
      <c r="Q806" s="9">
        <f>VLOOKUP(ROUND(K806,0),Sheet2!$B$20:$J$37,8,0)</f>
        <v>2883.6536389391513</v>
      </c>
      <c r="R806" s="46">
        <f>VLOOKUP(ROUND(K806,0),Sheet2!$B$20:$J$37,2,0)</f>
        <v>3986.9445441050993</v>
      </c>
      <c r="S806" s="46">
        <f>VLOOKUP(ROUND(K806,0),Sheet2!$B$20:$J$37,3,0)</f>
        <v>3823.1316171522089</v>
      </c>
      <c r="T806" s="46">
        <f>VLOOKUP(ROUND(K806,0),Sheet2!$B$20:$J$37,4,0)</f>
        <v>3736.3856874523608</v>
      </c>
      <c r="U806" s="46">
        <f>VLOOKUP(ROUND(K806,0),Sheet2!$B$20:$J$37,5,0)</f>
        <v>3602.8137210549116</v>
      </c>
      <c r="V806" s="46">
        <f>VLOOKUP(ROUND(K806,0),Sheet2!$B$20:$J$37,6,0)</f>
        <v>3379.6207896898895</v>
      </c>
      <c r="W806" s="46">
        <f>VLOOKUP(ROUND(K806,0),Sheet2!$B$20:$J$37,7,0)</f>
        <v>3131.6372143145204</v>
      </c>
      <c r="X806" s="46">
        <f>VLOOKUP(ROUND(K806,0),Sheet2!$B$20:$J$37,8,0)</f>
        <v>2883.6536389391513</v>
      </c>
      <c r="Y806" s="46">
        <f>VLOOKUP(ROUND(K806,0),Sheet2!$B$20:$J$37,9,0)</f>
        <v>2660.4607075741292</v>
      </c>
      <c r="Z806" s="46">
        <f>VLOOKUP(ROUND(K806,0),Sheet2!$B$20:$M$37,10,0)</f>
        <v>2526.8887411766796</v>
      </c>
      <c r="AA806" s="46">
        <f>VLOOKUP(ROUND(K806,0),Sheet2!$B$20:$M$37,11,0)</f>
        <v>2440.1428114768319</v>
      </c>
      <c r="AB806" s="46">
        <f>VLOOKUP(ROUND(K806,0),Sheet2!$B$20:$M$37,12,0)</f>
        <v>2276.3298845239415</v>
      </c>
      <c r="AC806" s="46">
        <v>10</v>
      </c>
      <c r="AD806" s="53">
        <f t="shared" si="346"/>
        <v>0</v>
      </c>
      <c r="AE806">
        <v>1</v>
      </c>
      <c r="AF806" s="46">
        <v>0</v>
      </c>
      <c r="AG806">
        <v>0</v>
      </c>
      <c r="AH806" s="45">
        <v>0</v>
      </c>
      <c r="AL806">
        <v>0</v>
      </c>
      <c r="AM806" s="45">
        <v>0</v>
      </c>
      <c r="AO806">
        <v>0</v>
      </c>
      <c r="AS806">
        <v>0</v>
      </c>
      <c r="AT806">
        <v>0</v>
      </c>
      <c r="AU806" t="s">
        <v>20</v>
      </c>
      <c r="AV806" t="s">
        <v>24</v>
      </c>
      <c r="AW806">
        <v>0</v>
      </c>
      <c r="AX806">
        <v>0</v>
      </c>
      <c r="AY806">
        <v>1</v>
      </c>
      <c r="AZ806" s="51">
        <f t="shared" si="347"/>
        <v>1</v>
      </c>
      <c r="BA806">
        <v>0</v>
      </c>
      <c r="BB806">
        <v>0</v>
      </c>
      <c r="BC806">
        <v>0</v>
      </c>
      <c r="BD806">
        <v>0</v>
      </c>
      <c r="BE806">
        <v>0</v>
      </c>
      <c r="BF806" s="51">
        <f t="shared" si="348"/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54</v>
      </c>
      <c r="BW806" t="s">
        <v>24</v>
      </c>
      <c r="BX806">
        <v>0</v>
      </c>
      <c r="BY806">
        <v>0</v>
      </c>
      <c r="BZ806" s="52">
        <f t="shared" si="361"/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 s="52">
        <f t="shared" si="362"/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Y806">
        <v>0</v>
      </c>
      <c r="CZ806">
        <v>0</v>
      </c>
      <c r="DA806">
        <v>0</v>
      </c>
      <c r="DC806">
        <v>0</v>
      </c>
      <c r="DD806" s="54">
        <f t="shared" si="349"/>
        <v>0</v>
      </c>
      <c r="DE806" t="s">
        <v>73</v>
      </c>
      <c r="DF806">
        <v>0</v>
      </c>
      <c r="DG806" s="46">
        <v>0</v>
      </c>
      <c r="DH806" t="s">
        <v>68</v>
      </c>
    </row>
    <row r="807" spans="1:112" hidden="1" x14ac:dyDescent="0.35">
      <c r="A807" t="s">
        <v>2</v>
      </c>
      <c r="B807">
        <v>21018829</v>
      </c>
      <c r="C807">
        <v>1991</v>
      </c>
      <c r="D807">
        <v>31</v>
      </c>
      <c r="E807">
        <v>0</v>
      </c>
      <c r="F807" t="s">
        <v>8</v>
      </c>
      <c r="G807" s="4" t="s">
        <v>11</v>
      </c>
      <c r="H807" s="1">
        <v>44425</v>
      </c>
      <c r="I807" s="1"/>
      <c r="J807" s="1">
        <v>44531</v>
      </c>
      <c r="K807">
        <v>39.857142857142854</v>
      </c>
      <c r="L807" s="48">
        <f t="shared" si="342"/>
        <v>0</v>
      </c>
      <c r="M807" s="48">
        <f t="shared" si="345"/>
        <v>0</v>
      </c>
      <c r="N807" s="48">
        <f t="shared" si="350"/>
        <v>0</v>
      </c>
      <c r="O807">
        <v>24.714285714285712</v>
      </c>
      <c r="P807">
        <v>3000</v>
      </c>
      <c r="Q807" s="9">
        <f>VLOOKUP(ROUND(K807,0),Sheet2!$B$20:$J$37,8,0)</f>
        <v>3027.866102317616</v>
      </c>
      <c r="R807" s="46">
        <f>VLOOKUP(ROUND(K807,0),Sheet2!$B$20:$J$37,2,0)</f>
        <v>4186.3329471694315</v>
      </c>
      <c r="S807" s="46">
        <f>VLOOKUP(ROUND(K807,0),Sheet2!$B$20:$J$37,3,0)</f>
        <v>4014.327682062572</v>
      </c>
      <c r="T807" s="46">
        <f>VLOOKUP(ROUND(K807,0),Sheet2!$B$20:$J$37,4,0)</f>
        <v>3923.2435599941455</v>
      </c>
      <c r="U807" s="46">
        <f>VLOOKUP(ROUND(K807,0),Sheet2!$B$20:$J$37,5,0)</f>
        <v>3782.9916157892471</v>
      </c>
      <c r="V807" s="46">
        <f>VLOOKUP(ROUND(K807,0),Sheet2!$B$20:$J$37,6,0)</f>
        <v>3548.6367327923881</v>
      </c>
      <c r="W807" s="46">
        <f>VLOOKUP(ROUND(K807,0),Sheet2!$B$20:$J$37,7,0)</f>
        <v>3288.2514175550023</v>
      </c>
      <c r="X807" s="46">
        <f>VLOOKUP(ROUND(K807,0),Sheet2!$B$20:$J$37,8,0)</f>
        <v>3027.866102317616</v>
      </c>
      <c r="Y807" s="46">
        <f>VLOOKUP(ROUND(K807,0),Sheet2!$B$20:$J$37,9,0)</f>
        <v>2793.5112193207569</v>
      </c>
      <c r="Z807" s="46">
        <f>VLOOKUP(ROUND(K807,0),Sheet2!$B$20:$M$37,10,0)</f>
        <v>2653.2592751158591</v>
      </c>
      <c r="AA807" s="46">
        <f>VLOOKUP(ROUND(K807,0),Sheet2!$B$20:$M$37,11,0)</f>
        <v>2562.1751530474321</v>
      </c>
      <c r="AB807" s="46">
        <f>VLOOKUP(ROUND(K807,0),Sheet2!$B$20:$M$37,12,0)</f>
        <v>2390.1698879405726</v>
      </c>
      <c r="AC807" s="46">
        <v>10</v>
      </c>
      <c r="AD807" s="53">
        <f t="shared" si="346"/>
        <v>0</v>
      </c>
      <c r="AE807">
        <v>1</v>
      </c>
      <c r="AF807" s="46">
        <v>0</v>
      </c>
      <c r="AG807">
        <v>0</v>
      </c>
      <c r="AH807" s="45">
        <v>0</v>
      </c>
      <c r="AL807">
        <v>1</v>
      </c>
      <c r="AM807" s="45">
        <v>0</v>
      </c>
      <c r="AO807">
        <v>0</v>
      </c>
      <c r="AQ807">
        <v>0</v>
      </c>
      <c r="AS807">
        <v>0</v>
      </c>
      <c r="AT807">
        <v>0</v>
      </c>
      <c r="AU807" t="s">
        <v>21</v>
      </c>
      <c r="AV807" t="s">
        <v>24</v>
      </c>
      <c r="AW807">
        <v>0</v>
      </c>
      <c r="AX807">
        <v>0</v>
      </c>
      <c r="AY807">
        <v>1</v>
      </c>
      <c r="AZ807" s="51">
        <f t="shared" si="347"/>
        <v>1</v>
      </c>
      <c r="BA807">
        <v>0</v>
      </c>
      <c r="BB807">
        <v>1</v>
      </c>
      <c r="BC807">
        <v>0</v>
      </c>
      <c r="BD807">
        <v>0</v>
      </c>
      <c r="BE807">
        <v>0</v>
      </c>
      <c r="BF807" s="51">
        <f t="shared" si="348"/>
        <v>0</v>
      </c>
      <c r="BG807">
        <v>0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/>
      <c r="CW807">
        <v>0</v>
      </c>
      <c r="CY807">
        <v>0</v>
      </c>
      <c r="CZ807">
        <v>0</v>
      </c>
      <c r="DA807">
        <v>0</v>
      </c>
      <c r="DC807">
        <v>0</v>
      </c>
      <c r="DD807" s="54">
        <f t="shared" si="349"/>
        <v>0</v>
      </c>
      <c r="DF807">
        <v>0</v>
      </c>
      <c r="DG807" s="46">
        <v>0</v>
      </c>
      <c r="DH807" t="s">
        <v>68</v>
      </c>
    </row>
    <row r="808" spans="1:112" hidden="1" x14ac:dyDescent="0.35">
      <c r="A808" t="s">
        <v>2</v>
      </c>
      <c r="B808">
        <v>20401579</v>
      </c>
      <c r="C808">
        <v>1997</v>
      </c>
      <c r="D808">
        <v>25</v>
      </c>
      <c r="E808">
        <v>0</v>
      </c>
      <c r="F808" t="s">
        <v>8</v>
      </c>
      <c r="G808" s="3" t="s">
        <v>11</v>
      </c>
      <c r="H808" s="1">
        <v>44449</v>
      </c>
      <c r="I808" s="1">
        <v>44470</v>
      </c>
      <c r="J808" s="1">
        <v>44505</v>
      </c>
      <c r="K808">
        <v>39.571428571428569</v>
      </c>
      <c r="L808" s="48">
        <f t="shared" si="342"/>
        <v>0</v>
      </c>
      <c r="M808" s="48">
        <f t="shared" si="345"/>
        <v>0</v>
      </c>
      <c r="N808" s="48">
        <f t="shared" si="350"/>
        <v>0</v>
      </c>
      <c r="O808">
        <v>34.571428571428569</v>
      </c>
      <c r="P808">
        <v>3000</v>
      </c>
      <c r="Q808" s="9">
        <f>VLOOKUP(ROUND(K808,0),Sheet2!$B$20:$J$37,8,0)</f>
        <v>3027.866102317616</v>
      </c>
      <c r="R808" s="46">
        <f>VLOOKUP(ROUND(K808,0),Sheet2!$B$20:$J$37,2,0)</f>
        <v>4186.3329471694315</v>
      </c>
      <c r="S808" s="46">
        <f>VLOOKUP(ROUND(K808,0),Sheet2!$B$20:$J$37,3,0)</f>
        <v>4014.327682062572</v>
      </c>
      <c r="T808" s="46">
        <f>VLOOKUP(ROUND(K808,0),Sheet2!$B$20:$J$37,4,0)</f>
        <v>3923.2435599941455</v>
      </c>
      <c r="U808" s="46">
        <f>VLOOKUP(ROUND(K808,0),Sheet2!$B$20:$J$37,5,0)</f>
        <v>3782.9916157892471</v>
      </c>
      <c r="V808" s="46">
        <f>VLOOKUP(ROUND(K808,0),Sheet2!$B$20:$J$37,6,0)</f>
        <v>3548.6367327923881</v>
      </c>
      <c r="W808" s="46">
        <f>VLOOKUP(ROUND(K808,0),Sheet2!$B$20:$J$37,7,0)</f>
        <v>3288.2514175550023</v>
      </c>
      <c r="X808" s="46">
        <f>VLOOKUP(ROUND(K808,0),Sheet2!$B$20:$J$37,8,0)</f>
        <v>3027.866102317616</v>
      </c>
      <c r="Y808" s="46">
        <f>VLOOKUP(ROUND(K808,0),Sheet2!$B$20:$J$37,9,0)</f>
        <v>2793.5112193207569</v>
      </c>
      <c r="Z808" s="46">
        <f>VLOOKUP(ROUND(K808,0),Sheet2!$B$20:$M$37,10,0)</f>
        <v>2653.2592751158591</v>
      </c>
      <c r="AA808" s="46">
        <f>VLOOKUP(ROUND(K808,0),Sheet2!$B$20:$M$37,11,0)</f>
        <v>2562.1751530474321</v>
      </c>
      <c r="AB808" s="46">
        <f>VLOOKUP(ROUND(K808,0),Sheet2!$B$20:$M$37,12,0)</f>
        <v>2390.1698879405726</v>
      </c>
      <c r="AC808" s="46">
        <v>10</v>
      </c>
      <c r="AD808" s="53">
        <f t="shared" si="346"/>
        <v>0</v>
      </c>
      <c r="AE808">
        <v>1</v>
      </c>
      <c r="AF808" s="46">
        <v>0</v>
      </c>
      <c r="AG808">
        <v>0</v>
      </c>
      <c r="AH808" s="45">
        <v>0</v>
      </c>
      <c r="AL808">
        <v>0</v>
      </c>
      <c r="AM808" s="45">
        <v>0</v>
      </c>
      <c r="AO808">
        <v>0</v>
      </c>
      <c r="AQ808">
        <v>0</v>
      </c>
      <c r="AS808">
        <v>0</v>
      </c>
      <c r="AT808">
        <v>0</v>
      </c>
      <c r="AU808" t="s">
        <v>20</v>
      </c>
      <c r="AV808" t="s">
        <v>25</v>
      </c>
      <c r="AW808">
        <v>0</v>
      </c>
      <c r="AX808">
        <v>0</v>
      </c>
      <c r="AY808">
        <v>0</v>
      </c>
      <c r="AZ808" s="51">
        <f t="shared" si="347"/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51">
        <f t="shared" si="348"/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21</v>
      </c>
      <c r="BW808" t="s">
        <v>25</v>
      </c>
      <c r="BX808">
        <v>0</v>
      </c>
      <c r="BY808">
        <v>0</v>
      </c>
      <c r="BZ808" s="52">
        <f t="shared" ref="BZ808" si="363">BX808+BY808</f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 s="52">
        <f>CD808+CE808</f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Y808">
        <v>0</v>
      </c>
      <c r="CZ808">
        <v>0</v>
      </c>
      <c r="DA808">
        <v>0</v>
      </c>
      <c r="DC808">
        <v>0</v>
      </c>
      <c r="DD808" s="54">
        <f t="shared" si="349"/>
        <v>0</v>
      </c>
      <c r="DE808" t="s">
        <v>8</v>
      </c>
      <c r="DF808">
        <v>0</v>
      </c>
      <c r="DG808" s="46">
        <v>0</v>
      </c>
      <c r="DH808" t="s">
        <v>68</v>
      </c>
    </row>
    <row r="809" spans="1:112" hidden="1" x14ac:dyDescent="0.35">
      <c r="A809" t="s">
        <v>2</v>
      </c>
      <c r="B809">
        <v>21010060</v>
      </c>
      <c r="C809">
        <v>1994</v>
      </c>
      <c r="D809">
        <v>28</v>
      </c>
      <c r="E809">
        <v>0</v>
      </c>
      <c r="F809" t="s">
        <v>8</v>
      </c>
      <c r="G809" s="3" t="s">
        <v>11</v>
      </c>
      <c r="H809" s="1">
        <v>44425</v>
      </c>
      <c r="I809" s="1" t="s">
        <v>52</v>
      </c>
      <c r="J809" s="1">
        <v>44474</v>
      </c>
      <c r="K809">
        <v>39.571428571428569</v>
      </c>
      <c r="L809" s="48">
        <f t="shared" si="342"/>
        <v>0</v>
      </c>
      <c r="M809" s="48">
        <f t="shared" si="345"/>
        <v>0</v>
      </c>
      <c r="N809" s="48">
        <f t="shared" si="350"/>
        <v>0</v>
      </c>
      <c r="O809">
        <v>32.571428571428569</v>
      </c>
      <c r="P809">
        <v>3000</v>
      </c>
      <c r="Q809" s="9">
        <f>VLOOKUP(ROUND(K809,0),Sheet2!$B$20:$J$37,8,0)</f>
        <v>3027.866102317616</v>
      </c>
      <c r="R809" s="46">
        <f>VLOOKUP(ROUND(K809,0),Sheet2!$B$20:$J$37,2,0)</f>
        <v>4186.3329471694315</v>
      </c>
      <c r="S809" s="46">
        <f>VLOOKUP(ROUND(K809,0),Sheet2!$B$20:$J$37,3,0)</f>
        <v>4014.327682062572</v>
      </c>
      <c r="T809" s="46">
        <f>VLOOKUP(ROUND(K809,0),Sheet2!$B$20:$J$37,4,0)</f>
        <v>3923.2435599941455</v>
      </c>
      <c r="U809" s="46">
        <f>VLOOKUP(ROUND(K809,0),Sheet2!$B$20:$J$37,5,0)</f>
        <v>3782.9916157892471</v>
      </c>
      <c r="V809" s="46">
        <f>VLOOKUP(ROUND(K809,0),Sheet2!$B$20:$J$37,6,0)</f>
        <v>3548.6367327923881</v>
      </c>
      <c r="W809" s="46">
        <f>VLOOKUP(ROUND(K809,0),Sheet2!$B$20:$J$37,7,0)</f>
        <v>3288.2514175550023</v>
      </c>
      <c r="X809" s="46">
        <f>VLOOKUP(ROUND(K809,0),Sheet2!$B$20:$J$37,8,0)</f>
        <v>3027.866102317616</v>
      </c>
      <c r="Y809" s="46">
        <f>VLOOKUP(ROUND(K809,0),Sheet2!$B$20:$J$37,9,0)</f>
        <v>2793.5112193207569</v>
      </c>
      <c r="Z809" s="46">
        <f>VLOOKUP(ROUND(K809,0),Sheet2!$B$20:$M$37,10,0)</f>
        <v>2653.2592751158591</v>
      </c>
      <c r="AA809" s="46">
        <f>VLOOKUP(ROUND(K809,0),Sheet2!$B$20:$M$37,11,0)</f>
        <v>2562.1751530474321</v>
      </c>
      <c r="AB809" s="46">
        <f>VLOOKUP(ROUND(K809,0),Sheet2!$B$20:$M$37,12,0)</f>
        <v>2390.1698879405726</v>
      </c>
      <c r="AC809" s="46">
        <v>10</v>
      </c>
      <c r="AD809" s="53">
        <f t="shared" si="346"/>
        <v>0</v>
      </c>
      <c r="AE809">
        <v>1</v>
      </c>
      <c r="AF809" s="46">
        <v>0</v>
      </c>
      <c r="AG809">
        <v>0</v>
      </c>
      <c r="AH809" s="45">
        <v>0</v>
      </c>
      <c r="AL809">
        <v>0</v>
      </c>
      <c r="AM809" s="45">
        <v>0</v>
      </c>
      <c r="AO809">
        <v>0</v>
      </c>
      <c r="AQ809">
        <v>0</v>
      </c>
      <c r="AS809">
        <v>0</v>
      </c>
      <c r="AT809">
        <v>0</v>
      </c>
      <c r="AU809" t="s">
        <v>21</v>
      </c>
      <c r="AV809" t="s">
        <v>24</v>
      </c>
      <c r="AW809">
        <v>0</v>
      </c>
      <c r="AX809">
        <v>0</v>
      </c>
      <c r="AY809">
        <v>1</v>
      </c>
      <c r="AZ809" s="51">
        <f t="shared" si="347"/>
        <v>1</v>
      </c>
      <c r="BA809">
        <v>0</v>
      </c>
      <c r="BB809">
        <v>0</v>
      </c>
      <c r="BC809">
        <v>1</v>
      </c>
      <c r="BD809">
        <v>0</v>
      </c>
      <c r="BE809">
        <v>0</v>
      </c>
      <c r="BF809" s="51">
        <f t="shared" si="348"/>
        <v>0</v>
      </c>
      <c r="BG809">
        <v>0</v>
      </c>
      <c r="BH809">
        <v>1</v>
      </c>
      <c r="BI809">
        <v>0</v>
      </c>
      <c r="BJ809">
        <v>1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/>
      <c r="CW809">
        <v>0</v>
      </c>
      <c r="CY809">
        <v>0</v>
      </c>
      <c r="CZ809">
        <v>0</v>
      </c>
      <c r="DA809">
        <v>0</v>
      </c>
      <c r="DC809">
        <v>0</v>
      </c>
      <c r="DD809" s="54">
        <f t="shared" si="349"/>
        <v>0</v>
      </c>
      <c r="DF809">
        <v>0</v>
      </c>
      <c r="DG809" s="46">
        <v>0</v>
      </c>
      <c r="DH809" t="s">
        <v>68</v>
      </c>
    </row>
    <row r="810" spans="1:112" hidden="1" x14ac:dyDescent="0.35">
      <c r="A810" t="s">
        <v>3</v>
      </c>
      <c r="B810">
        <v>966496420</v>
      </c>
      <c r="C810">
        <v>2000</v>
      </c>
      <c r="D810">
        <v>22</v>
      </c>
      <c r="E810">
        <v>0</v>
      </c>
      <c r="F810" t="s">
        <v>8</v>
      </c>
      <c r="G810" s="3" t="s">
        <v>11</v>
      </c>
      <c r="H810" s="1">
        <v>44428</v>
      </c>
      <c r="I810" s="1"/>
      <c r="J810" s="1">
        <v>44472</v>
      </c>
      <c r="K810">
        <v>39.714285714285715</v>
      </c>
      <c r="L810" s="48">
        <f t="shared" si="342"/>
        <v>0</v>
      </c>
      <c r="M810" s="48">
        <f t="shared" si="345"/>
        <v>0</v>
      </c>
      <c r="N810" s="48">
        <f t="shared" si="350"/>
        <v>0</v>
      </c>
      <c r="O810">
        <v>33.428571428571431</v>
      </c>
      <c r="P810">
        <v>3000</v>
      </c>
      <c r="Q810" s="9">
        <f>VLOOKUP(ROUND(K810,0),Sheet2!$B$20:$J$37,8,0)</f>
        <v>3027.866102317616</v>
      </c>
      <c r="R810" s="46">
        <f>VLOOKUP(ROUND(K810,0),Sheet2!$B$20:$J$37,2,0)</f>
        <v>4186.3329471694315</v>
      </c>
      <c r="S810" s="46">
        <f>VLOOKUP(ROUND(K810,0),Sheet2!$B$20:$J$37,3,0)</f>
        <v>4014.327682062572</v>
      </c>
      <c r="T810" s="46">
        <f>VLOOKUP(ROUND(K810,0),Sheet2!$B$20:$J$37,4,0)</f>
        <v>3923.2435599941455</v>
      </c>
      <c r="U810" s="46">
        <f>VLOOKUP(ROUND(K810,0),Sheet2!$B$20:$J$37,5,0)</f>
        <v>3782.9916157892471</v>
      </c>
      <c r="V810" s="46">
        <f>VLOOKUP(ROUND(K810,0),Sheet2!$B$20:$J$37,6,0)</f>
        <v>3548.6367327923881</v>
      </c>
      <c r="W810" s="46">
        <f>VLOOKUP(ROUND(K810,0),Sheet2!$B$20:$J$37,7,0)</f>
        <v>3288.2514175550023</v>
      </c>
      <c r="X810" s="46">
        <f>VLOOKUP(ROUND(K810,0),Sheet2!$B$20:$J$37,8,0)</f>
        <v>3027.866102317616</v>
      </c>
      <c r="Y810" s="46">
        <f>VLOOKUP(ROUND(K810,0),Sheet2!$B$20:$J$37,9,0)</f>
        <v>2793.5112193207569</v>
      </c>
      <c r="Z810" s="46">
        <f>VLOOKUP(ROUND(K810,0),Sheet2!$B$20:$M$37,10,0)</f>
        <v>2653.2592751158591</v>
      </c>
      <c r="AA810" s="46">
        <f>VLOOKUP(ROUND(K810,0),Sheet2!$B$20:$M$37,11,0)</f>
        <v>2562.1751530474321</v>
      </c>
      <c r="AB810" s="46">
        <f>VLOOKUP(ROUND(K810,0),Sheet2!$B$20:$M$37,12,0)</f>
        <v>2390.1698879405726</v>
      </c>
      <c r="AC810" s="46">
        <v>10</v>
      </c>
      <c r="AD810" s="53">
        <f t="shared" si="346"/>
        <v>0</v>
      </c>
      <c r="AE810">
        <v>1</v>
      </c>
      <c r="AF810" s="46">
        <v>0</v>
      </c>
      <c r="AG810">
        <v>0</v>
      </c>
      <c r="AH810" s="45">
        <v>0</v>
      </c>
      <c r="AL810">
        <v>0</v>
      </c>
      <c r="AM810" s="45">
        <v>0</v>
      </c>
      <c r="AO810">
        <v>0</v>
      </c>
      <c r="AQ810">
        <v>0</v>
      </c>
      <c r="AS810">
        <v>0</v>
      </c>
      <c r="AT810">
        <v>0</v>
      </c>
      <c r="AU810" t="s">
        <v>21</v>
      </c>
      <c r="AV810" t="s">
        <v>24</v>
      </c>
      <c r="AW810">
        <v>0</v>
      </c>
      <c r="AX810">
        <v>0</v>
      </c>
      <c r="AY810">
        <v>0</v>
      </c>
      <c r="AZ810" s="51">
        <f t="shared" si="347"/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51">
        <f t="shared" si="348"/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/>
      <c r="CW810">
        <v>0</v>
      </c>
      <c r="CY810">
        <v>0</v>
      </c>
      <c r="CZ810">
        <v>0</v>
      </c>
      <c r="DA810">
        <v>0</v>
      </c>
      <c r="DC810">
        <v>0</v>
      </c>
      <c r="DD810" s="54">
        <f t="shared" si="349"/>
        <v>0</v>
      </c>
      <c r="DE810" t="s">
        <v>8</v>
      </c>
      <c r="DF810">
        <v>0</v>
      </c>
      <c r="DG810" s="46">
        <v>0</v>
      </c>
      <c r="DH810" t="s">
        <v>68</v>
      </c>
    </row>
    <row r="811" spans="1:112" hidden="1" x14ac:dyDescent="0.35">
      <c r="A811" t="s">
        <v>2</v>
      </c>
      <c r="B811">
        <v>21054235</v>
      </c>
      <c r="C811">
        <v>1999</v>
      </c>
      <c r="D811">
        <v>23</v>
      </c>
      <c r="E811">
        <v>0</v>
      </c>
      <c r="F811" t="s">
        <v>8</v>
      </c>
      <c r="G811" s="3" t="s">
        <v>11</v>
      </c>
      <c r="H811" s="1">
        <v>44433</v>
      </c>
      <c r="I811" s="1" t="s">
        <v>52</v>
      </c>
      <c r="J811" s="1">
        <v>44461</v>
      </c>
      <c r="K811">
        <v>39.714285714285715</v>
      </c>
      <c r="L811" s="48">
        <f t="shared" si="342"/>
        <v>0</v>
      </c>
      <c r="M811" s="48">
        <f t="shared" si="345"/>
        <v>0</v>
      </c>
      <c r="N811" s="48">
        <f t="shared" si="350"/>
        <v>0</v>
      </c>
      <c r="O811">
        <v>35.714285714285715</v>
      </c>
      <c r="P811">
        <v>3000</v>
      </c>
      <c r="Q811" s="9">
        <f>VLOOKUP(ROUND(K811,0),Sheet2!$B$20:$J$37,8,0)</f>
        <v>3027.866102317616</v>
      </c>
      <c r="R811" s="46">
        <f>VLOOKUP(ROUND(K811,0),Sheet2!$B$20:$J$37,2,0)</f>
        <v>4186.3329471694315</v>
      </c>
      <c r="S811" s="46">
        <f>VLOOKUP(ROUND(K811,0),Sheet2!$B$20:$J$37,3,0)</f>
        <v>4014.327682062572</v>
      </c>
      <c r="T811" s="46">
        <f>VLOOKUP(ROUND(K811,0),Sheet2!$B$20:$J$37,4,0)</f>
        <v>3923.2435599941455</v>
      </c>
      <c r="U811" s="46">
        <f>VLOOKUP(ROUND(K811,0),Sheet2!$B$20:$J$37,5,0)</f>
        <v>3782.9916157892471</v>
      </c>
      <c r="V811" s="46">
        <f>VLOOKUP(ROUND(K811,0),Sheet2!$B$20:$J$37,6,0)</f>
        <v>3548.6367327923881</v>
      </c>
      <c r="W811" s="46">
        <f>VLOOKUP(ROUND(K811,0),Sheet2!$B$20:$J$37,7,0)</f>
        <v>3288.2514175550023</v>
      </c>
      <c r="X811" s="46">
        <f>VLOOKUP(ROUND(K811,0),Sheet2!$B$20:$J$37,8,0)</f>
        <v>3027.866102317616</v>
      </c>
      <c r="Y811" s="46">
        <f>VLOOKUP(ROUND(K811,0),Sheet2!$B$20:$J$37,9,0)</f>
        <v>2793.5112193207569</v>
      </c>
      <c r="Z811" s="46">
        <f>VLOOKUP(ROUND(K811,0),Sheet2!$B$20:$M$37,10,0)</f>
        <v>2653.2592751158591</v>
      </c>
      <c r="AA811" s="46">
        <f>VLOOKUP(ROUND(K811,0),Sheet2!$B$20:$M$37,11,0)</f>
        <v>2562.1751530474321</v>
      </c>
      <c r="AB811" s="46">
        <f>VLOOKUP(ROUND(K811,0),Sheet2!$B$20:$M$37,12,0)</f>
        <v>2390.1698879405726</v>
      </c>
      <c r="AC811" s="46">
        <v>10</v>
      </c>
      <c r="AD811" s="53">
        <f t="shared" si="346"/>
        <v>0</v>
      </c>
      <c r="AE811">
        <v>1</v>
      </c>
      <c r="AF811" s="46">
        <v>0</v>
      </c>
      <c r="AG811">
        <v>0</v>
      </c>
      <c r="AH811" s="45">
        <v>0</v>
      </c>
      <c r="AL811">
        <v>0</v>
      </c>
      <c r="AM811" s="45">
        <v>0</v>
      </c>
      <c r="AO811">
        <v>0</v>
      </c>
      <c r="AQ811">
        <v>0</v>
      </c>
      <c r="AS811">
        <v>0</v>
      </c>
      <c r="AT811">
        <v>0</v>
      </c>
      <c r="AU811" t="s">
        <v>21</v>
      </c>
      <c r="AV811" t="s">
        <v>24</v>
      </c>
      <c r="AW811">
        <v>0</v>
      </c>
      <c r="AX811">
        <v>0</v>
      </c>
      <c r="AY811">
        <v>1</v>
      </c>
      <c r="AZ811" s="51">
        <f t="shared" si="347"/>
        <v>1</v>
      </c>
      <c r="BA811">
        <v>0</v>
      </c>
      <c r="BB811">
        <v>0</v>
      </c>
      <c r="BC811">
        <v>1</v>
      </c>
      <c r="BD811">
        <v>0</v>
      </c>
      <c r="BE811">
        <v>0</v>
      </c>
      <c r="BF811" s="51">
        <f t="shared" si="348"/>
        <v>0</v>
      </c>
      <c r="BG811">
        <v>0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/>
      <c r="CW811">
        <v>0</v>
      </c>
      <c r="CY811">
        <v>0</v>
      </c>
      <c r="CZ811">
        <v>0</v>
      </c>
      <c r="DA811">
        <v>0</v>
      </c>
      <c r="DC811">
        <v>0</v>
      </c>
      <c r="DD811" s="54">
        <f t="shared" si="349"/>
        <v>0</v>
      </c>
      <c r="DF811">
        <v>0</v>
      </c>
      <c r="DG811" s="46">
        <v>0</v>
      </c>
      <c r="DH811" t="s">
        <v>68</v>
      </c>
    </row>
    <row r="812" spans="1:112" hidden="1" x14ac:dyDescent="0.35">
      <c r="A812" t="s">
        <v>2</v>
      </c>
      <c r="B812">
        <v>21052129</v>
      </c>
      <c r="C812">
        <v>1997</v>
      </c>
      <c r="D812">
        <v>25</v>
      </c>
      <c r="E812">
        <v>0</v>
      </c>
      <c r="F812" t="s">
        <v>8</v>
      </c>
      <c r="G812" s="4" t="s">
        <v>11</v>
      </c>
      <c r="H812" s="1">
        <v>44450</v>
      </c>
      <c r="I812" s="1"/>
      <c r="J812" s="1">
        <v>44557</v>
      </c>
      <c r="K812">
        <v>39.714285714285715</v>
      </c>
      <c r="L812" s="48">
        <f t="shared" si="342"/>
        <v>0</v>
      </c>
      <c r="M812" s="48">
        <f t="shared" si="345"/>
        <v>0</v>
      </c>
      <c r="N812" s="48">
        <f t="shared" si="350"/>
        <v>0</v>
      </c>
      <c r="O812">
        <v>24.428571428571431</v>
      </c>
      <c r="P812">
        <v>3000</v>
      </c>
      <c r="Q812" s="9">
        <f>VLOOKUP(ROUND(K812,0),Sheet2!$B$20:$J$37,8,0)</f>
        <v>3027.866102317616</v>
      </c>
      <c r="R812" s="46">
        <f>VLOOKUP(ROUND(K812,0),Sheet2!$B$20:$J$37,2,0)</f>
        <v>4186.3329471694315</v>
      </c>
      <c r="S812" s="46">
        <f>VLOOKUP(ROUND(K812,0),Sheet2!$B$20:$J$37,3,0)</f>
        <v>4014.327682062572</v>
      </c>
      <c r="T812" s="46">
        <f>VLOOKUP(ROUND(K812,0),Sheet2!$B$20:$J$37,4,0)</f>
        <v>3923.2435599941455</v>
      </c>
      <c r="U812" s="46">
        <f>VLOOKUP(ROUND(K812,0),Sheet2!$B$20:$J$37,5,0)</f>
        <v>3782.9916157892471</v>
      </c>
      <c r="V812" s="46">
        <f>VLOOKUP(ROUND(K812,0),Sheet2!$B$20:$J$37,6,0)</f>
        <v>3548.6367327923881</v>
      </c>
      <c r="W812" s="46">
        <f>VLOOKUP(ROUND(K812,0),Sheet2!$B$20:$J$37,7,0)</f>
        <v>3288.2514175550023</v>
      </c>
      <c r="X812" s="46">
        <f>VLOOKUP(ROUND(K812,0),Sheet2!$B$20:$J$37,8,0)</f>
        <v>3027.866102317616</v>
      </c>
      <c r="Y812" s="46">
        <f>VLOOKUP(ROUND(K812,0),Sheet2!$B$20:$J$37,9,0)</f>
        <v>2793.5112193207569</v>
      </c>
      <c r="Z812" s="46">
        <f>VLOOKUP(ROUND(K812,0),Sheet2!$B$20:$M$37,10,0)</f>
        <v>2653.2592751158591</v>
      </c>
      <c r="AA812" s="46">
        <f>VLOOKUP(ROUND(K812,0),Sheet2!$B$20:$M$37,11,0)</f>
        <v>2562.1751530474321</v>
      </c>
      <c r="AB812" s="46">
        <f>VLOOKUP(ROUND(K812,0),Sheet2!$B$20:$M$37,12,0)</f>
        <v>2390.1698879405726</v>
      </c>
      <c r="AC812" s="46">
        <v>10</v>
      </c>
      <c r="AD812" s="53">
        <f t="shared" si="346"/>
        <v>0</v>
      </c>
      <c r="AE812">
        <v>1</v>
      </c>
      <c r="AF812" s="46">
        <v>0</v>
      </c>
      <c r="AG812">
        <v>0</v>
      </c>
      <c r="AH812" s="45">
        <v>0</v>
      </c>
      <c r="AL812">
        <v>0</v>
      </c>
      <c r="AM812" s="45">
        <v>0</v>
      </c>
      <c r="AO812">
        <v>0</v>
      </c>
      <c r="AQ812">
        <v>0</v>
      </c>
      <c r="AS812">
        <v>0</v>
      </c>
      <c r="AT812">
        <v>0</v>
      </c>
      <c r="AU812" t="s">
        <v>21</v>
      </c>
      <c r="AV812" t="s">
        <v>25</v>
      </c>
      <c r="AW812">
        <v>0</v>
      </c>
      <c r="AX812">
        <v>0</v>
      </c>
      <c r="AY812">
        <v>1</v>
      </c>
      <c r="AZ812" s="51">
        <f t="shared" si="347"/>
        <v>1</v>
      </c>
      <c r="BA812">
        <v>0</v>
      </c>
      <c r="BB812">
        <v>1</v>
      </c>
      <c r="BC812">
        <v>0</v>
      </c>
      <c r="BD812">
        <v>0</v>
      </c>
      <c r="BE812">
        <v>0</v>
      </c>
      <c r="BF812" s="51">
        <f t="shared" si="348"/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1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/>
      <c r="CW812">
        <v>0</v>
      </c>
      <c r="CY812">
        <v>0</v>
      </c>
      <c r="CZ812">
        <v>0</v>
      </c>
      <c r="DA812">
        <v>0</v>
      </c>
      <c r="DC812">
        <v>0</v>
      </c>
      <c r="DD812" s="54">
        <f t="shared" si="349"/>
        <v>0</v>
      </c>
      <c r="DF812">
        <v>0</v>
      </c>
      <c r="DG812" s="46">
        <v>0</v>
      </c>
      <c r="DH812" t="s">
        <v>68</v>
      </c>
    </row>
    <row r="813" spans="1:112" hidden="1" x14ac:dyDescent="0.35">
      <c r="A813" t="s">
        <v>3</v>
      </c>
      <c r="B813">
        <v>907422732</v>
      </c>
      <c r="C813">
        <v>1997</v>
      </c>
      <c r="D813">
        <v>25</v>
      </c>
      <c r="E813">
        <v>1</v>
      </c>
      <c r="F813" t="s">
        <v>8</v>
      </c>
      <c r="G813" s="3" t="s">
        <v>11</v>
      </c>
      <c r="H813" s="1">
        <v>44464</v>
      </c>
      <c r="I813" s="1">
        <v>44488</v>
      </c>
      <c r="J813" s="1">
        <v>44506</v>
      </c>
      <c r="K813">
        <v>39.714285714285715</v>
      </c>
      <c r="L813" s="48">
        <f t="shared" si="342"/>
        <v>0</v>
      </c>
      <c r="M813" s="48">
        <f t="shared" si="345"/>
        <v>0</v>
      </c>
      <c r="N813" s="48">
        <f t="shared" si="350"/>
        <v>0</v>
      </c>
      <c r="O813">
        <v>37.142857142857146</v>
      </c>
      <c r="P813">
        <v>3000</v>
      </c>
      <c r="Q813" s="9">
        <f>VLOOKUP(ROUND(K813,0),Sheet2!$B$20:$J$37,8,0)</f>
        <v>3027.866102317616</v>
      </c>
      <c r="R813" s="46">
        <f>VLOOKUP(ROUND(K813,0),Sheet2!$B$20:$J$37,2,0)</f>
        <v>4186.3329471694315</v>
      </c>
      <c r="S813" s="46">
        <f>VLOOKUP(ROUND(K813,0),Sheet2!$B$20:$J$37,3,0)</f>
        <v>4014.327682062572</v>
      </c>
      <c r="T813" s="46">
        <f>VLOOKUP(ROUND(K813,0),Sheet2!$B$20:$J$37,4,0)</f>
        <v>3923.2435599941455</v>
      </c>
      <c r="U813" s="46">
        <f>VLOOKUP(ROUND(K813,0),Sheet2!$B$20:$J$37,5,0)</f>
        <v>3782.9916157892471</v>
      </c>
      <c r="V813" s="46">
        <f>VLOOKUP(ROUND(K813,0),Sheet2!$B$20:$J$37,6,0)</f>
        <v>3548.6367327923881</v>
      </c>
      <c r="W813" s="46">
        <f>VLOOKUP(ROUND(K813,0),Sheet2!$B$20:$J$37,7,0)</f>
        <v>3288.2514175550023</v>
      </c>
      <c r="X813" s="46">
        <f>VLOOKUP(ROUND(K813,0),Sheet2!$B$20:$J$37,8,0)</f>
        <v>3027.866102317616</v>
      </c>
      <c r="Y813" s="46">
        <f>VLOOKUP(ROUND(K813,0),Sheet2!$B$20:$J$37,9,0)</f>
        <v>2793.5112193207569</v>
      </c>
      <c r="Z813" s="46">
        <f>VLOOKUP(ROUND(K813,0),Sheet2!$B$20:$M$37,10,0)</f>
        <v>2653.2592751158591</v>
      </c>
      <c r="AA813" s="46">
        <f>VLOOKUP(ROUND(K813,0),Sheet2!$B$20:$M$37,11,0)</f>
        <v>2562.1751530474321</v>
      </c>
      <c r="AB813" s="46">
        <f>VLOOKUP(ROUND(K813,0),Sheet2!$B$20:$M$37,12,0)</f>
        <v>2390.1698879405726</v>
      </c>
      <c r="AC813" s="46">
        <v>10</v>
      </c>
      <c r="AD813" s="53">
        <f t="shared" si="346"/>
        <v>0</v>
      </c>
      <c r="AE813">
        <v>1</v>
      </c>
      <c r="AF813" s="46">
        <v>0</v>
      </c>
      <c r="AG813">
        <v>0</v>
      </c>
      <c r="AH813" s="45">
        <v>0</v>
      </c>
      <c r="AL813">
        <v>0</v>
      </c>
      <c r="AM813" s="45">
        <v>0</v>
      </c>
      <c r="AO813">
        <v>0</v>
      </c>
      <c r="AS813">
        <v>0</v>
      </c>
      <c r="AT813">
        <v>0</v>
      </c>
      <c r="AU813" t="s">
        <v>20</v>
      </c>
      <c r="AV813" t="s">
        <v>25</v>
      </c>
      <c r="AW813">
        <v>0</v>
      </c>
      <c r="AX813">
        <v>0</v>
      </c>
      <c r="AY813">
        <v>1</v>
      </c>
      <c r="AZ813" s="51">
        <f t="shared" si="347"/>
        <v>1</v>
      </c>
      <c r="BA813">
        <v>0</v>
      </c>
      <c r="BB813">
        <v>0</v>
      </c>
      <c r="BC813">
        <v>1</v>
      </c>
      <c r="BD813">
        <v>0</v>
      </c>
      <c r="BE813">
        <v>0</v>
      </c>
      <c r="BF813" s="51">
        <f t="shared" si="348"/>
        <v>0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24</v>
      </c>
      <c r="BW813" t="s">
        <v>25</v>
      </c>
      <c r="BX813">
        <v>0</v>
      </c>
      <c r="BY813">
        <v>0</v>
      </c>
      <c r="BZ813" s="52">
        <f t="shared" ref="BZ813:BZ815" si="364">BX813+BY813</f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 s="52">
        <f t="shared" ref="CF813:CF815" si="365">CD813+CE813</f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Y813">
        <v>0</v>
      </c>
      <c r="CZ813">
        <v>0</v>
      </c>
      <c r="DA813">
        <v>0</v>
      </c>
      <c r="DC813">
        <v>0</v>
      </c>
      <c r="DD813" s="54">
        <f t="shared" si="349"/>
        <v>0</v>
      </c>
      <c r="DE813" t="s">
        <v>8</v>
      </c>
      <c r="DF813">
        <v>0</v>
      </c>
      <c r="DG813" s="46">
        <v>0</v>
      </c>
      <c r="DH813" t="s">
        <v>68</v>
      </c>
    </row>
    <row r="814" spans="1:112" hidden="1" x14ac:dyDescent="0.35">
      <c r="A814" t="s">
        <v>3</v>
      </c>
      <c r="B814">
        <v>767595714</v>
      </c>
      <c r="C814">
        <v>1995</v>
      </c>
      <c r="D814">
        <v>27</v>
      </c>
      <c r="E814">
        <v>1</v>
      </c>
      <c r="F814" t="s">
        <v>9</v>
      </c>
      <c r="G814" s="3" t="s">
        <v>11</v>
      </c>
      <c r="H814" s="1">
        <v>44454</v>
      </c>
      <c r="I814" s="1">
        <v>44475</v>
      </c>
      <c r="J814" s="1">
        <v>44492</v>
      </c>
      <c r="K814">
        <v>39.714285714285715</v>
      </c>
      <c r="L814" s="48">
        <f t="shared" si="342"/>
        <v>0</v>
      </c>
      <c r="M814" s="48">
        <f t="shared" si="345"/>
        <v>0</v>
      </c>
      <c r="N814" s="48">
        <f t="shared" si="350"/>
        <v>0</v>
      </c>
      <c r="O814">
        <v>37.285714285714285</v>
      </c>
      <c r="P814">
        <v>3000</v>
      </c>
      <c r="Q814" s="9">
        <f>VLOOKUP(ROUND(K814,0),Sheet2!$B$20:$J$37,8,0)</f>
        <v>3027.866102317616</v>
      </c>
      <c r="R814" s="46">
        <f>VLOOKUP(ROUND(K814,0),Sheet2!$B$20:$J$37,2,0)</f>
        <v>4186.3329471694315</v>
      </c>
      <c r="S814" s="46">
        <f>VLOOKUP(ROUND(K814,0),Sheet2!$B$20:$J$37,3,0)</f>
        <v>4014.327682062572</v>
      </c>
      <c r="T814" s="46">
        <f>VLOOKUP(ROUND(K814,0),Sheet2!$B$20:$J$37,4,0)</f>
        <v>3923.2435599941455</v>
      </c>
      <c r="U814" s="46">
        <f>VLOOKUP(ROUND(K814,0),Sheet2!$B$20:$J$37,5,0)</f>
        <v>3782.9916157892471</v>
      </c>
      <c r="V814" s="46">
        <f>VLOOKUP(ROUND(K814,0),Sheet2!$B$20:$J$37,6,0)</f>
        <v>3548.6367327923881</v>
      </c>
      <c r="W814" s="46">
        <f>VLOOKUP(ROUND(K814,0),Sheet2!$B$20:$J$37,7,0)</f>
        <v>3288.2514175550023</v>
      </c>
      <c r="X814" s="46">
        <f>VLOOKUP(ROUND(K814,0),Sheet2!$B$20:$J$37,8,0)</f>
        <v>3027.866102317616</v>
      </c>
      <c r="Y814" s="46">
        <f>VLOOKUP(ROUND(K814,0),Sheet2!$B$20:$J$37,9,0)</f>
        <v>2793.5112193207569</v>
      </c>
      <c r="Z814" s="46">
        <f>VLOOKUP(ROUND(K814,0),Sheet2!$B$20:$M$37,10,0)</f>
        <v>2653.2592751158591</v>
      </c>
      <c r="AA814" s="46">
        <f>VLOOKUP(ROUND(K814,0),Sheet2!$B$20:$M$37,11,0)</f>
        <v>2562.1751530474321</v>
      </c>
      <c r="AB814" s="46">
        <f>VLOOKUP(ROUND(K814,0),Sheet2!$B$20:$M$37,12,0)</f>
        <v>2390.1698879405726</v>
      </c>
      <c r="AC814" s="46">
        <v>10</v>
      </c>
      <c r="AD814" s="53">
        <f t="shared" si="346"/>
        <v>0</v>
      </c>
      <c r="AE814">
        <v>1</v>
      </c>
      <c r="AF814" s="46">
        <v>0</v>
      </c>
      <c r="AG814">
        <v>0</v>
      </c>
      <c r="AH814" s="45">
        <v>0</v>
      </c>
      <c r="AL814">
        <v>0</v>
      </c>
      <c r="AM814" s="45">
        <v>0</v>
      </c>
      <c r="AO814">
        <v>0</v>
      </c>
      <c r="AS814">
        <v>0</v>
      </c>
      <c r="AT814">
        <v>0</v>
      </c>
      <c r="AU814" t="s">
        <v>20</v>
      </c>
      <c r="AV814" t="s">
        <v>25</v>
      </c>
      <c r="AW814">
        <v>0</v>
      </c>
      <c r="AX814">
        <v>0</v>
      </c>
      <c r="AY814">
        <v>1</v>
      </c>
      <c r="AZ814" s="51">
        <f t="shared" si="347"/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 s="51">
        <f t="shared" si="348"/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21</v>
      </c>
      <c r="BW814" t="s">
        <v>25</v>
      </c>
      <c r="BX814">
        <v>0</v>
      </c>
      <c r="BY814">
        <v>0</v>
      </c>
      <c r="BZ814" s="52">
        <f t="shared" si="364"/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 s="52">
        <f t="shared" si="365"/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Y814">
        <v>0</v>
      </c>
      <c r="CZ814">
        <v>1</v>
      </c>
      <c r="DA814">
        <v>0</v>
      </c>
      <c r="DC814">
        <v>0</v>
      </c>
      <c r="DD814" s="54">
        <f t="shared" si="349"/>
        <v>0</v>
      </c>
      <c r="DE814" t="s">
        <v>8</v>
      </c>
      <c r="DF814">
        <v>0</v>
      </c>
      <c r="DG814" s="46">
        <v>0</v>
      </c>
      <c r="DH814" t="s">
        <v>68</v>
      </c>
    </row>
    <row r="815" spans="1:112" hidden="1" x14ac:dyDescent="0.35">
      <c r="A815" t="s">
        <v>3</v>
      </c>
      <c r="B815">
        <v>931436035</v>
      </c>
      <c r="C815">
        <v>1991</v>
      </c>
      <c r="D815">
        <v>31</v>
      </c>
      <c r="E815">
        <v>1</v>
      </c>
      <c r="F815" t="s">
        <v>8</v>
      </c>
      <c r="G815" s="3" t="s">
        <v>11</v>
      </c>
      <c r="H815" s="1">
        <v>44443</v>
      </c>
      <c r="I815" s="1">
        <v>44464</v>
      </c>
      <c r="J815" s="1">
        <v>44556</v>
      </c>
      <c r="K815">
        <v>39.714285714285715</v>
      </c>
      <c r="L815" s="48">
        <f t="shared" si="342"/>
        <v>0</v>
      </c>
      <c r="M815" s="48">
        <f t="shared" si="345"/>
        <v>0</v>
      </c>
      <c r="N815" s="48">
        <f t="shared" si="350"/>
        <v>0</v>
      </c>
      <c r="O815">
        <v>26.571428571428573</v>
      </c>
      <c r="P815">
        <v>3000</v>
      </c>
      <c r="Q815" s="9">
        <f>VLOOKUP(ROUND(K815,0),Sheet2!$B$20:$J$37,8,0)</f>
        <v>3027.866102317616</v>
      </c>
      <c r="R815" s="46">
        <f>VLOOKUP(ROUND(K815,0),Sheet2!$B$20:$J$37,2,0)</f>
        <v>4186.3329471694315</v>
      </c>
      <c r="S815" s="46">
        <f>VLOOKUP(ROUND(K815,0),Sheet2!$B$20:$J$37,3,0)</f>
        <v>4014.327682062572</v>
      </c>
      <c r="T815" s="46">
        <f>VLOOKUP(ROUND(K815,0),Sheet2!$B$20:$J$37,4,0)</f>
        <v>3923.2435599941455</v>
      </c>
      <c r="U815" s="46">
        <f>VLOOKUP(ROUND(K815,0),Sheet2!$B$20:$J$37,5,0)</f>
        <v>3782.9916157892471</v>
      </c>
      <c r="V815" s="46">
        <f>VLOOKUP(ROUND(K815,0),Sheet2!$B$20:$J$37,6,0)</f>
        <v>3548.6367327923881</v>
      </c>
      <c r="W815" s="46">
        <f>VLOOKUP(ROUND(K815,0),Sheet2!$B$20:$J$37,7,0)</f>
        <v>3288.2514175550023</v>
      </c>
      <c r="X815" s="46">
        <f>VLOOKUP(ROUND(K815,0),Sheet2!$B$20:$J$37,8,0)</f>
        <v>3027.866102317616</v>
      </c>
      <c r="Y815" s="46">
        <f>VLOOKUP(ROUND(K815,0),Sheet2!$B$20:$J$37,9,0)</f>
        <v>2793.5112193207569</v>
      </c>
      <c r="Z815" s="46">
        <f>VLOOKUP(ROUND(K815,0),Sheet2!$B$20:$M$37,10,0)</f>
        <v>2653.2592751158591</v>
      </c>
      <c r="AA815" s="46">
        <f>VLOOKUP(ROUND(K815,0),Sheet2!$B$20:$M$37,11,0)</f>
        <v>2562.1751530474321</v>
      </c>
      <c r="AB815" s="46">
        <f>VLOOKUP(ROUND(K815,0),Sheet2!$B$20:$M$37,12,0)</f>
        <v>2390.1698879405726</v>
      </c>
      <c r="AC815" s="46">
        <v>10</v>
      </c>
      <c r="AD815" s="53">
        <f t="shared" si="346"/>
        <v>0</v>
      </c>
      <c r="AE815">
        <v>1</v>
      </c>
      <c r="AF815" s="46">
        <v>0</v>
      </c>
      <c r="AG815">
        <v>0</v>
      </c>
      <c r="AH815" s="45">
        <v>0</v>
      </c>
      <c r="AL815">
        <v>0</v>
      </c>
      <c r="AM815" s="45">
        <v>0</v>
      </c>
      <c r="AO815">
        <v>0</v>
      </c>
      <c r="AS815">
        <v>0</v>
      </c>
      <c r="AT815">
        <v>0</v>
      </c>
      <c r="AU815" t="s">
        <v>20</v>
      </c>
      <c r="AV815" t="s">
        <v>25</v>
      </c>
      <c r="AW815">
        <v>0</v>
      </c>
      <c r="AX815">
        <v>1</v>
      </c>
      <c r="AY815">
        <v>0</v>
      </c>
      <c r="AZ815" s="51">
        <f t="shared" si="347"/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 s="51">
        <f t="shared" si="348"/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21</v>
      </c>
      <c r="BW815" t="s">
        <v>25</v>
      </c>
      <c r="BX815">
        <v>0</v>
      </c>
      <c r="BY815">
        <v>1</v>
      </c>
      <c r="BZ815" s="52">
        <f t="shared" si="364"/>
        <v>1</v>
      </c>
      <c r="CA815">
        <v>0</v>
      </c>
      <c r="CB815">
        <v>0</v>
      </c>
      <c r="CC815">
        <v>1</v>
      </c>
      <c r="CD815">
        <v>0</v>
      </c>
      <c r="CE815">
        <v>0</v>
      </c>
      <c r="CF815" s="52">
        <f t="shared" si="365"/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Y815">
        <v>0</v>
      </c>
      <c r="CZ815">
        <v>0</v>
      </c>
      <c r="DA815">
        <v>0</v>
      </c>
      <c r="DC815">
        <v>0</v>
      </c>
      <c r="DD815" s="54">
        <f t="shared" si="349"/>
        <v>0</v>
      </c>
      <c r="DE815" t="s">
        <v>8</v>
      </c>
      <c r="DF815">
        <v>0</v>
      </c>
      <c r="DG815" s="46">
        <v>0</v>
      </c>
      <c r="DH815" t="s">
        <v>68</v>
      </c>
    </row>
    <row r="816" spans="1:112" hidden="1" x14ac:dyDescent="0.35">
      <c r="A816" t="s">
        <v>2</v>
      </c>
      <c r="B816">
        <v>21044907</v>
      </c>
      <c r="C816">
        <v>1990</v>
      </c>
      <c r="D816">
        <v>32</v>
      </c>
      <c r="E816" s="45">
        <v>0</v>
      </c>
      <c r="F816" t="s">
        <v>8</v>
      </c>
      <c r="G816" s="3" t="s">
        <v>11</v>
      </c>
      <c r="H816" s="1">
        <v>44432</v>
      </c>
      <c r="I816" s="1" t="s">
        <v>52</v>
      </c>
      <c r="J816" s="1">
        <v>44501</v>
      </c>
      <c r="K816">
        <v>39.714285714285715</v>
      </c>
      <c r="L816" s="48">
        <f t="shared" si="342"/>
        <v>0</v>
      </c>
      <c r="M816" s="48">
        <f t="shared" si="345"/>
        <v>0</v>
      </c>
      <c r="N816" s="48">
        <f t="shared" si="350"/>
        <v>0</v>
      </c>
      <c r="O816">
        <v>29.857142857142858</v>
      </c>
      <c r="P816">
        <v>3000</v>
      </c>
      <c r="Q816" s="9">
        <f>VLOOKUP(ROUND(K816,0),Sheet2!$B$20:$J$37,8,0)</f>
        <v>3027.866102317616</v>
      </c>
      <c r="R816" s="46">
        <f>VLOOKUP(ROUND(K816,0),Sheet2!$B$20:$J$37,2,0)</f>
        <v>4186.3329471694315</v>
      </c>
      <c r="S816" s="46">
        <f>VLOOKUP(ROUND(K816,0),Sheet2!$B$20:$J$37,3,0)</f>
        <v>4014.327682062572</v>
      </c>
      <c r="T816" s="46">
        <f>VLOOKUP(ROUND(K816,0),Sheet2!$B$20:$J$37,4,0)</f>
        <v>3923.2435599941455</v>
      </c>
      <c r="U816" s="46">
        <f>VLOOKUP(ROUND(K816,0),Sheet2!$B$20:$J$37,5,0)</f>
        <v>3782.9916157892471</v>
      </c>
      <c r="V816" s="46">
        <f>VLOOKUP(ROUND(K816,0),Sheet2!$B$20:$J$37,6,0)</f>
        <v>3548.6367327923881</v>
      </c>
      <c r="W816" s="46">
        <f>VLOOKUP(ROUND(K816,0),Sheet2!$B$20:$J$37,7,0)</f>
        <v>3288.2514175550023</v>
      </c>
      <c r="X816" s="46">
        <f>VLOOKUP(ROUND(K816,0),Sheet2!$B$20:$J$37,8,0)</f>
        <v>3027.866102317616</v>
      </c>
      <c r="Y816" s="46">
        <f>VLOOKUP(ROUND(K816,0),Sheet2!$B$20:$J$37,9,0)</f>
        <v>2793.5112193207569</v>
      </c>
      <c r="Z816" s="46">
        <f>VLOOKUP(ROUND(K816,0),Sheet2!$B$20:$M$37,10,0)</f>
        <v>2653.2592751158591</v>
      </c>
      <c r="AA816" s="46">
        <f>VLOOKUP(ROUND(K816,0),Sheet2!$B$20:$M$37,11,0)</f>
        <v>2562.1751530474321</v>
      </c>
      <c r="AB816" s="46">
        <f>VLOOKUP(ROUND(K816,0),Sheet2!$B$20:$M$37,12,0)</f>
        <v>2390.1698879405726</v>
      </c>
      <c r="AC816" s="46">
        <v>10</v>
      </c>
      <c r="AD816" s="53">
        <f t="shared" si="346"/>
        <v>0</v>
      </c>
      <c r="AE816">
        <v>1</v>
      </c>
      <c r="AF816" s="46">
        <v>0</v>
      </c>
      <c r="AG816">
        <v>0</v>
      </c>
      <c r="AH816" s="45">
        <v>0</v>
      </c>
      <c r="AL816">
        <v>0</v>
      </c>
      <c r="AM816" s="45">
        <v>0</v>
      </c>
      <c r="AO816">
        <v>0</v>
      </c>
      <c r="AQ816">
        <v>0</v>
      </c>
      <c r="AS816">
        <v>0</v>
      </c>
      <c r="AT816">
        <v>0</v>
      </c>
      <c r="AU816" t="s">
        <v>21</v>
      </c>
      <c r="AV816" t="s">
        <v>24</v>
      </c>
      <c r="AW816">
        <v>0</v>
      </c>
      <c r="AX816">
        <v>0</v>
      </c>
      <c r="AY816">
        <v>1</v>
      </c>
      <c r="AZ816" s="51">
        <f t="shared" si="347"/>
        <v>1</v>
      </c>
      <c r="BA816">
        <v>0</v>
      </c>
      <c r="BB816">
        <v>0</v>
      </c>
      <c r="BC816">
        <v>1</v>
      </c>
      <c r="BD816">
        <v>1</v>
      </c>
      <c r="BE816">
        <v>0</v>
      </c>
      <c r="BF816" s="51">
        <f t="shared" si="348"/>
        <v>1</v>
      </c>
      <c r="BG816">
        <v>0</v>
      </c>
      <c r="BH816">
        <v>1</v>
      </c>
      <c r="BI816">
        <v>1</v>
      </c>
      <c r="BJ816">
        <v>0</v>
      </c>
      <c r="BK816">
        <v>1</v>
      </c>
      <c r="BL816">
        <v>0</v>
      </c>
      <c r="BM816">
        <v>0</v>
      </c>
      <c r="BN816">
        <v>0</v>
      </c>
      <c r="BO816">
        <v>0</v>
      </c>
      <c r="BP816">
        <v>1</v>
      </c>
      <c r="BQ816">
        <v>0</v>
      </c>
      <c r="BR816">
        <v>0</v>
      </c>
      <c r="BS816">
        <v>0</v>
      </c>
      <c r="BT816">
        <v>0</v>
      </c>
      <c r="BU816">
        <v>0</v>
      </c>
      <c r="BV816"/>
      <c r="CW816">
        <v>0</v>
      </c>
      <c r="CY816">
        <v>0</v>
      </c>
      <c r="CZ816">
        <v>0</v>
      </c>
      <c r="DA816">
        <v>0</v>
      </c>
      <c r="DC816">
        <v>0</v>
      </c>
      <c r="DD816" s="54">
        <f t="shared" si="349"/>
        <v>0</v>
      </c>
      <c r="DE816" t="s">
        <v>8</v>
      </c>
      <c r="DF816">
        <v>0</v>
      </c>
      <c r="DG816" s="46">
        <v>0</v>
      </c>
      <c r="DH816" t="s">
        <v>68</v>
      </c>
    </row>
    <row r="817" spans="1:112" hidden="1" x14ac:dyDescent="0.35">
      <c r="A817" t="s">
        <v>3</v>
      </c>
      <c r="B817">
        <v>901422103</v>
      </c>
      <c r="C817">
        <v>1992</v>
      </c>
      <c r="D817">
        <v>30</v>
      </c>
      <c r="E817">
        <v>0</v>
      </c>
      <c r="F817" t="s">
        <v>8</v>
      </c>
      <c r="G817" s="3" t="s">
        <v>11</v>
      </c>
      <c r="H817" s="1">
        <v>44442</v>
      </c>
      <c r="I817" s="1">
        <v>44464</v>
      </c>
      <c r="J817" s="1">
        <v>44537</v>
      </c>
      <c r="K817">
        <v>40</v>
      </c>
      <c r="L817" s="48">
        <f t="shared" si="342"/>
        <v>0</v>
      </c>
      <c r="M817" s="48">
        <f t="shared" si="345"/>
        <v>0</v>
      </c>
      <c r="N817" s="48">
        <f t="shared" si="350"/>
        <v>0</v>
      </c>
      <c r="O817">
        <v>29.571428571428569</v>
      </c>
      <c r="P817">
        <v>3000</v>
      </c>
      <c r="Q817" s="9">
        <f>VLOOKUP(ROUND(K817,0),Sheet2!$B$20:$J$37,8,0)</f>
        <v>3027.866102317616</v>
      </c>
      <c r="R817" s="46">
        <f>VLOOKUP(ROUND(K817,0),Sheet2!$B$20:$J$37,2,0)</f>
        <v>4186.3329471694315</v>
      </c>
      <c r="S817" s="46">
        <f>VLOOKUP(ROUND(K817,0),Sheet2!$B$20:$J$37,3,0)</f>
        <v>4014.327682062572</v>
      </c>
      <c r="T817" s="46">
        <f>VLOOKUP(ROUND(K817,0),Sheet2!$B$20:$J$37,4,0)</f>
        <v>3923.2435599941455</v>
      </c>
      <c r="U817" s="46">
        <f>VLOOKUP(ROUND(K817,0),Sheet2!$B$20:$J$37,5,0)</f>
        <v>3782.9916157892471</v>
      </c>
      <c r="V817" s="46">
        <f>VLOOKUP(ROUND(K817,0),Sheet2!$B$20:$J$37,6,0)</f>
        <v>3548.6367327923881</v>
      </c>
      <c r="W817" s="46">
        <f>VLOOKUP(ROUND(K817,0),Sheet2!$B$20:$J$37,7,0)</f>
        <v>3288.2514175550023</v>
      </c>
      <c r="X817" s="46">
        <f>VLOOKUP(ROUND(K817,0),Sheet2!$B$20:$J$37,8,0)</f>
        <v>3027.866102317616</v>
      </c>
      <c r="Y817" s="46">
        <f>VLOOKUP(ROUND(K817,0),Sheet2!$B$20:$J$37,9,0)</f>
        <v>2793.5112193207569</v>
      </c>
      <c r="Z817" s="46">
        <f>VLOOKUP(ROUND(K817,0),Sheet2!$B$20:$M$37,10,0)</f>
        <v>2653.2592751158591</v>
      </c>
      <c r="AA817" s="46">
        <f>VLOOKUP(ROUND(K817,0),Sheet2!$B$20:$M$37,11,0)</f>
        <v>2562.1751530474321</v>
      </c>
      <c r="AB817" s="46">
        <f>VLOOKUP(ROUND(K817,0),Sheet2!$B$20:$M$37,12,0)</f>
        <v>2390.1698879405726</v>
      </c>
      <c r="AC817" s="46">
        <v>10</v>
      </c>
      <c r="AD817" s="53">
        <f t="shared" si="346"/>
        <v>0</v>
      </c>
      <c r="AE817">
        <v>1</v>
      </c>
      <c r="AF817" s="46">
        <v>0</v>
      </c>
      <c r="AG817">
        <v>0</v>
      </c>
      <c r="AH817" s="45">
        <v>0</v>
      </c>
      <c r="AL817">
        <v>0</v>
      </c>
      <c r="AM817" s="45">
        <v>0</v>
      </c>
      <c r="AO817">
        <v>0</v>
      </c>
      <c r="AS817">
        <v>0</v>
      </c>
      <c r="AT817">
        <v>0</v>
      </c>
      <c r="AU817" t="s">
        <v>20</v>
      </c>
      <c r="AV817" t="s">
        <v>25</v>
      </c>
      <c r="AW817">
        <v>0</v>
      </c>
      <c r="AX817">
        <v>0</v>
      </c>
      <c r="AY817">
        <v>0</v>
      </c>
      <c r="AZ817" s="51">
        <f t="shared" si="347"/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51">
        <f t="shared" si="348"/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22</v>
      </c>
      <c r="BW817" t="s">
        <v>25</v>
      </c>
      <c r="BX817">
        <v>0</v>
      </c>
      <c r="BY817">
        <v>0</v>
      </c>
      <c r="BZ817" s="52">
        <f t="shared" ref="BZ817:BZ818" si="366">BX817+BY817</f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 s="52">
        <f t="shared" ref="CF817:CF818" si="367">CD817+CE817</f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Y817">
        <v>0</v>
      </c>
      <c r="CZ817">
        <v>0</v>
      </c>
      <c r="DA817">
        <v>0</v>
      </c>
      <c r="DC817">
        <v>0</v>
      </c>
      <c r="DD817" s="54">
        <f t="shared" si="349"/>
        <v>0</v>
      </c>
      <c r="DE817" t="s">
        <v>73</v>
      </c>
      <c r="DF817">
        <v>0</v>
      </c>
      <c r="DG817" s="46">
        <v>0</v>
      </c>
      <c r="DH817" t="s">
        <v>68</v>
      </c>
    </row>
    <row r="818" spans="1:112" hidden="1" x14ac:dyDescent="0.35">
      <c r="A818" t="s">
        <v>3</v>
      </c>
      <c r="B818">
        <v>974677411</v>
      </c>
      <c r="C818">
        <v>1989</v>
      </c>
      <c r="D818">
        <v>33</v>
      </c>
      <c r="E818">
        <v>2</v>
      </c>
      <c r="F818" t="s">
        <v>8</v>
      </c>
      <c r="G818" s="3" t="s">
        <v>11</v>
      </c>
      <c r="H818" s="1">
        <v>44454</v>
      </c>
      <c r="I818" s="1">
        <v>44475</v>
      </c>
      <c r="J818" s="1">
        <v>44540</v>
      </c>
      <c r="K818">
        <v>40</v>
      </c>
      <c r="L818" s="48">
        <f t="shared" si="342"/>
        <v>0</v>
      </c>
      <c r="M818" s="48">
        <f t="shared" si="345"/>
        <v>0</v>
      </c>
      <c r="N818" s="48">
        <f t="shared" si="350"/>
        <v>0</v>
      </c>
      <c r="O818">
        <v>30.714285714285715</v>
      </c>
      <c r="P818">
        <v>3000</v>
      </c>
      <c r="Q818" s="9">
        <f>VLOOKUP(ROUND(K818,0),Sheet2!$B$20:$J$37,8,0)</f>
        <v>3027.866102317616</v>
      </c>
      <c r="R818" s="46">
        <f>VLOOKUP(ROUND(K818,0),Sheet2!$B$20:$J$37,2,0)</f>
        <v>4186.3329471694315</v>
      </c>
      <c r="S818" s="46">
        <f>VLOOKUP(ROUND(K818,0),Sheet2!$B$20:$J$37,3,0)</f>
        <v>4014.327682062572</v>
      </c>
      <c r="T818" s="46">
        <f>VLOOKUP(ROUND(K818,0),Sheet2!$B$20:$J$37,4,0)</f>
        <v>3923.2435599941455</v>
      </c>
      <c r="U818" s="46">
        <f>VLOOKUP(ROUND(K818,0),Sheet2!$B$20:$J$37,5,0)</f>
        <v>3782.9916157892471</v>
      </c>
      <c r="V818" s="46">
        <f>VLOOKUP(ROUND(K818,0),Sheet2!$B$20:$J$37,6,0)</f>
        <v>3548.6367327923881</v>
      </c>
      <c r="W818" s="46">
        <f>VLOOKUP(ROUND(K818,0),Sheet2!$B$20:$J$37,7,0)</f>
        <v>3288.2514175550023</v>
      </c>
      <c r="X818" s="46">
        <f>VLOOKUP(ROUND(K818,0),Sheet2!$B$20:$J$37,8,0)</f>
        <v>3027.866102317616</v>
      </c>
      <c r="Y818" s="46">
        <f>VLOOKUP(ROUND(K818,0),Sheet2!$B$20:$J$37,9,0)</f>
        <v>2793.5112193207569</v>
      </c>
      <c r="Z818" s="46">
        <f>VLOOKUP(ROUND(K818,0),Sheet2!$B$20:$M$37,10,0)</f>
        <v>2653.2592751158591</v>
      </c>
      <c r="AA818" s="46">
        <f>VLOOKUP(ROUND(K818,0),Sheet2!$B$20:$M$37,11,0)</f>
        <v>2562.1751530474321</v>
      </c>
      <c r="AB818" s="46">
        <f>VLOOKUP(ROUND(K818,0),Sheet2!$B$20:$M$37,12,0)</f>
        <v>2390.1698879405726</v>
      </c>
      <c r="AC818" s="46">
        <v>10</v>
      </c>
      <c r="AD818" s="53">
        <f t="shared" si="346"/>
        <v>0</v>
      </c>
      <c r="AE818">
        <v>1</v>
      </c>
      <c r="AF818" s="46">
        <v>0</v>
      </c>
      <c r="AG818">
        <v>0</v>
      </c>
      <c r="AH818" s="45">
        <v>0</v>
      </c>
      <c r="AL818">
        <v>0</v>
      </c>
      <c r="AM818" s="45">
        <v>0</v>
      </c>
      <c r="AO818">
        <v>0</v>
      </c>
      <c r="AS818">
        <v>0</v>
      </c>
      <c r="AT818">
        <v>1</v>
      </c>
      <c r="AU818" t="s">
        <v>20</v>
      </c>
      <c r="AV818" t="s">
        <v>25</v>
      </c>
      <c r="AW818">
        <v>0</v>
      </c>
      <c r="AX818">
        <v>0</v>
      </c>
      <c r="AY818">
        <v>1</v>
      </c>
      <c r="AZ818" s="51">
        <f t="shared" si="347"/>
        <v>1</v>
      </c>
      <c r="BA818">
        <v>0</v>
      </c>
      <c r="BB818">
        <v>0</v>
      </c>
      <c r="BC818">
        <v>0</v>
      </c>
      <c r="BD818">
        <v>0</v>
      </c>
      <c r="BE818">
        <v>0</v>
      </c>
      <c r="BF818" s="51">
        <f t="shared" si="348"/>
        <v>0</v>
      </c>
      <c r="BG818">
        <v>0</v>
      </c>
      <c r="BH818">
        <v>0</v>
      </c>
      <c r="BI818">
        <v>0</v>
      </c>
      <c r="BJ818">
        <v>1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21</v>
      </c>
      <c r="BW818" t="s">
        <v>25</v>
      </c>
      <c r="BX818">
        <v>0</v>
      </c>
      <c r="BY818">
        <v>1</v>
      </c>
      <c r="BZ818" s="52">
        <f t="shared" si="366"/>
        <v>1</v>
      </c>
      <c r="CA818">
        <v>0</v>
      </c>
      <c r="CB818">
        <v>0</v>
      </c>
      <c r="CC818">
        <v>0</v>
      </c>
      <c r="CD818">
        <v>0</v>
      </c>
      <c r="CE818">
        <v>0</v>
      </c>
      <c r="CF818" s="52">
        <f t="shared" si="367"/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Y818">
        <v>0</v>
      </c>
      <c r="CZ818">
        <v>0</v>
      </c>
      <c r="DA818">
        <v>0</v>
      </c>
      <c r="DC818">
        <v>0</v>
      </c>
      <c r="DD818" s="54">
        <f t="shared" si="349"/>
        <v>0</v>
      </c>
      <c r="DE818" t="s">
        <v>8</v>
      </c>
      <c r="DF818">
        <v>0</v>
      </c>
      <c r="DG818" s="46">
        <v>0</v>
      </c>
      <c r="DH818" t="s">
        <v>68</v>
      </c>
    </row>
    <row r="819" spans="1:112" hidden="1" x14ac:dyDescent="0.35">
      <c r="A819" t="s">
        <v>2</v>
      </c>
      <c r="B819">
        <v>21400476</v>
      </c>
      <c r="C819">
        <v>1987</v>
      </c>
      <c r="D819">
        <v>35</v>
      </c>
      <c r="E819">
        <v>0</v>
      </c>
      <c r="F819" t="s">
        <v>8</v>
      </c>
      <c r="G819" s="3" t="s">
        <v>11</v>
      </c>
      <c r="H819" s="1">
        <v>44422</v>
      </c>
      <c r="I819" s="1" t="s">
        <v>52</v>
      </c>
      <c r="J819" s="1">
        <v>44471</v>
      </c>
      <c r="K819">
        <v>40</v>
      </c>
      <c r="L819" s="48">
        <f t="shared" si="342"/>
        <v>0</v>
      </c>
      <c r="M819" s="48">
        <f t="shared" si="345"/>
        <v>0</v>
      </c>
      <c r="N819" s="48">
        <f t="shared" si="350"/>
        <v>0</v>
      </c>
      <c r="O819">
        <v>33</v>
      </c>
      <c r="P819">
        <v>3000</v>
      </c>
      <c r="Q819" s="9">
        <f>VLOOKUP(ROUND(K819,0),Sheet2!$B$20:$J$37,8,0)</f>
        <v>3027.866102317616</v>
      </c>
      <c r="R819" s="46">
        <f>VLOOKUP(ROUND(K819,0),Sheet2!$B$20:$J$37,2,0)</f>
        <v>4186.3329471694315</v>
      </c>
      <c r="S819" s="46">
        <f>VLOOKUP(ROUND(K819,0),Sheet2!$B$20:$J$37,3,0)</f>
        <v>4014.327682062572</v>
      </c>
      <c r="T819" s="46">
        <f>VLOOKUP(ROUND(K819,0),Sheet2!$B$20:$J$37,4,0)</f>
        <v>3923.2435599941455</v>
      </c>
      <c r="U819" s="46">
        <f>VLOOKUP(ROUND(K819,0),Sheet2!$B$20:$J$37,5,0)</f>
        <v>3782.9916157892471</v>
      </c>
      <c r="V819" s="46">
        <f>VLOOKUP(ROUND(K819,0),Sheet2!$B$20:$J$37,6,0)</f>
        <v>3548.6367327923881</v>
      </c>
      <c r="W819" s="46">
        <f>VLOOKUP(ROUND(K819,0),Sheet2!$B$20:$J$37,7,0)</f>
        <v>3288.2514175550023</v>
      </c>
      <c r="X819" s="46">
        <f>VLOOKUP(ROUND(K819,0),Sheet2!$B$20:$J$37,8,0)</f>
        <v>3027.866102317616</v>
      </c>
      <c r="Y819" s="46">
        <f>VLOOKUP(ROUND(K819,0),Sheet2!$B$20:$J$37,9,0)</f>
        <v>2793.5112193207569</v>
      </c>
      <c r="Z819" s="46">
        <f>VLOOKUP(ROUND(K819,0),Sheet2!$B$20:$M$37,10,0)</f>
        <v>2653.2592751158591</v>
      </c>
      <c r="AA819" s="46">
        <f>VLOOKUP(ROUND(K819,0),Sheet2!$B$20:$M$37,11,0)</f>
        <v>2562.1751530474321</v>
      </c>
      <c r="AB819" s="46">
        <f>VLOOKUP(ROUND(K819,0),Sheet2!$B$20:$M$37,12,0)</f>
        <v>2390.1698879405726</v>
      </c>
      <c r="AC819" s="46">
        <v>10</v>
      </c>
      <c r="AD819" s="53">
        <f t="shared" si="346"/>
        <v>0</v>
      </c>
      <c r="AE819">
        <v>1</v>
      </c>
      <c r="AF819" s="46">
        <v>0</v>
      </c>
      <c r="AG819">
        <v>0</v>
      </c>
      <c r="AH819" s="45">
        <v>0</v>
      </c>
      <c r="AL819">
        <v>0</v>
      </c>
      <c r="AM819" s="45">
        <v>0</v>
      </c>
      <c r="AO819">
        <v>0</v>
      </c>
      <c r="AQ819">
        <v>0</v>
      </c>
      <c r="AS819">
        <v>0</v>
      </c>
      <c r="AT819">
        <v>0</v>
      </c>
      <c r="AU819" t="s">
        <v>21</v>
      </c>
      <c r="AV819" t="s">
        <v>24</v>
      </c>
      <c r="AW819">
        <v>0</v>
      </c>
      <c r="AX819">
        <v>0</v>
      </c>
      <c r="AY819">
        <v>1</v>
      </c>
      <c r="AZ819" s="51">
        <f t="shared" si="347"/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 s="51">
        <f t="shared" si="348"/>
        <v>0</v>
      </c>
      <c r="BG819">
        <v>0</v>
      </c>
      <c r="BH819">
        <v>0</v>
      </c>
      <c r="BI819">
        <v>1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/>
      <c r="CW819">
        <v>0</v>
      </c>
      <c r="CY819">
        <v>0</v>
      </c>
      <c r="CZ819">
        <v>0</v>
      </c>
      <c r="DA819">
        <v>0</v>
      </c>
      <c r="DC819">
        <v>0</v>
      </c>
      <c r="DD819" s="54">
        <f t="shared" si="349"/>
        <v>0</v>
      </c>
      <c r="DF819">
        <v>0</v>
      </c>
      <c r="DG819" s="46">
        <v>0</v>
      </c>
      <c r="DH819" t="s">
        <v>68</v>
      </c>
    </row>
    <row r="820" spans="1:112" hidden="1" x14ac:dyDescent="0.35">
      <c r="A820" t="s">
        <v>2</v>
      </c>
      <c r="B820">
        <v>21045957</v>
      </c>
      <c r="C820">
        <v>1984</v>
      </c>
      <c r="D820">
        <v>38</v>
      </c>
      <c r="E820">
        <v>0</v>
      </c>
      <c r="F820" t="s">
        <v>8</v>
      </c>
      <c r="G820" s="3" t="s">
        <v>11</v>
      </c>
      <c r="H820" s="1">
        <v>44426</v>
      </c>
      <c r="I820" s="1" t="s">
        <v>52</v>
      </c>
      <c r="J820" s="1">
        <v>44458</v>
      </c>
      <c r="K820" s="46">
        <v>40</v>
      </c>
      <c r="L820" s="48">
        <f t="shared" si="342"/>
        <v>0</v>
      </c>
      <c r="M820" s="48">
        <f t="shared" si="345"/>
        <v>0</v>
      </c>
      <c r="N820" s="48">
        <f t="shared" si="350"/>
        <v>0</v>
      </c>
      <c r="O820">
        <v>35.428571428571431</v>
      </c>
      <c r="P820">
        <v>3000</v>
      </c>
      <c r="Q820" s="9">
        <f>VLOOKUP(ROUND(K820,0),Sheet2!$B$20:$J$37,8,0)</f>
        <v>3027.866102317616</v>
      </c>
      <c r="R820" s="46">
        <f>VLOOKUP(ROUND(K820,0),Sheet2!$B$20:$J$37,2,0)</f>
        <v>4186.3329471694315</v>
      </c>
      <c r="S820" s="46">
        <f>VLOOKUP(ROUND(K820,0),Sheet2!$B$20:$J$37,3,0)</f>
        <v>4014.327682062572</v>
      </c>
      <c r="T820" s="46">
        <f>VLOOKUP(ROUND(K820,0),Sheet2!$B$20:$J$37,4,0)</f>
        <v>3923.2435599941455</v>
      </c>
      <c r="U820" s="46">
        <f>VLOOKUP(ROUND(K820,0),Sheet2!$B$20:$J$37,5,0)</f>
        <v>3782.9916157892471</v>
      </c>
      <c r="V820" s="46">
        <f>VLOOKUP(ROUND(K820,0),Sheet2!$B$20:$J$37,6,0)</f>
        <v>3548.6367327923881</v>
      </c>
      <c r="W820" s="46">
        <f>VLOOKUP(ROUND(K820,0),Sheet2!$B$20:$J$37,7,0)</f>
        <v>3288.2514175550023</v>
      </c>
      <c r="X820" s="46">
        <f>VLOOKUP(ROUND(K820,0),Sheet2!$B$20:$J$37,8,0)</f>
        <v>3027.866102317616</v>
      </c>
      <c r="Y820" s="46">
        <f>VLOOKUP(ROUND(K820,0),Sheet2!$B$20:$J$37,9,0)</f>
        <v>2793.5112193207569</v>
      </c>
      <c r="Z820" s="46">
        <f>VLOOKUP(ROUND(K820,0),Sheet2!$B$20:$M$37,10,0)</f>
        <v>2653.2592751158591</v>
      </c>
      <c r="AA820" s="46">
        <f>VLOOKUP(ROUND(K820,0),Sheet2!$B$20:$M$37,11,0)</f>
        <v>2562.1751530474321</v>
      </c>
      <c r="AB820" s="46">
        <f>VLOOKUP(ROUND(K820,0),Sheet2!$B$20:$M$37,12,0)</f>
        <v>2390.1698879405726</v>
      </c>
      <c r="AC820" s="46">
        <v>10</v>
      </c>
      <c r="AD820" s="53">
        <f t="shared" si="346"/>
        <v>0</v>
      </c>
      <c r="AE820">
        <v>1</v>
      </c>
      <c r="AF820" s="46">
        <v>0</v>
      </c>
      <c r="AG820">
        <v>0</v>
      </c>
      <c r="AH820" s="45">
        <v>0</v>
      </c>
      <c r="AL820">
        <v>0</v>
      </c>
      <c r="AM820" s="45">
        <v>0</v>
      </c>
      <c r="AO820">
        <v>0</v>
      </c>
      <c r="AQ820">
        <v>0</v>
      </c>
      <c r="AS820">
        <v>0</v>
      </c>
      <c r="AT820">
        <v>0</v>
      </c>
      <c r="AU820" t="s">
        <v>21</v>
      </c>
      <c r="AV820" t="s">
        <v>24</v>
      </c>
      <c r="AW820">
        <v>0</v>
      </c>
      <c r="AX820">
        <v>0</v>
      </c>
      <c r="AY820">
        <v>0</v>
      </c>
      <c r="AZ820" s="51">
        <f t="shared" si="347"/>
        <v>0</v>
      </c>
      <c r="BA820">
        <v>0</v>
      </c>
      <c r="BB820">
        <v>0</v>
      </c>
      <c r="BC820">
        <v>1</v>
      </c>
      <c r="BD820">
        <v>0</v>
      </c>
      <c r="BE820">
        <v>0</v>
      </c>
      <c r="BF820" s="51">
        <f t="shared" si="348"/>
        <v>0</v>
      </c>
      <c r="BG820">
        <v>0</v>
      </c>
      <c r="BH820">
        <v>1</v>
      </c>
      <c r="BI820">
        <v>1</v>
      </c>
      <c r="BJ820">
        <v>0</v>
      </c>
      <c r="BK820">
        <v>0</v>
      </c>
      <c r="BL820">
        <v>1</v>
      </c>
      <c r="BM820">
        <v>1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/>
      <c r="CW820">
        <v>0</v>
      </c>
      <c r="CY820">
        <v>0</v>
      </c>
      <c r="CZ820">
        <v>0</v>
      </c>
      <c r="DA820">
        <v>0</v>
      </c>
      <c r="DC820">
        <v>0</v>
      </c>
      <c r="DD820" s="54">
        <f t="shared" si="349"/>
        <v>0</v>
      </c>
      <c r="DF820">
        <v>0</v>
      </c>
      <c r="DG820" s="46">
        <v>0</v>
      </c>
      <c r="DH820" t="s">
        <v>68</v>
      </c>
    </row>
    <row r="821" spans="1:112" hidden="1" x14ac:dyDescent="0.35">
      <c r="A821" t="s">
        <v>2</v>
      </c>
      <c r="B821">
        <v>21023520</v>
      </c>
      <c r="C821">
        <v>1992</v>
      </c>
      <c r="D821">
        <v>30</v>
      </c>
      <c r="E821">
        <v>0</v>
      </c>
      <c r="F821" t="s">
        <v>8</v>
      </c>
      <c r="G821" s="3" t="s">
        <v>11</v>
      </c>
      <c r="H821" s="1">
        <v>44424</v>
      </c>
      <c r="I821" s="1">
        <v>44463</v>
      </c>
      <c r="J821" s="1">
        <v>44482</v>
      </c>
      <c r="K821" s="46">
        <v>40.142857142857146</v>
      </c>
      <c r="L821" s="48">
        <f t="shared" si="342"/>
        <v>0</v>
      </c>
      <c r="M821" s="48">
        <f t="shared" si="345"/>
        <v>0</v>
      </c>
      <c r="N821" s="48">
        <f t="shared" si="350"/>
        <v>0</v>
      </c>
      <c r="O821">
        <v>37.428571428571431</v>
      </c>
      <c r="P821">
        <v>3000</v>
      </c>
      <c r="Q821" s="9">
        <f>VLOOKUP(ROUND(K821,0),Sheet2!$B$20:$J$37,8,0)</f>
        <v>3027.866102317616</v>
      </c>
      <c r="R821" s="46">
        <f>VLOOKUP(ROUND(K821,0),Sheet2!$B$20:$J$37,2,0)</f>
        <v>4186.3329471694315</v>
      </c>
      <c r="S821" s="46">
        <f>VLOOKUP(ROUND(K821,0),Sheet2!$B$20:$J$37,3,0)</f>
        <v>4014.327682062572</v>
      </c>
      <c r="T821" s="46">
        <f>VLOOKUP(ROUND(K821,0),Sheet2!$B$20:$J$37,4,0)</f>
        <v>3923.2435599941455</v>
      </c>
      <c r="U821" s="46">
        <f>VLOOKUP(ROUND(K821,0),Sheet2!$B$20:$J$37,5,0)</f>
        <v>3782.9916157892471</v>
      </c>
      <c r="V821" s="46">
        <f>VLOOKUP(ROUND(K821,0),Sheet2!$B$20:$J$37,6,0)</f>
        <v>3548.6367327923881</v>
      </c>
      <c r="W821" s="46">
        <f>VLOOKUP(ROUND(K821,0),Sheet2!$B$20:$J$37,7,0)</f>
        <v>3288.2514175550023</v>
      </c>
      <c r="X821" s="46">
        <f>VLOOKUP(ROUND(K821,0),Sheet2!$B$20:$J$37,8,0)</f>
        <v>3027.866102317616</v>
      </c>
      <c r="Y821" s="46">
        <f>VLOOKUP(ROUND(K821,0),Sheet2!$B$20:$J$37,9,0)</f>
        <v>2793.5112193207569</v>
      </c>
      <c r="Z821" s="46">
        <f>VLOOKUP(ROUND(K821,0),Sheet2!$B$20:$M$37,10,0)</f>
        <v>2653.2592751158591</v>
      </c>
      <c r="AA821" s="46">
        <f>VLOOKUP(ROUND(K821,0),Sheet2!$B$20:$M$37,11,0)</f>
        <v>2562.1751530474321</v>
      </c>
      <c r="AB821" s="46">
        <f>VLOOKUP(ROUND(K821,0),Sheet2!$B$20:$M$37,12,0)</f>
        <v>2390.1698879405726</v>
      </c>
      <c r="AC821" s="46">
        <v>10</v>
      </c>
      <c r="AD821" s="53">
        <f t="shared" si="346"/>
        <v>0</v>
      </c>
      <c r="AE821">
        <v>1</v>
      </c>
      <c r="AF821" s="46">
        <v>0</v>
      </c>
      <c r="AG821">
        <v>0</v>
      </c>
      <c r="AH821" s="45">
        <v>0</v>
      </c>
      <c r="AL821">
        <v>0</v>
      </c>
      <c r="AM821" s="45">
        <v>0</v>
      </c>
      <c r="AO821">
        <v>0</v>
      </c>
      <c r="AQ821">
        <v>0</v>
      </c>
      <c r="AS821">
        <v>0</v>
      </c>
      <c r="AT821">
        <v>0</v>
      </c>
      <c r="AU821" t="s">
        <v>20</v>
      </c>
      <c r="AV821" t="s">
        <v>24</v>
      </c>
      <c r="AW821">
        <v>0</v>
      </c>
      <c r="AX821">
        <v>0</v>
      </c>
      <c r="AY821">
        <v>1</v>
      </c>
      <c r="AZ821" s="51">
        <f t="shared" si="347"/>
        <v>1</v>
      </c>
      <c r="BA821">
        <v>0</v>
      </c>
      <c r="BB821">
        <v>0</v>
      </c>
      <c r="BC821">
        <v>0</v>
      </c>
      <c r="BD821">
        <v>0</v>
      </c>
      <c r="BE821">
        <v>0</v>
      </c>
      <c r="BF821" s="51">
        <f t="shared" si="348"/>
        <v>0</v>
      </c>
      <c r="BG821">
        <v>0</v>
      </c>
      <c r="BH821">
        <v>0</v>
      </c>
      <c r="BI821">
        <v>0</v>
      </c>
      <c r="BJ821">
        <v>0</v>
      </c>
      <c r="BK821">
        <v>1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39</v>
      </c>
      <c r="BW821" t="s">
        <v>24</v>
      </c>
      <c r="BX821">
        <v>0</v>
      </c>
      <c r="BY821">
        <v>0</v>
      </c>
      <c r="BZ821" s="52">
        <f t="shared" ref="BZ821:BZ826" si="368">BX821+BY821</f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 s="52">
        <f t="shared" ref="CF821:CF826" si="369">CD821+CE821</f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Y821">
        <v>0</v>
      </c>
      <c r="CZ821">
        <v>0</v>
      </c>
      <c r="DA821">
        <v>0</v>
      </c>
      <c r="DC821">
        <v>0</v>
      </c>
      <c r="DD821" s="54">
        <f t="shared" si="349"/>
        <v>0</v>
      </c>
      <c r="DF821">
        <v>0</v>
      </c>
      <c r="DG821" s="46">
        <v>0</v>
      </c>
      <c r="DH821" t="s">
        <v>68</v>
      </c>
    </row>
    <row r="822" spans="1:112" hidden="1" x14ac:dyDescent="0.35">
      <c r="A822" t="s">
        <v>3</v>
      </c>
      <c r="B822">
        <v>911347887</v>
      </c>
      <c r="C822">
        <v>1991</v>
      </c>
      <c r="D822">
        <v>31</v>
      </c>
      <c r="E822">
        <v>1</v>
      </c>
      <c r="F822" t="s">
        <v>8</v>
      </c>
      <c r="G822" s="3" t="s">
        <v>11</v>
      </c>
      <c r="H822" s="1">
        <v>44427</v>
      </c>
      <c r="I822" s="1">
        <v>44481</v>
      </c>
      <c r="J822" s="1">
        <v>44537</v>
      </c>
      <c r="K822" s="46">
        <v>40.142857142857146</v>
      </c>
      <c r="L822" s="48">
        <f t="shared" si="342"/>
        <v>0</v>
      </c>
      <c r="M822" s="48">
        <f t="shared" si="345"/>
        <v>0</v>
      </c>
      <c r="N822" s="48">
        <f t="shared" si="350"/>
        <v>0</v>
      </c>
      <c r="O822">
        <v>32.142857142857146</v>
      </c>
      <c r="P822">
        <v>3000</v>
      </c>
      <c r="Q822" s="9">
        <f>VLOOKUP(ROUND(K822,0),Sheet2!$B$20:$J$37,8,0)</f>
        <v>3027.866102317616</v>
      </c>
      <c r="R822" s="46">
        <f>VLOOKUP(ROUND(K822,0),Sheet2!$B$20:$J$37,2,0)</f>
        <v>4186.3329471694315</v>
      </c>
      <c r="S822" s="46">
        <f>VLOOKUP(ROUND(K822,0),Sheet2!$B$20:$J$37,3,0)</f>
        <v>4014.327682062572</v>
      </c>
      <c r="T822" s="46">
        <f>VLOOKUP(ROUND(K822,0),Sheet2!$B$20:$J$37,4,0)</f>
        <v>3923.2435599941455</v>
      </c>
      <c r="U822" s="46">
        <f>VLOOKUP(ROUND(K822,0),Sheet2!$B$20:$J$37,5,0)</f>
        <v>3782.9916157892471</v>
      </c>
      <c r="V822" s="46">
        <f>VLOOKUP(ROUND(K822,0),Sheet2!$B$20:$J$37,6,0)</f>
        <v>3548.6367327923881</v>
      </c>
      <c r="W822" s="46">
        <f>VLOOKUP(ROUND(K822,0),Sheet2!$B$20:$J$37,7,0)</f>
        <v>3288.2514175550023</v>
      </c>
      <c r="X822" s="46">
        <f>VLOOKUP(ROUND(K822,0),Sheet2!$B$20:$J$37,8,0)</f>
        <v>3027.866102317616</v>
      </c>
      <c r="Y822" s="46">
        <f>VLOOKUP(ROUND(K822,0),Sheet2!$B$20:$J$37,9,0)</f>
        <v>2793.5112193207569</v>
      </c>
      <c r="Z822" s="46">
        <f>VLOOKUP(ROUND(K822,0),Sheet2!$B$20:$M$37,10,0)</f>
        <v>2653.2592751158591</v>
      </c>
      <c r="AA822" s="46">
        <f>VLOOKUP(ROUND(K822,0),Sheet2!$B$20:$M$37,11,0)</f>
        <v>2562.1751530474321</v>
      </c>
      <c r="AB822" s="46">
        <f>VLOOKUP(ROUND(K822,0),Sheet2!$B$20:$M$37,12,0)</f>
        <v>2390.1698879405726</v>
      </c>
      <c r="AC822" s="46">
        <v>10</v>
      </c>
      <c r="AD822" s="53">
        <f t="shared" si="346"/>
        <v>0</v>
      </c>
      <c r="AE822">
        <v>1</v>
      </c>
      <c r="AF822" s="46">
        <v>0</v>
      </c>
      <c r="AG822">
        <v>0</v>
      </c>
      <c r="AH822" s="45">
        <v>0</v>
      </c>
      <c r="AL822">
        <v>0</v>
      </c>
      <c r="AM822" s="45">
        <v>0</v>
      </c>
      <c r="AO822">
        <v>0</v>
      </c>
      <c r="AS822">
        <v>0</v>
      </c>
      <c r="AT822">
        <v>0</v>
      </c>
      <c r="AU822" t="s">
        <v>20</v>
      </c>
      <c r="AV822" t="s">
        <v>24</v>
      </c>
      <c r="AW822">
        <v>0</v>
      </c>
      <c r="AX822">
        <v>0</v>
      </c>
      <c r="AY822">
        <v>1</v>
      </c>
      <c r="AZ822" s="51">
        <f t="shared" si="347"/>
        <v>1</v>
      </c>
      <c r="BA822">
        <v>0</v>
      </c>
      <c r="BB822">
        <v>0</v>
      </c>
      <c r="BC822">
        <v>1</v>
      </c>
      <c r="BD822">
        <v>0</v>
      </c>
      <c r="BE822">
        <v>0</v>
      </c>
      <c r="BF822" s="51">
        <f t="shared" si="348"/>
        <v>0</v>
      </c>
      <c r="BG822">
        <v>0</v>
      </c>
      <c r="BH822">
        <v>0</v>
      </c>
      <c r="BI822">
        <v>1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54</v>
      </c>
      <c r="BW822" t="s">
        <v>24</v>
      </c>
      <c r="BX822">
        <v>0</v>
      </c>
      <c r="BY822">
        <v>1</v>
      </c>
      <c r="BZ822" s="52">
        <f t="shared" si="368"/>
        <v>1</v>
      </c>
      <c r="CA822">
        <v>0</v>
      </c>
      <c r="CB822">
        <v>0</v>
      </c>
      <c r="CC822">
        <v>0</v>
      </c>
      <c r="CD822">
        <v>0</v>
      </c>
      <c r="CE822">
        <v>0</v>
      </c>
      <c r="CF822" s="52">
        <f t="shared" si="369"/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Y822">
        <v>0</v>
      </c>
      <c r="CZ822">
        <v>0</v>
      </c>
      <c r="DA822">
        <v>0</v>
      </c>
      <c r="DC822">
        <v>1.1000000000000001</v>
      </c>
      <c r="DD822" s="54">
        <f t="shared" si="349"/>
        <v>1</v>
      </c>
      <c r="DE822" t="s">
        <v>73</v>
      </c>
      <c r="DF822">
        <v>0</v>
      </c>
      <c r="DG822" s="46">
        <v>0</v>
      </c>
      <c r="DH822" t="s">
        <v>68</v>
      </c>
    </row>
    <row r="823" spans="1:112" hidden="1" x14ac:dyDescent="0.35">
      <c r="A823" t="s">
        <v>3</v>
      </c>
      <c r="B823">
        <v>924179237</v>
      </c>
      <c r="C823">
        <v>1996</v>
      </c>
      <c r="D823">
        <v>26</v>
      </c>
      <c r="E823" s="45">
        <v>1</v>
      </c>
      <c r="F823" t="s">
        <v>8</v>
      </c>
      <c r="G823" s="3" t="s">
        <v>11</v>
      </c>
      <c r="H823" s="1">
        <v>44428</v>
      </c>
      <c r="I823" s="1">
        <v>44485</v>
      </c>
      <c r="J823" s="1">
        <v>44528</v>
      </c>
      <c r="K823" s="46">
        <v>37</v>
      </c>
      <c r="L823" s="48">
        <f t="shared" ref="L823:L836" si="370">IF(K823&lt;28,1,0)</f>
        <v>0</v>
      </c>
      <c r="M823" s="48">
        <f t="shared" si="345"/>
        <v>0</v>
      </c>
      <c r="N823" s="48">
        <f t="shared" si="350"/>
        <v>0</v>
      </c>
      <c r="O823">
        <v>30.857142857142858</v>
      </c>
      <c r="P823">
        <v>2560</v>
      </c>
      <c r="Q823" s="9">
        <f>VLOOKUP(ROUND(K823,0),Sheet2!$B$20:$J$37,8,0)</f>
        <v>2560.5398489484351</v>
      </c>
      <c r="R823" s="46">
        <f>VLOOKUP(ROUND(K823,0),Sheet2!$B$20:$J$37,2,0)</f>
        <v>3540.206855246417</v>
      </c>
      <c r="S823" s="46">
        <f>VLOOKUP(ROUND(K823,0),Sheet2!$B$20:$J$37,3,0)</f>
        <v>3394.7491894672271</v>
      </c>
      <c r="T823" s="46">
        <f>VLOOKUP(ROUND(K823,0),Sheet2!$B$20:$J$37,4,0)</f>
        <v>3317.7231532154346</v>
      </c>
      <c r="U823" s="46">
        <f>VLOOKUP(ROUND(K823,0),Sheet2!$B$20:$J$37,5,0)</f>
        <v>3199.1179441692843</v>
      </c>
      <c r="V823" s="46">
        <f>VLOOKUP(ROUND(K823,0),Sheet2!$B$20:$J$37,6,0)</f>
        <v>3000.9338117039183</v>
      </c>
      <c r="W823" s="46">
        <f>VLOOKUP(ROUND(K823,0),Sheet2!$B$20:$J$37,7,0)</f>
        <v>2780.7368303261765</v>
      </c>
      <c r="X823" s="46">
        <f>VLOOKUP(ROUND(K823,0),Sheet2!$B$20:$J$37,8,0)</f>
        <v>2560.5398489484351</v>
      </c>
      <c r="Y823" s="46">
        <f>VLOOKUP(ROUND(K823,0),Sheet2!$B$20:$J$37,9,0)</f>
        <v>2362.355716483069</v>
      </c>
      <c r="Z823" s="46">
        <f>VLOOKUP(ROUND(K823,0),Sheet2!$B$20:$M$37,10,0)</f>
        <v>2243.7505074369187</v>
      </c>
      <c r="AA823" s="46">
        <f>VLOOKUP(ROUND(K823,0),Sheet2!$B$20:$M$37,11,0)</f>
        <v>2166.7244711851258</v>
      </c>
      <c r="AB823" s="46">
        <f>VLOOKUP(ROUND(K823,0),Sheet2!$B$20:$M$37,12,0)</f>
        <v>2021.2668054059363</v>
      </c>
      <c r="AC823" s="46">
        <v>10</v>
      </c>
      <c r="AD823" s="53">
        <f t="shared" si="346"/>
        <v>0</v>
      </c>
      <c r="AE823">
        <v>1</v>
      </c>
      <c r="AF823" s="46">
        <v>0</v>
      </c>
      <c r="AG823">
        <v>0</v>
      </c>
      <c r="AH823" s="45">
        <v>0</v>
      </c>
      <c r="AL823">
        <v>0</v>
      </c>
      <c r="AM823" s="45">
        <v>0</v>
      </c>
      <c r="AN823" t="s">
        <v>15</v>
      </c>
      <c r="AO823">
        <v>0</v>
      </c>
      <c r="AS823">
        <v>0</v>
      </c>
      <c r="AT823">
        <v>0</v>
      </c>
      <c r="AU823" t="s">
        <v>20</v>
      </c>
      <c r="AV823" t="s">
        <v>24</v>
      </c>
      <c r="AW823">
        <v>0</v>
      </c>
      <c r="AX823">
        <v>0</v>
      </c>
      <c r="AY823">
        <v>1</v>
      </c>
      <c r="AZ823" s="51">
        <f t="shared" si="347"/>
        <v>1</v>
      </c>
      <c r="BA823">
        <v>0</v>
      </c>
      <c r="BB823">
        <v>0</v>
      </c>
      <c r="BC823">
        <v>1</v>
      </c>
      <c r="BD823">
        <v>0</v>
      </c>
      <c r="BE823">
        <v>0</v>
      </c>
      <c r="BF823" s="51">
        <f t="shared" si="348"/>
        <v>0</v>
      </c>
      <c r="BG823">
        <v>0</v>
      </c>
      <c r="BH823">
        <v>1</v>
      </c>
      <c r="BI823">
        <v>1</v>
      </c>
      <c r="BJ823">
        <v>0</v>
      </c>
      <c r="BK823">
        <v>0</v>
      </c>
      <c r="BL823">
        <v>1</v>
      </c>
      <c r="BM823">
        <v>1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57</v>
      </c>
      <c r="BW823" t="s">
        <v>24</v>
      </c>
      <c r="BX823">
        <v>0</v>
      </c>
      <c r="BY823">
        <v>0</v>
      </c>
      <c r="BZ823" s="52">
        <f t="shared" si="368"/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 s="52">
        <f t="shared" si="369"/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</v>
      </c>
      <c r="CX823">
        <v>3</v>
      </c>
      <c r="CY823">
        <v>0</v>
      </c>
      <c r="CZ823">
        <v>0</v>
      </c>
      <c r="DA823">
        <v>0</v>
      </c>
      <c r="DC823">
        <v>1</v>
      </c>
      <c r="DD823" s="54">
        <f t="shared" si="349"/>
        <v>1</v>
      </c>
      <c r="DE823" t="s">
        <v>73</v>
      </c>
      <c r="DF823">
        <v>0</v>
      </c>
      <c r="DG823" s="46">
        <v>0</v>
      </c>
      <c r="DH823" t="s">
        <v>68</v>
      </c>
    </row>
    <row r="824" spans="1:112" hidden="1" x14ac:dyDescent="0.35">
      <c r="A824" t="s">
        <v>3</v>
      </c>
      <c r="B824">
        <v>704563836</v>
      </c>
      <c r="C824">
        <v>1997</v>
      </c>
      <c r="D824">
        <v>25</v>
      </c>
      <c r="E824">
        <v>1</v>
      </c>
      <c r="F824" t="s">
        <v>8</v>
      </c>
      <c r="G824" s="3" t="s">
        <v>11</v>
      </c>
      <c r="H824" s="1">
        <v>44438</v>
      </c>
      <c r="I824" s="1">
        <v>44463</v>
      </c>
      <c r="J824" s="1">
        <v>44488</v>
      </c>
      <c r="K824" s="46">
        <v>38</v>
      </c>
      <c r="L824" s="48">
        <f t="shared" si="370"/>
        <v>0</v>
      </c>
      <c r="M824" s="48">
        <f t="shared" si="345"/>
        <v>0</v>
      </c>
      <c r="N824" s="48">
        <f t="shared" si="350"/>
        <v>0</v>
      </c>
      <c r="O824">
        <v>34.428571428571431</v>
      </c>
      <c r="P824">
        <v>2700</v>
      </c>
      <c r="Q824" s="9">
        <f>VLOOKUP(ROUND(K824,0),Sheet2!$B$20:$J$37,8,0)</f>
        <v>2726.9345824864808</v>
      </c>
      <c r="R824" s="46">
        <f>VLOOKUP(ROUND(K824,0),Sheet2!$B$20:$J$37,2,0)</f>
        <v>3770.264503671694</v>
      </c>
      <c r="S824" s="46">
        <f>VLOOKUP(ROUND(K824,0),Sheet2!$B$20:$J$37,3,0)</f>
        <v>3615.3543821737098</v>
      </c>
      <c r="T824" s="46">
        <f>VLOOKUP(ROUND(K824,0),Sheet2!$B$20:$J$37,4,0)</f>
        <v>3533.3228675721571</v>
      </c>
      <c r="U824" s="46">
        <f>VLOOKUP(ROUND(K824,0),Sheet2!$B$20:$J$37,5,0)</f>
        <v>3407.0101892735506</v>
      </c>
      <c r="V824" s="46">
        <f>VLOOKUP(ROUND(K824,0),Sheet2!$B$20:$J$37,6,0)</f>
        <v>3195.9472117761161</v>
      </c>
      <c r="W824" s="46">
        <f>VLOOKUP(ROUND(K824,0),Sheet2!$B$20:$J$37,7,0)</f>
        <v>2961.4408971312987</v>
      </c>
      <c r="X824" s="46">
        <f>VLOOKUP(ROUND(K824,0),Sheet2!$B$20:$J$37,8,0)</f>
        <v>2726.9345824864808</v>
      </c>
      <c r="Y824" s="46">
        <f>VLOOKUP(ROUND(K824,0),Sheet2!$B$20:$J$37,9,0)</f>
        <v>2515.8716049890463</v>
      </c>
      <c r="Z824" s="46">
        <f>VLOOKUP(ROUND(K824,0),Sheet2!$B$20:$M$37,10,0)</f>
        <v>2389.5589266904399</v>
      </c>
      <c r="AA824" s="46">
        <f>VLOOKUP(ROUND(K824,0),Sheet2!$B$20:$M$37,11,0)</f>
        <v>2307.5274120888876</v>
      </c>
      <c r="AB824" s="46">
        <f>VLOOKUP(ROUND(K824,0),Sheet2!$B$20:$M$37,12,0)</f>
        <v>2152.6172905909029</v>
      </c>
      <c r="AC824" s="46">
        <v>10</v>
      </c>
      <c r="AD824" s="53">
        <f t="shared" si="346"/>
        <v>0</v>
      </c>
      <c r="AE824">
        <v>1</v>
      </c>
      <c r="AF824" s="46">
        <v>0</v>
      </c>
      <c r="AG824">
        <v>0</v>
      </c>
      <c r="AH824" s="45">
        <v>0</v>
      </c>
      <c r="AL824">
        <v>0</v>
      </c>
      <c r="AM824" s="45">
        <v>1</v>
      </c>
      <c r="AN824">
        <v>36</v>
      </c>
      <c r="AO824">
        <v>0</v>
      </c>
      <c r="AS824">
        <v>1</v>
      </c>
      <c r="AT824">
        <v>0</v>
      </c>
      <c r="AU824" t="s">
        <v>20</v>
      </c>
      <c r="AV824" t="s">
        <v>25</v>
      </c>
      <c r="AW824">
        <v>0</v>
      </c>
      <c r="AX824">
        <v>0</v>
      </c>
      <c r="AY824">
        <v>1</v>
      </c>
      <c r="AZ824" s="51">
        <f t="shared" si="347"/>
        <v>1</v>
      </c>
      <c r="BA824">
        <v>0</v>
      </c>
      <c r="BB824">
        <v>0</v>
      </c>
      <c r="BC824">
        <v>1</v>
      </c>
      <c r="BD824">
        <v>0</v>
      </c>
      <c r="BE824">
        <v>0</v>
      </c>
      <c r="BF824" s="51">
        <f t="shared" si="348"/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25</v>
      </c>
      <c r="BW824" t="s">
        <v>25</v>
      </c>
      <c r="BX824">
        <v>0</v>
      </c>
      <c r="BY824">
        <v>1</v>
      </c>
      <c r="BZ824" s="52">
        <f t="shared" si="368"/>
        <v>1</v>
      </c>
      <c r="CA824">
        <v>0</v>
      </c>
      <c r="CB824">
        <v>0</v>
      </c>
      <c r="CC824">
        <v>1</v>
      </c>
      <c r="CD824">
        <v>0</v>
      </c>
      <c r="CE824">
        <v>0</v>
      </c>
      <c r="CF824" s="52">
        <f t="shared" si="369"/>
        <v>0</v>
      </c>
      <c r="CG824">
        <v>0</v>
      </c>
      <c r="CH824">
        <v>0</v>
      </c>
      <c r="CI824">
        <v>1</v>
      </c>
      <c r="CJ824">
        <v>0</v>
      </c>
      <c r="CK824">
        <v>0</v>
      </c>
      <c r="CL824">
        <v>0</v>
      </c>
      <c r="CM824">
        <v>1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Y824">
        <v>0</v>
      </c>
      <c r="CZ824">
        <v>0</v>
      </c>
      <c r="DA824">
        <v>0</v>
      </c>
      <c r="DC824">
        <v>0</v>
      </c>
      <c r="DD824" s="54">
        <f t="shared" si="349"/>
        <v>0</v>
      </c>
      <c r="DE824" t="s">
        <v>73</v>
      </c>
      <c r="DF824">
        <v>0</v>
      </c>
      <c r="DG824" s="46">
        <v>0</v>
      </c>
      <c r="DH824" t="s">
        <v>68</v>
      </c>
    </row>
    <row r="825" spans="1:112" hidden="1" x14ac:dyDescent="0.35">
      <c r="A825" t="s">
        <v>2</v>
      </c>
      <c r="B825">
        <v>21009967</v>
      </c>
      <c r="C825">
        <v>1996</v>
      </c>
      <c r="D825">
        <v>26</v>
      </c>
      <c r="E825">
        <v>0</v>
      </c>
      <c r="F825" t="s">
        <v>8</v>
      </c>
      <c r="G825" s="3" t="s">
        <v>11</v>
      </c>
      <c r="H825" s="1">
        <v>44439</v>
      </c>
      <c r="I825" s="1">
        <v>44460</v>
      </c>
      <c r="J825" s="1">
        <v>44492</v>
      </c>
      <c r="K825">
        <v>37.571428571428569</v>
      </c>
      <c r="L825" s="48">
        <f t="shared" si="370"/>
        <v>0</v>
      </c>
      <c r="M825" s="48">
        <f t="shared" si="345"/>
        <v>0</v>
      </c>
      <c r="N825" s="48">
        <f t="shared" si="350"/>
        <v>0</v>
      </c>
      <c r="O825">
        <v>33</v>
      </c>
      <c r="P825">
        <v>2700</v>
      </c>
      <c r="Q825" s="9">
        <f>VLOOKUP(ROUND(K825,0),Sheet2!$B$20:$J$37,8,0)</f>
        <v>2726.9345824864808</v>
      </c>
      <c r="R825" s="46">
        <f>VLOOKUP(ROUND(K825,0),Sheet2!$B$20:$J$37,2,0)</f>
        <v>3770.264503671694</v>
      </c>
      <c r="S825" s="46">
        <f>VLOOKUP(ROUND(K825,0),Sheet2!$B$20:$J$37,3,0)</f>
        <v>3615.3543821737098</v>
      </c>
      <c r="T825" s="46">
        <f>VLOOKUP(ROUND(K825,0),Sheet2!$B$20:$J$37,4,0)</f>
        <v>3533.3228675721571</v>
      </c>
      <c r="U825" s="46">
        <f>VLOOKUP(ROUND(K825,0),Sheet2!$B$20:$J$37,5,0)</f>
        <v>3407.0101892735506</v>
      </c>
      <c r="V825" s="46">
        <f>VLOOKUP(ROUND(K825,0),Sheet2!$B$20:$J$37,6,0)</f>
        <v>3195.9472117761161</v>
      </c>
      <c r="W825" s="46">
        <f>VLOOKUP(ROUND(K825,0),Sheet2!$B$20:$J$37,7,0)</f>
        <v>2961.4408971312987</v>
      </c>
      <c r="X825" s="46">
        <f>VLOOKUP(ROUND(K825,0),Sheet2!$B$20:$J$37,8,0)</f>
        <v>2726.9345824864808</v>
      </c>
      <c r="Y825" s="46">
        <f>VLOOKUP(ROUND(K825,0),Sheet2!$B$20:$J$37,9,0)</f>
        <v>2515.8716049890463</v>
      </c>
      <c r="Z825" s="46">
        <f>VLOOKUP(ROUND(K825,0),Sheet2!$B$20:$M$37,10,0)</f>
        <v>2389.5589266904399</v>
      </c>
      <c r="AA825" s="46">
        <f>VLOOKUP(ROUND(K825,0),Sheet2!$B$20:$M$37,11,0)</f>
        <v>2307.5274120888876</v>
      </c>
      <c r="AB825" s="46">
        <f>VLOOKUP(ROUND(K825,0),Sheet2!$B$20:$M$37,12,0)</f>
        <v>2152.6172905909029</v>
      </c>
      <c r="AC825" s="46">
        <v>10</v>
      </c>
      <c r="AD825" s="53">
        <f t="shared" si="346"/>
        <v>0</v>
      </c>
      <c r="AE825">
        <v>1</v>
      </c>
      <c r="AF825" s="46">
        <v>0</v>
      </c>
      <c r="AG825">
        <v>0</v>
      </c>
      <c r="AH825" s="45">
        <v>0</v>
      </c>
      <c r="AL825">
        <v>0</v>
      </c>
      <c r="AM825" s="45">
        <v>0</v>
      </c>
      <c r="AO825">
        <v>0</v>
      </c>
      <c r="AQ825">
        <v>0</v>
      </c>
      <c r="AS825">
        <v>0</v>
      </c>
      <c r="AT825">
        <v>0</v>
      </c>
      <c r="AU825" t="s">
        <v>20</v>
      </c>
      <c r="AV825" t="s">
        <v>25</v>
      </c>
      <c r="AW825">
        <v>0</v>
      </c>
      <c r="AX825">
        <v>1</v>
      </c>
      <c r="AY825">
        <v>0</v>
      </c>
      <c r="AZ825" s="51">
        <f t="shared" si="347"/>
        <v>1</v>
      </c>
      <c r="BA825">
        <v>0</v>
      </c>
      <c r="BB825">
        <v>0</v>
      </c>
      <c r="BC825">
        <v>0</v>
      </c>
      <c r="BD825">
        <v>0</v>
      </c>
      <c r="BE825">
        <v>0</v>
      </c>
      <c r="BF825" s="51">
        <f t="shared" si="348"/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21</v>
      </c>
      <c r="BW825" t="s">
        <v>25</v>
      </c>
      <c r="BX825">
        <v>0</v>
      </c>
      <c r="BY825">
        <v>1</v>
      </c>
      <c r="BZ825" s="52">
        <f t="shared" si="368"/>
        <v>1</v>
      </c>
      <c r="CA825">
        <v>0</v>
      </c>
      <c r="CB825">
        <v>0</v>
      </c>
      <c r="CC825">
        <v>0</v>
      </c>
      <c r="CD825">
        <v>0</v>
      </c>
      <c r="CE825">
        <v>0</v>
      </c>
      <c r="CF825" s="52">
        <f t="shared" si="369"/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Y825">
        <v>0</v>
      </c>
      <c r="CZ825">
        <v>0</v>
      </c>
      <c r="DA825">
        <v>0</v>
      </c>
      <c r="DC825">
        <v>0</v>
      </c>
      <c r="DD825" s="54">
        <f t="shared" si="349"/>
        <v>0</v>
      </c>
      <c r="DF825">
        <v>0</v>
      </c>
      <c r="DG825" s="46">
        <v>0</v>
      </c>
      <c r="DH825" t="s">
        <v>68</v>
      </c>
    </row>
    <row r="826" spans="1:112" hidden="1" x14ac:dyDescent="0.35">
      <c r="A826" t="s">
        <v>2</v>
      </c>
      <c r="B826">
        <v>21049313</v>
      </c>
      <c r="C826">
        <v>1989</v>
      </c>
      <c r="D826">
        <v>33</v>
      </c>
      <c r="E826">
        <v>0</v>
      </c>
      <c r="F826" t="s">
        <v>8</v>
      </c>
      <c r="G826" s="3" t="s">
        <v>11</v>
      </c>
      <c r="H826" s="1">
        <v>44438</v>
      </c>
      <c r="I826" s="1">
        <v>44459</v>
      </c>
      <c r="J826" s="1">
        <v>44479</v>
      </c>
      <c r="K826">
        <v>37.571428571428569</v>
      </c>
      <c r="L826" s="48">
        <f t="shared" si="370"/>
        <v>0</v>
      </c>
      <c r="M826" s="48">
        <f t="shared" si="345"/>
        <v>0</v>
      </c>
      <c r="N826" s="48">
        <f t="shared" si="350"/>
        <v>0</v>
      </c>
      <c r="O826">
        <v>34.714285714285715</v>
      </c>
      <c r="P826">
        <v>2700</v>
      </c>
      <c r="Q826" s="9">
        <f>VLOOKUP(ROUND(K826,0),Sheet2!$B$20:$J$37,8,0)</f>
        <v>2726.9345824864808</v>
      </c>
      <c r="R826" s="46">
        <f>VLOOKUP(ROUND(K826,0),Sheet2!$B$20:$J$37,2,0)</f>
        <v>3770.264503671694</v>
      </c>
      <c r="S826" s="46">
        <f>VLOOKUP(ROUND(K826,0),Sheet2!$B$20:$J$37,3,0)</f>
        <v>3615.3543821737098</v>
      </c>
      <c r="T826" s="46">
        <f>VLOOKUP(ROUND(K826,0),Sheet2!$B$20:$J$37,4,0)</f>
        <v>3533.3228675721571</v>
      </c>
      <c r="U826" s="46">
        <f>VLOOKUP(ROUND(K826,0),Sheet2!$B$20:$J$37,5,0)</f>
        <v>3407.0101892735506</v>
      </c>
      <c r="V826" s="46">
        <f>VLOOKUP(ROUND(K826,0),Sheet2!$B$20:$J$37,6,0)</f>
        <v>3195.9472117761161</v>
      </c>
      <c r="W826" s="46">
        <f>VLOOKUP(ROUND(K826,0),Sheet2!$B$20:$J$37,7,0)</f>
        <v>2961.4408971312987</v>
      </c>
      <c r="X826" s="46">
        <f>VLOOKUP(ROUND(K826,0),Sheet2!$B$20:$J$37,8,0)</f>
        <v>2726.9345824864808</v>
      </c>
      <c r="Y826" s="46">
        <f>VLOOKUP(ROUND(K826,0),Sheet2!$B$20:$J$37,9,0)</f>
        <v>2515.8716049890463</v>
      </c>
      <c r="Z826" s="46">
        <f>VLOOKUP(ROUND(K826,0),Sheet2!$B$20:$M$37,10,0)</f>
        <v>2389.5589266904399</v>
      </c>
      <c r="AA826" s="46">
        <f>VLOOKUP(ROUND(K826,0),Sheet2!$B$20:$M$37,11,0)</f>
        <v>2307.5274120888876</v>
      </c>
      <c r="AB826" s="46">
        <f>VLOOKUP(ROUND(K826,0),Sheet2!$B$20:$M$37,12,0)</f>
        <v>2152.6172905909029</v>
      </c>
      <c r="AC826" s="46">
        <v>10</v>
      </c>
      <c r="AD826" s="53">
        <f t="shared" si="346"/>
        <v>0</v>
      </c>
      <c r="AE826">
        <v>1</v>
      </c>
      <c r="AF826" s="46">
        <v>0</v>
      </c>
      <c r="AG826">
        <v>0</v>
      </c>
      <c r="AH826" s="45">
        <v>0</v>
      </c>
      <c r="AL826">
        <v>0</v>
      </c>
      <c r="AM826" s="45">
        <v>0</v>
      </c>
      <c r="AO826">
        <v>0</v>
      </c>
      <c r="AQ826">
        <v>0</v>
      </c>
      <c r="AS826">
        <v>0</v>
      </c>
      <c r="AT826">
        <v>0</v>
      </c>
      <c r="AU826" t="s">
        <v>20</v>
      </c>
      <c r="AV826" t="s">
        <v>25</v>
      </c>
      <c r="AW826">
        <v>0</v>
      </c>
      <c r="AX826">
        <v>0</v>
      </c>
      <c r="AY826">
        <v>1</v>
      </c>
      <c r="AZ826" s="51">
        <f t="shared" si="347"/>
        <v>1</v>
      </c>
      <c r="BA826">
        <v>0</v>
      </c>
      <c r="BB826">
        <v>0</v>
      </c>
      <c r="BC826">
        <v>0</v>
      </c>
      <c r="BD826">
        <v>0</v>
      </c>
      <c r="BE826">
        <v>0</v>
      </c>
      <c r="BF826" s="51">
        <f t="shared" si="348"/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21</v>
      </c>
      <c r="BW826" t="s">
        <v>25</v>
      </c>
      <c r="BX826">
        <v>0</v>
      </c>
      <c r="BY826">
        <v>0</v>
      </c>
      <c r="BZ826" s="52">
        <f t="shared" si="368"/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 s="52">
        <f t="shared" si="369"/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Y826">
        <v>0</v>
      </c>
      <c r="CZ826">
        <v>0</v>
      </c>
      <c r="DA826">
        <v>0</v>
      </c>
      <c r="DC826">
        <v>0</v>
      </c>
      <c r="DD826" s="54">
        <f t="shared" si="349"/>
        <v>0</v>
      </c>
      <c r="DF826">
        <v>0</v>
      </c>
      <c r="DG826" s="46">
        <v>0</v>
      </c>
      <c r="DH826" t="s">
        <v>68</v>
      </c>
    </row>
    <row r="827" spans="1:112" hidden="1" x14ac:dyDescent="0.35">
      <c r="A827" t="s">
        <v>2</v>
      </c>
      <c r="B827">
        <v>21008922</v>
      </c>
      <c r="C827">
        <v>1992</v>
      </c>
      <c r="D827">
        <v>30</v>
      </c>
      <c r="E827">
        <v>0</v>
      </c>
      <c r="F827" t="s">
        <v>8</v>
      </c>
      <c r="G827" s="3" t="s">
        <v>11</v>
      </c>
      <c r="H827" s="1">
        <v>44426</v>
      </c>
      <c r="I827" s="1" t="s">
        <v>52</v>
      </c>
      <c r="J827" s="1">
        <v>44428</v>
      </c>
      <c r="K827">
        <v>37.857142857142854</v>
      </c>
      <c r="L827" s="48">
        <f t="shared" si="370"/>
        <v>0</v>
      </c>
      <c r="M827" s="48">
        <f t="shared" si="345"/>
        <v>0</v>
      </c>
      <c r="N827" s="48">
        <f t="shared" si="350"/>
        <v>0</v>
      </c>
      <c r="O827">
        <v>37.571428571428569</v>
      </c>
      <c r="P827">
        <v>2700</v>
      </c>
      <c r="Q827" s="9">
        <f>VLOOKUP(ROUND(K827,0),Sheet2!$B$20:$J$37,8,0)</f>
        <v>2726.9345824864808</v>
      </c>
      <c r="R827" s="46">
        <f>VLOOKUP(ROUND(K827,0),Sheet2!$B$20:$J$37,2,0)</f>
        <v>3770.264503671694</v>
      </c>
      <c r="S827" s="46">
        <f>VLOOKUP(ROUND(K827,0),Sheet2!$B$20:$J$37,3,0)</f>
        <v>3615.3543821737098</v>
      </c>
      <c r="T827" s="46">
        <f>VLOOKUP(ROUND(K827,0),Sheet2!$B$20:$J$37,4,0)</f>
        <v>3533.3228675721571</v>
      </c>
      <c r="U827" s="46">
        <f>VLOOKUP(ROUND(K827,0),Sheet2!$B$20:$J$37,5,0)</f>
        <v>3407.0101892735506</v>
      </c>
      <c r="V827" s="46">
        <f>VLOOKUP(ROUND(K827,0),Sheet2!$B$20:$J$37,6,0)</f>
        <v>3195.9472117761161</v>
      </c>
      <c r="W827" s="46">
        <f>VLOOKUP(ROUND(K827,0),Sheet2!$B$20:$J$37,7,0)</f>
        <v>2961.4408971312987</v>
      </c>
      <c r="X827" s="46">
        <f>VLOOKUP(ROUND(K827,0),Sheet2!$B$20:$J$37,8,0)</f>
        <v>2726.9345824864808</v>
      </c>
      <c r="Y827" s="46">
        <f>VLOOKUP(ROUND(K827,0),Sheet2!$B$20:$J$37,9,0)</f>
        <v>2515.8716049890463</v>
      </c>
      <c r="Z827" s="46">
        <f>VLOOKUP(ROUND(K827,0),Sheet2!$B$20:$M$37,10,0)</f>
        <v>2389.5589266904399</v>
      </c>
      <c r="AA827" s="46">
        <f>VLOOKUP(ROUND(K827,0),Sheet2!$B$20:$M$37,11,0)</f>
        <v>2307.5274120888876</v>
      </c>
      <c r="AB827" s="46">
        <f>VLOOKUP(ROUND(K827,0),Sheet2!$B$20:$M$37,12,0)</f>
        <v>2152.6172905909029</v>
      </c>
      <c r="AC827" s="46">
        <v>10</v>
      </c>
      <c r="AD827" s="53">
        <f t="shared" si="346"/>
        <v>0</v>
      </c>
      <c r="AE827">
        <v>1</v>
      </c>
      <c r="AF827" s="46">
        <v>0</v>
      </c>
      <c r="AG827">
        <v>0</v>
      </c>
      <c r="AH827" s="45">
        <v>0</v>
      </c>
      <c r="AL827">
        <v>0</v>
      </c>
      <c r="AM827" s="45">
        <v>0</v>
      </c>
      <c r="AO827">
        <v>0</v>
      </c>
      <c r="AQ827">
        <v>0</v>
      </c>
      <c r="AS827">
        <v>0</v>
      </c>
      <c r="AT827">
        <v>0</v>
      </c>
      <c r="AU827" t="s">
        <v>21</v>
      </c>
      <c r="AV827" t="s">
        <v>24</v>
      </c>
      <c r="AW827">
        <v>0</v>
      </c>
      <c r="AX827">
        <v>0</v>
      </c>
      <c r="AY827">
        <v>0</v>
      </c>
      <c r="AZ827" s="51">
        <f t="shared" si="347"/>
        <v>0</v>
      </c>
      <c r="BA827">
        <v>0</v>
      </c>
      <c r="BB827">
        <v>0</v>
      </c>
      <c r="BC827">
        <v>1</v>
      </c>
      <c r="BD827">
        <v>0</v>
      </c>
      <c r="BE827">
        <v>0</v>
      </c>
      <c r="BF827" s="51">
        <f t="shared" si="348"/>
        <v>0</v>
      </c>
      <c r="BG827">
        <v>0</v>
      </c>
      <c r="BH827">
        <v>0</v>
      </c>
      <c r="BI827">
        <v>1</v>
      </c>
      <c r="BJ827">
        <v>1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/>
      <c r="CW827">
        <v>0</v>
      </c>
      <c r="CY827">
        <v>0</v>
      </c>
      <c r="CZ827">
        <v>0</v>
      </c>
      <c r="DA827">
        <v>0</v>
      </c>
      <c r="DC827">
        <v>0</v>
      </c>
      <c r="DD827" s="54">
        <f t="shared" si="349"/>
        <v>0</v>
      </c>
      <c r="DF827">
        <v>0</v>
      </c>
      <c r="DG827" s="46">
        <v>0</v>
      </c>
      <c r="DH827" t="s">
        <v>68</v>
      </c>
    </row>
    <row r="828" spans="1:112" hidden="1" x14ac:dyDescent="0.35">
      <c r="A828" t="s">
        <v>3</v>
      </c>
      <c r="B828">
        <v>355603591</v>
      </c>
      <c r="C828">
        <v>1997</v>
      </c>
      <c r="D828">
        <v>25</v>
      </c>
      <c r="E828">
        <v>1</v>
      </c>
      <c r="F828" t="s">
        <v>8</v>
      </c>
      <c r="G828" s="3" t="s">
        <v>11</v>
      </c>
      <c r="H828" s="1">
        <v>44425</v>
      </c>
      <c r="I828" s="1">
        <v>44481</v>
      </c>
      <c r="J828" s="1">
        <v>44536</v>
      </c>
      <c r="K828">
        <v>38</v>
      </c>
      <c r="L828" s="48">
        <f t="shared" si="370"/>
        <v>0</v>
      </c>
      <c r="M828" s="48">
        <f t="shared" si="345"/>
        <v>0</v>
      </c>
      <c r="N828" s="48">
        <f t="shared" si="350"/>
        <v>0</v>
      </c>
      <c r="O828">
        <v>30.142857142857142</v>
      </c>
      <c r="P828">
        <v>2700</v>
      </c>
      <c r="Q828" s="9">
        <f>VLOOKUP(ROUND(K828,0),Sheet2!$B$20:$J$37,8,0)</f>
        <v>2726.9345824864808</v>
      </c>
      <c r="R828" s="46">
        <f>VLOOKUP(ROUND(K828,0),Sheet2!$B$20:$J$37,2,0)</f>
        <v>3770.264503671694</v>
      </c>
      <c r="S828" s="46">
        <f>VLOOKUP(ROUND(K828,0),Sheet2!$B$20:$J$37,3,0)</f>
        <v>3615.3543821737098</v>
      </c>
      <c r="T828" s="46">
        <f>VLOOKUP(ROUND(K828,0),Sheet2!$B$20:$J$37,4,0)</f>
        <v>3533.3228675721571</v>
      </c>
      <c r="U828" s="46">
        <f>VLOOKUP(ROUND(K828,0),Sheet2!$B$20:$J$37,5,0)</f>
        <v>3407.0101892735506</v>
      </c>
      <c r="V828" s="46">
        <f>VLOOKUP(ROUND(K828,0),Sheet2!$B$20:$J$37,6,0)</f>
        <v>3195.9472117761161</v>
      </c>
      <c r="W828" s="46">
        <f>VLOOKUP(ROUND(K828,0),Sheet2!$B$20:$J$37,7,0)</f>
        <v>2961.4408971312987</v>
      </c>
      <c r="X828" s="46">
        <f>VLOOKUP(ROUND(K828,0),Sheet2!$B$20:$J$37,8,0)</f>
        <v>2726.9345824864808</v>
      </c>
      <c r="Y828" s="46">
        <f>VLOOKUP(ROUND(K828,0),Sheet2!$B$20:$J$37,9,0)</f>
        <v>2515.8716049890463</v>
      </c>
      <c r="Z828" s="46">
        <f>VLOOKUP(ROUND(K828,0),Sheet2!$B$20:$M$37,10,0)</f>
        <v>2389.5589266904399</v>
      </c>
      <c r="AA828" s="46">
        <f>VLOOKUP(ROUND(K828,0),Sheet2!$B$20:$M$37,11,0)</f>
        <v>2307.5274120888876</v>
      </c>
      <c r="AB828" s="46">
        <f>VLOOKUP(ROUND(K828,0),Sheet2!$B$20:$M$37,12,0)</f>
        <v>2152.6172905909029</v>
      </c>
      <c r="AC828" s="46">
        <v>10</v>
      </c>
      <c r="AD828" s="53">
        <f t="shared" si="346"/>
        <v>0</v>
      </c>
      <c r="AE828">
        <v>1</v>
      </c>
      <c r="AF828" s="46">
        <v>0</v>
      </c>
      <c r="AG828">
        <v>0</v>
      </c>
      <c r="AH828" s="45">
        <v>0</v>
      </c>
      <c r="AL828">
        <v>0</v>
      </c>
      <c r="AM828" s="45">
        <v>0</v>
      </c>
      <c r="AO828">
        <v>0</v>
      </c>
      <c r="AS828">
        <v>1</v>
      </c>
      <c r="AT828">
        <v>0</v>
      </c>
      <c r="AU828" t="s">
        <v>20</v>
      </c>
      <c r="AV828" t="s">
        <v>24</v>
      </c>
      <c r="AW828">
        <v>0</v>
      </c>
      <c r="AX828">
        <v>0</v>
      </c>
      <c r="AY828">
        <v>1</v>
      </c>
      <c r="AZ828" s="51">
        <f t="shared" si="347"/>
        <v>1</v>
      </c>
      <c r="BA828">
        <v>0</v>
      </c>
      <c r="BB828">
        <v>0</v>
      </c>
      <c r="BC828">
        <v>1</v>
      </c>
      <c r="BD828">
        <v>0</v>
      </c>
      <c r="BE828">
        <v>0</v>
      </c>
      <c r="BF828" s="51">
        <f t="shared" si="348"/>
        <v>0</v>
      </c>
      <c r="BG828">
        <v>0</v>
      </c>
      <c r="BH828">
        <v>1</v>
      </c>
      <c r="BI828">
        <v>1</v>
      </c>
      <c r="BJ828">
        <v>1</v>
      </c>
      <c r="BK828">
        <v>1</v>
      </c>
      <c r="BL828">
        <v>0</v>
      </c>
      <c r="BM828">
        <v>1</v>
      </c>
      <c r="BN828">
        <v>0</v>
      </c>
      <c r="BO828">
        <v>1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56</v>
      </c>
      <c r="BW828" t="s">
        <v>24</v>
      </c>
      <c r="BX828">
        <v>0</v>
      </c>
      <c r="BY828">
        <v>1</v>
      </c>
      <c r="BZ828" s="52">
        <f t="shared" ref="BZ828:BZ830" si="371">BX828+BY828</f>
        <v>1</v>
      </c>
      <c r="CA828">
        <v>0</v>
      </c>
      <c r="CB828">
        <v>0</v>
      </c>
      <c r="CC828">
        <v>0</v>
      </c>
      <c r="CD828">
        <v>0</v>
      </c>
      <c r="CE828">
        <v>0</v>
      </c>
      <c r="CF828" s="52">
        <f t="shared" ref="CF828:CF830" si="372">CD828+CE828</f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Y828">
        <v>0</v>
      </c>
      <c r="CZ828">
        <v>0</v>
      </c>
      <c r="DA828">
        <v>0</v>
      </c>
      <c r="DC828">
        <v>1.1000000000000001</v>
      </c>
      <c r="DD828" s="54">
        <f t="shared" si="349"/>
        <v>1</v>
      </c>
      <c r="DE828" t="s">
        <v>8</v>
      </c>
      <c r="DF828">
        <v>0</v>
      </c>
      <c r="DG828" s="46">
        <v>0</v>
      </c>
      <c r="DH828" t="s">
        <v>68</v>
      </c>
    </row>
    <row r="829" spans="1:112" hidden="1" x14ac:dyDescent="0.35">
      <c r="A829" t="s">
        <v>3</v>
      </c>
      <c r="B829">
        <v>366395129</v>
      </c>
      <c r="C829">
        <v>1995</v>
      </c>
      <c r="D829">
        <v>27</v>
      </c>
      <c r="E829">
        <v>1</v>
      </c>
      <c r="F829" t="s">
        <v>8</v>
      </c>
      <c r="G829" s="3" t="s">
        <v>11</v>
      </c>
      <c r="H829" s="1">
        <v>44424</v>
      </c>
      <c r="I829" s="1">
        <v>44483</v>
      </c>
      <c r="J829" s="1">
        <v>44496</v>
      </c>
      <c r="K829">
        <v>38</v>
      </c>
      <c r="L829" s="48">
        <f t="shared" si="370"/>
        <v>0</v>
      </c>
      <c r="M829" s="48">
        <f t="shared" si="345"/>
        <v>0</v>
      </c>
      <c r="N829" s="48">
        <f t="shared" si="350"/>
        <v>0</v>
      </c>
      <c r="O829">
        <v>36.142857142857146</v>
      </c>
      <c r="P829">
        <v>2700</v>
      </c>
      <c r="Q829" s="9">
        <f>VLOOKUP(ROUND(K829,0),Sheet2!$B$20:$J$37,8,0)</f>
        <v>2726.9345824864808</v>
      </c>
      <c r="R829" s="46">
        <f>VLOOKUP(ROUND(K829,0),Sheet2!$B$20:$J$37,2,0)</f>
        <v>3770.264503671694</v>
      </c>
      <c r="S829" s="46">
        <f>VLOOKUP(ROUND(K829,0),Sheet2!$B$20:$J$37,3,0)</f>
        <v>3615.3543821737098</v>
      </c>
      <c r="T829" s="46">
        <f>VLOOKUP(ROUND(K829,0),Sheet2!$B$20:$J$37,4,0)</f>
        <v>3533.3228675721571</v>
      </c>
      <c r="U829" s="46">
        <f>VLOOKUP(ROUND(K829,0),Sheet2!$B$20:$J$37,5,0)</f>
        <v>3407.0101892735506</v>
      </c>
      <c r="V829" s="46">
        <f>VLOOKUP(ROUND(K829,0),Sheet2!$B$20:$J$37,6,0)</f>
        <v>3195.9472117761161</v>
      </c>
      <c r="W829" s="46">
        <f>VLOOKUP(ROUND(K829,0),Sheet2!$B$20:$J$37,7,0)</f>
        <v>2961.4408971312987</v>
      </c>
      <c r="X829" s="46">
        <f>VLOOKUP(ROUND(K829,0),Sheet2!$B$20:$J$37,8,0)</f>
        <v>2726.9345824864808</v>
      </c>
      <c r="Y829" s="46">
        <f>VLOOKUP(ROUND(K829,0),Sheet2!$B$20:$J$37,9,0)</f>
        <v>2515.8716049890463</v>
      </c>
      <c r="Z829" s="46">
        <f>VLOOKUP(ROUND(K829,0),Sheet2!$B$20:$M$37,10,0)</f>
        <v>2389.5589266904399</v>
      </c>
      <c r="AA829" s="46">
        <f>VLOOKUP(ROUND(K829,0),Sheet2!$B$20:$M$37,11,0)</f>
        <v>2307.5274120888876</v>
      </c>
      <c r="AB829" s="46">
        <f>VLOOKUP(ROUND(K829,0),Sheet2!$B$20:$M$37,12,0)</f>
        <v>2152.6172905909029</v>
      </c>
      <c r="AC829" s="46">
        <v>10</v>
      </c>
      <c r="AD829" s="53">
        <f t="shared" si="346"/>
        <v>0</v>
      </c>
      <c r="AE829">
        <v>1</v>
      </c>
      <c r="AF829" s="46">
        <v>0</v>
      </c>
      <c r="AG829">
        <v>0</v>
      </c>
      <c r="AH829" s="45">
        <v>0</v>
      </c>
      <c r="AL829">
        <v>0</v>
      </c>
      <c r="AM829" s="45">
        <v>0</v>
      </c>
      <c r="AO829">
        <v>0</v>
      </c>
      <c r="AS829">
        <v>0</v>
      </c>
      <c r="AT829">
        <v>1</v>
      </c>
      <c r="AU829" t="s">
        <v>20</v>
      </c>
      <c r="AV829" t="s">
        <v>24</v>
      </c>
      <c r="AW829">
        <v>0</v>
      </c>
      <c r="AX829">
        <v>0</v>
      </c>
      <c r="AY829">
        <v>1</v>
      </c>
      <c r="AZ829" s="51">
        <f t="shared" si="347"/>
        <v>1</v>
      </c>
      <c r="BA829">
        <v>0</v>
      </c>
      <c r="BB829">
        <v>0</v>
      </c>
      <c r="BC829">
        <v>1</v>
      </c>
      <c r="BD829">
        <v>0</v>
      </c>
      <c r="BE829">
        <v>0</v>
      </c>
      <c r="BF829" s="51">
        <f t="shared" si="348"/>
        <v>0</v>
      </c>
      <c r="BG829">
        <v>0</v>
      </c>
      <c r="BH829">
        <v>1</v>
      </c>
      <c r="BI829">
        <v>0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59</v>
      </c>
      <c r="BW829" t="s">
        <v>24</v>
      </c>
      <c r="BX829">
        <v>0</v>
      </c>
      <c r="BY829">
        <v>0</v>
      </c>
      <c r="BZ829" s="52">
        <f t="shared" si="371"/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 s="52">
        <f t="shared" si="372"/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Y829">
        <v>0</v>
      </c>
      <c r="CZ829">
        <v>0</v>
      </c>
      <c r="DA829">
        <v>0</v>
      </c>
      <c r="DC829">
        <v>0</v>
      </c>
      <c r="DD829" s="54">
        <f t="shared" si="349"/>
        <v>0</v>
      </c>
      <c r="DE829" t="s">
        <v>73</v>
      </c>
      <c r="DF829">
        <v>0</v>
      </c>
      <c r="DG829" s="46">
        <v>0</v>
      </c>
      <c r="DH829" t="s">
        <v>68</v>
      </c>
    </row>
    <row r="830" spans="1:112" hidden="1" x14ac:dyDescent="0.35">
      <c r="A830" t="s">
        <v>3</v>
      </c>
      <c r="B830">
        <v>964603630</v>
      </c>
      <c r="C830">
        <v>1992</v>
      </c>
      <c r="D830">
        <v>30</v>
      </c>
      <c r="E830" s="45">
        <v>1</v>
      </c>
      <c r="F830" t="s">
        <v>8</v>
      </c>
      <c r="G830" s="3" t="s">
        <v>11</v>
      </c>
      <c r="H830" s="1">
        <v>44433</v>
      </c>
      <c r="I830" s="1">
        <v>44485</v>
      </c>
      <c r="J830" s="1">
        <v>44491</v>
      </c>
      <c r="K830">
        <v>38</v>
      </c>
      <c r="L830" s="48">
        <f t="shared" si="370"/>
        <v>0</v>
      </c>
      <c r="M830" s="48">
        <f t="shared" si="345"/>
        <v>0</v>
      </c>
      <c r="N830" s="48">
        <f t="shared" si="350"/>
        <v>0</v>
      </c>
      <c r="O830">
        <v>37.142857142857146</v>
      </c>
      <c r="P830">
        <v>2700</v>
      </c>
      <c r="Q830" s="9">
        <f>VLOOKUP(ROUND(K830,0),Sheet2!$B$20:$J$37,8,0)</f>
        <v>2726.9345824864808</v>
      </c>
      <c r="R830" s="46">
        <f>VLOOKUP(ROUND(K830,0),Sheet2!$B$20:$J$37,2,0)</f>
        <v>3770.264503671694</v>
      </c>
      <c r="S830" s="46">
        <f>VLOOKUP(ROUND(K830,0),Sheet2!$B$20:$J$37,3,0)</f>
        <v>3615.3543821737098</v>
      </c>
      <c r="T830" s="46">
        <f>VLOOKUP(ROUND(K830,0),Sheet2!$B$20:$J$37,4,0)</f>
        <v>3533.3228675721571</v>
      </c>
      <c r="U830" s="46">
        <f>VLOOKUP(ROUND(K830,0),Sheet2!$B$20:$J$37,5,0)</f>
        <v>3407.0101892735506</v>
      </c>
      <c r="V830" s="46">
        <f>VLOOKUP(ROUND(K830,0),Sheet2!$B$20:$J$37,6,0)</f>
        <v>3195.9472117761161</v>
      </c>
      <c r="W830" s="46">
        <f>VLOOKUP(ROUND(K830,0),Sheet2!$B$20:$J$37,7,0)</f>
        <v>2961.4408971312987</v>
      </c>
      <c r="X830" s="46">
        <f>VLOOKUP(ROUND(K830,0),Sheet2!$B$20:$J$37,8,0)</f>
        <v>2726.9345824864808</v>
      </c>
      <c r="Y830" s="46">
        <f>VLOOKUP(ROUND(K830,0),Sheet2!$B$20:$J$37,9,0)</f>
        <v>2515.8716049890463</v>
      </c>
      <c r="Z830" s="46">
        <f>VLOOKUP(ROUND(K830,0),Sheet2!$B$20:$M$37,10,0)</f>
        <v>2389.5589266904399</v>
      </c>
      <c r="AA830" s="46">
        <f>VLOOKUP(ROUND(K830,0),Sheet2!$B$20:$M$37,11,0)</f>
        <v>2307.5274120888876</v>
      </c>
      <c r="AB830" s="46">
        <f>VLOOKUP(ROUND(K830,0),Sheet2!$B$20:$M$37,12,0)</f>
        <v>2152.6172905909029</v>
      </c>
      <c r="AC830" s="46">
        <v>10</v>
      </c>
      <c r="AD830" s="53">
        <f t="shared" si="346"/>
        <v>0</v>
      </c>
      <c r="AE830">
        <v>1</v>
      </c>
      <c r="AF830" s="46">
        <v>0</v>
      </c>
      <c r="AG830">
        <v>0</v>
      </c>
      <c r="AH830" s="45">
        <v>0</v>
      </c>
      <c r="AL830">
        <v>0</v>
      </c>
      <c r="AM830" s="45">
        <v>0</v>
      </c>
      <c r="AO830">
        <v>0</v>
      </c>
      <c r="AQ830">
        <v>0</v>
      </c>
      <c r="AS830">
        <v>0</v>
      </c>
      <c r="AT830">
        <v>0</v>
      </c>
      <c r="AU830" t="s">
        <v>20</v>
      </c>
      <c r="AV830" t="s">
        <v>24</v>
      </c>
      <c r="AW830">
        <v>0</v>
      </c>
      <c r="AX830">
        <v>0</v>
      </c>
      <c r="AY830">
        <v>1</v>
      </c>
      <c r="AZ830" s="51">
        <f t="shared" si="347"/>
        <v>1</v>
      </c>
      <c r="BA830">
        <v>0</v>
      </c>
      <c r="BB830">
        <v>0</v>
      </c>
      <c r="BC830">
        <v>1</v>
      </c>
      <c r="BD830">
        <v>0</v>
      </c>
      <c r="BE830">
        <v>0</v>
      </c>
      <c r="BF830" s="51">
        <f t="shared" si="348"/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52</v>
      </c>
      <c r="BW830" t="s">
        <v>24</v>
      </c>
      <c r="BX830">
        <v>0</v>
      </c>
      <c r="BY830">
        <v>0</v>
      </c>
      <c r="BZ830" s="52">
        <f t="shared" si="371"/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 s="52">
        <f t="shared" si="372"/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Y830">
        <v>0</v>
      </c>
      <c r="CZ830">
        <v>0</v>
      </c>
      <c r="DA830">
        <v>0</v>
      </c>
      <c r="DC830">
        <v>0</v>
      </c>
      <c r="DD830" s="54">
        <f t="shared" si="349"/>
        <v>0</v>
      </c>
      <c r="DE830" t="s">
        <v>73</v>
      </c>
      <c r="DF830">
        <v>0</v>
      </c>
      <c r="DG830" s="46">
        <v>0</v>
      </c>
      <c r="DH830" t="s">
        <v>68</v>
      </c>
    </row>
    <row r="831" spans="1:112" hidden="1" x14ac:dyDescent="0.35">
      <c r="A831" t="s">
        <v>2</v>
      </c>
      <c r="B831">
        <v>20043105</v>
      </c>
      <c r="C831">
        <v>1991</v>
      </c>
      <c r="D831">
        <v>31</v>
      </c>
      <c r="E831">
        <v>0</v>
      </c>
      <c r="F831" t="s">
        <v>9</v>
      </c>
      <c r="G831" s="4" t="s">
        <v>11</v>
      </c>
      <c r="H831" s="1">
        <v>44453</v>
      </c>
      <c r="I831" s="1"/>
      <c r="J831" s="1">
        <v>44540</v>
      </c>
      <c r="K831">
        <v>38</v>
      </c>
      <c r="L831" s="48">
        <f t="shared" si="370"/>
        <v>0</v>
      </c>
      <c r="M831" s="48">
        <f t="shared" si="345"/>
        <v>0</v>
      </c>
      <c r="N831" s="48">
        <f t="shared" si="350"/>
        <v>0</v>
      </c>
      <c r="O831">
        <v>25.571428571428569</v>
      </c>
      <c r="P831">
        <v>2700</v>
      </c>
      <c r="Q831" s="9">
        <f>VLOOKUP(ROUND(K831,0),Sheet2!$B$20:$J$37,8,0)</f>
        <v>2726.9345824864808</v>
      </c>
      <c r="R831" s="46">
        <f>VLOOKUP(ROUND(K831,0),Sheet2!$B$20:$J$37,2,0)</f>
        <v>3770.264503671694</v>
      </c>
      <c r="S831" s="46">
        <f>VLOOKUP(ROUND(K831,0),Sheet2!$B$20:$J$37,3,0)</f>
        <v>3615.3543821737098</v>
      </c>
      <c r="T831" s="46">
        <f>VLOOKUP(ROUND(K831,0),Sheet2!$B$20:$J$37,4,0)</f>
        <v>3533.3228675721571</v>
      </c>
      <c r="U831" s="46">
        <f>VLOOKUP(ROUND(K831,0),Sheet2!$B$20:$J$37,5,0)</f>
        <v>3407.0101892735506</v>
      </c>
      <c r="V831" s="46">
        <f>VLOOKUP(ROUND(K831,0),Sheet2!$B$20:$J$37,6,0)</f>
        <v>3195.9472117761161</v>
      </c>
      <c r="W831" s="46">
        <f>VLOOKUP(ROUND(K831,0),Sheet2!$B$20:$J$37,7,0)</f>
        <v>2961.4408971312987</v>
      </c>
      <c r="X831" s="46">
        <f>VLOOKUP(ROUND(K831,0),Sheet2!$B$20:$J$37,8,0)</f>
        <v>2726.9345824864808</v>
      </c>
      <c r="Y831" s="46">
        <f>VLOOKUP(ROUND(K831,0),Sheet2!$B$20:$J$37,9,0)</f>
        <v>2515.8716049890463</v>
      </c>
      <c r="Z831" s="46">
        <f>VLOOKUP(ROUND(K831,0),Sheet2!$B$20:$M$37,10,0)</f>
        <v>2389.5589266904399</v>
      </c>
      <c r="AA831" s="46">
        <f>VLOOKUP(ROUND(K831,0),Sheet2!$B$20:$M$37,11,0)</f>
        <v>2307.5274120888876</v>
      </c>
      <c r="AB831" s="46">
        <f>VLOOKUP(ROUND(K831,0),Sheet2!$B$20:$M$37,12,0)</f>
        <v>2152.6172905909029</v>
      </c>
      <c r="AC831" s="46">
        <v>10</v>
      </c>
      <c r="AD831" s="53">
        <f t="shared" si="346"/>
        <v>0</v>
      </c>
      <c r="AE831">
        <v>1</v>
      </c>
      <c r="AF831" s="46">
        <v>0</v>
      </c>
      <c r="AG831">
        <v>0</v>
      </c>
      <c r="AH831" s="45">
        <v>0</v>
      </c>
      <c r="AL831">
        <v>0</v>
      </c>
      <c r="AM831" s="45">
        <v>0</v>
      </c>
      <c r="AO831">
        <v>0</v>
      </c>
      <c r="AQ831">
        <v>0</v>
      </c>
      <c r="AS831">
        <v>0</v>
      </c>
      <c r="AT831">
        <v>0</v>
      </c>
      <c r="AU831" t="s">
        <v>21</v>
      </c>
      <c r="AV831" t="s">
        <v>25</v>
      </c>
      <c r="AW831">
        <v>0</v>
      </c>
      <c r="AX831">
        <v>0</v>
      </c>
      <c r="AY831">
        <v>0</v>
      </c>
      <c r="AZ831" s="51">
        <f t="shared" si="347"/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 s="51">
        <f t="shared" si="348"/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/>
      <c r="CW831">
        <v>0</v>
      </c>
      <c r="CY831">
        <v>0</v>
      </c>
      <c r="CZ831">
        <v>0</v>
      </c>
      <c r="DA831">
        <v>0</v>
      </c>
      <c r="DC831">
        <v>0</v>
      </c>
      <c r="DD831" s="54">
        <f t="shared" si="349"/>
        <v>0</v>
      </c>
      <c r="DF831">
        <v>0</v>
      </c>
      <c r="DG831" s="46">
        <v>0</v>
      </c>
      <c r="DH831" t="s">
        <v>68</v>
      </c>
    </row>
    <row r="832" spans="1:112" hidden="1" x14ac:dyDescent="0.35">
      <c r="A832" t="s">
        <v>3</v>
      </c>
      <c r="B832">
        <v>358070576</v>
      </c>
      <c r="C832">
        <v>1989</v>
      </c>
      <c r="D832">
        <v>33</v>
      </c>
      <c r="E832" s="45">
        <v>1</v>
      </c>
      <c r="F832" t="s">
        <v>8</v>
      </c>
      <c r="G832" s="3" t="s">
        <v>11</v>
      </c>
      <c r="H832" s="1">
        <v>44429</v>
      </c>
      <c r="I832" s="1"/>
      <c r="J832" s="1">
        <v>44515</v>
      </c>
      <c r="K832">
        <v>38</v>
      </c>
      <c r="L832" s="48">
        <f t="shared" si="370"/>
        <v>0</v>
      </c>
      <c r="M832" s="48">
        <f t="shared" si="345"/>
        <v>0</v>
      </c>
      <c r="N832" s="48">
        <f t="shared" si="350"/>
        <v>0</v>
      </c>
      <c r="O832">
        <v>25.714285714285715</v>
      </c>
      <c r="P832">
        <v>2700</v>
      </c>
      <c r="Q832" s="9">
        <f>VLOOKUP(ROUND(K832,0),Sheet2!$B$20:$J$37,8,0)</f>
        <v>2726.9345824864808</v>
      </c>
      <c r="R832" s="46">
        <f>VLOOKUP(ROUND(K832,0),Sheet2!$B$20:$J$37,2,0)</f>
        <v>3770.264503671694</v>
      </c>
      <c r="S832" s="46">
        <f>VLOOKUP(ROUND(K832,0),Sheet2!$B$20:$J$37,3,0)</f>
        <v>3615.3543821737098</v>
      </c>
      <c r="T832" s="46">
        <f>VLOOKUP(ROUND(K832,0),Sheet2!$B$20:$J$37,4,0)</f>
        <v>3533.3228675721571</v>
      </c>
      <c r="U832" s="46">
        <f>VLOOKUP(ROUND(K832,0),Sheet2!$B$20:$J$37,5,0)</f>
        <v>3407.0101892735506</v>
      </c>
      <c r="V832" s="46">
        <f>VLOOKUP(ROUND(K832,0),Sheet2!$B$20:$J$37,6,0)</f>
        <v>3195.9472117761161</v>
      </c>
      <c r="W832" s="46">
        <f>VLOOKUP(ROUND(K832,0),Sheet2!$B$20:$J$37,7,0)</f>
        <v>2961.4408971312987</v>
      </c>
      <c r="X832" s="46">
        <f>VLOOKUP(ROUND(K832,0),Sheet2!$B$20:$J$37,8,0)</f>
        <v>2726.9345824864808</v>
      </c>
      <c r="Y832" s="46">
        <f>VLOOKUP(ROUND(K832,0),Sheet2!$B$20:$J$37,9,0)</f>
        <v>2515.8716049890463</v>
      </c>
      <c r="Z832" s="46">
        <f>VLOOKUP(ROUND(K832,0),Sheet2!$B$20:$M$37,10,0)</f>
        <v>2389.5589266904399</v>
      </c>
      <c r="AA832" s="46">
        <f>VLOOKUP(ROUND(K832,0),Sheet2!$B$20:$M$37,11,0)</f>
        <v>2307.5274120888876</v>
      </c>
      <c r="AB832" s="46">
        <f>VLOOKUP(ROUND(K832,0),Sheet2!$B$20:$M$37,12,0)</f>
        <v>2152.6172905909029</v>
      </c>
      <c r="AC832" s="46">
        <v>10</v>
      </c>
      <c r="AD832" s="53">
        <f t="shared" si="346"/>
        <v>0</v>
      </c>
      <c r="AE832">
        <v>1</v>
      </c>
      <c r="AF832" s="46">
        <v>0</v>
      </c>
      <c r="AG832">
        <v>0</v>
      </c>
      <c r="AH832" s="45">
        <v>0</v>
      </c>
      <c r="AL832">
        <v>0</v>
      </c>
      <c r="AM832" s="45">
        <v>0</v>
      </c>
      <c r="AO832">
        <v>0</v>
      </c>
      <c r="AQ832">
        <v>0</v>
      </c>
      <c r="AS832">
        <v>0</v>
      </c>
      <c r="AT832">
        <v>0</v>
      </c>
      <c r="AU832" t="s">
        <v>21</v>
      </c>
      <c r="AV832" t="s">
        <v>25</v>
      </c>
      <c r="AW832">
        <v>0</v>
      </c>
      <c r="AX832">
        <v>0</v>
      </c>
      <c r="AY832">
        <v>1</v>
      </c>
      <c r="AZ832" s="51">
        <f t="shared" si="347"/>
        <v>1</v>
      </c>
      <c r="BA832">
        <v>0</v>
      </c>
      <c r="BB832">
        <v>0</v>
      </c>
      <c r="BC832">
        <v>0</v>
      </c>
      <c r="BD832">
        <v>0</v>
      </c>
      <c r="BE832">
        <v>0</v>
      </c>
      <c r="BF832" s="51">
        <f t="shared" si="348"/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/>
      <c r="CW832">
        <v>0</v>
      </c>
      <c r="CY832">
        <v>0</v>
      </c>
      <c r="CZ832">
        <v>0</v>
      </c>
      <c r="DA832">
        <v>0</v>
      </c>
      <c r="DC832">
        <v>0</v>
      </c>
      <c r="DD832" s="54">
        <f t="shared" si="349"/>
        <v>0</v>
      </c>
      <c r="DE832" t="s">
        <v>8</v>
      </c>
      <c r="DF832">
        <v>0</v>
      </c>
      <c r="DG832" s="46">
        <v>0</v>
      </c>
      <c r="DH832" t="s">
        <v>68</v>
      </c>
    </row>
    <row r="833" spans="1:112" hidden="1" x14ac:dyDescent="0.35">
      <c r="A833" t="s">
        <v>2</v>
      </c>
      <c r="B833">
        <v>21044200</v>
      </c>
      <c r="C833">
        <v>1987</v>
      </c>
      <c r="D833">
        <v>35</v>
      </c>
      <c r="E833">
        <v>0</v>
      </c>
      <c r="F833" t="s">
        <v>8</v>
      </c>
      <c r="G833" s="3" t="s">
        <v>11</v>
      </c>
      <c r="H833" s="1">
        <v>44427</v>
      </c>
      <c r="I833" s="1" t="s">
        <v>52</v>
      </c>
      <c r="J833" s="1">
        <v>44463</v>
      </c>
      <c r="K833">
        <v>38</v>
      </c>
      <c r="L833" s="48">
        <f t="shared" si="370"/>
        <v>0</v>
      </c>
      <c r="M833" s="48">
        <f t="shared" si="345"/>
        <v>0</v>
      </c>
      <c r="N833" s="48">
        <f t="shared" si="350"/>
        <v>0</v>
      </c>
      <c r="O833">
        <v>32.857142857142854</v>
      </c>
      <c r="P833">
        <v>2700</v>
      </c>
      <c r="Q833" s="9">
        <f>VLOOKUP(ROUND(K833,0),Sheet2!$B$20:$J$37,8,0)</f>
        <v>2726.9345824864808</v>
      </c>
      <c r="R833" s="46">
        <f>VLOOKUP(ROUND(K833,0),Sheet2!$B$20:$J$37,2,0)</f>
        <v>3770.264503671694</v>
      </c>
      <c r="S833" s="46">
        <f>VLOOKUP(ROUND(K833,0),Sheet2!$B$20:$J$37,3,0)</f>
        <v>3615.3543821737098</v>
      </c>
      <c r="T833" s="46">
        <f>VLOOKUP(ROUND(K833,0),Sheet2!$B$20:$J$37,4,0)</f>
        <v>3533.3228675721571</v>
      </c>
      <c r="U833" s="46">
        <f>VLOOKUP(ROUND(K833,0),Sheet2!$B$20:$J$37,5,0)</f>
        <v>3407.0101892735506</v>
      </c>
      <c r="V833" s="46">
        <f>VLOOKUP(ROUND(K833,0),Sheet2!$B$20:$J$37,6,0)</f>
        <v>3195.9472117761161</v>
      </c>
      <c r="W833" s="46">
        <f>VLOOKUP(ROUND(K833,0),Sheet2!$B$20:$J$37,7,0)</f>
        <v>2961.4408971312987</v>
      </c>
      <c r="X833" s="46">
        <f>VLOOKUP(ROUND(K833,0),Sheet2!$B$20:$J$37,8,0)</f>
        <v>2726.9345824864808</v>
      </c>
      <c r="Y833" s="46">
        <f>VLOOKUP(ROUND(K833,0),Sheet2!$B$20:$J$37,9,0)</f>
        <v>2515.8716049890463</v>
      </c>
      <c r="Z833" s="46">
        <f>VLOOKUP(ROUND(K833,0),Sheet2!$B$20:$M$37,10,0)</f>
        <v>2389.5589266904399</v>
      </c>
      <c r="AA833" s="46">
        <f>VLOOKUP(ROUND(K833,0),Sheet2!$B$20:$M$37,11,0)</f>
        <v>2307.5274120888876</v>
      </c>
      <c r="AB833" s="46">
        <f>VLOOKUP(ROUND(K833,0),Sheet2!$B$20:$M$37,12,0)</f>
        <v>2152.6172905909029</v>
      </c>
      <c r="AC833" s="46">
        <v>10</v>
      </c>
      <c r="AD833" s="53">
        <f t="shared" si="346"/>
        <v>0</v>
      </c>
      <c r="AE833">
        <v>1</v>
      </c>
      <c r="AF833" s="46">
        <v>0</v>
      </c>
      <c r="AG833">
        <v>0</v>
      </c>
      <c r="AH833" s="45">
        <v>0</v>
      </c>
      <c r="AL833">
        <v>0</v>
      </c>
      <c r="AM833" s="45">
        <v>0</v>
      </c>
      <c r="AO833">
        <v>0</v>
      </c>
      <c r="AQ833">
        <v>0</v>
      </c>
      <c r="AS833">
        <v>0</v>
      </c>
      <c r="AT833">
        <v>0</v>
      </c>
      <c r="AU833" t="s">
        <v>21</v>
      </c>
      <c r="AV833" t="s">
        <v>24</v>
      </c>
      <c r="AW833">
        <v>0</v>
      </c>
      <c r="AX833">
        <v>0</v>
      </c>
      <c r="AY833">
        <v>1</v>
      </c>
      <c r="AZ833" s="51">
        <f t="shared" si="347"/>
        <v>1</v>
      </c>
      <c r="BA833">
        <v>0</v>
      </c>
      <c r="BB833">
        <v>0</v>
      </c>
      <c r="BC833">
        <v>1</v>
      </c>
      <c r="BD833">
        <v>0</v>
      </c>
      <c r="BE833">
        <v>0</v>
      </c>
      <c r="BF833" s="51">
        <f t="shared" si="348"/>
        <v>0</v>
      </c>
      <c r="BG833">
        <v>0</v>
      </c>
      <c r="BH833">
        <v>0</v>
      </c>
      <c r="BI833">
        <v>0</v>
      </c>
      <c r="BJ833">
        <v>0</v>
      </c>
      <c r="BK833">
        <v>1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/>
      <c r="CW833">
        <v>0</v>
      </c>
      <c r="CY833">
        <v>0</v>
      </c>
      <c r="CZ833">
        <v>0</v>
      </c>
      <c r="DA833">
        <v>0</v>
      </c>
      <c r="DC833">
        <v>0</v>
      </c>
      <c r="DD833" s="54">
        <f t="shared" si="349"/>
        <v>0</v>
      </c>
      <c r="DF833">
        <v>0</v>
      </c>
      <c r="DG833" s="46">
        <v>0</v>
      </c>
      <c r="DH833" t="s">
        <v>68</v>
      </c>
    </row>
    <row r="834" spans="1:112" hidden="1" x14ac:dyDescent="0.35">
      <c r="A834" t="s">
        <v>3</v>
      </c>
      <c r="B834">
        <v>784316160</v>
      </c>
      <c r="C834">
        <v>1995</v>
      </c>
      <c r="D834">
        <v>27</v>
      </c>
      <c r="E834">
        <v>1</v>
      </c>
      <c r="F834" t="s">
        <v>8</v>
      </c>
      <c r="G834" s="3" t="s">
        <v>11</v>
      </c>
      <c r="H834" s="1">
        <v>44433</v>
      </c>
      <c r="I834" s="1"/>
      <c r="J834" s="1">
        <v>44511</v>
      </c>
      <c r="K834">
        <v>38.142857142857146</v>
      </c>
      <c r="L834" s="48">
        <f t="shared" si="370"/>
        <v>0</v>
      </c>
      <c r="M834" s="48">
        <f t="shared" ref="M834:M897" si="373">IF(AND(K834&gt;=28, K834&lt;34),1,0)</f>
        <v>0</v>
      </c>
      <c r="N834" s="48">
        <f t="shared" ref="N834:N897" si="374">IF(AND(K834&gt;=34, K834&lt;37),1,0)</f>
        <v>0</v>
      </c>
      <c r="O834">
        <v>27.000000000000004</v>
      </c>
      <c r="P834">
        <v>2700</v>
      </c>
      <c r="Q834" s="9">
        <f>VLOOKUP(ROUND(K834,0),Sheet2!$B$20:$J$37,8,0)</f>
        <v>2726.9345824864808</v>
      </c>
      <c r="R834" s="46">
        <f>VLOOKUP(ROUND(K834,0),Sheet2!$B$20:$J$37,2,0)</f>
        <v>3770.264503671694</v>
      </c>
      <c r="S834" s="46">
        <f>VLOOKUP(ROUND(K834,0),Sheet2!$B$20:$J$37,3,0)</f>
        <v>3615.3543821737098</v>
      </c>
      <c r="T834" s="46">
        <f>VLOOKUP(ROUND(K834,0),Sheet2!$B$20:$J$37,4,0)</f>
        <v>3533.3228675721571</v>
      </c>
      <c r="U834" s="46">
        <f>VLOOKUP(ROUND(K834,0),Sheet2!$B$20:$J$37,5,0)</f>
        <v>3407.0101892735506</v>
      </c>
      <c r="V834" s="46">
        <f>VLOOKUP(ROUND(K834,0),Sheet2!$B$20:$J$37,6,0)</f>
        <v>3195.9472117761161</v>
      </c>
      <c r="W834" s="46">
        <f>VLOOKUP(ROUND(K834,0),Sheet2!$B$20:$J$37,7,0)</f>
        <v>2961.4408971312987</v>
      </c>
      <c r="X834" s="46">
        <f>VLOOKUP(ROUND(K834,0),Sheet2!$B$20:$J$37,8,0)</f>
        <v>2726.9345824864808</v>
      </c>
      <c r="Y834" s="46">
        <f>VLOOKUP(ROUND(K834,0),Sheet2!$B$20:$J$37,9,0)</f>
        <v>2515.8716049890463</v>
      </c>
      <c r="Z834" s="46">
        <f>VLOOKUP(ROUND(K834,0),Sheet2!$B$20:$M$37,10,0)</f>
        <v>2389.5589266904399</v>
      </c>
      <c r="AA834" s="46">
        <f>VLOOKUP(ROUND(K834,0),Sheet2!$B$20:$M$37,11,0)</f>
        <v>2307.5274120888876</v>
      </c>
      <c r="AB834" s="46">
        <f>VLOOKUP(ROUND(K834,0),Sheet2!$B$20:$M$37,12,0)</f>
        <v>2152.6172905909029</v>
      </c>
      <c r="AC834" s="46">
        <v>10</v>
      </c>
      <c r="AD834" s="53">
        <f t="shared" si="346"/>
        <v>0</v>
      </c>
      <c r="AE834">
        <v>1</v>
      </c>
      <c r="AF834" s="46">
        <v>0</v>
      </c>
      <c r="AG834">
        <v>0</v>
      </c>
      <c r="AH834" s="45">
        <v>0</v>
      </c>
      <c r="AL834">
        <v>0</v>
      </c>
      <c r="AM834" s="45">
        <v>0</v>
      </c>
      <c r="AO834">
        <v>0</v>
      </c>
      <c r="AQ834">
        <v>0</v>
      </c>
      <c r="AS834">
        <v>0</v>
      </c>
      <c r="AT834">
        <v>0</v>
      </c>
      <c r="AU834" t="s">
        <v>21</v>
      </c>
      <c r="AV834" t="s">
        <v>25</v>
      </c>
      <c r="AW834">
        <v>0</v>
      </c>
      <c r="AX834">
        <v>0</v>
      </c>
      <c r="AY834">
        <v>1</v>
      </c>
      <c r="AZ834" s="51">
        <f t="shared" si="347"/>
        <v>1</v>
      </c>
      <c r="BA834">
        <v>0</v>
      </c>
      <c r="BB834">
        <v>0</v>
      </c>
      <c r="BC834">
        <v>1</v>
      </c>
      <c r="BD834">
        <v>0</v>
      </c>
      <c r="BE834">
        <v>0</v>
      </c>
      <c r="BF834" s="51">
        <f t="shared" si="348"/>
        <v>0</v>
      </c>
      <c r="BG834">
        <v>0</v>
      </c>
      <c r="BH834">
        <v>1</v>
      </c>
      <c r="BI834">
        <v>1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/>
      <c r="CW834">
        <v>0</v>
      </c>
      <c r="CY834">
        <v>0</v>
      </c>
      <c r="CZ834">
        <v>0</v>
      </c>
      <c r="DA834">
        <v>0</v>
      </c>
      <c r="DC834">
        <v>1</v>
      </c>
      <c r="DD834" s="54">
        <f t="shared" si="349"/>
        <v>1</v>
      </c>
      <c r="DE834" t="s">
        <v>8</v>
      </c>
      <c r="DF834">
        <v>0</v>
      </c>
      <c r="DG834" s="46">
        <v>0</v>
      </c>
      <c r="DH834" t="s">
        <v>68</v>
      </c>
    </row>
    <row r="835" spans="1:112" hidden="1" x14ac:dyDescent="0.35">
      <c r="A835" t="s">
        <v>2</v>
      </c>
      <c r="B835">
        <v>17703612</v>
      </c>
      <c r="C835">
        <v>1987</v>
      </c>
      <c r="D835">
        <v>35</v>
      </c>
      <c r="E835" s="45">
        <v>0</v>
      </c>
      <c r="F835" t="s">
        <v>9</v>
      </c>
      <c r="G835" s="3" t="s">
        <v>11</v>
      </c>
      <c r="H835" s="1">
        <v>44445</v>
      </c>
      <c r="I835" s="1" t="s">
        <v>52</v>
      </c>
      <c r="J835" s="1">
        <v>44441</v>
      </c>
      <c r="K835">
        <v>38.142857142857146</v>
      </c>
      <c r="L835" s="48">
        <f t="shared" si="370"/>
        <v>0</v>
      </c>
      <c r="M835" s="48">
        <f t="shared" si="373"/>
        <v>0</v>
      </c>
      <c r="N835" s="48">
        <f t="shared" si="374"/>
        <v>0</v>
      </c>
      <c r="O835">
        <v>38.714285714285715</v>
      </c>
      <c r="P835">
        <v>2700</v>
      </c>
      <c r="Q835" s="9">
        <f>VLOOKUP(ROUND(K835,0),Sheet2!$B$20:$J$37,8,0)</f>
        <v>2726.9345824864808</v>
      </c>
      <c r="R835" s="46">
        <f>VLOOKUP(ROUND(K835,0),Sheet2!$B$20:$J$37,2,0)</f>
        <v>3770.264503671694</v>
      </c>
      <c r="S835" s="46">
        <f>VLOOKUP(ROUND(K835,0),Sheet2!$B$20:$J$37,3,0)</f>
        <v>3615.3543821737098</v>
      </c>
      <c r="T835" s="46">
        <f>VLOOKUP(ROUND(K835,0),Sheet2!$B$20:$J$37,4,0)</f>
        <v>3533.3228675721571</v>
      </c>
      <c r="U835" s="46">
        <f>VLOOKUP(ROUND(K835,0),Sheet2!$B$20:$J$37,5,0)</f>
        <v>3407.0101892735506</v>
      </c>
      <c r="V835" s="46">
        <f>VLOOKUP(ROUND(K835,0),Sheet2!$B$20:$J$37,6,0)</f>
        <v>3195.9472117761161</v>
      </c>
      <c r="W835" s="46">
        <f>VLOOKUP(ROUND(K835,0),Sheet2!$B$20:$J$37,7,0)</f>
        <v>2961.4408971312987</v>
      </c>
      <c r="X835" s="46">
        <f>VLOOKUP(ROUND(K835,0),Sheet2!$B$20:$J$37,8,0)</f>
        <v>2726.9345824864808</v>
      </c>
      <c r="Y835" s="46">
        <f>VLOOKUP(ROUND(K835,0),Sheet2!$B$20:$J$37,9,0)</f>
        <v>2515.8716049890463</v>
      </c>
      <c r="Z835" s="46">
        <f>VLOOKUP(ROUND(K835,0),Sheet2!$B$20:$M$37,10,0)</f>
        <v>2389.5589266904399</v>
      </c>
      <c r="AA835" s="46">
        <f>VLOOKUP(ROUND(K835,0),Sheet2!$B$20:$M$37,11,0)</f>
        <v>2307.5274120888876</v>
      </c>
      <c r="AB835" s="46">
        <f>VLOOKUP(ROUND(K835,0),Sheet2!$B$20:$M$37,12,0)</f>
        <v>2152.6172905909029</v>
      </c>
      <c r="AC835" s="46">
        <v>10</v>
      </c>
      <c r="AD835" s="53">
        <f t="shared" ref="AD835:AD898" si="375">IF(P835&lt;Y835,1,0)</f>
        <v>0</v>
      </c>
      <c r="AE835">
        <v>1</v>
      </c>
      <c r="AF835" s="46">
        <v>0</v>
      </c>
      <c r="AG835">
        <v>0</v>
      </c>
      <c r="AH835" s="45">
        <v>0</v>
      </c>
      <c r="AL835">
        <v>0</v>
      </c>
      <c r="AM835" s="45">
        <v>0</v>
      </c>
      <c r="AO835">
        <v>0</v>
      </c>
      <c r="AQ835">
        <v>0</v>
      </c>
      <c r="AS835">
        <v>0</v>
      </c>
      <c r="AT835">
        <v>0</v>
      </c>
      <c r="AU835" t="s">
        <v>21</v>
      </c>
      <c r="AV835" t="s">
        <v>25</v>
      </c>
      <c r="AW835">
        <v>0</v>
      </c>
      <c r="AX835">
        <v>0</v>
      </c>
      <c r="AY835">
        <v>1</v>
      </c>
      <c r="AZ835" s="51">
        <f t="shared" ref="AZ835:AZ898" si="376">AX835+AY835</f>
        <v>1</v>
      </c>
      <c r="BA835">
        <v>0</v>
      </c>
      <c r="BB835">
        <v>0</v>
      </c>
      <c r="BC835">
        <v>0</v>
      </c>
      <c r="BD835">
        <v>0</v>
      </c>
      <c r="BE835">
        <v>0</v>
      </c>
      <c r="BF835" s="51">
        <f t="shared" ref="BF835:BF898" si="377">BD835+BE835</f>
        <v>0</v>
      </c>
      <c r="BG835">
        <v>0</v>
      </c>
      <c r="BH835">
        <v>1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/>
      <c r="CW835">
        <v>0</v>
      </c>
      <c r="CY835">
        <v>0</v>
      </c>
      <c r="CZ835">
        <v>0</v>
      </c>
      <c r="DA835">
        <v>0</v>
      </c>
      <c r="DC835">
        <v>0</v>
      </c>
      <c r="DD835" s="54">
        <f t="shared" ref="DD835:DD898" si="378">IF(DC835&gt;0,1,0)</f>
        <v>0</v>
      </c>
      <c r="DF835">
        <v>0</v>
      </c>
      <c r="DG835" s="46">
        <v>0</v>
      </c>
      <c r="DH835" t="s">
        <v>68</v>
      </c>
    </row>
    <row r="836" spans="1:112" hidden="1" x14ac:dyDescent="0.35">
      <c r="A836" t="s">
        <v>2</v>
      </c>
      <c r="B836">
        <v>18418085</v>
      </c>
      <c r="C836">
        <v>1991</v>
      </c>
      <c r="D836">
        <v>31</v>
      </c>
      <c r="E836" s="45">
        <v>0</v>
      </c>
      <c r="F836" t="s">
        <v>8</v>
      </c>
      <c r="G836" s="3" t="s">
        <v>11</v>
      </c>
      <c r="H836" s="1">
        <v>44425</v>
      </c>
      <c r="I836" s="1" t="s">
        <v>52</v>
      </c>
      <c r="J836" s="1">
        <v>44427</v>
      </c>
      <c r="K836">
        <v>38.285714285714285</v>
      </c>
      <c r="L836" s="48">
        <f t="shared" si="370"/>
        <v>0</v>
      </c>
      <c r="M836" s="48">
        <f t="shared" si="373"/>
        <v>0</v>
      </c>
      <c r="N836" s="48">
        <f t="shared" si="374"/>
        <v>0</v>
      </c>
      <c r="O836">
        <v>38</v>
      </c>
      <c r="P836">
        <v>2700</v>
      </c>
      <c r="Q836" s="9">
        <f>VLOOKUP(ROUND(K836,0),Sheet2!$B$20:$J$37,8,0)</f>
        <v>2726.9345824864808</v>
      </c>
      <c r="R836" s="46">
        <f>VLOOKUP(ROUND(K836,0),Sheet2!$B$20:$J$37,2,0)</f>
        <v>3770.264503671694</v>
      </c>
      <c r="S836" s="46">
        <f>VLOOKUP(ROUND(K836,0),Sheet2!$B$20:$J$37,3,0)</f>
        <v>3615.3543821737098</v>
      </c>
      <c r="T836" s="46">
        <f>VLOOKUP(ROUND(K836,0),Sheet2!$B$20:$J$37,4,0)</f>
        <v>3533.3228675721571</v>
      </c>
      <c r="U836" s="46">
        <f>VLOOKUP(ROUND(K836,0),Sheet2!$B$20:$J$37,5,0)</f>
        <v>3407.0101892735506</v>
      </c>
      <c r="V836" s="46">
        <f>VLOOKUP(ROUND(K836,0),Sheet2!$B$20:$J$37,6,0)</f>
        <v>3195.9472117761161</v>
      </c>
      <c r="W836" s="46">
        <f>VLOOKUP(ROUND(K836,0),Sheet2!$B$20:$J$37,7,0)</f>
        <v>2961.4408971312987</v>
      </c>
      <c r="X836" s="46">
        <f>VLOOKUP(ROUND(K836,0),Sheet2!$B$20:$J$37,8,0)</f>
        <v>2726.9345824864808</v>
      </c>
      <c r="Y836" s="46">
        <f>VLOOKUP(ROUND(K836,0),Sheet2!$B$20:$J$37,9,0)</f>
        <v>2515.8716049890463</v>
      </c>
      <c r="Z836" s="46">
        <f>VLOOKUP(ROUND(K836,0),Sheet2!$B$20:$M$37,10,0)</f>
        <v>2389.5589266904399</v>
      </c>
      <c r="AA836" s="46">
        <f>VLOOKUP(ROUND(K836,0),Sheet2!$B$20:$M$37,11,0)</f>
        <v>2307.5274120888876</v>
      </c>
      <c r="AB836" s="46">
        <f>VLOOKUP(ROUND(K836,0),Sheet2!$B$20:$M$37,12,0)</f>
        <v>2152.6172905909029</v>
      </c>
      <c r="AC836" s="46">
        <v>10</v>
      </c>
      <c r="AD836" s="53">
        <f t="shared" si="375"/>
        <v>0</v>
      </c>
      <c r="AE836">
        <v>1</v>
      </c>
      <c r="AF836" s="46">
        <v>0</v>
      </c>
      <c r="AG836">
        <v>0</v>
      </c>
      <c r="AH836" s="45">
        <v>0</v>
      </c>
      <c r="AL836">
        <v>0</v>
      </c>
      <c r="AM836" s="45">
        <v>0</v>
      </c>
      <c r="AO836">
        <v>0</v>
      </c>
      <c r="AQ836">
        <v>0</v>
      </c>
      <c r="AS836">
        <v>0</v>
      </c>
      <c r="AT836">
        <v>0</v>
      </c>
      <c r="AU836" t="s">
        <v>21</v>
      </c>
      <c r="AV836" t="s">
        <v>24</v>
      </c>
      <c r="AW836">
        <v>0</v>
      </c>
      <c r="AX836">
        <v>0</v>
      </c>
      <c r="AY836">
        <v>0</v>
      </c>
      <c r="AZ836" s="51">
        <f t="shared" si="376"/>
        <v>0</v>
      </c>
      <c r="BA836">
        <v>0</v>
      </c>
      <c r="BB836">
        <v>0</v>
      </c>
      <c r="BC836">
        <v>1</v>
      </c>
      <c r="BD836">
        <v>0</v>
      </c>
      <c r="BE836">
        <v>0</v>
      </c>
      <c r="BF836" s="51">
        <f t="shared" si="377"/>
        <v>0</v>
      </c>
      <c r="BG836">
        <v>0</v>
      </c>
      <c r="BH836">
        <v>0</v>
      </c>
      <c r="BI836">
        <v>1</v>
      </c>
      <c r="BJ836">
        <v>0</v>
      </c>
      <c r="BK836">
        <v>0</v>
      </c>
      <c r="BL836">
        <v>0</v>
      </c>
      <c r="BM836">
        <v>1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/>
      <c r="CW836">
        <v>0</v>
      </c>
      <c r="CY836">
        <v>0</v>
      </c>
      <c r="CZ836">
        <v>0</v>
      </c>
      <c r="DA836">
        <v>0</v>
      </c>
      <c r="DC836">
        <v>0</v>
      </c>
      <c r="DD836" s="54">
        <f t="shared" si="378"/>
        <v>0</v>
      </c>
      <c r="DF836">
        <v>0</v>
      </c>
      <c r="DG836" s="46">
        <v>0</v>
      </c>
      <c r="DH836" t="s">
        <v>68</v>
      </c>
    </row>
    <row r="837" spans="1:112" hidden="1" x14ac:dyDescent="0.35">
      <c r="A837" t="s">
        <v>2</v>
      </c>
      <c r="B837">
        <v>21009565</v>
      </c>
      <c r="C837">
        <v>1991</v>
      </c>
      <c r="D837">
        <v>31</v>
      </c>
      <c r="E837" s="45">
        <v>0</v>
      </c>
      <c r="F837" t="s">
        <v>8</v>
      </c>
      <c r="G837" s="3" t="s">
        <v>11</v>
      </c>
      <c r="H837" s="1">
        <v>44425</v>
      </c>
      <c r="I837" s="1">
        <v>44479</v>
      </c>
      <c r="J837" s="1">
        <v>44512</v>
      </c>
      <c r="K837" s="47">
        <v>38</v>
      </c>
      <c r="L837" s="48">
        <v>0</v>
      </c>
      <c r="M837" s="48">
        <f t="shared" si="373"/>
        <v>0</v>
      </c>
      <c r="N837" s="48">
        <f t="shared" si="374"/>
        <v>0</v>
      </c>
      <c r="P837">
        <v>2700</v>
      </c>
      <c r="Q837" s="9">
        <f>VLOOKUP(ROUND(K837,0),Sheet2!$B$20:$J$37,8,0)</f>
        <v>2726.9345824864808</v>
      </c>
      <c r="R837" s="46">
        <f>VLOOKUP(ROUND(K837,0),Sheet2!$B$20:$J$37,2,0)</f>
        <v>3770.264503671694</v>
      </c>
      <c r="S837" s="46">
        <f>VLOOKUP(ROUND(K837,0),Sheet2!$B$20:$J$37,3,0)</f>
        <v>3615.3543821737098</v>
      </c>
      <c r="T837" s="46">
        <f>VLOOKUP(ROUND(K837,0),Sheet2!$B$20:$J$37,4,0)</f>
        <v>3533.3228675721571</v>
      </c>
      <c r="U837" s="46">
        <f>VLOOKUP(ROUND(K837,0),Sheet2!$B$20:$J$37,5,0)</f>
        <v>3407.0101892735506</v>
      </c>
      <c r="V837" s="46">
        <f>VLOOKUP(ROUND(K837,0),Sheet2!$B$20:$J$37,6,0)</f>
        <v>3195.9472117761161</v>
      </c>
      <c r="W837" s="46">
        <f>VLOOKUP(ROUND(K837,0),Sheet2!$B$20:$J$37,7,0)</f>
        <v>2961.4408971312987</v>
      </c>
      <c r="X837" s="46">
        <f>VLOOKUP(ROUND(K837,0),Sheet2!$B$20:$J$37,8,0)</f>
        <v>2726.9345824864808</v>
      </c>
      <c r="Y837" s="46">
        <f>VLOOKUP(ROUND(K837,0),Sheet2!$B$20:$J$37,9,0)</f>
        <v>2515.8716049890463</v>
      </c>
      <c r="Z837" s="46">
        <f>VLOOKUP(ROUND(K837,0),Sheet2!$B$20:$M$37,10,0)</f>
        <v>2389.5589266904399</v>
      </c>
      <c r="AA837" s="46">
        <f>VLOOKUP(ROUND(K837,0),Sheet2!$B$20:$M$37,11,0)</f>
        <v>2307.5274120888876</v>
      </c>
      <c r="AB837" s="46">
        <f>VLOOKUP(ROUND(K837,0),Sheet2!$B$20:$M$37,12,0)</f>
        <v>2152.6172905909029</v>
      </c>
      <c r="AC837" s="46">
        <v>10</v>
      </c>
      <c r="AD837" s="53">
        <f t="shared" si="375"/>
        <v>0</v>
      </c>
      <c r="AE837">
        <v>1</v>
      </c>
      <c r="AF837" s="46">
        <v>0</v>
      </c>
      <c r="AG837">
        <v>0</v>
      </c>
      <c r="AH837" s="45">
        <v>0</v>
      </c>
      <c r="AL837">
        <v>0</v>
      </c>
      <c r="AM837" s="45">
        <v>0</v>
      </c>
      <c r="AO837">
        <v>0</v>
      </c>
      <c r="AQ837">
        <v>0</v>
      </c>
      <c r="AS837">
        <v>0</v>
      </c>
      <c r="AT837">
        <v>0</v>
      </c>
      <c r="AU837" t="s">
        <v>20</v>
      </c>
      <c r="AV837" t="s">
        <v>24</v>
      </c>
      <c r="AW837">
        <v>0</v>
      </c>
      <c r="AX837">
        <v>0</v>
      </c>
      <c r="AY837">
        <v>1</v>
      </c>
      <c r="AZ837" s="51">
        <f t="shared" si="376"/>
        <v>1</v>
      </c>
      <c r="BA837">
        <v>0</v>
      </c>
      <c r="BB837">
        <v>0</v>
      </c>
      <c r="BC837">
        <v>1</v>
      </c>
      <c r="BD837">
        <v>0</v>
      </c>
      <c r="BE837">
        <v>0</v>
      </c>
      <c r="BF837" s="51">
        <f t="shared" si="377"/>
        <v>0</v>
      </c>
      <c r="BG837">
        <v>0</v>
      </c>
      <c r="BH837">
        <v>1</v>
      </c>
      <c r="BI837">
        <v>1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54</v>
      </c>
      <c r="BW837" t="s">
        <v>24</v>
      </c>
      <c r="BX837">
        <v>0</v>
      </c>
      <c r="BY837">
        <v>0</v>
      </c>
      <c r="BZ837" s="52">
        <f t="shared" ref="BZ837:BZ843" si="379">BX837+BY837</f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 s="52">
        <f t="shared" ref="CF837:CF843" si="380">CD837+CE837</f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Y837">
        <v>0</v>
      </c>
      <c r="CZ837">
        <v>0</v>
      </c>
      <c r="DA837">
        <v>0</v>
      </c>
      <c r="DC837">
        <v>0</v>
      </c>
      <c r="DD837" s="54">
        <f t="shared" si="378"/>
        <v>0</v>
      </c>
      <c r="DE837" t="s">
        <v>8</v>
      </c>
      <c r="DF837">
        <v>0</v>
      </c>
      <c r="DG837" s="46">
        <v>0</v>
      </c>
      <c r="DH837" t="s">
        <v>68</v>
      </c>
    </row>
    <row r="838" spans="1:112" hidden="1" x14ac:dyDescent="0.35">
      <c r="A838" t="s">
        <v>2</v>
      </c>
      <c r="B838">
        <v>21053533</v>
      </c>
      <c r="C838">
        <v>1990</v>
      </c>
      <c r="D838">
        <v>32</v>
      </c>
      <c r="E838">
        <v>0</v>
      </c>
      <c r="F838" t="s">
        <v>8</v>
      </c>
      <c r="G838" s="4" t="s">
        <v>11</v>
      </c>
      <c r="H838" s="1">
        <v>44456</v>
      </c>
      <c r="I838" s="1">
        <v>44477</v>
      </c>
      <c r="J838" s="1">
        <v>44497</v>
      </c>
      <c r="K838" s="47">
        <v>38</v>
      </c>
      <c r="L838" s="48">
        <v>0</v>
      </c>
      <c r="M838" s="48">
        <f t="shared" si="373"/>
        <v>0</v>
      </c>
      <c r="N838" s="48">
        <f t="shared" si="374"/>
        <v>0</v>
      </c>
      <c r="P838">
        <v>2700</v>
      </c>
      <c r="Q838" s="9">
        <f>VLOOKUP(ROUND(K838,0),Sheet2!$B$20:$J$37,8,0)</f>
        <v>2726.9345824864808</v>
      </c>
      <c r="R838" s="46">
        <f>VLOOKUP(ROUND(K838,0),Sheet2!$B$20:$J$37,2,0)</f>
        <v>3770.264503671694</v>
      </c>
      <c r="S838" s="46">
        <f>VLOOKUP(ROUND(K838,0),Sheet2!$B$20:$J$37,3,0)</f>
        <v>3615.3543821737098</v>
      </c>
      <c r="T838" s="46">
        <f>VLOOKUP(ROUND(K838,0),Sheet2!$B$20:$J$37,4,0)</f>
        <v>3533.3228675721571</v>
      </c>
      <c r="U838" s="46">
        <f>VLOOKUP(ROUND(K838,0),Sheet2!$B$20:$J$37,5,0)</f>
        <v>3407.0101892735506</v>
      </c>
      <c r="V838" s="46">
        <f>VLOOKUP(ROUND(K838,0),Sheet2!$B$20:$J$37,6,0)</f>
        <v>3195.9472117761161</v>
      </c>
      <c r="W838" s="46">
        <f>VLOOKUP(ROUND(K838,0),Sheet2!$B$20:$J$37,7,0)</f>
        <v>2961.4408971312987</v>
      </c>
      <c r="X838" s="46">
        <f>VLOOKUP(ROUND(K838,0),Sheet2!$B$20:$J$37,8,0)</f>
        <v>2726.9345824864808</v>
      </c>
      <c r="Y838" s="46">
        <f>VLOOKUP(ROUND(K838,0),Sheet2!$B$20:$J$37,9,0)</f>
        <v>2515.8716049890463</v>
      </c>
      <c r="Z838" s="46">
        <f>VLOOKUP(ROUND(K838,0),Sheet2!$B$20:$M$37,10,0)</f>
        <v>2389.5589266904399</v>
      </c>
      <c r="AA838" s="46">
        <f>VLOOKUP(ROUND(K838,0),Sheet2!$B$20:$M$37,11,0)</f>
        <v>2307.5274120888876</v>
      </c>
      <c r="AB838" s="46">
        <f>VLOOKUP(ROUND(K838,0),Sheet2!$B$20:$M$37,12,0)</f>
        <v>2152.6172905909029</v>
      </c>
      <c r="AC838" s="46">
        <v>10</v>
      </c>
      <c r="AD838" s="53">
        <f t="shared" si="375"/>
        <v>0</v>
      </c>
      <c r="AE838">
        <v>1</v>
      </c>
      <c r="AF838" s="46">
        <v>0</v>
      </c>
      <c r="AG838">
        <v>0</v>
      </c>
      <c r="AH838" s="45">
        <v>0</v>
      </c>
      <c r="AL838">
        <v>0</v>
      </c>
      <c r="AM838" s="45">
        <v>0</v>
      </c>
      <c r="AO838">
        <v>0</v>
      </c>
      <c r="AQ838">
        <v>0</v>
      </c>
      <c r="AS838">
        <v>0</v>
      </c>
      <c r="AT838">
        <v>0</v>
      </c>
      <c r="AU838" t="s">
        <v>20</v>
      </c>
      <c r="AV838" t="s">
        <v>25</v>
      </c>
      <c r="AW838">
        <v>0</v>
      </c>
      <c r="AX838">
        <v>0</v>
      </c>
      <c r="AY838">
        <v>1</v>
      </c>
      <c r="AZ838" s="51">
        <f t="shared" si="376"/>
        <v>1</v>
      </c>
      <c r="BA838">
        <v>0</v>
      </c>
      <c r="BB838">
        <v>1</v>
      </c>
      <c r="BC838">
        <v>0</v>
      </c>
      <c r="BD838">
        <v>0</v>
      </c>
      <c r="BE838">
        <v>0</v>
      </c>
      <c r="BF838" s="51">
        <f t="shared" si="377"/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21</v>
      </c>
      <c r="BW838" t="s">
        <v>25</v>
      </c>
      <c r="BX838">
        <v>0</v>
      </c>
      <c r="BY838">
        <v>1</v>
      </c>
      <c r="BZ838" s="52">
        <f t="shared" si="379"/>
        <v>1</v>
      </c>
      <c r="CA838">
        <v>0</v>
      </c>
      <c r="CB838">
        <v>0</v>
      </c>
      <c r="CC838">
        <v>0</v>
      </c>
      <c r="CD838">
        <v>0</v>
      </c>
      <c r="CE838">
        <v>0</v>
      </c>
      <c r="CF838" s="52">
        <f t="shared" si="380"/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Y838">
        <v>0</v>
      </c>
      <c r="CZ838">
        <v>0</v>
      </c>
      <c r="DA838">
        <v>0</v>
      </c>
      <c r="DC838">
        <v>0</v>
      </c>
      <c r="DD838" s="54">
        <f t="shared" si="378"/>
        <v>0</v>
      </c>
      <c r="DF838">
        <v>0</v>
      </c>
      <c r="DG838" s="46">
        <v>0</v>
      </c>
      <c r="DH838" t="s">
        <v>68</v>
      </c>
    </row>
    <row r="839" spans="1:112" hidden="1" x14ac:dyDescent="0.35">
      <c r="A839" t="s">
        <v>3</v>
      </c>
      <c r="B839">
        <v>983776881</v>
      </c>
      <c r="C839">
        <v>1995</v>
      </c>
      <c r="D839">
        <v>27</v>
      </c>
      <c r="E839" s="45">
        <v>1</v>
      </c>
      <c r="F839" t="s">
        <v>8</v>
      </c>
      <c r="G839" s="3" t="s">
        <v>11</v>
      </c>
      <c r="H839" s="1">
        <v>44426</v>
      </c>
      <c r="I839" s="1">
        <v>44542</v>
      </c>
      <c r="J839" s="1">
        <v>44540</v>
      </c>
      <c r="K839">
        <v>39.714285714285715</v>
      </c>
      <c r="L839" s="48">
        <f t="shared" ref="L839:L870" si="381">IF(K839&lt;28,1,0)</f>
        <v>0</v>
      </c>
      <c r="M839" s="48">
        <f t="shared" si="373"/>
        <v>0</v>
      </c>
      <c r="N839" s="48">
        <f t="shared" si="374"/>
        <v>0</v>
      </c>
      <c r="O839">
        <v>23.428571428571431</v>
      </c>
      <c r="P839">
        <v>2960</v>
      </c>
      <c r="Q839" s="9">
        <f>VLOOKUP(ROUND(K839,0),Sheet2!$B$20:$J$37,8,0)</f>
        <v>3027.866102317616</v>
      </c>
      <c r="R839" s="46">
        <f>VLOOKUP(ROUND(K839,0),Sheet2!$B$20:$J$37,2,0)</f>
        <v>4186.3329471694315</v>
      </c>
      <c r="S839" s="46">
        <f>VLOOKUP(ROUND(K839,0),Sheet2!$B$20:$J$37,3,0)</f>
        <v>4014.327682062572</v>
      </c>
      <c r="T839" s="46">
        <f>VLOOKUP(ROUND(K839,0),Sheet2!$B$20:$J$37,4,0)</f>
        <v>3923.2435599941455</v>
      </c>
      <c r="U839" s="46">
        <f>VLOOKUP(ROUND(K839,0),Sheet2!$B$20:$J$37,5,0)</f>
        <v>3782.9916157892471</v>
      </c>
      <c r="V839" s="46">
        <f>VLOOKUP(ROUND(K839,0),Sheet2!$B$20:$J$37,6,0)</f>
        <v>3548.6367327923881</v>
      </c>
      <c r="W839" s="46">
        <f>VLOOKUP(ROUND(K839,0),Sheet2!$B$20:$J$37,7,0)</f>
        <v>3288.2514175550023</v>
      </c>
      <c r="X839" s="46">
        <f>VLOOKUP(ROUND(K839,0),Sheet2!$B$20:$J$37,8,0)</f>
        <v>3027.866102317616</v>
      </c>
      <c r="Y839" s="46">
        <f>VLOOKUP(ROUND(K839,0),Sheet2!$B$20:$J$37,9,0)</f>
        <v>2793.5112193207569</v>
      </c>
      <c r="Z839" s="46">
        <f>VLOOKUP(ROUND(K839,0),Sheet2!$B$20:$M$37,10,0)</f>
        <v>2653.2592751158591</v>
      </c>
      <c r="AA839" s="46">
        <f>VLOOKUP(ROUND(K839,0),Sheet2!$B$20:$M$37,11,0)</f>
        <v>2562.1751530474321</v>
      </c>
      <c r="AB839" s="46">
        <f>VLOOKUP(ROUND(K839,0),Sheet2!$B$20:$M$37,12,0)</f>
        <v>2390.1698879405726</v>
      </c>
      <c r="AC839" s="46">
        <v>10</v>
      </c>
      <c r="AD839" s="53">
        <f t="shared" si="375"/>
        <v>0</v>
      </c>
      <c r="AE839">
        <v>1</v>
      </c>
      <c r="AF839" s="46">
        <v>0</v>
      </c>
      <c r="AG839">
        <v>0</v>
      </c>
      <c r="AH839" s="45">
        <v>0</v>
      </c>
      <c r="AL839">
        <v>0</v>
      </c>
      <c r="AM839" s="45">
        <v>0</v>
      </c>
      <c r="AO839">
        <v>0</v>
      </c>
      <c r="AS839">
        <v>0</v>
      </c>
      <c r="AT839">
        <v>0</v>
      </c>
      <c r="AU839" t="s">
        <v>20</v>
      </c>
      <c r="AV839" t="s">
        <v>24</v>
      </c>
      <c r="AW839">
        <v>0</v>
      </c>
      <c r="AX839">
        <v>0</v>
      </c>
      <c r="AY839">
        <v>1</v>
      </c>
      <c r="AZ839" s="51">
        <f t="shared" si="376"/>
        <v>1</v>
      </c>
      <c r="BA839">
        <v>0</v>
      </c>
      <c r="BB839">
        <v>0</v>
      </c>
      <c r="BC839">
        <v>1</v>
      </c>
      <c r="BD839">
        <v>0</v>
      </c>
      <c r="BE839">
        <v>0</v>
      </c>
      <c r="BF839" s="51">
        <f t="shared" si="377"/>
        <v>0</v>
      </c>
      <c r="BG839">
        <v>0</v>
      </c>
      <c r="BH839">
        <v>1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116</v>
      </c>
      <c r="BW839" t="s">
        <v>24</v>
      </c>
      <c r="BX839">
        <v>0</v>
      </c>
      <c r="BY839">
        <v>0</v>
      </c>
      <c r="BZ839" s="52">
        <f t="shared" si="379"/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 s="52">
        <f t="shared" si="380"/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Y839">
        <v>0</v>
      </c>
      <c r="CZ839">
        <v>0</v>
      </c>
      <c r="DA839">
        <v>0</v>
      </c>
      <c r="DC839">
        <v>0</v>
      </c>
      <c r="DD839" s="54">
        <f t="shared" si="378"/>
        <v>0</v>
      </c>
      <c r="DE839" t="s">
        <v>73</v>
      </c>
      <c r="DF839">
        <v>0</v>
      </c>
      <c r="DG839" s="46">
        <v>0</v>
      </c>
      <c r="DH839" t="s">
        <v>68</v>
      </c>
    </row>
    <row r="840" spans="1:112" hidden="1" x14ac:dyDescent="0.35">
      <c r="A840" t="s">
        <v>3</v>
      </c>
      <c r="B840">
        <v>363310262</v>
      </c>
      <c r="C840">
        <v>1997</v>
      </c>
      <c r="D840">
        <v>25</v>
      </c>
      <c r="E840">
        <v>1</v>
      </c>
      <c r="F840" t="s">
        <v>8</v>
      </c>
      <c r="G840" s="3" t="s">
        <v>11</v>
      </c>
      <c r="H840" s="1">
        <v>44438</v>
      </c>
      <c r="I840" s="1">
        <v>44469</v>
      </c>
      <c r="J840" s="1">
        <v>44513</v>
      </c>
      <c r="K840">
        <v>40.428571428571431</v>
      </c>
      <c r="L840" s="48">
        <f t="shared" si="381"/>
        <v>0</v>
      </c>
      <c r="M840" s="48">
        <f t="shared" si="373"/>
        <v>0</v>
      </c>
      <c r="N840" s="48">
        <f t="shared" si="374"/>
        <v>0</v>
      </c>
      <c r="O840">
        <v>34.142857142857146</v>
      </c>
      <c r="P840">
        <v>2950</v>
      </c>
      <c r="Q840" s="9">
        <f>VLOOKUP(ROUND(K840,0),Sheet2!$B$20:$J$37,8,0)</f>
        <v>3027.866102317616</v>
      </c>
      <c r="R840" s="46">
        <f>VLOOKUP(ROUND(K840,0),Sheet2!$B$20:$J$37,2,0)</f>
        <v>4186.3329471694315</v>
      </c>
      <c r="S840" s="46">
        <f>VLOOKUP(ROUND(K840,0),Sheet2!$B$20:$J$37,3,0)</f>
        <v>4014.327682062572</v>
      </c>
      <c r="T840" s="46">
        <f>VLOOKUP(ROUND(K840,0),Sheet2!$B$20:$J$37,4,0)</f>
        <v>3923.2435599941455</v>
      </c>
      <c r="U840" s="46">
        <f>VLOOKUP(ROUND(K840,0),Sheet2!$B$20:$J$37,5,0)</f>
        <v>3782.9916157892471</v>
      </c>
      <c r="V840" s="46">
        <f>VLOOKUP(ROUND(K840,0),Sheet2!$B$20:$J$37,6,0)</f>
        <v>3548.6367327923881</v>
      </c>
      <c r="W840" s="46">
        <f>VLOOKUP(ROUND(K840,0),Sheet2!$B$20:$J$37,7,0)</f>
        <v>3288.2514175550023</v>
      </c>
      <c r="X840" s="46">
        <f>VLOOKUP(ROUND(K840,0),Sheet2!$B$20:$J$37,8,0)</f>
        <v>3027.866102317616</v>
      </c>
      <c r="Y840" s="46">
        <f>VLOOKUP(ROUND(K840,0),Sheet2!$B$20:$J$37,9,0)</f>
        <v>2793.5112193207569</v>
      </c>
      <c r="Z840" s="46">
        <f>VLOOKUP(ROUND(K840,0),Sheet2!$B$20:$M$37,10,0)</f>
        <v>2653.2592751158591</v>
      </c>
      <c r="AA840" s="46">
        <f>VLOOKUP(ROUND(K840,0),Sheet2!$B$20:$M$37,11,0)</f>
        <v>2562.1751530474321</v>
      </c>
      <c r="AB840" s="46">
        <f>VLOOKUP(ROUND(K840,0),Sheet2!$B$20:$M$37,12,0)</f>
        <v>2390.1698879405726</v>
      </c>
      <c r="AC840" s="46">
        <v>10</v>
      </c>
      <c r="AD840" s="53">
        <f t="shared" si="375"/>
        <v>0</v>
      </c>
      <c r="AE840">
        <v>1</v>
      </c>
      <c r="AF840" s="46">
        <v>0</v>
      </c>
      <c r="AG840">
        <v>0</v>
      </c>
      <c r="AH840" s="45">
        <v>0</v>
      </c>
      <c r="AL840">
        <v>0</v>
      </c>
      <c r="AM840" s="45">
        <v>0</v>
      </c>
      <c r="AO840">
        <v>0</v>
      </c>
      <c r="AQ840">
        <v>0</v>
      </c>
      <c r="AS840">
        <v>0</v>
      </c>
      <c r="AT840">
        <v>0</v>
      </c>
      <c r="AU840" t="s">
        <v>20</v>
      </c>
      <c r="AV840" t="s">
        <v>25</v>
      </c>
      <c r="AW840">
        <v>0</v>
      </c>
      <c r="AX840">
        <v>0</v>
      </c>
      <c r="AY840">
        <v>1</v>
      </c>
      <c r="AZ840" s="51">
        <f t="shared" si="376"/>
        <v>1</v>
      </c>
      <c r="BA840">
        <v>0</v>
      </c>
      <c r="BB840">
        <v>0</v>
      </c>
      <c r="BC840">
        <v>0</v>
      </c>
      <c r="BD840">
        <v>0</v>
      </c>
      <c r="BE840">
        <v>0</v>
      </c>
      <c r="BF840" s="51">
        <f t="shared" si="377"/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31</v>
      </c>
      <c r="BW840" t="s">
        <v>25</v>
      </c>
      <c r="BX840">
        <v>0</v>
      </c>
      <c r="BY840">
        <v>0</v>
      </c>
      <c r="BZ840" s="52">
        <f t="shared" si="379"/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 s="52">
        <f t="shared" si="380"/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Y840">
        <v>0</v>
      </c>
      <c r="CZ840">
        <v>0</v>
      </c>
      <c r="DA840">
        <v>0</v>
      </c>
      <c r="DC840">
        <v>0</v>
      </c>
      <c r="DD840" s="54">
        <f t="shared" si="378"/>
        <v>0</v>
      </c>
      <c r="DE840" t="s">
        <v>73</v>
      </c>
      <c r="DF840">
        <v>0</v>
      </c>
      <c r="DG840" s="46">
        <v>0</v>
      </c>
      <c r="DH840" t="s">
        <v>68</v>
      </c>
    </row>
    <row r="841" spans="1:112" hidden="1" x14ac:dyDescent="0.35">
      <c r="A841" t="s">
        <v>3</v>
      </c>
      <c r="B841">
        <v>769308363</v>
      </c>
      <c r="C841">
        <v>1990</v>
      </c>
      <c r="D841">
        <v>32</v>
      </c>
      <c r="E841">
        <v>1</v>
      </c>
      <c r="F841" t="s">
        <v>8</v>
      </c>
      <c r="G841" s="3" t="s">
        <v>11</v>
      </c>
      <c r="H841" s="1">
        <v>44443</v>
      </c>
      <c r="I841" s="1">
        <v>44464</v>
      </c>
      <c r="J841" s="1">
        <v>44522</v>
      </c>
      <c r="K841">
        <v>38.571428571428569</v>
      </c>
      <c r="L841" s="48">
        <f t="shared" si="381"/>
        <v>0</v>
      </c>
      <c r="M841" s="48">
        <f t="shared" si="373"/>
        <v>0</v>
      </c>
      <c r="N841" s="48">
        <f t="shared" si="374"/>
        <v>0</v>
      </c>
      <c r="O841">
        <v>30.285714285714285</v>
      </c>
      <c r="P841">
        <v>2815</v>
      </c>
      <c r="Q841" s="9">
        <f>VLOOKUP(ROUND(K841,0),Sheet2!$B$20:$J$37,8,0)</f>
        <v>2883.6536389391513</v>
      </c>
      <c r="R841" s="46">
        <f>VLOOKUP(ROUND(K841,0),Sheet2!$B$20:$J$37,2,0)</f>
        <v>3986.9445441050993</v>
      </c>
      <c r="S841" s="46">
        <f>VLOOKUP(ROUND(K841,0),Sheet2!$B$20:$J$37,3,0)</f>
        <v>3823.1316171522089</v>
      </c>
      <c r="T841" s="46">
        <f>VLOOKUP(ROUND(K841,0),Sheet2!$B$20:$J$37,4,0)</f>
        <v>3736.3856874523608</v>
      </c>
      <c r="U841" s="46">
        <f>VLOOKUP(ROUND(K841,0),Sheet2!$B$20:$J$37,5,0)</f>
        <v>3602.8137210549116</v>
      </c>
      <c r="V841" s="46">
        <f>VLOOKUP(ROUND(K841,0),Sheet2!$B$20:$J$37,6,0)</f>
        <v>3379.6207896898895</v>
      </c>
      <c r="W841" s="46">
        <f>VLOOKUP(ROUND(K841,0),Sheet2!$B$20:$J$37,7,0)</f>
        <v>3131.6372143145204</v>
      </c>
      <c r="X841" s="46">
        <f>VLOOKUP(ROUND(K841,0),Sheet2!$B$20:$J$37,8,0)</f>
        <v>2883.6536389391513</v>
      </c>
      <c r="Y841" s="46">
        <f>VLOOKUP(ROUND(K841,0),Sheet2!$B$20:$J$37,9,0)</f>
        <v>2660.4607075741292</v>
      </c>
      <c r="Z841" s="46">
        <f>VLOOKUP(ROUND(K841,0),Sheet2!$B$20:$M$37,10,0)</f>
        <v>2526.8887411766796</v>
      </c>
      <c r="AA841" s="46">
        <f>VLOOKUP(ROUND(K841,0),Sheet2!$B$20:$M$37,11,0)</f>
        <v>2440.1428114768319</v>
      </c>
      <c r="AB841" s="46">
        <f>VLOOKUP(ROUND(K841,0),Sheet2!$B$20:$M$37,12,0)</f>
        <v>2276.3298845239415</v>
      </c>
      <c r="AC841" s="46">
        <v>10</v>
      </c>
      <c r="AD841" s="53">
        <f t="shared" si="375"/>
        <v>0</v>
      </c>
      <c r="AE841">
        <v>1</v>
      </c>
      <c r="AF841" s="46">
        <v>0</v>
      </c>
      <c r="AG841">
        <v>0</v>
      </c>
      <c r="AH841" s="45">
        <v>0</v>
      </c>
      <c r="AL841">
        <v>0</v>
      </c>
      <c r="AM841" s="45">
        <v>0</v>
      </c>
      <c r="AO841">
        <v>0</v>
      </c>
      <c r="AS841">
        <v>0</v>
      </c>
      <c r="AT841">
        <v>0</v>
      </c>
      <c r="AU841" t="s">
        <v>20</v>
      </c>
      <c r="AV841" t="s">
        <v>25</v>
      </c>
      <c r="AW841">
        <v>0</v>
      </c>
      <c r="AX841">
        <v>0</v>
      </c>
      <c r="AY841">
        <v>1</v>
      </c>
      <c r="AZ841" s="51">
        <f t="shared" si="376"/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 s="51">
        <f t="shared" si="377"/>
        <v>0</v>
      </c>
      <c r="BG841">
        <v>0</v>
      </c>
      <c r="BH841">
        <v>0</v>
      </c>
      <c r="BI841">
        <v>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21</v>
      </c>
      <c r="BW841" t="s">
        <v>25</v>
      </c>
      <c r="BX841">
        <v>0</v>
      </c>
      <c r="BY841">
        <v>0</v>
      </c>
      <c r="BZ841" s="52">
        <f t="shared" si="379"/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 s="52">
        <f t="shared" si="380"/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Y841">
        <v>0</v>
      </c>
      <c r="CZ841">
        <v>0</v>
      </c>
      <c r="DA841">
        <v>0</v>
      </c>
      <c r="DC841">
        <v>0</v>
      </c>
      <c r="DD841" s="54">
        <f t="shared" si="378"/>
        <v>0</v>
      </c>
      <c r="DE841" t="s">
        <v>73</v>
      </c>
      <c r="DF841">
        <v>0</v>
      </c>
      <c r="DG841" s="46">
        <v>0</v>
      </c>
      <c r="DH841" t="s">
        <v>68</v>
      </c>
    </row>
    <row r="842" spans="1:112" hidden="1" x14ac:dyDescent="0.35">
      <c r="A842" t="s">
        <v>3</v>
      </c>
      <c r="B842">
        <v>906792788</v>
      </c>
      <c r="C842">
        <v>1985</v>
      </c>
      <c r="D842">
        <v>37</v>
      </c>
      <c r="E842" s="45">
        <v>1</v>
      </c>
      <c r="F842" t="s">
        <v>8</v>
      </c>
      <c r="G842" s="3" t="s">
        <v>11</v>
      </c>
      <c r="H842" s="1">
        <v>44426</v>
      </c>
      <c r="I842" s="1">
        <v>44477</v>
      </c>
      <c r="J842" s="1">
        <v>44504</v>
      </c>
      <c r="K842">
        <v>38</v>
      </c>
      <c r="L842" s="48">
        <f t="shared" si="381"/>
        <v>0</v>
      </c>
      <c r="M842" s="48">
        <f t="shared" si="373"/>
        <v>0</v>
      </c>
      <c r="N842" s="48">
        <f t="shared" si="374"/>
        <v>0</v>
      </c>
      <c r="O842">
        <v>34.142857142857146</v>
      </c>
      <c r="P842">
        <v>2665</v>
      </c>
      <c r="Q842" s="9">
        <f>VLOOKUP(ROUND(K842,0),Sheet2!$B$20:$J$37,8,0)</f>
        <v>2726.9345824864808</v>
      </c>
      <c r="R842" s="46">
        <f>VLOOKUP(ROUND(K842,0),Sheet2!$B$20:$J$37,2,0)</f>
        <v>3770.264503671694</v>
      </c>
      <c r="S842" s="46">
        <f>VLOOKUP(ROUND(K842,0),Sheet2!$B$20:$J$37,3,0)</f>
        <v>3615.3543821737098</v>
      </c>
      <c r="T842" s="46">
        <f>VLOOKUP(ROUND(K842,0),Sheet2!$B$20:$J$37,4,0)</f>
        <v>3533.3228675721571</v>
      </c>
      <c r="U842" s="46">
        <f>VLOOKUP(ROUND(K842,0),Sheet2!$B$20:$J$37,5,0)</f>
        <v>3407.0101892735506</v>
      </c>
      <c r="V842" s="46">
        <f>VLOOKUP(ROUND(K842,0),Sheet2!$B$20:$J$37,6,0)</f>
        <v>3195.9472117761161</v>
      </c>
      <c r="W842" s="46">
        <f>VLOOKUP(ROUND(K842,0),Sheet2!$B$20:$J$37,7,0)</f>
        <v>2961.4408971312987</v>
      </c>
      <c r="X842" s="46">
        <f>VLOOKUP(ROUND(K842,0),Sheet2!$B$20:$J$37,8,0)</f>
        <v>2726.9345824864808</v>
      </c>
      <c r="Y842" s="46">
        <f>VLOOKUP(ROUND(K842,0),Sheet2!$B$20:$J$37,9,0)</f>
        <v>2515.8716049890463</v>
      </c>
      <c r="Z842" s="46">
        <f>VLOOKUP(ROUND(K842,0),Sheet2!$B$20:$M$37,10,0)</f>
        <v>2389.5589266904399</v>
      </c>
      <c r="AA842" s="46">
        <f>VLOOKUP(ROUND(K842,0),Sheet2!$B$20:$M$37,11,0)</f>
        <v>2307.5274120888876</v>
      </c>
      <c r="AB842" s="46">
        <f>VLOOKUP(ROUND(K842,0),Sheet2!$B$20:$M$37,12,0)</f>
        <v>2152.6172905909029</v>
      </c>
      <c r="AC842" s="46">
        <v>10</v>
      </c>
      <c r="AD842" s="53">
        <f t="shared" si="375"/>
        <v>0</v>
      </c>
      <c r="AE842">
        <v>1</v>
      </c>
      <c r="AF842" s="46">
        <v>0</v>
      </c>
      <c r="AG842">
        <v>0</v>
      </c>
      <c r="AH842" s="45">
        <v>0</v>
      </c>
      <c r="AL842">
        <v>0</v>
      </c>
      <c r="AM842" s="45">
        <v>0</v>
      </c>
      <c r="AO842">
        <v>0</v>
      </c>
      <c r="AS842">
        <v>0</v>
      </c>
      <c r="AT842">
        <v>1</v>
      </c>
      <c r="AU842" t="s">
        <v>20</v>
      </c>
      <c r="AV842" t="s">
        <v>24</v>
      </c>
      <c r="AW842">
        <v>0</v>
      </c>
      <c r="AX842">
        <v>1</v>
      </c>
      <c r="AY842">
        <v>1</v>
      </c>
      <c r="AZ842" s="51">
        <v>1</v>
      </c>
      <c r="BA842">
        <v>0</v>
      </c>
      <c r="BB842">
        <v>0</v>
      </c>
      <c r="BC842">
        <v>1</v>
      </c>
      <c r="BD842">
        <v>0</v>
      </c>
      <c r="BE842">
        <v>0</v>
      </c>
      <c r="BF842" s="51">
        <f t="shared" si="377"/>
        <v>0</v>
      </c>
      <c r="BG842">
        <v>0</v>
      </c>
      <c r="BH842">
        <v>1</v>
      </c>
      <c r="BI842">
        <v>1</v>
      </c>
      <c r="BJ842">
        <v>0</v>
      </c>
      <c r="BK842">
        <v>1</v>
      </c>
      <c r="BL842">
        <v>0</v>
      </c>
      <c r="BM842">
        <v>1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51</v>
      </c>
      <c r="BW842" t="s">
        <v>24</v>
      </c>
      <c r="BX842">
        <v>0</v>
      </c>
      <c r="BY842">
        <v>0</v>
      </c>
      <c r="BZ842" s="52">
        <f t="shared" si="379"/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 s="52">
        <f t="shared" si="380"/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Y842">
        <v>0</v>
      </c>
      <c r="CZ842">
        <v>0</v>
      </c>
      <c r="DA842">
        <v>0</v>
      </c>
      <c r="DC842">
        <v>0</v>
      </c>
      <c r="DD842" s="54">
        <f t="shared" si="378"/>
        <v>0</v>
      </c>
      <c r="DE842" t="s">
        <v>8</v>
      </c>
      <c r="DF842">
        <v>0</v>
      </c>
      <c r="DG842" s="46">
        <v>0</v>
      </c>
      <c r="DH842" t="s">
        <v>68</v>
      </c>
    </row>
    <row r="843" spans="1:112" hidden="1" x14ac:dyDescent="0.35">
      <c r="A843" t="s">
        <v>3</v>
      </c>
      <c r="B843">
        <v>789790769</v>
      </c>
      <c r="C843">
        <v>1991</v>
      </c>
      <c r="D843">
        <v>31</v>
      </c>
      <c r="E843">
        <v>3</v>
      </c>
      <c r="F843" t="s">
        <v>8</v>
      </c>
      <c r="G843" s="3" t="s">
        <v>11</v>
      </c>
      <c r="H843" s="1">
        <v>44443</v>
      </c>
      <c r="I843" s="1">
        <v>44464</v>
      </c>
      <c r="J843" s="1">
        <v>44524</v>
      </c>
      <c r="K843">
        <v>39</v>
      </c>
      <c r="L843" s="48">
        <f t="shared" si="381"/>
        <v>0</v>
      </c>
      <c r="M843" s="48">
        <f t="shared" si="373"/>
        <v>0</v>
      </c>
      <c r="N843" s="48">
        <f t="shared" si="374"/>
        <v>0</v>
      </c>
      <c r="O843">
        <v>30.428571428571431</v>
      </c>
      <c r="P843">
        <v>2800</v>
      </c>
      <c r="Q843" s="9">
        <f>VLOOKUP(ROUND(K843,0),Sheet2!$B$20:$J$37,8,0)</f>
        <v>2883.6536389391513</v>
      </c>
      <c r="R843" s="46">
        <f>VLOOKUP(ROUND(K843,0),Sheet2!$B$20:$J$37,2,0)</f>
        <v>3986.9445441050993</v>
      </c>
      <c r="S843" s="46">
        <f>VLOOKUP(ROUND(K843,0),Sheet2!$B$20:$J$37,3,0)</f>
        <v>3823.1316171522089</v>
      </c>
      <c r="T843" s="46">
        <f>VLOOKUP(ROUND(K843,0),Sheet2!$B$20:$J$37,4,0)</f>
        <v>3736.3856874523608</v>
      </c>
      <c r="U843" s="46">
        <f>VLOOKUP(ROUND(K843,0),Sheet2!$B$20:$J$37,5,0)</f>
        <v>3602.8137210549116</v>
      </c>
      <c r="V843" s="46">
        <f>VLOOKUP(ROUND(K843,0),Sheet2!$B$20:$J$37,6,0)</f>
        <v>3379.6207896898895</v>
      </c>
      <c r="W843" s="46">
        <f>VLOOKUP(ROUND(K843,0),Sheet2!$B$20:$J$37,7,0)</f>
        <v>3131.6372143145204</v>
      </c>
      <c r="X843" s="46">
        <f>VLOOKUP(ROUND(K843,0),Sheet2!$B$20:$J$37,8,0)</f>
        <v>2883.6536389391513</v>
      </c>
      <c r="Y843" s="46">
        <f>VLOOKUP(ROUND(K843,0),Sheet2!$B$20:$J$37,9,0)</f>
        <v>2660.4607075741292</v>
      </c>
      <c r="Z843" s="46">
        <f>VLOOKUP(ROUND(K843,0),Sheet2!$B$20:$M$37,10,0)</f>
        <v>2526.8887411766796</v>
      </c>
      <c r="AA843" s="46">
        <f>VLOOKUP(ROUND(K843,0),Sheet2!$B$20:$M$37,11,0)</f>
        <v>2440.1428114768319</v>
      </c>
      <c r="AB843" s="46">
        <f>VLOOKUP(ROUND(K843,0),Sheet2!$B$20:$M$37,12,0)</f>
        <v>2276.3298845239415</v>
      </c>
      <c r="AC843" s="46">
        <v>10</v>
      </c>
      <c r="AD843" s="53">
        <f t="shared" si="375"/>
        <v>0</v>
      </c>
      <c r="AE843">
        <v>1</v>
      </c>
      <c r="AF843" s="46">
        <v>0</v>
      </c>
      <c r="AG843">
        <v>0</v>
      </c>
      <c r="AH843" s="45">
        <v>0</v>
      </c>
      <c r="AL843">
        <v>1</v>
      </c>
      <c r="AM843" s="45">
        <v>0</v>
      </c>
      <c r="AN843">
        <v>28</v>
      </c>
      <c r="AO843">
        <v>0</v>
      </c>
      <c r="AS843">
        <v>0</v>
      </c>
      <c r="AT843">
        <v>0</v>
      </c>
      <c r="AU843" t="s">
        <v>20</v>
      </c>
      <c r="AV843" t="s">
        <v>25</v>
      </c>
      <c r="AW843">
        <v>0</v>
      </c>
      <c r="AX843">
        <v>0</v>
      </c>
      <c r="AY843">
        <v>1</v>
      </c>
      <c r="AZ843" s="51">
        <f t="shared" si="376"/>
        <v>1</v>
      </c>
      <c r="BA843">
        <v>0</v>
      </c>
      <c r="BB843">
        <v>0</v>
      </c>
      <c r="BC843">
        <v>0</v>
      </c>
      <c r="BD843">
        <v>0</v>
      </c>
      <c r="BE843">
        <v>0</v>
      </c>
      <c r="BF843" s="51">
        <f t="shared" si="377"/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21</v>
      </c>
      <c r="BW843" t="s">
        <v>25</v>
      </c>
      <c r="BX843">
        <v>0</v>
      </c>
      <c r="BY843">
        <v>0</v>
      </c>
      <c r="BZ843" s="52">
        <f t="shared" si="379"/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 s="52">
        <f t="shared" si="380"/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Y843">
        <v>0</v>
      </c>
      <c r="CZ843">
        <v>0</v>
      </c>
      <c r="DA843">
        <v>0</v>
      </c>
      <c r="DC843">
        <v>0</v>
      </c>
      <c r="DD843" s="54">
        <f t="shared" si="378"/>
        <v>0</v>
      </c>
      <c r="DE843" t="s">
        <v>73</v>
      </c>
      <c r="DF843">
        <v>0</v>
      </c>
      <c r="DG843" s="46">
        <v>0</v>
      </c>
      <c r="DH843" t="s">
        <v>68</v>
      </c>
    </row>
    <row r="844" spans="1:112" hidden="1" x14ac:dyDescent="0.35">
      <c r="A844" t="s">
        <v>2</v>
      </c>
      <c r="B844">
        <v>21007404</v>
      </c>
      <c r="C844">
        <v>1993</v>
      </c>
      <c r="D844">
        <v>29</v>
      </c>
      <c r="E844">
        <v>0</v>
      </c>
      <c r="F844" t="s">
        <v>8</v>
      </c>
      <c r="G844" s="3" t="s">
        <v>11</v>
      </c>
      <c r="H844" s="1">
        <v>44426</v>
      </c>
      <c r="I844" s="1" t="s">
        <v>52</v>
      </c>
      <c r="J844" s="1">
        <v>44486</v>
      </c>
      <c r="K844">
        <v>38.571428571428569</v>
      </c>
      <c r="L844" s="48">
        <f t="shared" si="381"/>
        <v>0</v>
      </c>
      <c r="M844" s="48">
        <f t="shared" si="373"/>
        <v>0</v>
      </c>
      <c r="N844" s="48">
        <f t="shared" si="374"/>
        <v>0</v>
      </c>
      <c r="O844">
        <v>30</v>
      </c>
      <c r="P844">
        <v>2800</v>
      </c>
      <c r="Q844" s="9">
        <f>VLOOKUP(ROUND(K844,0),Sheet2!$B$20:$J$37,8,0)</f>
        <v>2883.6536389391513</v>
      </c>
      <c r="R844" s="46">
        <f>VLOOKUP(ROUND(K844,0),Sheet2!$B$20:$J$37,2,0)</f>
        <v>3986.9445441050993</v>
      </c>
      <c r="S844" s="46">
        <f>VLOOKUP(ROUND(K844,0),Sheet2!$B$20:$J$37,3,0)</f>
        <v>3823.1316171522089</v>
      </c>
      <c r="T844" s="46">
        <f>VLOOKUP(ROUND(K844,0),Sheet2!$B$20:$J$37,4,0)</f>
        <v>3736.3856874523608</v>
      </c>
      <c r="U844" s="46">
        <f>VLOOKUP(ROUND(K844,0),Sheet2!$B$20:$J$37,5,0)</f>
        <v>3602.8137210549116</v>
      </c>
      <c r="V844" s="46">
        <f>VLOOKUP(ROUND(K844,0),Sheet2!$B$20:$J$37,6,0)</f>
        <v>3379.6207896898895</v>
      </c>
      <c r="W844" s="46">
        <f>VLOOKUP(ROUND(K844,0),Sheet2!$B$20:$J$37,7,0)</f>
        <v>3131.6372143145204</v>
      </c>
      <c r="X844" s="46">
        <f>VLOOKUP(ROUND(K844,0),Sheet2!$B$20:$J$37,8,0)</f>
        <v>2883.6536389391513</v>
      </c>
      <c r="Y844" s="46">
        <f>VLOOKUP(ROUND(K844,0),Sheet2!$B$20:$J$37,9,0)</f>
        <v>2660.4607075741292</v>
      </c>
      <c r="Z844" s="46">
        <f>VLOOKUP(ROUND(K844,0),Sheet2!$B$20:$M$37,10,0)</f>
        <v>2526.8887411766796</v>
      </c>
      <c r="AA844" s="46">
        <f>VLOOKUP(ROUND(K844,0),Sheet2!$B$20:$M$37,11,0)</f>
        <v>2440.1428114768319</v>
      </c>
      <c r="AB844" s="46">
        <f>VLOOKUP(ROUND(K844,0),Sheet2!$B$20:$M$37,12,0)</f>
        <v>2276.3298845239415</v>
      </c>
      <c r="AC844" s="46">
        <v>10</v>
      </c>
      <c r="AD844" s="53">
        <f t="shared" si="375"/>
        <v>0</v>
      </c>
      <c r="AE844">
        <v>1</v>
      </c>
      <c r="AF844" s="46">
        <v>0</v>
      </c>
      <c r="AG844">
        <v>0</v>
      </c>
      <c r="AH844" s="45">
        <v>0</v>
      </c>
      <c r="AL844">
        <v>0</v>
      </c>
      <c r="AM844" s="45">
        <v>0</v>
      </c>
      <c r="AO844">
        <v>0</v>
      </c>
      <c r="AQ844">
        <v>0</v>
      </c>
      <c r="AS844">
        <v>0</v>
      </c>
      <c r="AT844">
        <v>0</v>
      </c>
      <c r="AU844" t="s">
        <v>21</v>
      </c>
      <c r="AV844" t="s">
        <v>24</v>
      </c>
      <c r="AW844">
        <v>0</v>
      </c>
      <c r="AX844">
        <v>0</v>
      </c>
      <c r="AY844">
        <v>1</v>
      </c>
      <c r="AZ844" s="51">
        <f t="shared" si="376"/>
        <v>1</v>
      </c>
      <c r="BA844">
        <v>0</v>
      </c>
      <c r="BB844">
        <v>0</v>
      </c>
      <c r="BC844">
        <v>1</v>
      </c>
      <c r="BD844">
        <v>0</v>
      </c>
      <c r="BE844">
        <v>0</v>
      </c>
      <c r="BF844" s="51">
        <f t="shared" si="377"/>
        <v>0</v>
      </c>
      <c r="BG844">
        <v>0</v>
      </c>
      <c r="BH844">
        <v>0</v>
      </c>
      <c r="BI844">
        <v>0</v>
      </c>
      <c r="BJ844">
        <v>0</v>
      </c>
      <c r="BK844">
        <v>1</v>
      </c>
      <c r="BL844">
        <v>0</v>
      </c>
      <c r="BM844">
        <v>1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/>
      <c r="CW844">
        <v>0</v>
      </c>
      <c r="CY844">
        <v>0</v>
      </c>
      <c r="CZ844">
        <v>0</v>
      </c>
      <c r="DA844">
        <v>0</v>
      </c>
      <c r="DC844">
        <v>0</v>
      </c>
      <c r="DD844" s="54">
        <f t="shared" si="378"/>
        <v>0</v>
      </c>
      <c r="DF844">
        <v>0</v>
      </c>
      <c r="DG844" s="46">
        <v>0</v>
      </c>
      <c r="DH844" t="s">
        <v>68</v>
      </c>
    </row>
    <row r="845" spans="1:112" hidden="1" x14ac:dyDescent="0.35">
      <c r="A845" t="s">
        <v>3</v>
      </c>
      <c r="B845">
        <v>966744798</v>
      </c>
      <c r="C845">
        <v>1992</v>
      </c>
      <c r="D845">
        <v>30</v>
      </c>
      <c r="E845">
        <v>0</v>
      </c>
      <c r="F845" t="s">
        <v>8</v>
      </c>
      <c r="G845" s="3" t="s">
        <v>11</v>
      </c>
      <c r="H845" s="1">
        <v>44433</v>
      </c>
      <c r="I845" s="1">
        <v>44482</v>
      </c>
      <c r="J845" s="1">
        <v>44515</v>
      </c>
      <c r="K845">
        <v>38.571428571428569</v>
      </c>
      <c r="L845" s="48">
        <f t="shared" si="381"/>
        <v>0</v>
      </c>
      <c r="M845" s="48">
        <f t="shared" si="373"/>
        <v>0</v>
      </c>
      <c r="N845" s="48">
        <f t="shared" si="374"/>
        <v>0</v>
      </c>
      <c r="O845">
        <v>33.857142857142854</v>
      </c>
      <c r="P845">
        <v>2800</v>
      </c>
      <c r="Q845" s="9">
        <f>VLOOKUP(ROUND(K845,0),Sheet2!$B$20:$J$37,8,0)</f>
        <v>2883.6536389391513</v>
      </c>
      <c r="R845" s="46">
        <f>VLOOKUP(ROUND(K845,0),Sheet2!$B$20:$J$37,2,0)</f>
        <v>3986.9445441050993</v>
      </c>
      <c r="S845" s="46">
        <f>VLOOKUP(ROUND(K845,0),Sheet2!$B$20:$J$37,3,0)</f>
        <v>3823.1316171522089</v>
      </c>
      <c r="T845" s="46">
        <f>VLOOKUP(ROUND(K845,0),Sheet2!$B$20:$J$37,4,0)</f>
        <v>3736.3856874523608</v>
      </c>
      <c r="U845" s="46">
        <f>VLOOKUP(ROUND(K845,0),Sheet2!$B$20:$J$37,5,0)</f>
        <v>3602.8137210549116</v>
      </c>
      <c r="V845" s="46">
        <f>VLOOKUP(ROUND(K845,0),Sheet2!$B$20:$J$37,6,0)</f>
        <v>3379.6207896898895</v>
      </c>
      <c r="W845" s="46">
        <f>VLOOKUP(ROUND(K845,0),Sheet2!$B$20:$J$37,7,0)</f>
        <v>3131.6372143145204</v>
      </c>
      <c r="X845" s="46">
        <f>VLOOKUP(ROUND(K845,0),Sheet2!$B$20:$J$37,8,0)</f>
        <v>2883.6536389391513</v>
      </c>
      <c r="Y845" s="46">
        <f>VLOOKUP(ROUND(K845,0),Sheet2!$B$20:$J$37,9,0)</f>
        <v>2660.4607075741292</v>
      </c>
      <c r="Z845" s="46">
        <f>VLOOKUP(ROUND(K845,0),Sheet2!$B$20:$M$37,10,0)</f>
        <v>2526.8887411766796</v>
      </c>
      <c r="AA845" s="46">
        <f>VLOOKUP(ROUND(K845,0),Sheet2!$B$20:$M$37,11,0)</f>
        <v>2440.1428114768319</v>
      </c>
      <c r="AB845" s="46">
        <f>VLOOKUP(ROUND(K845,0),Sheet2!$B$20:$M$37,12,0)</f>
        <v>2276.3298845239415</v>
      </c>
      <c r="AC845" s="46">
        <v>10</v>
      </c>
      <c r="AD845" s="53">
        <f t="shared" si="375"/>
        <v>0</v>
      </c>
      <c r="AE845">
        <v>1</v>
      </c>
      <c r="AF845" s="46">
        <v>0</v>
      </c>
      <c r="AG845">
        <v>0</v>
      </c>
      <c r="AH845" s="45">
        <v>0</v>
      </c>
      <c r="AL845">
        <v>0</v>
      </c>
      <c r="AM845" s="45">
        <v>0</v>
      </c>
      <c r="AO845">
        <v>0</v>
      </c>
      <c r="AS845">
        <v>0</v>
      </c>
      <c r="AT845">
        <v>0</v>
      </c>
      <c r="AU845" t="s">
        <v>20</v>
      </c>
      <c r="AV845" t="s">
        <v>24</v>
      </c>
      <c r="AW845">
        <v>0</v>
      </c>
      <c r="AX845">
        <v>0</v>
      </c>
      <c r="AY845">
        <v>1</v>
      </c>
      <c r="AZ845" s="51">
        <f t="shared" si="376"/>
        <v>1</v>
      </c>
      <c r="BA845">
        <v>0</v>
      </c>
      <c r="BB845">
        <v>0</v>
      </c>
      <c r="BC845">
        <v>1</v>
      </c>
      <c r="BD845">
        <v>0</v>
      </c>
      <c r="BE845">
        <v>0</v>
      </c>
      <c r="BF845" s="51">
        <f t="shared" si="377"/>
        <v>0</v>
      </c>
      <c r="BG845">
        <v>0</v>
      </c>
      <c r="BH845">
        <v>1</v>
      </c>
      <c r="BI845">
        <v>1</v>
      </c>
      <c r="BJ845">
        <v>1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49</v>
      </c>
      <c r="BW845" t="s">
        <v>24</v>
      </c>
      <c r="BX845">
        <v>0</v>
      </c>
      <c r="BY845">
        <v>0</v>
      </c>
      <c r="BZ845" s="52">
        <f t="shared" ref="BZ845" si="382">BX845+BY845</f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 s="52">
        <f>CD845+CE845</f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Y845">
        <v>0</v>
      </c>
      <c r="CZ845">
        <v>0</v>
      </c>
      <c r="DA845">
        <v>0</v>
      </c>
      <c r="DC845">
        <v>0</v>
      </c>
      <c r="DD845" s="54">
        <f t="shared" si="378"/>
        <v>0</v>
      </c>
      <c r="DE845" t="s">
        <v>8</v>
      </c>
      <c r="DF845">
        <v>0</v>
      </c>
      <c r="DG845" s="46">
        <v>0</v>
      </c>
      <c r="DH845" t="s">
        <v>68</v>
      </c>
    </row>
    <row r="846" spans="1:112" hidden="1" x14ac:dyDescent="0.35">
      <c r="A846" t="s">
        <v>2</v>
      </c>
      <c r="B846">
        <v>19027817</v>
      </c>
      <c r="C846">
        <v>1981</v>
      </c>
      <c r="D846">
        <v>41</v>
      </c>
      <c r="E846">
        <v>0</v>
      </c>
      <c r="F846" t="s">
        <v>8</v>
      </c>
      <c r="G846" s="3" t="s">
        <v>11</v>
      </c>
      <c r="H846" s="1">
        <v>44438</v>
      </c>
      <c r="I846" s="1" t="s">
        <v>52</v>
      </c>
      <c r="J846" s="1">
        <v>44521</v>
      </c>
      <c r="K846">
        <v>38.6</v>
      </c>
      <c r="L846" s="48">
        <f t="shared" si="381"/>
        <v>0</v>
      </c>
      <c r="M846" s="48">
        <f t="shared" si="373"/>
        <v>0</v>
      </c>
      <c r="N846" s="48">
        <f t="shared" si="374"/>
        <v>0</v>
      </c>
      <c r="O846">
        <v>26.742857142857144</v>
      </c>
      <c r="P846">
        <v>2800</v>
      </c>
      <c r="Q846" s="9">
        <f>VLOOKUP(ROUND(K846,0),Sheet2!$B$20:$J$37,8,0)</f>
        <v>2883.6536389391513</v>
      </c>
      <c r="R846" s="46">
        <f>VLOOKUP(ROUND(K846,0),Sheet2!$B$20:$J$37,2,0)</f>
        <v>3986.9445441050993</v>
      </c>
      <c r="S846" s="46">
        <f>VLOOKUP(ROUND(K846,0),Sheet2!$B$20:$J$37,3,0)</f>
        <v>3823.1316171522089</v>
      </c>
      <c r="T846" s="46">
        <f>VLOOKUP(ROUND(K846,0),Sheet2!$B$20:$J$37,4,0)</f>
        <v>3736.3856874523608</v>
      </c>
      <c r="U846" s="46">
        <f>VLOOKUP(ROUND(K846,0),Sheet2!$B$20:$J$37,5,0)</f>
        <v>3602.8137210549116</v>
      </c>
      <c r="V846" s="46">
        <f>VLOOKUP(ROUND(K846,0),Sheet2!$B$20:$J$37,6,0)</f>
        <v>3379.6207896898895</v>
      </c>
      <c r="W846" s="46">
        <f>VLOOKUP(ROUND(K846,0),Sheet2!$B$20:$J$37,7,0)</f>
        <v>3131.6372143145204</v>
      </c>
      <c r="X846" s="46">
        <f>VLOOKUP(ROUND(K846,0),Sheet2!$B$20:$J$37,8,0)</f>
        <v>2883.6536389391513</v>
      </c>
      <c r="Y846" s="46">
        <f>VLOOKUP(ROUND(K846,0),Sheet2!$B$20:$J$37,9,0)</f>
        <v>2660.4607075741292</v>
      </c>
      <c r="Z846" s="46">
        <f>VLOOKUP(ROUND(K846,0),Sheet2!$B$20:$M$37,10,0)</f>
        <v>2526.8887411766796</v>
      </c>
      <c r="AA846" s="46">
        <f>VLOOKUP(ROUND(K846,0),Sheet2!$B$20:$M$37,11,0)</f>
        <v>2440.1428114768319</v>
      </c>
      <c r="AB846" s="46">
        <f>VLOOKUP(ROUND(K846,0),Sheet2!$B$20:$M$37,12,0)</f>
        <v>2276.3298845239415</v>
      </c>
      <c r="AC846" s="46">
        <v>10</v>
      </c>
      <c r="AD846" s="53">
        <f t="shared" si="375"/>
        <v>0</v>
      </c>
      <c r="AE846">
        <v>1</v>
      </c>
      <c r="AF846" s="46">
        <v>0</v>
      </c>
      <c r="AG846">
        <v>0</v>
      </c>
      <c r="AH846" s="45">
        <v>0</v>
      </c>
      <c r="AL846">
        <v>0</v>
      </c>
      <c r="AM846" s="45">
        <v>0</v>
      </c>
      <c r="AO846">
        <v>0</v>
      </c>
      <c r="AQ846">
        <v>0</v>
      </c>
      <c r="AS846">
        <v>0</v>
      </c>
      <c r="AT846">
        <v>0</v>
      </c>
      <c r="AU846" t="s">
        <v>21</v>
      </c>
      <c r="AV846" t="s">
        <v>25</v>
      </c>
      <c r="AW846">
        <v>0</v>
      </c>
      <c r="AX846">
        <v>0</v>
      </c>
      <c r="AY846">
        <v>1</v>
      </c>
      <c r="AZ846" s="51">
        <f t="shared" si="376"/>
        <v>1</v>
      </c>
      <c r="BA846">
        <v>0</v>
      </c>
      <c r="BB846">
        <v>0</v>
      </c>
      <c r="BC846">
        <v>0</v>
      </c>
      <c r="BD846">
        <v>0</v>
      </c>
      <c r="BE846">
        <v>0</v>
      </c>
      <c r="BF846" s="51">
        <f t="shared" si="377"/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/>
      <c r="CW846">
        <v>1</v>
      </c>
      <c r="CY846">
        <v>0</v>
      </c>
      <c r="CZ846">
        <v>0</v>
      </c>
      <c r="DA846">
        <v>0</v>
      </c>
      <c r="DC846">
        <v>0</v>
      </c>
      <c r="DD846" s="54">
        <f t="shared" si="378"/>
        <v>0</v>
      </c>
      <c r="DE846" t="s">
        <v>8</v>
      </c>
      <c r="DF846">
        <v>0</v>
      </c>
      <c r="DG846" s="46">
        <v>0</v>
      </c>
      <c r="DH846" t="s">
        <v>68</v>
      </c>
    </row>
    <row r="847" spans="1:112" hidden="1" x14ac:dyDescent="0.35">
      <c r="A847" t="s">
        <v>2</v>
      </c>
      <c r="B847">
        <v>21045496</v>
      </c>
      <c r="C847">
        <v>1993</v>
      </c>
      <c r="D847">
        <v>29</v>
      </c>
      <c r="E847">
        <v>0</v>
      </c>
      <c r="F847" t="s">
        <v>8</v>
      </c>
      <c r="G847" s="3" t="s">
        <v>11</v>
      </c>
      <c r="H847" s="1">
        <v>44425</v>
      </c>
      <c r="I847" s="1">
        <v>44478</v>
      </c>
      <c r="J847" s="1">
        <v>44489</v>
      </c>
      <c r="K847">
        <v>38.714285714285715</v>
      </c>
      <c r="L847" s="48">
        <f t="shared" si="381"/>
        <v>0</v>
      </c>
      <c r="M847" s="48">
        <f t="shared" si="373"/>
        <v>0</v>
      </c>
      <c r="N847" s="48">
        <f t="shared" si="374"/>
        <v>0</v>
      </c>
      <c r="O847">
        <v>37.142857142857146</v>
      </c>
      <c r="P847">
        <v>2800</v>
      </c>
      <c r="Q847" s="9">
        <f>VLOOKUP(ROUND(K847,0),Sheet2!$B$20:$J$37,8,0)</f>
        <v>2883.6536389391513</v>
      </c>
      <c r="R847" s="46">
        <f>VLOOKUP(ROUND(K847,0),Sheet2!$B$20:$J$37,2,0)</f>
        <v>3986.9445441050993</v>
      </c>
      <c r="S847" s="46">
        <f>VLOOKUP(ROUND(K847,0),Sheet2!$B$20:$J$37,3,0)</f>
        <v>3823.1316171522089</v>
      </c>
      <c r="T847" s="46">
        <f>VLOOKUP(ROUND(K847,0),Sheet2!$B$20:$J$37,4,0)</f>
        <v>3736.3856874523608</v>
      </c>
      <c r="U847" s="46">
        <f>VLOOKUP(ROUND(K847,0),Sheet2!$B$20:$J$37,5,0)</f>
        <v>3602.8137210549116</v>
      </c>
      <c r="V847" s="46">
        <f>VLOOKUP(ROUND(K847,0),Sheet2!$B$20:$J$37,6,0)</f>
        <v>3379.6207896898895</v>
      </c>
      <c r="W847" s="46">
        <f>VLOOKUP(ROUND(K847,0),Sheet2!$B$20:$J$37,7,0)</f>
        <v>3131.6372143145204</v>
      </c>
      <c r="X847" s="46">
        <f>VLOOKUP(ROUND(K847,0),Sheet2!$B$20:$J$37,8,0)</f>
        <v>2883.6536389391513</v>
      </c>
      <c r="Y847" s="46">
        <f>VLOOKUP(ROUND(K847,0),Sheet2!$B$20:$J$37,9,0)</f>
        <v>2660.4607075741292</v>
      </c>
      <c r="Z847" s="46">
        <f>VLOOKUP(ROUND(K847,0),Sheet2!$B$20:$M$37,10,0)</f>
        <v>2526.8887411766796</v>
      </c>
      <c r="AA847" s="46">
        <f>VLOOKUP(ROUND(K847,0),Sheet2!$B$20:$M$37,11,0)</f>
        <v>2440.1428114768319</v>
      </c>
      <c r="AB847" s="46">
        <f>VLOOKUP(ROUND(K847,0),Sheet2!$B$20:$M$37,12,0)</f>
        <v>2276.3298845239415</v>
      </c>
      <c r="AC847" s="46">
        <v>10</v>
      </c>
      <c r="AD847" s="53">
        <f t="shared" si="375"/>
        <v>0</v>
      </c>
      <c r="AE847">
        <v>1</v>
      </c>
      <c r="AF847" s="46">
        <v>0</v>
      </c>
      <c r="AG847">
        <v>0</v>
      </c>
      <c r="AH847" s="45">
        <v>0</v>
      </c>
      <c r="AL847">
        <v>0</v>
      </c>
      <c r="AM847" s="45">
        <v>0</v>
      </c>
      <c r="AO847">
        <v>0</v>
      </c>
      <c r="AQ847">
        <v>0</v>
      </c>
      <c r="AS847">
        <v>0</v>
      </c>
      <c r="AT847">
        <v>0</v>
      </c>
      <c r="AU847" t="s">
        <v>20</v>
      </c>
      <c r="AV847" t="s">
        <v>24</v>
      </c>
      <c r="AW847">
        <v>0</v>
      </c>
      <c r="AX847">
        <v>0</v>
      </c>
      <c r="AY847">
        <v>1</v>
      </c>
      <c r="AZ847" s="51">
        <f t="shared" si="376"/>
        <v>1</v>
      </c>
      <c r="BA847">
        <v>0</v>
      </c>
      <c r="BB847">
        <v>0</v>
      </c>
      <c r="BC847">
        <v>1</v>
      </c>
      <c r="BD847">
        <v>0</v>
      </c>
      <c r="BE847">
        <v>0</v>
      </c>
      <c r="BF847" s="51">
        <f t="shared" si="377"/>
        <v>0</v>
      </c>
      <c r="BG847">
        <v>0</v>
      </c>
      <c r="BH847">
        <v>1</v>
      </c>
      <c r="BI847">
        <v>1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53</v>
      </c>
      <c r="BW847" t="s">
        <v>24</v>
      </c>
      <c r="BX847">
        <v>0</v>
      </c>
      <c r="BY847">
        <v>0</v>
      </c>
      <c r="BZ847" s="52">
        <f t="shared" ref="BZ847:BZ848" si="383">BX847+BY847</f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 s="52">
        <f t="shared" ref="CF847:CF848" si="384">CD847+CE847</f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Y847">
        <v>0</v>
      </c>
      <c r="CZ847">
        <v>0</v>
      </c>
      <c r="DA847">
        <v>0</v>
      </c>
      <c r="DC847">
        <v>0</v>
      </c>
      <c r="DD847" s="54">
        <f t="shared" si="378"/>
        <v>0</v>
      </c>
      <c r="DF847">
        <v>0</v>
      </c>
      <c r="DG847" s="46">
        <v>0</v>
      </c>
      <c r="DH847" t="s">
        <v>68</v>
      </c>
    </row>
    <row r="848" spans="1:112" hidden="1" x14ac:dyDescent="0.35">
      <c r="A848" t="s">
        <v>2</v>
      </c>
      <c r="B848">
        <v>21049364</v>
      </c>
      <c r="C848">
        <v>1987</v>
      </c>
      <c r="D848">
        <v>35</v>
      </c>
      <c r="E848">
        <v>0</v>
      </c>
      <c r="F848" t="s">
        <v>8</v>
      </c>
      <c r="G848" s="3" t="s">
        <v>11</v>
      </c>
      <c r="H848" s="1">
        <v>44438</v>
      </c>
      <c r="I848" s="1">
        <v>44459</v>
      </c>
      <c r="J848" s="1">
        <v>44460</v>
      </c>
      <c r="K848">
        <v>38.714285714285715</v>
      </c>
      <c r="L848" s="48">
        <f t="shared" si="381"/>
        <v>0</v>
      </c>
      <c r="M848" s="48">
        <f t="shared" si="373"/>
        <v>0</v>
      </c>
      <c r="N848" s="48">
        <f t="shared" si="374"/>
        <v>0</v>
      </c>
      <c r="O848">
        <v>38.571428571428569</v>
      </c>
      <c r="P848">
        <v>2800</v>
      </c>
      <c r="Q848" s="9">
        <f>VLOOKUP(ROUND(K848,0),Sheet2!$B$20:$J$37,8,0)</f>
        <v>2883.6536389391513</v>
      </c>
      <c r="R848" s="46">
        <f>VLOOKUP(ROUND(K848,0),Sheet2!$B$20:$J$37,2,0)</f>
        <v>3986.9445441050993</v>
      </c>
      <c r="S848" s="46">
        <f>VLOOKUP(ROUND(K848,0),Sheet2!$B$20:$J$37,3,0)</f>
        <v>3823.1316171522089</v>
      </c>
      <c r="T848" s="46">
        <f>VLOOKUP(ROUND(K848,0),Sheet2!$B$20:$J$37,4,0)</f>
        <v>3736.3856874523608</v>
      </c>
      <c r="U848" s="46">
        <f>VLOOKUP(ROUND(K848,0),Sheet2!$B$20:$J$37,5,0)</f>
        <v>3602.8137210549116</v>
      </c>
      <c r="V848" s="46">
        <f>VLOOKUP(ROUND(K848,0),Sheet2!$B$20:$J$37,6,0)</f>
        <v>3379.6207896898895</v>
      </c>
      <c r="W848" s="46">
        <f>VLOOKUP(ROUND(K848,0),Sheet2!$B$20:$J$37,7,0)</f>
        <v>3131.6372143145204</v>
      </c>
      <c r="X848" s="46">
        <f>VLOOKUP(ROUND(K848,0),Sheet2!$B$20:$J$37,8,0)</f>
        <v>2883.6536389391513</v>
      </c>
      <c r="Y848" s="46">
        <f>VLOOKUP(ROUND(K848,0),Sheet2!$B$20:$J$37,9,0)</f>
        <v>2660.4607075741292</v>
      </c>
      <c r="Z848" s="46">
        <f>VLOOKUP(ROUND(K848,0),Sheet2!$B$20:$M$37,10,0)</f>
        <v>2526.8887411766796</v>
      </c>
      <c r="AA848" s="46">
        <f>VLOOKUP(ROUND(K848,0),Sheet2!$B$20:$M$37,11,0)</f>
        <v>2440.1428114768319</v>
      </c>
      <c r="AB848" s="46">
        <f>VLOOKUP(ROUND(K848,0),Sheet2!$B$20:$M$37,12,0)</f>
        <v>2276.3298845239415</v>
      </c>
      <c r="AC848" s="46">
        <v>10</v>
      </c>
      <c r="AD848" s="53">
        <f t="shared" si="375"/>
        <v>0</v>
      </c>
      <c r="AE848">
        <v>1</v>
      </c>
      <c r="AF848" s="46">
        <v>0</v>
      </c>
      <c r="AG848">
        <v>0</v>
      </c>
      <c r="AH848" s="45">
        <v>0</v>
      </c>
      <c r="AL848">
        <v>0</v>
      </c>
      <c r="AM848" s="45">
        <v>0</v>
      </c>
      <c r="AO848">
        <v>0</v>
      </c>
      <c r="AQ848">
        <v>0</v>
      </c>
      <c r="AS848">
        <v>0</v>
      </c>
      <c r="AT848">
        <v>0</v>
      </c>
      <c r="AU848" t="s">
        <v>20</v>
      </c>
      <c r="AV848" t="s">
        <v>25</v>
      </c>
      <c r="AW848">
        <v>0</v>
      </c>
      <c r="AX848">
        <v>0</v>
      </c>
      <c r="AY848">
        <v>1</v>
      </c>
      <c r="AZ848" s="51">
        <f t="shared" si="376"/>
        <v>1</v>
      </c>
      <c r="BA848">
        <v>0</v>
      </c>
      <c r="BB848">
        <v>0</v>
      </c>
      <c r="BC848">
        <v>0</v>
      </c>
      <c r="BD848">
        <v>0</v>
      </c>
      <c r="BE848">
        <v>0</v>
      </c>
      <c r="BF848" s="51">
        <f t="shared" si="377"/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21</v>
      </c>
      <c r="BW848" t="s">
        <v>25</v>
      </c>
      <c r="BX848">
        <v>0</v>
      </c>
      <c r="BY848">
        <v>0</v>
      </c>
      <c r="BZ848" s="52">
        <f t="shared" si="383"/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 s="52">
        <f t="shared" si="384"/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Y848">
        <v>0</v>
      </c>
      <c r="CZ848">
        <v>0</v>
      </c>
      <c r="DA848">
        <v>0</v>
      </c>
      <c r="DC848">
        <v>0</v>
      </c>
      <c r="DD848" s="54">
        <f t="shared" si="378"/>
        <v>0</v>
      </c>
      <c r="DF848">
        <v>0</v>
      </c>
      <c r="DG848" s="46">
        <v>0</v>
      </c>
      <c r="DH848" t="s">
        <v>68</v>
      </c>
    </row>
    <row r="849" spans="1:112" hidden="1" x14ac:dyDescent="0.35">
      <c r="A849" t="s">
        <v>3</v>
      </c>
      <c r="B849">
        <v>903894843</v>
      </c>
      <c r="C849">
        <v>1995</v>
      </c>
      <c r="D849">
        <v>27</v>
      </c>
      <c r="E849" s="45">
        <v>2</v>
      </c>
      <c r="F849" t="s">
        <v>8</v>
      </c>
      <c r="G849" s="3" t="s">
        <v>11</v>
      </c>
      <c r="H849" s="1">
        <v>44436</v>
      </c>
      <c r="I849" s="1"/>
      <c r="J849" s="1">
        <v>44483</v>
      </c>
      <c r="K849">
        <v>38.857142857142854</v>
      </c>
      <c r="L849" s="48">
        <f t="shared" si="381"/>
        <v>0</v>
      </c>
      <c r="M849" s="48">
        <f t="shared" si="373"/>
        <v>0</v>
      </c>
      <c r="N849" s="48">
        <f t="shared" si="374"/>
        <v>0</v>
      </c>
      <c r="O849">
        <v>32.142857142857139</v>
      </c>
      <c r="P849">
        <v>2800</v>
      </c>
      <c r="Q849" s="9">
        <f>VLOOKUP(ROUND(K849,0),Sheet2!$B$20:$J$37,8,0)</f>
        <v>2883.6536389391513</v>
      </c>
      <c r="R849" s="46">
        <f>VLOOKUP(ROUND(K849,0),Sheet2!$B$20:$J$37,2,0)</f>
        <v>3986.9445441050993</v>
      </c>
      <c r="S849" s="46">
        <f>VLOOKUP(ROUND(K849,0),Sheet2!$B$20:$J$37,3,0)</f>
        <v>3823.1316171522089</v>
      </c>
      <c r="T849" s="46">
        <f>VLOOKUP(ROUND(K849,0),Sheet2!$B$20:$J$37,4,0)</f>
        <v>3736.3856874523608</v>
      </c>
      <c r="U849" s="46">
        <f>VLOOKUP(ROUND(K849,0),Sheet2!$B$20:$J$37,5,0)</f>
        <v>3602.8137210549116</v>
      </c>
      <c r="V849" s="46">
        <f>VLOOKUP(ROUND(K849,0),Sheet2!$B$20:$J$37,6,0)</f>
        <v>3379.6207896898895</v>
      </c>
      <c r="W849" s="46">
        <f>VLOOKUP(ROUND(K849,0),Sheet2!$B$20:$J$37,7,0)</f>
        <v>3131.6372143145204</v>
      </c>
      <c r="X849" s="46">
        <f>VLOOKUP(ROUND(K849,0),Sheet2!$B$20:$J$37,8,0)</f>
        <v>2883.6536389391513</v>
      </c>
      <c r="Y849" s="46">
        <f>VLOOKUP(ROUND(K849,0),Sheet2!$B$20:$J$37,9,0)</f>
        <v>2660.4607075741292</v>
      </c>
      <c r="Z849" s="46">
        <f>VLOOKUP(ROUND(K849,0),Sheet2!$B$20:$M$37,10,0)</f>
        <v>2526.8887411766796</v>
      </c>
      <c r="AA849" s="46">
        <f>VLOOKUP(ROUND(K849,0),Sheet2!$B$20:$M$37,11,0)</f>
        <v>2440.1428114768319</v>
      </c>
      <c r="AB849" s="46">
        <f>VLOOKUP(ROUND(K849,0),Sheet2!$B$20:$M$37,12,0)</f>
        <v>2276.3298845239415</v>
      </c>
      <c r="AC849" s="46">
        <v>10</v>
      </c>
      <c r="AD849" s="53">
        <f t="shared" si="375"/>
        <v>0</v>
      </c>
      <c r="AE849">
        <v>1</v>
      </c>
      <c r="AF849" s="46">
        <v>0</v>
      </c>
      <c r="AG849">
        <v>0</v>
      </c>
      <c r="AH849" s="45">
        <v>0</v>
      </c>
      <c r="AL849">
        <v>0</v>
      </c>
      <c r="AM849" s="45">
        <v>0</v>
      </c>
      <c r="AO849">
        <v>0</v>
      </c>
      <c r="AQ849">
        <v>0</v>
      </c>
      <c r="AS849">
        <v>0</v>
      </c>
      <c r="AT849">
        <v>0</v>
      </c>
      <c r="AU849" t="s">
        <v>21</v>
      </c>
      <c r="AV849" t="s">
        <v>24</v>
      </c>
      <c r="AW849">
        <v>0</v>
      </c>
      <c r="AX849">
        <v>1</v>
      </c>
      <c r="AY849">
        <v>1</v>
      </c>
      <c r="AZ849" s="51">
        <v>1</v>
      </c>
      <c r="BA849">
        <v>0</v>
      </c>
      <c r="BB849">
        <v>0</v>
      </c>
      <c r="BC849">
        <v>1</v>
      </c>
      <c r="BD849">
        <v>1</v>
      </c>
      <c r="BE849">
        <v>1</v>
      </c>
      <c r="BF849" s="51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0</v>
      </c>
      <c r="BM849">
        <v>1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/>
      <c r="CW849">
        <v>0</v>
      </c>
      <c r="CY849">
        <v>0</v>
      </c>
      <c r="CZ849">
        <v>0</v>
      </c>
      <c r="DA849">
        <v>0</v>
      </c>
      <c r="DC849">
        <v>1</v>
      </c>
      <c r="DD849" s="54">
        <f t="shared" si="378"/>
        <v>1</v>
      </c>
      <c r="DE849" t="s">
        <v>73</v>
      </c>
      <c r="DF849">
        <v>0</v>
      </c>
      <c r="DG849" s="46">
        <v>0</v>
      </c>
      <c r="DH849" t="s">
        <v>68</v>
      </c>
    </row>
    <row r="850" spans="1:112" hidden="1" x14ac:dyDescent="0.35">
      <c r="A850" t="s">
        <v>3</v>
      </c>
      <c r="B850">
        <v>919245236</v>
      </c>
      <c r="C850">
        <v>1990</v>
      </c>
      <c r="D850">
        <v>32</v>
      </c>
      <c r="E850">
        <v>2</v>
      </c>
      <c r="F850" t="s">
        <v>8</v>
      </c>
      <c r="G850" s="3" t="s">
        <v>11</v>
      </c>
      <c r="H850" s="1">
        <v>44429</v>
      </c>
      <c r="I850" s="1">
        <v>44453</v>
      </c>
      <c r="J850" s="1">
        <v>44513</v>
      </c>
      <c r="K850">
        <v>38.857142857142854</v>
      </c>
      <c r="L850" s="48">
        <f t="shared" si="381"/>
        <v>0</v>
      </c>
      <c r="M850" s="48">
        <f t="shared" si="373"/>
        <v>0</v>
      </c>
      <c r="N850" s="48">
        <f t="shared" si="374"/>
        <v>0</v>
      </c>
      <c r="O850">
        <v>30.285714285714285</v>
      </c>
      <c r="P850">
        <v>2800</v>
      </c>
      <c r="Q850" s="9">
        <f>VLOOKUP(ROUND(K850,0),Sheet2!$B$20:$J$37,8,0)</f>
        <v>2883.6536389391513</v>
      </c>
      <c r="R850" s="46">
        <f>VLOOKUP(ROUND(K850,0),Sheet2!$B$20:$J$37,2,0)</f>
        <v>3986.9445441050993</v>
      </c>
      <c r="S850" s="46">
        <f>VLOOKUP(ROUND(K850,0),Sheet2!$B$20:$J$37,3,0)</f>
        <v>3823.1316171522089</v>
      </c>
      <c r="T850" s="46">
        <f>VLOOKUP(ROUND(K850,0),Sheet2!$B$20:$J$37,4,0)</f>
        <v>3736.3856874523608</v>
      </c>
      <c r="U850" s="46">
        <f>VLOOKUP(ROUND(K850,0),Sheet2!$B$20:$J$37,5,0)</f>
        <v>3602.8137210549116</v>
      </c>
      <c r="V850" s="46">
        <f>VLOOKUP(ROUND(K850,0),Sheet2!$B$20:$J$37,6,0)</f>
        <v>3379.6207896898895</v>
      </c>
      <c r="W850" s="46">
        <f>VLOOKUP(ROUND(K850,0),Sheet2!$B$20:$J$37,7,0)</f>
        <v>3131.6372143145204</v>
      </c>
      <c r="X850" s="46">
        <f>VLOOKUP(ROUND(K850,0),Sheet2!$B$20:$J$37,8,0)</f>
        <v>2883.6536389391513</v>
      </c>
      <c r="Y850" s="46">
        <f>VLOOKUP(ROUND(K850,0),Sheet2!$B$20:$J$37,9,0)</f>
        <v>2660.4607075741292</v>
      </c>
      <c r="Z850" s="46">
        <f>VLOOKUP(ROUND(K850,0),Sheet2!$B$20:$M$37,10,0)</f>
        <v>2526.8887411766796</v>
      </c>
      <c r="AA850" s="46">
        <f>VLOOKUP(ROUND(K850,0),Sheet2!$B$20:$M$37,11,0)</f>
        <v>2440.1428114768319</v>
      </c>
      <c r="AB850" s="46">
        <f>VLOOKUP(ROUND(K850,0),Sheet2!$B$20:$M$37,12,0)</f>
        <v>2276.3298845239415</v>
      </c>
      <c r="AC850" s="46">
        <v>10</v>
      </c>
      <c r="AD850" s="53">
        <f t="shared" si="375"/>
        <v>0</v>
      </c>
      <c r="AE850">
        <v>1</v>
      </c>
      <c r="AF850" s="46">
        <v>0</v>
      </c>
      <c r="AG850">
        <v>0</v>
      </c>
      <c r="AH850" s="45">
        <v>0</v>
      </c>
      <c r="AL850">
        <v>0</v>
      </c>
      <c r="AM850" s="45">
        <v>0</v>
      </c>
      <c r="AO850">
        <v>0</v>
      </c>
      <c r="AQ850">
        <v>0</v>
      </c>
      <c r="AS850">
        <v>0</v>
      </c>
      <c r="AT850">
        <v>0</v>
      </c>
      <c r="AU850" t="s">
        <v>20</v>
      </c>
      <c r="AV850" t="s">
        <v>25</v>
      </c>
      <c r="AW850">
        <v>0</v>
      </c>
      <c r="AX850">
        <v>0</v>
      </c>
      <c r="AY850">
        <v>1</v>
      </c>
      <c r="AZ850" s="51">
        <f t="shared" si="376"/>
        <v>1</v>
      </c>
      <c r="BA850">
        <v>0</v>
      </c>
      <c r="BB850">
        <v>0</v>
      </c>
      <c r="BC850">
        <v>0</v>
      </c>
      <c r="BD850">
        <v>0</v>
      </c>
      <c r="BE850">
        <v>0</v>
      </c>
      <c r="BF850" s="51">
        <f t="shared" si="377"/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24</v>
      </c>
      <c r="BW850" t="s">
        <v>25</v>
      </c>
      <c r="BX850">
        <v>0</v>
      </c>
      <c r="BY850">
        <v>0</v>
      </c>
      <c r="BZ850" s="52">
        <f t="shared" ref="BZ850:BZ859" si="385">BX850+BY850</f>
        <v>0</v>
      </c>
      <c r="CA850">
        <v>0</v>
      </c>
      <c r="CB850">
        <v>0</v>
      </c>
      <c r="CC850">
        <v>1</v>
      </c>
      <c r="CD850">
        <v>0</v>
      </c>
      <c r="CE850">
        <v>0</v>
      </c>
      <c r="CF850" s="52">
        <f t="shared" ref="CF850:CF859" si="386">CD850+CE850</f>
        <v>0</v>
      </c>
      <c r="CG850">
        <v>0</v>
      </c>
      <c r="CH850">
        <v>1</v>
      </c>
      <c r="CI850">
        <v>0</v>
      </c>
      <c r="CJ850">
        <v>0</v>
      </c>
      <c r="CK850">
        <v>1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Y850">
        <v>0</v>
      </c>
      <c r="CZ850">
        <v>0</v>
      </c>
      <c r="DA850">
        <v>0</v>
      </c>
      <c r="DC850">
        <v>0</v>
      </c>
      <c r="DD850" s="54">
        <f t="shared" si="378"/>
        <v>0</v>
      </c>
      <c r="DE850" t="s">
        <v>73</v>
      </c>
      <c r="DF850">
        <v>0</v>
      </c>
      <c r="DG850" s="46">
        <v>0</v>
      </c>
      <c r="DH850" t="s">
        <v>68</v>
      </c>
    </row>
    <row r="851" spans="1:112" hidden="1" x14ac:dyDescent="0.35">
      <c r="A851" t="s">
        <v>3</v>
      </c>
      <c r="B851">
        <v>396640428</v>
      </c>
      <c r="C851">
        <v>2000</v>
      </c>
      <c r="D851">
        <v>22</v>
      </c>
      <c r="E851">
        <v>1</v>
      </c>
      <c r="F851" t="s">
        <v>8</v>
      </c>
      <c r="G851" s="3" t="s">
        <v>11</v>
      </c>
      <c r="H851" s="1">
        <v>44443</v>
      </c>
      <c r="I851" s="1">
        <v>44477</v>
      </c>
      <c r="J851" s="1">
        <v>44462</v>
      </c>
      <c r="K851">
        <v>39</v>
      </c>
      <c r="L851" s="48">
        <f t="shared" si="381"/>
        <v>0</v>
      </c>
      <c r="M851" s="48">
        <f t="shared" si="373"/>
        <v>0</v>
      </c>
      <c r="N851" s="48">
        <f t="shared" si="374"/>
        <v>0</v>
      </c>
      <c r="O851">
        <v>36.285714285714285</v>
      </c>
      <c r="P851">
        <v>2800</v>
      </c>
      <c r="Q851" s="9">
        <f>VLOOKUP(ROUND(K851,0),Sheet2!$B$20:$J$37,8,0)</f>
        <v>2883.6536389391513</v>
      </c>
      <c r="R851" s="46">
        <f>VLOOKUP(ROUND(K851,0),Sheet2!$B$20:$J$37,2,0)</f>
        <v>3986.9445441050993</v>
      </c>
      <c r="S851" s="46">
        <f>VLOOKUP(ROUND(K851,0),Sheet2!$B$20:$J$37,3,0)</f>
        <v>3823.1316171522089</v>
      </c>
      <c r="T851" s="46">
        <f>VLOOKUP(ROUND(K851,0),Sheet2!$B$20:$J$37,4,0)</f>
        <v>3736.3856874523608</v>
      </c>
      <c r="U851" s="46">
        <f>VLOOKUP(ROUND(K851,0),Sheet2!$B$20:$J$37,5,0)</f>
        <v>3602.8137210549116</v>
      </c>
      <c r="V851" s="46">
        <f>VLOOKUP(ROUND(K851,0),Sheet2!$B$20:$J$37,6,0)</f>
        <v>3379.6207896898895</v>
      </c>
      <c r="W851" s="46">
        <f>VLOOKUP(ROUND(K851,0),Sheet2!$B$20:$J$37,7,0)</f>
        <v>3131.6372143145204</v>
      </c>
      <c r="X851" s="46">
        <f>VLOOKUP(ROUND(K851,0),Sheet2!$B$20:$J$37,8,0)</f>
        <v>2883.6536389391513</v>
      </c>
      <c r="Y851" s="46">
        <f>VLOOKUP(ROUND(K851,0),Sheet2!$B$20:$J$37,9,0)</f>
        <v>2660.4607075741292</v>
      </c>
      <c r="Z851" s="46">
        <f>VLOOKUP(ROUND(K851,0),Sheet2!$B$20:$M$37,10,0)</f>
        <v>2526.8887411766796</v>
      </c>
      <c r="AA851" s="46">
        <f>VLOOKUP(ROUND(K851,0),Sheet2!$B$20:$M$37,11,0)</f>
        <v>2440.1428114768319</v>
      </c>
      <c r="AB851" s="46">
        <f>VLOOKUP(ROUND(K851,0),Sheet2!$B$20:$M$37,12,0)</f>
        <v>2276.3298845239415</v>
      </c>
      <c r="AC851" s="46">
        <v>10</v>
      </c>
      <c r="AD851" s="53">
        <f t="shared" si="375"/>
        <v>0</v>
      </c>
      <c r="AE851">
        <v>1</v>
      </c>
      <c r="AF851" s="46">
        <v>0</v>
      </c>
      <c r="AG851">
        <v>0</v>
      </c>
      <c r="AH851" s="45">
        <v>0</v>
      </c>
      <c r="AL851">
        <v>0</v>
      </c>
      <c r="AM851" s="45">
        <v>0</v>
      </c>
      <c r="AO851">
        <v>0</v>
      </c>
      <c r="AS851">
        <v>0</v>
      </c>
      <c r="AT851">
        <v>0</v>
      </c>
      <c r="AU851" t="s">
        <v>20</v>
      </c>
      <c r="AV851" t="s">
        <v>25</v>
      </c>
      <c r="AW851">
        <v>0</v>
      </c>
      <c r="AX851">
        <v>0</v>
      </c>
      <c r="AY851">
        <v>1</v>
      </c>
      <c r="AZ851" s="51">
        <f t="shared" si="376"/>
        <v>1</v>
      </c>
      <c r="BA851">
        <v>0</v>
      </c>
      <c r="BB851">
        <v>0</v>
      </c>
      <c r="BC851">
        <v>0</v>
      </c>
      <c r="BD851">
        <v>0</v>
      </c>
      <c r="BE851">
        <v>0</v>
      </c>
      <c r="BF851" s="51">
        <f t="shared" si="377"/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34</v>
      </c>
      <c r="BW851" t="s">
        <v>25</v>
      </c>
      <c r="BX851">
        <v>0</v>
      </c>
      <c r="BY851">
        <v>0</v>
      </c>
      <c r="BZ851" s="52">
        <f t="shared" si="385"/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 s="52">
        <f t="shared" si="386"/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Y851">
        <v>0</v>
      </c>
      <c r="CZ851">
        <v>0</v>
      </c>
      <c r="DA851">
        <v>0</v>
      </c>
      <c r="DC851">
        <v>0</v>
      </c>
      <c r="DD851" s="54">
        <f t="shared" si="378"/>
        <v>0</v>
      </c>
      <c r="DE851" t="s">
        <v>8</v>
      </c>
      <c r="DF851">
        <v>0</v>
      </c>
      <c r="DG851" s="46">
        <v>0</v>
      </c>
      <c r="DH851" t="s">
        <v>68</v>
      </c>
    </row>
    <row r="852" spans="1:112" hidden="1" x14ac:dyDescent="0.35">
      <c r="A852" t="s">
        <v>3</v>
      </c>
      <c r="B852">
        <v>704409929</v>
      </c>
      <c r="C852">
        <v>1993</v>
      </c>
      <c r="D852">
        <v>29</v>
      </c>
      <c r="E852">
        <v>0</v>
      </c>
      <c r="F852" t="s">
        <v>8</v>
      </c>
      <c r="G852" s="3" t="s">
        <v>11</v>
      </c>
      <c r="H852" s="1">
        <v>44439</v>
      </c>
      <c r="I852" s="1">
        <v>44460</v>
      </c>
      <c r="J852" s="1">
        <v>44494</v>
      </c>
      <c r="K852">
        <v>39</v>
      </c>
      <c r="L852" s="48">
        <f t="shared" si="381"/>
        <v>0</v>
      </c>
      <c r="M852" s="48">
        <f t="shared" si="373"/>
        <v>0</v>
      </c>
      <c r="N852" s="48">
        <f t="shared" si="374"/>
        <v>0</v>
      </c>
      <c r="O852">
        <v>34.142857142857146</v>
      </c>
      <c r="P852">
        <v>2800</v>
      </c>
      <c r="Q852" s="9">
        <f>VLOOKUP(ROUND(K852,0),Sheet2!$B$20:$J$37,8,0)</f>
        <v>2883.6536389391513</v>
      </c>
      <c r="R852" s="46">
        <f>VLOOKUP(ROUND(K852,0),Sheet2!$B$20:$J$37,2,0)</f>
        <v>3986.9445441050993</v>
      </c>
      <c r="S852" s="46">
        <f>VLOOKUP(ROUND(K852,0),Sheet2!$B$20:$J$37,3,0)</f>
        <v>3823.1316171522089</v>
      </c>
      <c r="T852" s="46">
        <f>VLOOKUP(ROUND(K852,0),Sheet2!$B$20:$J$37,4,0)</f>
        <v>3736.3856874523608</v>
      </c>
      <c r="U852" s="46">
        <f>VLOOKUP(ROUND(K852,0),Sheet2!$B$20:$J$37,5,0)</f>
        <v>3602.8137210549116</v>
      </c>
      <c r="V852" s="46">
        <f>VLOOKUP(ROUND(K852,0),Sheet2!$B$20:$J$37,6,0)</f>
        <v>3379.6207896898895</v>
      </c>
      <c r="W852" s="46">
        <f>VLOOKUP(ROUND(K852,0),Sheet2!$B$20:$J$37,7,0)</f>
        <v>3131.6372143145204</v>
      </c>
      <c r="X852" s="46">
        <f>VLOOKUP(ROUND(K852,0),Sheet2!$B$20:$J$37,8,0)</f>
        <v>2883.6536389391513</v>
      </c>
      <c r="Y852" s="46">
        <f>VLOOKUP(ROUND(K852,0),Sheet2!$B$20:$J$37,9,0)</f>
        <v>2660.4607075741292</v>
      </c>
      <c r="Z852" s="46">
        <f>VLOOKUP(ROUND(K852,0),Sheet2!$B$20:$M$37,10,0)</f>
        <v>2526.8887411766796</v>
      </c>
      <c r="AA852" s="46">
        <f>VLOOKUP(ROUND(K852,0),Sheet2!$B$20:$M$37,11,0)</f>
        <v>2440.1428114768319</v>
      </c>
      <c r="AB852" s="46">
        <f>VLOOKUP(ROUND(K852,0),Sheet2!$B$20:$M$37,12,0)</f>
        <v>2276.3298845239415</v>
      </c>
      <c r="AC852" s="46">
        <v>10</v>
      </c>
      <c r="AD852" s="53">
        <f t="shared" si="375"/>
        <v>0</v>
      </c>
      <c r="AE852">
        <v>1</v>
      </c>
      <c r="AF852" s="46">
        <v>0</v>
      </c>
      <c r="AG852">
        <v>0</v>
      </c>
      <c r="AH852" s="45">
        <v>0</v>
      </c>
      <c r="AL852">
        <v>0</v>
      </c>
      <c r="AM852" s="45">
        <v>0</v>
      </c>
      <c r="AO852">
        <v>0</v>
      </c>
      <c r="AS852">
        <v>0</v>
      </c>
      <c r="AT852">
        <v>0</v>
      </c>
      <c r="AU852" t="s">
        <v>20</v>
      </c>
      <c r="AV852" t="s">
        <v>25</v>
      </c>
      <c r="AW852">
        <v>0</v>
      </c>
      <c r="AX852">
        <v>0</v>
      </c>
      <c r="AY852">
        <v>1</v>
      </c>
      <c r="AZ852" s="51">
        <f t="shared" si="376"/>
        <v>1</v>
      </c>
      <c r="BA852">
        <v>0</v>
      </c>
      <c r="BB852">
        <v>0</v>
      </c>
      <c r="BC852">
        <v>0</v>
      </c>
      <c r="BD852">
        <v>0</v>
      </c>
      <c r="BE852">
        <v>0</v>
      </c>
      <c r="BF852" s="51">
        <f t="shared" si="377"/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21</v>
      </c>
      <c r="BW852" t="s">
        <v>25</v>
      </c>
      <c r="BX852">
        <v>0</v>
      </c>
      <c r="BY852">
        <v>0</v>
      </c>
      <c r="BZ852" s="52">
        <f t="shared" si="385"/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 s="52">
        <f t="shared" si="386"/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Y852">
        <v>0</v>
      </c>
      <c r="CZ852">
        <v>0</v>
      </c>
      <c r="DA852">
        <v>0</v>
      </c>
      <c r="DC852">
        <v>0</v>
      </c>
      <c r="DD852" s="54">
        <f t="shared" si="378"/>
        <v>0</v>
      </c>
      <c r="DE852" t="s">
        <v>8</v>
      </c>
      <c r="DF852">
        <v>0</v>
      </c>
      <c r="DG852" s="46">
        <v>0</v>
      </c>
      <c r="DH852" t="s">
        <v>68</v>
      </c>
    </row>
    <row r="853" spans="1:112" hidden="1" x14ac:dyDescent="0.35">
      <c r="A853" t="s">
        <v>2</v>
      </c>
      <c r="B853">
        <v>21046365</v>
      </c>
      <c r="C853">
        <v>1992</v>
      </c>
      <c r="D853">
        <v>30</v>
      </c>
      <c r="E853">
        <v>0</v>
      </c>
      <c r="F853" t="s">
        <v>8</v>
      </c>
      <c r="G853" s="4" t="s">
        <v>11</v>
      </c>
      <c r="H853" s="1">
        <v>44427</v>
      </c>
      <c r="I853" s="1">
        <v>44481</v>
      </c>
      <c r="J853" s="1">
        <v>44544</v>
      </c>
      <c r="K853">
        <v>39</v>
      </c>
      <c r="L853" s="48">
        <f t="shared" si="381"/>
        <v>0</v>
      </c>
      <c r="M853" s="48">
        <f t="shared" si="373"/>
        <v>0</v>
      </c>
      <c r="N853" s="48">
        <f t="shared" si="374"/>
        <v>0</v>
      </c>
      <c r="O853">
        <v>30</v>
      </c>
      <c r="P853">
        <v>2800</v>
      </c>
      <c r="Q853" s="9">
        <f>VLOOKUP(ROUND(K853,0),Sheet2!$B$20:$J$37,8,0)</f>
        <v>2883.6536389391513</v>
      </c>
      <c r="R853" s="46">
        <f>VLOOKUP(ROUND(K853,0),Sheet2!$B$20:$J$37,2,0)</f>
        <v>3986.9445441050993</v>
      </c>
      <c r="S853" s="46">
        <f>VLOOKUP(ROUND(K853,0),Sheet2!$B$20:$J$37,3,0)</f>
        <v>3823.1316171522089</v>
      </c>
      <c r="T853" s="46">
        <f>VLOOKUP(ROUND(K853,0),Sheet2!$B$20:$J$37,4,0)</f>
        <v>3736.3856874523608</v>
      </c>
      <c r="U853" s="46">
        <f>VLOOKUP(ROUND(K853,0),Sheet2!$B$20:$J$37,5,0)</f>
        <v>3602.8137210549116</v>
      </c>
      <c r="V853" s="46">
        <f>VLOOKUP(ROUND(K853,0),Sheet2!$B$20:$J$37,6,0)</f>
        <v>3379.6207896898895</v>
      </c>
      <c r="W853" s="46">
        <f>VLOOKUP(ROUND(K853,0),Sheet2!$B$20:$J$37,7,0)</f>
        <v>3131.6372143145204</v>
      </c>
      <c r="X853" s="46">
        <f>VLOOKUP(ROUND(K853,0),Sheet2!$B$20:$J$37,8,0)</f>
        <v>2883.6536389391513</v>
      </c>
      <c r="Y853" s="46">
        <f>VLOOKUP(ROUND(K853,0),Sheet2!$B$20:$J$37,9,0)</f>
        <v>2660.4607075741292</v>
      </c>
      <c r="Z853" s="46">
        <f>VLOOKUP(ROUND(K853,0),Sheet2!$B$20:$M$37,10,0)</f>
        <v>2526.8887411766796</v>
      </c>
      <c r="AA853" s="46">
        <f>VLOOKUP(ROUND(K853,0),Sheet2!$B$20:$M$37,11,0)</f>
        <v>2440.1428114768319</v>
      </c>
      <c r="AB853" s="46">
        <f>VLOOKUP(ROUND(K853,0),Sheet2!$B$20:$M$37,12,0)</f>
        <v>2276.3298845239415</v>
      </c>
      <c r="AC853" s="46">
        <v>10</v>
      </c>
      <c r="AD853" s="53">
        <f t="shared" si="375"/>
        <v>0</v>
      </c>
      <c r="AE853">
        <v>1</v>
      </c>
      <c r="AF853" s="46">
        <v>0</v>
      </c>
      <c r="AG853">
        <v>0</v>
      </c>
      <c r="AH853" s="45">
        <v>0</v>
      </c>
      <c r="AL853">
        <v>0</v>
      </c>
      <c r="AM853" s="45">
        <v>0</v>
      </c>
      <c r="AO853">
        <v>0</v>
      </c>
      <c r="AQ853">
        <v>0</v>
      </c>
      <c r="AS853">
        <v>0</v>
      </c>
      <c r="AT853">
        <v>0</v>
      </c>
      <c r="AU853" t="s">
        <v>20</v>
      </c>
      <c r="AV853" t="s">
        <v>24</v>
      </c>
      <c r="AW853">
        <v>0</v>
      </c>
      <c r="AX853">
        <v>1</v>
      </c>
      <c r="AY853">
        <v>1</v>
      </c>
      <c r="AZ853" s="51">
        <v>1</v>
      </c>
      <c r="BA853">
        <v>0</v>
      </c>
      <c r="BB853">
        <v>1</v>
      </c>
      <c r="BC853">
        <v>1</v>
      </c>
      <c r="BD853">
        <v>0</v>
      </c>
      <c r="BE853">
        <v>0</v>
      </c>
      <c r="BF853" s="51">
        <f t="shared" si="377"/>
        <v>0</v>
      </c>
      <c r="BG853">
        <v>0</v>
      </c>
      <c r="BH853">
        <v>1</v>
      </c>
      <c r="BI853">
        <v>1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54</v>
      </c>
      <c r="BW853" t="s">
        <v>24</v>
      </c>
      <c r="BX853">
        <v>1</v>
      </c>
      <c r="BY853">
        <v>1</v>
      </c>
      <c r="BZ853" s="52">
        <v>1</v>
      </c>
      <c r="CA853">
        <v>0</v>
      </c>
      <c r="CB853">
        <v>0</v>
      </c>
      <c r="CC853">
        <v>1</v>
      </c>
      <c r="CD853">
        <v>0</v>
      </c>
      <c r="CE853">
        <v>0</v>
      </c>
      <c r="CF853" s="52">
        <f t="shared" si="386"/>
        <v>0</v>
      </c>
      <c r="CG853">
        <v>0</v>
      </c>
      <c r="CH853">
        <v>0</v>
      </c>
      <c r="CI853">
        <v>0</v>
      </c>
      <c r="CJ853">
        <v>1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Y853">
        <v>0</v>
      </c>
      <c r="CZ853">
        <v>0</v>
      </c>
      <c r="DA853">
        <v>0</v>
      </c>
      <c r="DC853">
        <v>0</v>
      </c>
      <c r="DD853" s="54">
        <f t="shared" si="378"/>
        <v>0</v>
      </c>
      <c r="DF853">
        <v>0</v>
      </c>
      <c r="DG853" s="46">
        <v>0</v>
      </c>
      <c r="DH853" t="s">
        <v>68</v>
      </c>
    </row>
    <row r="854" spans="1:112" hidden="1" x14ac:dyDescent="0.35">
      <c r="A854" t="s">
        <v>3</v>
      </c>
      <c r="B854">
        <v>977143041</v>
      </c>
      <c r="C854">
        <v>1992</v>
      </c>
      <c r="D854">
        <v>30</v>
      </c>
      <c r="E854">
        <v>3</v>
      </c>
      <c r="F854" t="s">
        <v>8</v>
      </c>
      <c r="G854" s="3" t="s">
        <v>11</v>
      </c>
      <c r="H854" s="1">
        <v>44452</v>
      </c>
      <c r="I854" s="1">
        <v>44473</v>
      </c>
      <c r="J854" s="1">
        <v>44540</v>
      </c>
      <c r="K854">
        <v>39</v>
      </c>
      <c r="L854" s="48">
        <f t="shared" si="381"/>
        <v>0</v>
      </c>
      <c r="M854" s="48">
        <f t="shared" si="373"/>
        <v>0</v>
      </c>
      <c r="N854" s="48">
        <f t="shared" si="374"/>
        <v>0</v>
      </c>
      <c r="O854">
        <v>29.428571428571431</v>
      </c>
      <c r="P854">
        <v>2800</v>
      </c>
      <c r="Q854" s="9">
        <f>VLOOKUP(ROUND(K854,0),Sheet2!$B$20:$J$37,8,0)</f>
        <v>2883.6536389391513</v>
      </c>
      <c r="R854" s="46">
        <f>VLOOKUP(ROUND(K854,0),Sheet2!$B$20:$J$37,2,0)</f>
        <v>3986.9445441050993</v>
      </c>
      <c r="S854" s="46">
        <f>VLOOKUP(ROUND(K854,0),Sheet2!$B$20:$J$37,3,0)</f>
        <v>3823.1316171522089</v>
      </c>
      <c r="T854" s="46">
        <f>VLOOKUP(ROUND(K854,0),Sheet2!$B$20:$J$37,4,0)</f>
        <v>3736.3856874523608</v>
      </c>
      <c r="U854" s="46">
        <f>VLOOKUP(ROUND(K854,0),Sheet2!$B$20:$J$37,5,0)</f>
        <v>3602.8137210549116</v>
      </c>
      <c r="V854" s="46">
        <f>VLOOKUP(ROUND(K854,0),Sheet2!$B$20:$J$37,6,0)</f>
        <v>3379.6207896898895</v>
      </c>
      <c r="W854" s="46">
        <f>VLOOKUP(ROUND(K854,0),Sheet2!$B$20:$J$37,7,0)</f>
        <v>3131.6372143145204</v>
      </c>
      <c r="X854" s="46">
        <f>VLOOKUP(ROUND(K854,0),Sheet2!$B$20:$J$37,8,0)</f>
        <v>2883.6536389391513</v>
      </c>
      <c r="Y854" s="46">
        <f>VLOOKUP(ROUND(K854,0),Sheet2!$B$20:$J$37,9,0)</f>
        <v>2660.4607075741292</v>
      </c>
      <c r="Z854" s="46">
        <f>VLOOKUP(ROUND(K854,0),Sheet2!$B$20:$M$37,10,0)</f>
        <v>2526.8887411766796</v>
      </c>
      <c r="AA854" s="46">
        <f>VLOOKUP(ROUND(K854,0),Sheet2!$B$20:$M$37,11,0)</f>
        <v>2440.1428114768319</v>
      </c>
      <c r="AB854" s="46">
        <f>VLOOKUP(ROUND(K854,0),Sheet2!$B$20:$M$37,12,0)</f>
        <v>2276.3298845239415</v>
      </c>
      <c r="AC854" s="46">
        <v>10</v>
      </c>
      <c r="AD854" s="53">
        <f t="shared" si="375"/>
        <v>0</v>
      </c>
      <c r="AE854">
        <v>1</v>
      </c>
      <c r="AF854" s="46">
        <v>0</v>
      </c>
      <c r="AG854">
        <v>0</v>
      </c>
      <c r="AH854" s="45">
        <v>0</v>
      </c>
      <c r="AL854">
        <v>0</v>
      </c>
      <c r="AM854" s="45">
        <v>0</v>
      </c>
      <c r="AO854">
        <v>0</v>
      </c>
      <c r="AS854">
        <v>0</v>
      </c>
      <c r="AT854">
        <v>0</v>
      </c>
      <c r="AU854" t="s">
        <v>20</v>
      </c>
      <c r="AV854" t="s">
        <v>25</v>
      </c>
      <c r="AW854">
        <v>0</v>
      </c>
      <c r="AX854">
        <v>0</v>
      </c>
      <c r="AY854">
        <v>1</v>
      </c>
      <c r="AZ854" s="51">
        <f t="shared" si="376"/>
        <v>1</v>
      </c>
      <c r="BA854">
        <v>0</v>
      </c>
      <c r="BB854">
        <v>0</v>
      </c>
      <c r="BC854">
        <v>0</v>
      </c>
      <c r="BD854">
        <v>0</v>
      </c>
      <c r="BE854">
        <v>0</v>
      </c>
      <c r="BF854" s="51">
        <f t="shared" si="377"/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21</v>
      </c>
      <c r="BW854" t="s">
        <v>25</v>
      </c>
      <c r="BX854">
        <v>0</v>
      </c>
      <c r="BY854">
        <v>0</v>
      </c>
      <c r="BZ854" s="52">
        <f t="shared" si="385"/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 s="52">
        <f t="shared" si="386"/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Y854">
        <v>0</v>
      </c>
      <c r="CZ854">
        <v>0</v>
      </c>
      <c r="DA854">
        <v>0</v>
      </c>
      <c r="DC854">
        <v>0</v>
      </c>
      <c r="DD854" s="54">
        <f t="shared" si="378"/>
        <v>0</v>
      </c>
      <c r="DE854" t="s">
        <v>8</v>
      </c>
      <c r="DF854">
        <v>0</v>
      </c>
      <c r="DG854" s="46">
        <v>0</v>
      </c>
      <c r="DH854" t="s">
        <v>68</v>
      </c>
    </row>
    <row r="855" spans="1:112" hidden="1" x14ac:dyDescent="0.35">
      <c r="A855" t="s">
        <v>3</v>
      </c>
      <c r="B855">
        <v>908823868</v>
      </c>
      <c r="C855">
        <v>1991</v>
      </c>
      <c r="D855">
        <v>31</v>
      </c>
      <c r="E855">
        <v>2</v>
      </c>
      <c r="F855" t="s">
        <v>8</v>
      </c>
      <c r="G855" s="3" t="s">
        <v>11</v>
      </c>
      <c r="H855" s="1">
        <v>44454</v>
      </c>
      <c r="I855" s="1">
        <v>44476</v>
      </c>
      <c r="J855" s="1">
        <v>44518</v>
      </c>
      <c r="K855">
        <v>39</v>
      </c>
      <c r="L855" s="48">
        <f t="shared" si="381"/>
        <v>0</v>
      </c>
      <c r="M855" s="48">
        <f t="shared" si="373"/>
        <v>0</v>
      </c>
      <c r="N855" s="48">
        <f t="shared" si="374"/>
        <v>0</v>
      </c>
      <c r="O855">
        <v>33</v>
      </c>
      <c r="P855">
        <v>2800</v>
      </c>
      <c r="Q855" s="9">
        <f>VLOOKUP(ROUND(K855,0),Sheet2!$B$20:$J$37,8,0)</f>
        <v>2883.6536389391513</v>
      </c>
      <c r="R855" s="46">
        <f>VLOOKUP(ROUND(K855,0),Sheet2!$B$20:$J$37,2,0)</f>
        <v>3986.9445441050993</v>
      </c>
      <c r="S855" s="46">
        <f>VLOOKUP(ROUND(K855,0),Sheet2!$B$20:$J$37,3,0)</f>
        <v>3823.1316171522089</v>
      </c>
      <c r="T855" s="46">
        <f>VLOOKUP(ROUND(K855,0),Sheet2!$B$20:$J$37,4,0)</f>
        <v>3736.3856874523608</v>
      </c>
      <c r="U855" s="46">
        <f>VLOOKUP(ROUND(K855,0),Sheet2!$B$20:$J$37,5,0)</f>
        <v>3602.8137210549116</v>
      </c>
      <c r="V855" s="46">
        <f>VLOOKUP(ROUND(K855,0),Sheet2!$B$20:$J$37,6,0)</f>
        <v>3379.6207896898895</v>
      </c>
      <c r="W855" s="46">
        <f>VLOOKUP(ROUND(K855,0),Sheet2!$B$20:$J$37,7,0)</f>
        <v>3131.6372143145204</v>
      </c>
      <c r="X855" s="46">
        <f>VLOOKUP(ROUND(K855,0),Sheet2!$B$20:$J$37,8,0)</f>
        <v>2883.6536389391513</v>
      </c>
      <c r="Y855" s="46">
        <f>VLOOKUP(ROUND(K855,0),Sheet2!$B$20:$J$37,9,0)</f>
        <v>2660.4607075741292</v>
      </c>
      <c r="Z855" s="46">
        <f>VLOOKUP(ROUND(K855,0),Sheet2!$B$20:$M$37,10,0)</f>
        <v>2526.8887411766796</v>
      </c>
      <c r="AA855" s="46">
        <f>VLOOKUP(ROUND(K855,0),Sheet2!$B$20:$M$37,11,0)</f>
        <v>2440.1428114768319</v>
      </c>
      <c r="AB855" s="46">
        <f>VLOOKUP(ROUND(K855,0),Sheet2!$B$20:$M$37,12,0)</f>
        <v>2276.3298845239415</v>
      </c>
      <c r="AC855" s="46">
        <v>10</v>
      </c>
      <c r="AD855" s="53">
        <f t="shared" si="375"/>
        <v>0</v>
      </c>
      <c r="AE855">
        <v>1</v>
      </c>
      <c r="AF855" s="46">
        <v>0</v>
      </c>
      <c r="AG855">
        <v>0</v>
      </c>
      <c r="AH855" s="45">
        <v>0</v>
      </c>
      <c r="AL855">
        <v>0</v>
      </c>
      <c r="AM855" s="45">
        <v>0</v>
      </c>
      <c r="AO855">
        <v>0</v>
      </c>
      <c r="AQ855">
        <v>0</v>
      </c>
      <c r="AS855">
        <v>0</v>
      </c>
      <c r="AT855">
        <v>0</v>
      </c>
      <c r="AU855" t="s">
        <v>20</v>
      </c>
      <c r="AV855" t="s">
        <v>25</v>
      </c>
      <c r="AW855">
        <v>0</v>
      </c>
      <c r="AX855">
        <v>0</v>
      </c>
      <c r="AY855">
        <v>1</v>
      </c>
      <c r="AZ855" s="51">
        <f t="shared" si="376"/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 s="51">
        <f t="shared" si="377"/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22</v>
      </c>
      <c r="BW855" t="s">
        <v>25</v>
      </c>
      <c r="BX855">
        <v>0</v>
      </c>
      <c r="BY855">
        <v>0</v>
      </c>
      <c r="BZ855" s="52">
        <f t="shared" si="385"/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 s="52">
        <f t="shared" si="386"/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Y855">
        <v>0</v>
      </c>
      <c r="CZ855">
        <v>0</v>
      </c>
      <c r="DA855">
        <v>0</v>
      </c>
      <c r="DC855">
        <v>1</v>
      </c>
      <c r="DD855" s="54">
        <f t="shared" si="378"/>
        <v>1</v>
      </c>
      <c r="DE855" t="s">
        <v>73</v>
      </c>
      <c r="DF855">
        <v>0</v>
      </c>
      <c r="DG855" s="46">
        <v>0</v>
      </c>
      <c r="DH855" t="s">
        <v>68</v>
      </c>
    </row>
    <row r="856" spans="1:112" hidden="1" x14ac:dyDescent="0.35">
      <c r="A856" t="s">
        <v>3</v>
      </c>
      <c r="B856">
        <v>382818322</v>
      </c>
      <c r="C856">
        <v>1990</v>
      </c>
      <c r="D856">
        <v>32</v>
      </c>
      <c r="E856">
        <v>4</v>
      </c>
      <c r="F856" t="s">
        <v>8</v>
      </c>
      <c r="G856" s="3" t="s">
        <v>11</v>
      </c>
      <c r="H856" s="1">
        <v>44466</v>
      </c>
      <c r="I856" s="1">
        <v>44489</v>
      </c>
      <c r="J856" s="1">
        <v>44499</v>
      </c>
      <c r="K856">
        <v>39</v>
      </c>
      <c r="L856" s="48">
        <f t="shared" si="381"/>
        <v>0</v>
      </c>
      <c r="M856" s="48">
        <f t="shared" si="373"/>
        <v>0</v>
      </c>
      <c r="N856" s="48">
        <f t="shared" si="374"/>
        <v>0</v>
      </c>
      <c r="O856">
        <v>37.571428571428569</v>
      </c>
      <c r="P856">
        <v>2800</v>
      </c>
      <c r="Q856" s="9">
        <f>VLOOKUP(ROUND(K856,0),Sheet2!$B$20:$J$37,8,0)</f>
        <v>2883.6536389391513</v>
      </c>
      <c r="R856" s="46">
        <f>VLOOKUP(ROUND(K856,0),Sheet2!$B$20:$J$37,2,0)</f>
        <v>3986.9445441050993</v>
      </c>
      <c r="S856" s="46">
        <f>VLOOKUP(ROUND(K856,0),Sheet2!$B$20:$J$37,3,0)</f>
        <v>3823.1316171522089</v>
      </c>
      <c r="T856" s="46">
        <f>VLOOKUP(ROUND(K856,0),Sheet2!$B$20:$J$37,4,0)</f>
        <v>3736.3856874523608</v>
      </c>
      <c r="U856" s="46">
        <f>VLOOKUP(ROUND(K856,0),Sheet2!$B$20:$J$37,5,0)</f>
        <v>3602.8137210549116</v>
      </c>
      <c r="V856" s="46">
        <f>VLOOKUP(ROUND(K856,0),Sheet2!$B$20:$J$37,6,0)</f>
        <v>3379.6207896898895</v>
      </c>
      <c r="W856" s="46">
        <f>VLOOKUP(ROUND(K856,0),Sheet2!$B$20:$J$37,7,0)</f>
        <v>3131.6372143145204</v>
      </c>
      <c r="X856" s="46">
        <f>VLOOKUP(ROUND(K856,0),Sheet2!$B$20:$J$37,8,0)</f>
        <v>2883.6536389391513</v>
      </c>
      <c r="Y856" s="46">
        <f>VLOOKUP(ROUND(K856,0),Sheet2!$B$20:$J$37,9,0)</f>
        <v>2660.4607075741292</v>
      </c>
      <c r="Z856" s="46">
        <f>VLOOKUP(ROUND(K856,0),Sheet2!$B$20:$M$37,10,0)</f>
        <v>2526.8887411766796</v>
      </c>
      <c r="AA856" s="46">
        <f>VLOOKUP(ROUND(K856,0),Sheet2!$B$20:$M$37,11,0)</f>
        <v>2440.1428114768319</v>
      </c>
      <c r="AB856" s="46">
        <f>VLOOKUP(ROUND(K856,0),Sheet2!$B$20:$M$37,12,0)</f>
        <v>2276.3298845239415</v>
      </c>
      <c r="AC856" s="46">
        <v>10</v>
      </c>
      <c r="AD856" s="53">
        <f t="shared" si="375"/>
        <v>0</v>
      </c>
      <c r="AE856">
        <v>1</v>
      </c>
      <c r="AF856" s="46">
        <v>0</v>
      </c>
      <c r="AG856">
        <v>0</v>
      </c>
      <c r="AH856" s="45">
        <v>0</v>
      </c>
      <c r="AL856">
        <v>0</v>
      </c>
      <c r="AM856" s="45">
        <v>0</v>
      </c>
      <c r="AO856">
        <v>0</v>
      </c>
      <c r="AQ856">
        <v>0</v>
      </c>
      <c r="AS856">
        <v>0</v>
      </c>
      <c r="AT856">
        <v>0</v>
      </c>
      <c r="AU856" t="s">
        <v>20</v>
      </c>
      <c r="AV856" t="s">
        <v>25</v>
      </c>
      <c r="AW856">
        <v>0</v>
      </c>
      <c r="AX856">
        <v>0</v>
      </c>
      <c r="AY856">
        <v>1</v>
      </c>
      <c r="AZ856" s="51">
        <f t="shared" si="376"/>
        <v>1</v>
      </c>
      <c r="BA856">
        <v>0</v>
      </c>
      <c r="BB856">
        <v>0</v>
      </c>
      <c r="BC856">
        <v>0</v>
      </c>
      <c r="BD856">
        <v>0</v>
      </c>
      <c r="BE856">
        <v>0</v>
      </c>
      <c r="BF856" s="51">
        <f t="shared" si="377"/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23</v>
      </c>
      <c r="BW856" t="s">
        <v>25</v>
      </c>
      <c r="BX856">
        <v>0</v>
      </c>
      <c r="BY856">
        <v>0</v>
      </c>
      <c r="BZ856" s="52">
        <f t="shared" si="385"/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 s="52">
        <f t="shared" si="386"/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Y856">
        <v>0</v>
      </c>
      <c r="CZ856">
        <v>0</v>
      </c>
      <c r="DA856">
        <v>0</v>
      </c>
      <c r="DC856">
        <v>0</v>
      </c>
      <c r="DD856" s="54">
        <f t="shared" si="378"/>
        <v>0</v>
      </c>
      <c r="DE856" t="s">
        <v>8</v>
      </c>
      <c r="DF856">
        <v>0</v>
      </c>
      <c r="DG856" s="46">
        <v>0</v>
      </c>
      <c r="DH856" t="s">
        <v>68</v>
      </c>
    </row>
    <row r="857" spans="1:112" hidden="1" x14ac:dyDescent="0.35">
      <c r="A857" t="s">
        <v>3</v>
      </c>
      <c r="B857">
        <v>937846510</v>
      </c>
      <c r="C857">
        <v>1988</v>
      </c>
      <c r="D857">
        <v>34</v>
      </c>
      <c r="E857">
        <v>0</v>
      </c>
      <c r="F857" t="s">
        <v>8</v>
      </c>
      <c r="G857" s="3" t="s">
        <v>11</v>
      </c>
      <c r="H857" s="1">
        <v>44454</v>
      </c>
      <c r="I857" s="1">
        <v>44476</v>
      </c>
      <c r="J857" s="1">
        <v>44500</v>
      </c>
      <c r="K857">
        <v>39</v>
      </c>
      <c r="L857" s="48">
        <f t="shared" si="381"/>
        <v>0</v>
      </c>
      <c r="M857" s="48">
        <f t="shared" si="373"/>
        <v>0</v>
      </c>
      <c r="N857" s="48">
        <f t="shared" si="374"/>
        <v>0</v>
      </c>
      <c r="O857">
        <v>35.571428571428569</v>
      </c>
      <c r="P857">
        <v>2800</v>
      </c>
      <c r="Q857" s="9">
        <f>VLOOKUP(ROUND(K857,0),Sheet2!$B$20:$J$37,8,0)</f>
        <v>2883.6536389391513</v>
      </c>
      <c r="R857" s="46">
        <f>VLOOKUP(ROUND(K857,0),Sheet2!$B$20:$J$37,2,0)</f>
        <v>3986.9445441050993</v>
      </c>
      <c r="S857" s="46">
        <f>VLOOKUP(ROUND(K857,0),Sheet2!$B$20:$J$37,3,0)</f>
        <v>3823.1316171522089</v>
      </c>
      <c r="T857" s="46">
        <f>VLOOKUP(ROUND(K857,0),Sheet2!$B$20:$J$37,4,0)</f>
        <v>3736.3856874523608</v>
      </c>
      <c r="U857" s="46">
        <f>VLOOKUP(ROUND(K857,0),Sheet2!$B$20:$J$37,5,0)</f>
        <v>3602.8137210549116</v>
      </c>
      <c r="V857" s="46">
        <f>VLOOKUP(ROUND(K857,0),Sheet2!$B$20:$J$37,6,0)</f>
        <v>3379.6207896898895</v>
      </c>
      <c r="W857" s="46">
        <f>VLOOKUP(ROUND(K857,0),Sheet2!$B$20:$J$37,7,0)</f>
        <v>3131.6372143145204</v>
      </c>
      <c r="X857" s="46">
        <f>VLOOKUP(ROUND(K857,0),Sheet2!$B$20:$J$37,8,0)</f>
        <v>2883.6536389391513</v>
      </c>
      <c r="Y857" s="46">
        <f>VLOOKUP(ROUND(K857,0),Sheet2!$B$20:$J$37,9,0)</f>
        <v>2660.4607075741292</v>
      </c>
      <c r="Z857" s="46">
        <f>VLOOKUP(ROUND(K857,0),Sheet2!$B$20:$M$37,10,0)</f>
        <v>2526.8887411766796</v>
      </c>
      <c r="AA857" s="46">
        <f>VLOOKUP(ROUND(K857,0),Sheet2!$B$20:$M$37,11,0)</f>
        <v>2440.1428114768319</v>
      </c>
      <c r="AB857" s="46">
        <f>VLOOKUP(ROUND(K857,0),Sheet2!$B$20:$M$37,12,0)</f>
        <v>2276.3298845239415</v>
      </c>
      <c r="AC857" s="46">
        <v>10</v>
      </c>
      <c r="AD857" s="53">
        <f t="shared" si="375"/>
        <v>0</v>
      </c>
      <c r="AE857">
        <v>1</v>
      </c>
      <c r="AF857" s="46">
        <v>0</v>
      </c>
      <c r="AG857">
        <v>0</v>
      </c>
      <c r="AH857" s="45">
        <v>0</v>
      </c>
      <c r="AL857">
        <v>0</v>
      </c>
      <c r="AM857" s="45">
        <v>0</v>
      </c>
      <c r="AO857">
        <v>0</v>
      </c>
      <c r="AQ857">
        <v>0</v>
      </c>
      <c r="AS857">
        <v>0</v>
      </c>
      <c r="AT857">
        <v>0</v>
      </c>
      <c r="AU857" t="s">
        <v>20</v>
      </c>
      <c r="AV857" t="s">
        <v>25</v>
      </c>
      <c r="AW857">
        <v>0</v>
      </c>
      <c r="AX857">
        <v>0</v>
      </c>
      <c r="AY857">
        <v>1</v>
      </c>
      <c r="AZ857" s="51">
        <f t="shared" si="376"/>
        <v>1</v>
      </c>
      <c r="BA857">
        <v>0</v>
      </c>
      <c r="BB857">
        <v>0</v>
      </c>
      <c r="BC857">
        <v>1</v>
      </c>
      <c r="BD857">
        <v>0</v>
      </c>
      <c r="BE857">
        <v>0</v>
      </c>
      <c r="BF857" s="51">
        <f t="shared" si="377"/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22</v>
      </c>
      <c r="BW857" t="s">
        <v>25</v>
      </c>
      <c r="BX857">
        <v>0</v>
      </c>
      <c r="BY857">
        <v>1</v>
      </c>
      <c r="BZ857" s="52">
        <f t="shared" si="385"/>
        <v>1</v>
      </c>
      <c r="CA857">
        <v>0</v>
      </c>
      <c r="CB857">
        <v>0</v>
      </c>
      <c r="CC857">
        <v>1</v>
      </c>
      <c r="CD857">
        <v>0</v>
      </c>
      <c r="CE857">
        <v>0</v>
      </c>
      <c r="CF857" s="52">
        <f t="shared" si="386"/>
        <v>0</v>
      </c>
      <c r="CG857">
        <v>0</v>
      </c>
      <c r="CH857">
        <v>0</v>
      </c>
      <c r="CI857">
        <v>0</v>
      </c>
      <c r="CJ857">
        <v>0</v>
      </c>
      <c r="CK857">
        <v>1</v>
      </c>
      <c r="CL857">
        <v>1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Y857">
        <v>0</v>
      </c>
      <c r="CZ857">
        <v>0</v>
      </c>
      <c r="DA857">
        <v>0</v>
      </c>
      <c r="DC857">
        <v>0</v>
      </c>
      <c r="DD857" s="54">
        <f t="shared" si="378"/>
        <v>0</v>
      </c>
      <c r="DE857" t="s">
        <v>8</v>
      </c>
      <c r="DF857">
        <v>0</v>
      </c>
      <c r="DG857" s="46">
        <v>0</v>
      </c>
      <c r="DH857" t="s">
        <v>68</v>
      </c>
    </row>
    <row r="858" spans="1:112" hidden="1" x14ac:dyDescent="0.35">
      <c r="A858" t="s">
        <v>3</v>
      </c>
      <c r="B858">
        <v>909180032</v>
      </c>
      <c r="C858">
        <v>1987</v>
      </c>
      <c r="D858">
        <v>35</v>
      </c>
      <c r="E858" s="45">
        <v>2</v>
      </c>
      <c r="F858" t="s">
        <v>8</v>
      </c>
      <c r="G858" s="3" t="s">
        <v>11</v>
      </c>
      <c r="H858" s="1">
        <v>44439</v>
      </c>
      <c r="I858" s="1">
        <v>44460</v>
      </c>
      <c r="J858" s="1">
        <v>44548</v>
      </c>
      <c r="K858">
        <v>39</v>
      </c>
      <c r="L858" s="48">
        <f t="shared" si="381"/>
        <v>0</v>
      </c>
      <c r="M858" s="48">
        <f t="shared" si="373"/>
        <v>0</v>
      </c>
      <c r="N858" s="48">
        <f t="shared" si="374"/>
        <v>0</v>
      </c>
      <c r="O858">
        <v>26.428571428571431</v>
      </c>
      <c r="P858">
        <v>2800</v>
      </c>
      <c r="Q858" s="9">
        <f>VLOOKUP(ROUND(K858,0),Sheet2!$B$20:$J$37,8,0)</f>
        <v>2883.6536389391513</v>
      </c>
      <c r="R858" s="46">
        <f>VLOOKUP(ROUND(K858,0),Sheet2!$B$20:$J$37,2,0)</f>
        <v>3986.9445441050993</v>
      </c>
      <c r="S858" s="46">
        <f>VLOOKUP(ROUND(K858,0),Sheet2!$B$20:$J$37,3,0)</f>
        <v>3823.1316171522089</v>
      </c>
      <c r="T858" s="46">
        <f>VLOOKUP(ROUND(K858,0),Sheet2!$B$20:$J$37,4,0)</f>
        <v>3736.3856874523608</v>
      </c>
      <c r="U858" s="46">
        <f>VLOOKUP(ROUND(K858,0),Sheet2!$B$20:$J$37,5,0)</f>
        <v>3602.8137210549116</v>
      </c>
      <c r="V858" s="46">
        <f>VLOOKUP(ROUND(K858,0),Sheet2!$B$20:$J$37,6,0)</f>
        <v>3379.6207896898895</v>
      </c>
      <c r="W858" s="46">
        <f>VLOOKUP(ROUND(K858,0),Sheet2!$B$20:$J$37,7,0)</f>
        <v>3131.6372143145204</v>
      </c>
      <c r="X858" s="46">
        <f>VLOOKUP(ROUND(K858,0),Sheet2!$B$20:$J$37,8,0)</f>
        <v>2883.6536389391513</v>
      </c>
      <c r="Y858" s="46">
        <f>VLOOKUP(ROUND(K858,0),Sheet2!$B$20:$J$37,9,0)</f>
        <v>2660.4607075741292</v>
      </c>
      <c r="Z858" s="46">
        <f>VLOOKUP(ROUND(K858,0),Sheet2!$B$20:$M$37,10,0)</f>
        <v>2526.8887411766796</v>
      </c>
      <c r="AA858" s="46">
        <f>VLOOKUP(ROUND(K858,0),Sheet2!$B$20:$M$37,11,0)</f>
        <v>2440.1428114768319</v>
      </c>
      <c r="AB858" s="46">
        <f>VLOOKUP(ROUND(K858,0),Sheet2!$B$20:$M$37,12,0)</f>
        <v>2276.3298845239415</v>
      </c>
      <c r="AC858" s="46">
        <v>10</v>
      </c>
      <c r="AD858" s="53">
        <f t="shared" si="375"/>
        <v>0</v>
      </c>
      <c r="AE858">
        <v>1</v>
      </c>
      <c r="AF858" s="46">
        <v>0</v>
      </c>
      <c r="AG858">
        <v>0</v>
      </c>
      <c r="AH858" s="45">
        <v>0</v>
      </c>
      <c r="AL858">
        <v>0</v>
      </c>
      <c r="AM858" s="45">
        <v>0</v>
      </c>
      <c r="AO858">
        <v>0</v>
      </c>
      <c r="AS858">
        <v>0</v>
      </c>
      <c r="AT858">
        <v>0</v>
      </c>
      <c r="AU858" t="s">
        <v>20</v>
      </c>
      <c r="AV858" t="s">
        <v>25</v>
      </c>
      <c r="AW858">
        <v>0</v>
      </c>
      <c r="AX858">
        <v>0</v>
      </c>
      <c r="AY858">
        <v>1</v>
      </c>
      <c r="AZ858" s="51">
        <f t="shared" si="376"/>
        <v>1</v>
      </c>
      <c r="BA858">
        <v>0</v>
      </c>
      <c r="BB858">
        <v>0</v>
      </c>
      <c r="BC858">
        <v>0</v>
      </c>
      <c r="BD858">
        <v>0</v>
      </c>
      <c r="BE858">
        <v>0</v>
      </c>
      <c r="BF858" s="51">
        <f t="shared" si="377"/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21</v>
      </c>
      <c r="BW858" t="s">
        <v>25</v>
      </c>
      <c r="BX858">
        <v>0</v>
      </c>
      <c r="BY858">
        <v>1</v>
      </c>
      <c r="BZ858" s="52">
        <f t="shared" si="385"/>
        <v>1</v>
      </c>
      <c r="CA858">
        <v>0</v>
      </c>
      <c r="CB858">
        <v>0</v>
      </c>
      <c r="CC858">
        <v>0</v>
      </c>
      <c r="CD858">
        <v>0</v>
      </c>
      <c r="CE858">
        <v>0</v>
      </c>
      <c r="CF858" s="52">
        <f t="shared" si="386"/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Y858">
        <v>0</v>
      </c>
      <c r="CZ858">
        <v>0</v>
      </c>
      <c r="DA858">
        <v>1</v>
      </c>
      <c r="DB858">
        <v>33</v>
      </c>
      <c r="DC858">
        <v>0</v>
      </c>
      <c r="DD858" s="54">
        <f t="shared" si="378"/>
        <v>0</v>
      </c>
      <c r="DE858" t="s">
        <v>73</v>
      </c>
      <c r="DF858">
        <v>0</v>
      </c>
      <c r="DG858" s="46">
        <v>0</v>
      </c>
      <c r="DH858" t="s">
        <v>68</v>
      </c>
    </row>
    <row r="859" spans="1:112" hidden="1" x14ac:dyDescent="0.35">
      <c r="A859" t="s">
        <v>2</v>
      </c>
      <c r="B859">
        <v>21053331</v>
      </c>
      <c r="C859">
        <v>1997</v>
      </c>
      <c r="D859">
        <v>25</v>
      </c>
      <c r="E859">
        <v>0</v>
      </c>
      <c r="F859" t="s">
        <v>8</v>
      </c>
      <c r="G859" s="3" t="s">
        <v>11</v>
      </c>
      <c r="H859" s="1">
        <v>44424</v>
      </c>
      <c r="I859" s="1">
        <v>44475</v>
      </c>
      <c r="J859" s="1">
        <v>44476</v>
      </c>
      <c r="K859">
        <v>39.142857142857146</v>
      </c>
      <c r="L859" s="48">
        <f t="shared" si="381"/>
        <v>0</v>
      </c>
      <c r="M859" s="48">
        <f t="shared" si="373"/>
        <v>0</v>
      </c>
      <c r="N859" s="48">
        <f t="shared" si="374"/>
        <v>0</v>
      </c>
      <c r="O859">
        <v>39</v>
      </c>
      <c r="P859">
        <v>2800</v>
      </c>
      <c r="Q859" s="9">
        <f>VLOOKUP(ROUND(K859,0),Sheet2!$B$20:$J$37,8,0)</f>
        <v>2883.6536389391513</v>
      </c>
      <c r="R859" s="46">
        <f>VLOOKUP(ROUND(K859,0),Sheet2!$B$20:$J$37,2,0)</f>
        <v>3986.9445441050993</v>
      </c>
      <c r="S859" s="46">
        <f>VLOOKUP(ROUND(K859,0),Sheet2!$B$20:$J$37,3,0)</f>
        <v>3823.1316171522089</v>
      </c>
      <c r="T859" s="46">
        <f>VLOOKUP(ROUND(K859,0),Sheet2!$B$20:$J$37,4,0)</f>
        <v>3736.3856874523608</v>
      </c>
      <c r="U859" s="46">
        <f>VLOOKUP(ROUND(K859,0),Sheet2!$B$20:$J$37,5,0)</f>
        <v>3602.8137210549116</v>
      </c>
      <c r="V859" s="46">
        <f>VLOOKUP(ROUND(K859,0),Sheet2!$B$20:$J$37,6,0)</f>
        <v>3379.6207896898895</v>
      </c>
      <c r="W859" s="46">
        <f>VLOOKUP(ROUND(K859,0),Sheet2!$B$20:$J$37,7,0)</f>
        <v>3131.6372143145204</v>
      </c>
      <c r="X859" s="46">
        <f>VLOOKUP(ROUND(K859,0),Sheet2!$B$20:$J$37,8,0)</f>
        <v>2883.6536389391513</v>
      </c>
      <c r="Y859" s="46">
        <f>VLOOKUP(ROUND(K859,0),Sheet2!$B$20:$J$37,9,0)</f>
        <v>2660.4607075741292</v>
      </c>
      <c r="Z859" s="46">
        <f>VLOOKUP(ROUND(K859,0),Sheet2!$B$20:$M$37,10,0)</f>
        <v>2526.8887411766796</v>
      </c>
      <c r="AA859" s="46">
        <f>VLOOKUP(ROUND(K859,0),Sheet2!$B$20:$M$37,11,0)</f>
        <v>2440.1428114768319</v>
      </c>
      <c r="AB859" s="46">
        <f>VLOOKUP(ROUND(K859,0),Sheet2!$B$20:$M$37,12,0)</f>
        <v>2276.3298845239415</v>
      </c>
      <c r="AC859" s="46">
        <v>10</v>
      </c>
      <c r="AD859" s="53">
        <f t="shared" si="375"/>
        <v>0</v>
      </c>
      <c r="AE859">
        <v>1</v>
      </c>
      <c r="AF859" s="46">
        <v>0</v>
      </c>
      <c r="AG859">
        <v>0</v>
      </c>
      <c r="AH859" s="45">
        <v>0</v>
      </c>
      <c r="AL859">
        <v>0</v>
      </c>
      <c r="AM859" s="45">
        <v>0</v>
      </c>
      <c r="AO859">
        <v>0</v>
      </c>
      <c r="AQ859">
        <v>0</v>
      </c>
      <c r="AS859">
        <v>0</v>
      </c>
      <c r="AT859">
        <v>0</v>
      </c>
      <c r="AU859" t="s">
        <v>20</v>
      </c>
      <c r="AV859" t="s">
        <v>24</v>
      </c>
      <c r="AW859">
        <v>0</v>
      </c>
      <c r="AX859">
        <v>0</v>
      </c>
      <c r="AY859">
        <v>1</v>
      </c>
      <c r="AZ859" s="51">
        <f t="shared" si="376"/>
        <v>1</v>
      </c>
      <c r="BA859">
        <v>0</v>
      </c>
      <c r="BB859">
        <v>0</v>
      </c>
      <c r="BC859">
        <v>0</v>
      </c>
      <c r="BD859">
        <v>0</v>
      </c>
      <c r="BE859">
        <v>0</v>
      </c>
      <c r="BF859" s="51">
        <f t="shared" si="377"/>
        <v>0</v>
      </c>
      <c r="BG859">
        <v>0</v>
      </c>
      <c r="BH859">
        <v>1</v>
      </c>
      <c r="BI859">
        <v>1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51</v>
      </c>
      <c r="BW859" t="s">
        <v>24</v>
      </c>
      <c r="BX859">
        <v>0</v>
      </c>
      <c r="BY859">
        <v>0</v>
      </c>
      <c r="BZ859" s="52">
        <f t="shared" si="385"/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 s="52">
        <f t="shared" si="386"/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1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Y859">
        <v>0</v>
      </c>
      <c r="CZ859">
        <v>0</v>
      </c>
      <c r="DA859">
        <v>0</v>
      </c>
      <c r="DC859">
        <v>0</v>
      </c>
      <c r="DD859" s="54">
        <f t="shared" si="378"/>
        <v>0</v>
      </c>
      <c r="DF859">
        <v>0</v>
      </c>
      <c r="DG859" s="46">
        <v>0</v>
      </c>
      <c r="DH859" t="s">
        <v>68</v>
      </c>
    </row>
    <row r="860" spans="1:112" hidden="1" x14ac:dyDescent="0.35">
      <c r="A860" t="s">
        <v>2</v>
      </c>
      <c r="B860">
        <v>21045930</v>
      </c>
      <c r="C860">
        <v>1991</v>
      </c>
      <c r="D860">
        <v>31</v>
      </c>
      <c r="E860">
        <v>0</v>
      </c>
      <c r="F860" t="s">
        <v>8</v>
      </c>
      <c r="G860" s="3" t="s">
        <v>11</v>
      </c>
      <c r="H860" s="1">
        <v>44426</v>
      </c>
      <c r="I860" s="1" t="s">
        <v>52</v>
      </c>
      <c r="J860" s="1">
        <v>44471</v>
      </c>
      <c r="K860">
        <v>39.142857142857146</v>
      </c>
      <c r="L860" s="48">
        <f t="shared" si="381"/>
        <v>0</v>
      </c>
      <c r="M860" s="48">
        <f t="shared" si="373"/>
        <v>0</v>
      </c>
      <c r="N860" s="48">
        <f t="shared" si="374"/>
        <v>0</v>
      </c>
      <c r="O860">
        <v>32.714285714285715</v>
      </c>
      <c r="P860">
        <v>2800</v>
      </c>
      <c r="Q860" s="9">
        <f>VLOOKUP(ROUND(K860,0),Sheet2!$B$20:$J$37,8,0)</f>
        <v>2883.6536389391513</v>
      </c>
      <c r="R860" s="46">
        <f>VLOOKUP(ROUND(K860,0),Sheet2!$B$20:$J$37,2,0)</f>
        <v>3986.9445441050993</v>
      </c>
      <c r="S860" s="46">
        <f>VLOOKUP(ROUND(K860,0),Sheet2!$B$20:$J$37,3,0)</f>
        <v>3823.1316171522089</v>
      </c>
      <c r="T860" s="46">
        <f>VLOOKUP(ROUND(K860,0),Sheet2!$B$20:$J$37,4,0)</f>
        <v>3736.3856874523608</v>
      </c>
      <c r="U860" s="46">
        <f>VLOOKUP(ROUND(K860,0),Sheet2!$B$20:$J$37,5,0)</f>
        <v>3602.8137210549116</v>
      </c>
      <c r="V860" s="46">
        <f>VLOOKUP(ROUND(K860,0),Sheet2!$B$20:$J$37,6,0)</f>
        <v>3379.6207896898895</v>
      </c>
      <c r="W860" s="46">
        <f>VLOOKUP(ROUND(K860,0),Sheet2!$B$20:$J$37,7,0)</f>
        <v>3131.6372143145204</v>
      </c>
      <c r="X860" s="46">
        <f>VLOOKUP(ROUND(K860,0),Sheet2!$B$20:$J$37,8,0)</f>
        <v>2883.6536389391513</v>
      </c>
      <c r="Y860" s="46">
        <f>VLOOKUP(ROUND(K860,0),Sheet2!$B$20:$J$37,9,0)</f>
        <v>2660.4607075741292</v>
      </c>
      <c r="Z860" s="46">
        <f>VLOOKUP(ROUND(K860,0),Sheet2!$B$20:$M$37,10,0)</f>
        <v>2526.8887411766796</v>
      </c>
      <c r="AA860" s="46">
        <f>VLOOKUP(ROUND(K860,0),Sheet2!$B$20:$M$37,11,0)</f>
        <v>2440.1428114768319</v>
      </c>
      <c r="AB860" s="46">
        <f>VLOOKUP(ROUND(K860,0),Sheet2!$B$20:$M$37,12,0)</f>
        <v>2276.3298845239415</v>
      </c>
      <c r="AC860" s="46">
        <v>10</v>
      </c>
      <c r="AD860" s="53">
        <f t="shared" si="375"/>
        <v>0</v>
      </c>
      <c r="AE860">
        <v>1</v>
      </c>
      <c r="AF860" s="46">
        <v>0</v>
      </c>
      <c r="AG860">
        <v>0</v>
      </c>
      <c r="AH860" s="45">
        <v>0</v>
      </c>
      <c r="AL860">
        <v>0</v>
      </c>
      <c r="AM860" s="45">
        <v>0</v>
      </c>
      <c r="AO860">
        <v>0</v>
      </c>
      <c r="AQ860">
        <v>0</v>
      </c>
      <c r="AS860">
        <v>0</v>
      </c>
      <c r="AT860">
        <v>0</v>
      </c>
      <c r="AU860" t="s">
        <v>21</v>
      </c>
      <c r="AV860" t="s">
        <v>24</v>
      </c>
      <c r="AW860">
        <v>0</v>
      </c>
      <c r="AX860">
        <v>0</v>
      </c>
      <c r="AY860">
        <v>1</v>
      </c>
      <c r="AZ860" s="51">
        <f t="shared" si="376"/>
        <v>1</v>
      </c>
      <c r="BA860">
        <v>0</v>
      </c>
      <c r="BB860">
        <v>0</v>
      </c>
      <c r="BC860">
        <v>1</v>
      </c>
      <c r="BD860">
        <v>0</v>
      </c>
      <c r="BE860">
        <v>0</v>
      </c>
      <c r="BF860" s="51">
        <f t="shared" si="377"/>
        <v>0</v>
      </c>
      <c r="BG860">
        <v>0</v>
      </c>
      <c r="BH860">
        <v>0</v>
      </c>
      <c r="BI860">
        <v>1</v>
      </c>
      <c r="BJ860">
        <v>1</v>
      </c>
      <c r="BK860">
        <v>0</v>
      </c>
      <c r="BL860">
        <v>1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/>
      <c r="CW860">
        <v>0</v>
      </c>
      <c r="CY860">
        <v>0</v>
      </c>
      <c r="CZ860">
        <v>0</v>
      </c>
      <c r="DA860">
        <v>0</v>
      </c>
      <c r="DC860">
        <v>0</v>
      </c>
      <c r="DD860" s="54">
        <f t="shared" si="378"/>
        <v>0</v>
      </c>
      <c r="DF860">
        <v>0</v>
      </c>
      <c r="DG860" s="46">
        <v>0</v>
      </c>
      <c r="DH860" t="s">
        <v>68</v>
      </c>
    </row>
    <row r="861" spans="1:112" hidden="1" x14ac:dyDescent="0.35">
      <c r="A861" t="s">
        <v>3</v>
      </c>
      <c r="B861">
        <v>963251130</v>
      </c>
      <c r="C861">
        <v>1994</v>
      </c>
      <c r="D861">
        <v>28</v>
      </c>
      <c r="E861" s="45">
        <v>0</v>
      </c>
      <c r="F861" t="s">
        <v>8</v>
      </c>
      <c r="G861" s="3" t="s">
        <v>11</v>
      </c>
      <c r="H861" s="1">
        <v>44435</v>
      </c>
      <c r="I861" s="1">
        <v>44474</v>
      </c>
      <c r="J861" s="1">
        <v>44503</v>
      </c>
      <c r="K861">
        <v>39.285714285714285</v>
      </c>
      <c r="L861" s="48">
        <f t="shared" si="381"/>
        <v>0</v>
      </c>
      <c r="M861" s="48">
        <f t="shared" si="373"/>
        <v>0</v>
      </c>
      <c r="N861" s="48">
        <f t="shared" si="374"/>
        <v>0</v>
      </c>
      <c r="O861">
        <v>35.142857142857139</v>
      </c>
      <c r="P861">
        <v>2800</v>
      </c>
      <c r="Q861" s="9">
        <f>VLOOKUP(ROUND(K861,0),Sheet2!$B$20:$J$37,8,0)</f>
        <v>2883.6536389391513</v>
      </c>
      <c r="R861" s="46">
        <f>VLOOKUP(ROUND(K861,0),Sheet2!$B$20:$J$37,2,0)</f>
        <v>3986.9445441050993</v>
      </c>
      <c r="S861" s="46">
        <f>VLOOKUP(ROUND(K861,0),Sheet2!$B$20:$J$37,3,0)</f>
        <v>3823.1316171522089</v>
      </c>
      <c r="T861" s="46">
        <f>VLOOKUP(ROUND(K861,0),Sheet2!$B$20:$J$37,4,0)</f>
        <v>3736.3856874523608</v>
      </c>
      <c r="U861" s="46">
        <f>VLOOKUP(ROUND(K861,0),Sheet2!$B$20:$J$37,5,0)</f>
        <v>3602.8137210549116</v>
      </c>
      <c r="V861" s="46">
        <f>VLOOKUP(ROUND(K861,0),Sheet2!$B$20:$J$37,6,0)</f>
        <v>3379.6207896898895</v>
      </c>
      <c r="W861" s="46">
        <f>VLOOKUP(ROUND(K861,0),Sheet2!$B$20:$J$37,7,0)</f>
        <v>3131.6372143145204</v>
      </c>
      <c r="X861" s="46">
        <f>VLOOKUP(ROUND(K861,0),Sheet2!$B$20:$J$37,8,0)</f>
        <v>2883.6536389391513</v>
      </c>
      <c r="Y861" s="46">
        <f>VLOOKUP(ROUND(K861,0),Sheet2!$B$20:$J$37,9,0)</f>
        <v>2660.4607075741292</v>
      </c>
      <c r="Z861" s="46">
        <f>VLOOKUP(ROUND(K861,0),Sheet2!$B$20:$M$37,10,0)</f>
        <v>2526.8887411766796</v>
      </c>
      <c r="AA861" s="46">
        <f>VLOOKUP(ROUND(K861,0),Sheet2!$B$20:$M$37,11,0)</f>
        <v>2440.1428114768319</v>
      </c>
      <c r="AB861" s="46">
        <f>VLOOKUP(ROUND(K861,0),Sheet2!$B$20:$M$37,12,0)</f>
        <v>2276.3298845239415</v>
      </c>
      <c r="AC861" s="46">
        <v>10</v>
      </c>
      <c r="AD861" s="53">
        <f t="shared" si="375"/>
        <v>0</v>
      </c>
      <c r="AE861">
        <v>1</v>
      </c>
      <c r="AF861" s="46">
        <v>0</v>
      </c>
      <c r="AG861">
        <v>0</v>
      </c>
      <c r="AH861" s="45">
        <v>0</v>
      </c>
      <c r="AL861">
        <v>0</v>
      </c>
      <c r="AM861" s="45">
        <v>0</v>
      </c>
      <c r="AO861">
        <v>0</v>
      </c>
      <c r="AQ861">
        <v>0</v>
      </c>
      <c r="AS861">
        <v>0</v>
      </c>
      <c r="AT861">
        <v>0</v>
      </c>
      <c r="AU861" t="s">
        <v>20</v>
      </c>
      <c r="AV861" t="s">
        <v>24</v>
      </c>
      <c r="AW861">
        <v>0</v>
      </c>
      <c r="AX861">
        <v>0</v>
      </c>
      <c r="AY861">
        <v>1</v>
      </c>
      <c r="AZ861" s="51">
        <f t="shared" si="376"/>
        <v>1</v>
      </c>
      <c r="BA861">
        <v>0</v>
      </c>
      <c r="BB861">
        <v>0</v>
      </c>
      <c r="BC861">
        <v>1</v>
      </c>
      <c r="BD861">
        <v>0</v>
      </c>
      <c r="BE861">
        <v>0</v>
      </c>
      <c r="BF861" s="51">
        <f t="shared" si="377"/>
        <v>0</v>
      </c>
      <c r="BG861">
        <v>0</v>
      </c>
      <c r="BH861">
        <v>1</v>
      </c>
      <c r="BI861">
        <v>1</v>
      </c>
      <c r="BJ861">
        <v>0</v>
      </c>
      <c r="BK861">
        <v>0</v>
      </c>
      <c r="BL861">
        <v>1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39</v>
      </c>
      <c r="BW861" t="s">
        <v>24</v>
      </c>
      <c r="BX861">
        <v>0</v>
      </c>
      <c r="BY861">
        <v>0</v>
      </c>
      <c r="BZ861" s="52">
        <f t="shared" ref="BZ861" si="387">BX861+BY861</f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 s="52">
        <f>CD861+CE861</f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Y861">
        <v>0</v>
      </c>
      <c r="CZ861">
        <v>0</v>
      </c>
      <c r="DA861">
        <v>0</v>
      </c>
      <c r="DC861">
        <v>0</v>
      </c>
      <c r="DD861" s="54">
        <f t="shared" si="378"/>
        <v>0</v>
      </c>
      <c r="DE861" t="s">
        <v>8</v>
      </c>
      <c r="DF861">
        <v>0</v>
      </c>
      <c r="DG861" s="46">
        <v>0</v>
      </c>
      <c r="DH861" t="s">
        <v>68</v>
      </c>
    </row>
    <row r="862" spans="1:112" hidden="1" x14ac:dyDescent="0.35">
      <c r="A862" t="s">
        <v>2</v>
      </c>
      <c r="B862">
        <v>21044347</v>
      </c>
      <c r="C862">
        <v>1991</v>
      </c>
      <c r="D862">
        <v>31</v>
      </c>
      <c r="E862" s="45">
        <v>0</v>
      </c>
      <c r="F862" t="s">
        <v>8</v>
      </c>
      <c r="G862" s="3" t="s">
        <v>11</v>
      </c>
      <c r="H862" s="1">
        <v>44429</v>
      </c>
      <c r="I862" s="1" t="s">
        <v>52</v>
      </c>
      <c r="J862" s="1">
        <v>44485</v>
      </c>
      <c r="K862">
        <v>39.285714285714285</v>
      </c>
      <c r="L862" s="48">
        <f t="shared" si="381"/>
        <v>0</v>
      </c>
      <c r="M862" s="48">
        <f t="shared" si="373"/>
        <v>0</v>
      </c>
      <c r="N862" s="48">
        <f t="shared" si="374"/>
        <v>0</v>
      </c>
      <c r="O862">
        <v>31.285714285714285</v>
      </c>
      <c r="P862">
        <v>2800</v>
      </c>
      <c r="Q862" s="9">
        <f>VLOOKUP(ROUND(K862,0),Sheet2!$B$20:$J$37,8,0)</f>
        <v>2883.6536389391513</v>
      </c>
      <c r="R862" s="46">
        <f>VLOOKUP(ROUND(K862,0),Sheet2!$B$20:$J$37,2,0)</f>
        <v>3986.9445441050993</v>
      </c>
      <c r="S862" s="46">
        <f>VLOOKUP(ROUND(K862,0),Sheet2!$B$20:$J$37,3,0)</f>
        <v>3823.1316171522089</v>
      </c>
      <c r="T862" s="46">
        <f>VLOOKUP(ROUND(K862,0),Sheet2!$B$20:$J$37,4,0)</f>
        <v>3736.3856874523608</v>
      </c>
      <c r="U862" s="46">
        <f>VLOOKUP(ROUND(K862,0),Sheet2!$B$20:$J$37,5,0)</f>
        <v>3602.8137210549116</v>
      </c>
      <c r="V862" s="46">
        <f>VLOOKUP(ROUND(K862,0),Sheet2!$B$20:$J$37,6,0)</f>
        <v>3379.6207896898895</v>
      </c>
      <c r="W862" s="46">
        <f>VLOOKUP(ROUND(K862,0),Sheet2!$B$20:$J$37,7,0)</f>
        <v>3131.6372143145204</v>
      </c>
      <c r="X862" s="46">
        <f>VLOOKUP(ROUND(K862,0),Sheet2!$B$20:$J$37,8,0)</f>
        <v>2883.6536389391513</v>
      </c>
      <c r="Y862" s="46">
        <f>VLOOKUP(ROUND(K862,0),Sheet2!$B$20:$J$37,9,0)</f>
        <v>2660.4607075741292</v>
      </c>
      <c r="Z862" s="46">
        <f>VLOOKUP(ROUND(K862,0),Sheet2!$B$20:$M$37,10,0)</f>
        <v>2526.8887411766796</v>
      </c>
      <c r="AA862" s="46">
        <f>VLOOKUP(ROUND(K862,0),Sheet2!$B$20:$M$37,11,0)</f>
        <v>2440.1428114768319</v>
      </c>
      <c r="AB862" s="46">
        <f>VLOOKUP(ROUND(K862,0),Sheet2!$B$20:$M$37,12,0)</f>
        <v>2276.3298845239415</v>
      </c>
      <c r="AC862" s="46">
        <v>10</v>
      </c>
      <c r="AD862" s="53">
        <f t="shared" si="375"/>
        <v>0</v>
      </c>
      <c r="AE862">
        <v>1</v>
      </c>
      <c r="AF862" s="46">
        <v>0</v>
      </c>
      <c r="AG862">
        <v>0</v>
      </c>
      <c r="AH862" s="45">
        <v>0</v>
      </c>
      <c r="AL862">
        <v>0</v>
      </c>
      <c r="AM862" s="45">
        <v>0</v>
      </c>
      <c r="AO862">
        <v>0</v>
      </c>
      <c r="AQ862">
        <v>0</v>
      </c>
      <c r="AS862">
        <v>0</v>
      </c>
      <c r="AT862">
        <v>0</v>
      </c>
      <c r="AU862" t="s">
        <v>21</v>
      </c>
      <c r="AV862" t="s">
        <v>25</v>
      </c>
      <c r="AW862">
        <v>0</v>
      </c>
      <c r="AX862">
        <v>0</v>
      </c>
      <c r="AY862">
        <v>1</v>
      </c>
      <c r="AZ862" s="51">
        <f t="shared" si="376"/>
        <v>1</v>
      </c>
      <c r="BA862">
        <v>0</v>
      </c>
      <c r="BB862">
        <v>0</v>
      </c>
      <c r="BC862">
        <v>0</v>
      </c>
      <c r="BD862">
        <v>0</v>
      </c>
      <c r="BE862">
        <v>0</v>
      </c>
      <c r="BF862" s="51">
        <f t="shared" si="377"/>
        <v>0</v>
      </c>
      <c r="BG862">
        <v>0</v>
      </c>
      <c r="BH862">
        <v>0</v>
      </c>
      <c r="BI862">
        <v>1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/>
      <c r="CW862">
        <v>0</v>
      </c>
      <c r="CY862">
        <v>0</v>
      </c>
      <c r="CZ862">
        <v>0</v>
      </c>
      <c r="DA862">
        <v>0</v>
      </c>
      <c r="DC862">
        <v>0</v>
      </c>
      <c r="DD862" s="54">
        <f t="shared" si="378"/>
        <v>0</v>
      </c>
      <c r="DF862">
        <v>0</v>
      </c>
      <c r="DG862" s="46">
        <v>0</v>
      </c>
      <c r="DH862" t="s">
        <v>68</v>
      </c>
    </row>
    <row r="863" spans="1:112" hidden="1" x14ac:dyDescent="0.35">
      <c r="A863" t="s">
        <v>2</v>
      </c>
      <c r="B863">
        <v>21017724</v>
      </c>
      <c r="C863">
        <v>1984</v>
      </c>
      <c r="D863">
        <v>38</v>
      </c>
      <c r="E863" s="45">
        <v>0</v>
      </c>
      <c r="F863" t="s">
        <v>8</v>
      </c>
      <c r="G863" s="4" t="s">
        <v>11</v>
      </c>
      <c r="H863" s="1">
        <v>44429</v>
      </c>
      <c r="I863" s="1"/>
      <c r="J863" s="1">
        <v>44524</v>
      </c>
      <c r="K863">
        <v>39</v>
      </c>
      <c r="L863" s="48">
        <f t="shared" si="381"/>
        <v>0</v>
      </c>
      <c r="M863" s="48">
        <f t="shared" si="373"/>
        <v>0</v>
      </c>
      <c r="N863" s="48">
        <f t="shared" si="374"/>
        <v>0</v>
      </c>
      <c r="O863">
        <v>25.428571428571431</v>
      </c>
      <c r="P863">
        <v>2800</v>
      </c>
      <c r="Q863" s="9">
        <f>VLOOKUP(ROUND(K863,0),Sheet2!$B$20:$J$37,8,0)</f>
        <v>2883.6536389391513</v>
      </c>
      <c r="R863" s="46">
        <f>VLOOKUP(ROUND(K863,0),Sheet2!$B$20:$J$37,2,0)</f>
        <v>3986.9445441050993</v>
      </c>
      <c r="S863" s="46">
        <f>VLOOKUP(ROUND(K863,0),Sheet2!$B$20:$J$37,3,0)</f>
        <v>3823.1316171522089</v>
      </c>
      <c r="T863" s="46">
        <f>VLOOKUP(ROUND(K863,0),Sheet2!$B$20:$J$37,4,0)</f>
        <v>3736.3856874523608</v>
      </c>
      <c r="U863" s="46">
        <f>VLOOKUP(ROUND(K863,0),Sheet2!$B$20:$J$37,5,0)</f>
        <v>3602.8137210549116</v>
      </c>
      <c r="V863" s="46">
        <f>VLOOKUP(ROUND(K863,0),Sheet2!$B$20:$J$37,6,0)</f>
        <v>3379.6207896898895</v>
      </c>
      <c r="W863" s="46">
        <f>VLOOKUP(ROUND(K863,0),Sheet2!$B$20:$J$37,7,0)</f>
        <v>3131.6372143145204</v>
      </c>
      <c r="X863" s="46">
        <f>VLOOKUP(ROUND(K863,0),Sheet2!$B$20:$J$37,8,0)</f>
        <v>2883.6536389391513</v>
      </c>
      <c r="Y863" s="46">
        <f>VLOOKUP(ROUND(K863,0),Sheet2!$B$20:$J$37,9,0)</f>
        <v>2660.4607075741292</v>
      </c>
      <c r="Z863" s="46">
        <f>VLOOKUP(ROUND(K863,0),Sheet2!$B$20:$M$37,10,0)</f>
        <v>2526.8887411766796</v>
      </c>
      <c r="AA863" s="46">
        <f>VLOOKUP(ROUND(K863,0),Sheet2!$B$20:$M$37,11,0)</f>
        <v>2440.1428114768319</v>
      </c>
      <c r="AB863" s="46">
        <f>VLOOKUP(ROUND(K863,0),Sheet2!$B$20:$M$37,12,0)</f>
        <v>2276.3298845239415</v>
      </c>
      <c r="AC863" s="46">
        <v>10</v>
      </c>
      <c r="AD863" s="53">
        <f t="shared" si="375"/>
        <v>0</v>
      </c>
      <c r="AE863">
        <v>1</v>
      </c>
      <c r="AF863" s="46">
        <v>0</v>
      </c>
      <c r="AG863">
        <v>1</v>
      </c>
      <c r="AH863" s="45">
        <v>0</v>
      </c>
      <c r="AI863" s="42">
        <v>140</v>
      </c>
      <c r="AJ863" s="42">
        <v>110</v>
      </c>
      <c r="AL863">
        <v>1</v>
      </c>
      <c r="AM863" s="45">
        <v>0</v>
      </c>
      <c r="AO863">
        <v>0</v>
      </c>
      <c r="AQ863">
        <v>0</v>
      </c>
      <c r="AS863">
        <v>0</v>
      </c>
      <c r="AT863">
        <v>0</v>
      </c>
      <c r="AU863" t="s">
        <v>21</v>
      </c>
      <c r="AV863" t="s">
        <v>25</v>
      </c>
      <c r="AW863">
        <v>0</v>
      </c>
      <c r="AX863">
        <v>0</v>
      </c>
      <c r="AY863">
        <v>1</v>
      </c>
      <c r="AZ863" s="51">
        <f t="shared" si="376"/>
        <v>1</v>
      </c>
      <c r="BA863">
        <v>0</v>
      </c>
      <c r="BB863">
        <v>1</v>
      </c>
      <c r="BC863">
        <v>0</v>
      </c>
      <c r="BD863">
        <v>0</v>
      </c>
      <c r="BE863">
        <v>0</v>
      </c>
      <c r="BF863" s="51">
        <f t="shared" si="377"/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/>
      <c r="CW863">
        <v>0</v>
      </c>
      <c r="CY863">
        <v>0</v>
      </c>
      <c r="CZ863">
        <v>0</v>
      </c>
      <c r="DA863">
        <v>0</v>
      </c>
      <c r="DC863">
        <v>0</v>
      </c>
      <c r="DD863" s="54">
        <f t="shared" si="378"/>
        <v>0</v>
      </c>
      <c r="DF863">
        <v>0</v>
      </c>
      <c r="DG863" s="46">
        <v>0</v>
      </c>
      <c r="DH863" t="s">
        <v>68</v>
      </c>
    </row>
    <row r="864" spans="1:112" hidden="1" x14ac:dyDescent="0.35">
      <c r="A864" t="s">
        <v>2</v>
      </c>
      <c r="B864">
        <v>21050026</v>
      </c>
      <c r="C864">
        <v>1986</v>
      </c>
      <c r="D864">
        <v>36</v>
      </c>
      <c r="E864">
        <v>0</v>
      </c>
      <c r="F864" t="s">
        <v>8</v>
      </c>
      <c r="G864" s="3" t="s">
        <v>11</v>
      </c>
      <c r="H864" s="1">
        <v>44449</v>
      </c>
      <c r="I864" s="1" t="s">
        <v>52</v>
      </c>
      <c r="J864" s="1">
        <v>44479</v>
      </c>
      <c r="K864">
        <v>39.285714285714285</v>
      </c>
      <c r="L864" s="48">
        <f t="shared" si="381"/>
        <v>0</v>
      </c>
      <c r="M864" s="48">
        <f t="shared" si="373"/>
        <v>0</v>
      </c>
      <c r="N864" s="48">
        <f t="shared" si="374"/>
        <v>0</v>
      </c>
      <c r="O864">
        <v>35</v>
      </c>
      <c r="P864">
        <v>2800</v>
      </c>
      <c r="Q864" s="9">
        <f>VLOOKUP(ROUND(K864,0),Sheet2!$B$20:$J$37,8,0)</f>
        <v>2883.6536389391513</v>
      </c>
      <c r="R864" s="46">
        <f>VLOOKUP(ROUND(K864,0),Sheet2!$B$20:$J$37,2,0)</f>
        <v>3986.9445441050993</v>
      </c>
      <c r="S864" s="46">
        <f>VLOOKUP(ROUND(K864,0),Sheet2!$B$20:$J$37,3,0)</f>
        <v>3823.1316171522089</v>
      </c>
      <c r="T864" s="46">
        <f>VLOOKUP(ROUND(K864,0),Sheet2!$B$20:$J$37,4,0)</f>
        <v>3736.3856874523608</v>
      </c>
      <c r="U864" s="46">
        <f>VLOOKUP(ROUND(K864,0),Sheet2!$B$20:$J$37,5,0)</f>
        <v>3602.8137210549116</v>
      </c>
      <c r="V864" s="46">
        <f>VLOOKUP(ROUND(K864,0),Sheet2!$B$20:$J$37,6,0)</f>
        <v>3379.6207896898895</v>
      </c>
      <c r="W864" s="46">
        <f>VLOOKUP(ROUND(K864,0),Sheet2!$B$20:$J$37,7,0)</f>
        <v>3131.6372143145204</v>
      </c>
      <c r="X864" s="46">
        <f>VLOOKUP(ROUND(K864,0),Sheet2!$B$20:$J$37,8,0)</f>
        <v>2883.6536389391513</v>
      </c>
      <c r="Y864" s="46">
        <f>VLOOKUP(ROUND(K864,0),Sheet2!$B$20:$J$37,9,0)</f>
        <v>2660.4607075741292</v>
      </c>
      <c r="Z864" s="46">
        <f>VLOOKUP(ROUND(K864,0),Sheet2!$B$20:$M$37,10,0)</f>
        <v>2526.8887411766796</v>
      </c>
      <c r="AA864" s="46">
        <f>VLOOKUP(ROUND(K864,0),Sheet2!$B$20:$M$37,11,0)</f>
        <v>2440.1428114768319</v>
      </c>
      <c r="AB864" s="46">
        <f>VLOOKUP(ROUND(K864,0),Sheet2!$B$20:$M$37,12,0)</f>
        <v>2276.3298845239415</v>
      </c>
      <c r="AC864" s="46">
        <v>10</v>
      </c>
      <c r="AD864" s="53">
        <f t="shared" si="375"/>
        <v>0</v>
      </c>
      <c r="AE864">
        <v>1</v>
      </c>
      <c r="AF864" s="46">
        <v>0</v>
      </c>
      <c r="AG864">
        <v>0</v>
      </c>
      <c r="AH864" s="45">
        <v>0</v>
      </c>
      <c r="AL864">
        <v>0</v>
      </c>
      <c r="AM864" s="45">
        <v>0</v>
      </c>
      <c r="AO864">
        <v>0</v>
      </c>
      <c r="AQ864">
        <v>0</v>
      </c>
      <c r="AS864">
        <v>0</v>
      </c>
      <c r="AT864">
        <v>0</v>
      </c>
      <c r="AU864" t="s">
        <v>21</v>
      </c>
      <c r="AV864" t="s">
        <v>25</v>
      </c>
      <c r="AW864">
        <v>0</v>
      </c>
      <c r="AX864">
        <v>0</v>
      </c>
      <c r="AY864">
        <v>1</v>
      </c>
      <c r="AZ864" s="51">
        <f t="shared" si="376"/>
        <v>1</v>
      </c>
      <c r="BA864">
        <v>0</v>
      </c>
      <c r="BB864">
        <v>0</v>
      </c>
      <c r="BC864">
        <v>0</v>
      </c>
      <c r="BD864">
        <v>0</v>
      </c>
      <c r="BE864">
        <v>0</v>
      </c>
      <c r="BF864" s="51">
        <f t="shared" si="377"/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/>
      <c r="CW864">
        <v>0</v>
      </c>
      <c r="CY864">
        <v>0</v>
      </c>
      <c r="CZ864">
        <v>0</v>
      </c>
      <c r="DA864">
        <v>0</v>
      </c>
      <c r="DC864">
        <v>0</v>
      </c>
      <c r="DD864" s="54">
        <f t="shared" si="378"/>
        <v>0</v>
      </c>
      <c r="DF864">
        <v>0</v>
      </c>
      <c r="DG864" s="46">
        <v>0</v>
      </c>
      <c r="DH864" t="s">
        <v>68</v>
      </c>
    </row>
    <row r="865" spans="1:112" hidden="1" x14ac:dyDescent="0.35">
      <c r="A865" t="s">
        <v>3</v>
      </c>
      <c r="B865">
        <v>972417561</v>
      </c>
      <c r="C865">
        <v>1995</v>
      </c>
      <c r="D865">
        <v>27</v>
      </c>
      <c r="E865">
        <v>1</v>
      </c>
      <c r="F865" t="s">
        <v>8</v>
      </c>
      <c r="G865" s="3" t="s">
        <v>11</v>
      </c>
      <c r="H865" s="1">
        <v>44429</v>
      </c>
      <c r="I865" s="1"/>
      <c r="J865" s="1">
        <v>44462</v>
      </c>
      <c r="K865">
        <v>39.428571428571431</v>
      </c>
      <c r="L865" s="48">
        <f t="shared" si="381"/>
        <v>0</v>
      </c>
      <c r="M865" s="48">
        <f t="shared" si="373"/>
        <v>0</v>
      </c>
      <c r="N865" s="48">
        <f t="shared" si="374"/>
        <v>0</v>
      </c>
      <c r="O865">
        <v>34.714285714285715</v>
      </c>
      <c r="P865">
        <v>2800</v>
      </c>
      <c r="Q865" s="9">
        <f>VLOOKUP(ROUND(K865,0),Sheet2!$B$20:$J$37,8,0)</f>
        <v>2883.6536389391513</v>
      </c>
      <c r="R865" s="46">
        <f>VLOOKUP(ROUND(K865,0),Sheet2!$B$20:$J$37,2,0)</f>
        <v>3986.9445441050993</v>
      </c>
      <c r="S865" s="46">
        <f>VLOOKUP(ROUND(K865,0),Sheet2!$B$20:$J$37,3,0)</f>
        <v>3823.1316171522089</v>
      </c>
      <c r="T865" s="46">
        <f>VLOOKUP(ROUND(K865,0),Sheet2!$B$20:$J$37,4,0)</f>
        <v>3736.3856874523608</v>
      </c>
      <c r="U865" s="46">
        <f>VLOOKUP(ROUND(K865,0),Sheet2!$B$20:$J$37,5,0)</f>
        <v>3602.8137210549116</v>
      </c>
      <c r="V865" s="46">
        <f>VLOOKUP(ROUND(K865,0),Sheet2!$B$20:$J$37,6,0)</f>
        <v>3379.6207896898895</v>
      </c>
      <c r="W865" s="46">
        <f>VLOOKUP(ROUND(K865,0),Sheet2!$B$20:$J$37,7,0)</f>
        <v>3131.6372143145204</v>
      </c>
      <c r="X865" s="46">
        <f>VLOOKUP(ROUND(K865,0),Sheet2!$B$20:$J$37,8,0)</f>
        <v>2883.6536389391513</v>
      </c>
      <c r="Y865" s="46">
        <f>VLOOKUP(ROUND(K865,0),Sheet2!$B$20:$J$37,9,0)</f>
        <v>2660.4607075741292</v>
      </c>
      <c r="Z865" s="46">
        <f>VLOOKUP(ROUND(K865,0),Sheet2!$B$20:$M$37,10,0)</f>
        <v>2526.8887411766796</v>
      </c>
      <c r="AA865" s="46">
        <f>VLOOKUP(ROUND(K865,0),Sheet2!$B$20:$M$37,11,0)</f>
        <v>2440.1428114768319</v>
      </c>
      <c r="AB865" s="46">
        <f>VLOOKUP(ROUND(K865,0),Sheet2!$B$20:$M$37,12,0)</f>
        <v>2276.3298845239415</v>
      </c>
      <c r="AC865" s="46">
        <v>10</v>
      </c>
      <c r="AD865" s="53">
        <f t="shared" si="375"/>
        <v>0</v>
      </c>
      <c r="AE865">
        <v>1</v>
      </c>
      <c r="AF865" s="46">
        <v>0</v>
      </c>
      <c r="AG865">
        <v>0</v>
      </c>
      <c r="AH865" s="45">
        <v>0</v>
      </c>
      <c r="AL865">
        <v>0</v>
      </c>
      <c r="AM865" s="45">
        <v>0</v>
      </c>
      <c r="AO865">
        <v>0</v>
      </c>
      <c r="AQ865">
        <v>0</v>
      </c>
      <c r="AS865">
        <v>0</v>
      </c>
      <c r="AT865">
        <v>0</v>
      </c>
      <c r="AU865" t="s">
        <v>21</v>
      </c>
      <c r="AV865" t="s">
        <v>25</v>
      </c>
      <c r="AW865">
        <v>0</v>
      </c>
      <c r="AX865">
        <v>0</v>
      </c>
      <c r="AY865">
        <v>1</v>
      </c>
      <c r="AZ865" s="51">
        <f t="shared" si="376"/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 s="51">
        <f t="shared" si="377"/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/>
      <c r="CW865">
        <v>0</v>
      </c>
      <c r="CY865">
        <v>0</v>
      </c>
      <c r="CZ865">
        <v>0</v>
      </c>
      <c r="DA865">
        <v>0</v>
      </c>
      <c r="DC865">
        <v>0</v>
      </c>
      <c r="DD865" s="54">
        <f t="shared" si="378"/>
        <v>0</v>
      </c>
      <c r="DE865" t="s">
        <v>73</v>
      </c>
      <c r="DF865">
        <v>0</v>
      </c>
      <c r="DG865" s="46">
        <v>0</v>
      </c>
      <c r="DH865" t="s">
        <v>68</v>
      </c>
    </row>
    <row r="866" spans="1:112" hidden="1" x14ac:dyDescent="0.35">
      <c r="A866" t="s">
        <v>3</v>
      </c>
      <c r="B866">
        <v>984526334</v>
      </c>
      <c r="C866">
        <v>1988</v>
      </c>
      <c r="D866">
        <v>34</v>
      </c>
      <c r="E866">
        <v>2</v>
      </c>
      <c r="F866" t="s">
        <v>8</v>
      </c>
      <c r="G866" s="3" t="s">
        <v>11</v>
      </c>
      <c r="H866" s="1">
        <v>44429</v>
      </c>
      <c r="I866" s="1">
        <v>44454</v>
      </c>
      <c r="J866" s="1">
        <v>44462</v>
      </c>
      <c r="K866">
        <v>39.428571428571431</v>
      </c>
      <c r="L866" s="48">
        <f t="shared" si="381"/>
        <v>0</v>
      </c>
      <c r="M866" s="48">
        <f t="shared" si="373"/>
        <v>0</v>
      </c>
      <c r="N866" s="48">
        <f t="shared" si="374"/>
        <v>0</v>
      </c>
      <c r="O866">
        <v>38.285714285714285</v>
      </c>
      <c r="P866">
        <v>2800</v>
      </c>
      <c r="Q866" s="9">
        <f>VLOOKUP(ROUND(K866,0),Sheet2!$B$20:$J$37,8,0)</f>
        <v>2883.6536389391513</v>
      </c>
      <c r="R866" s="46">
        <f>VLOOKUP(ROUND(K866,0),Sheet2!$B$20:$J$37,2,0)</f>
        <v>3986.9445441050993</v>
      </c>
      <c r="S866" s="46">
        <f>VLOOKUP(ROUND(K866,0),Sheet2!$B$20:$J$37,3,0)</f>
        <v>3823.1316171522089</v>
      </c>
      <c r="T866" s="46">
        <f>VLOOKUP(ROUND(K866,0),Sheet2!$B$20:$J$37,4,0)</f>
        <v>3736.3856874523608</v>
      </c>
      <c r="U866" s="46">
        <f>VLOOKUP(ROUND(K866,0),Sheet2!$B$20:$J$37,5,0)</f>
        <v>3602.8137210549116</v>
      </c>
      <c r="V866" s="46">
        <f>VLOOKUP(ROUND(K866,0),Sheet2!$B$20:$J$37,6,0)</f>
        <v>3379.6207896898895</v>
      </c>
      <c r="W866" s="46">
        <f>VLOOKUP(ROUND(K866,0),Sheet2!$B$20:$J$37,7,0)</f>
        <v>3131.6372143145204</v>
      </c>
      <c r="X866" s="46">
        <f>VLOOKUP(ROUND(K866,0),Sheet2!$B$20:$J$37,8,0)</f>
        <v>2883.6536389391513</v>
      </c>
      <c r="Y866" s="46">
        <f>VLOOKUP(ROUND(K866,0),Sheet2!$B$20:$J$37,9,0)</f>
        <v>2660.4607075741292</v>
      </c>
      <c r="Z866" s="46">
        <f>VLOOKUP(ROUND(K866,0),Sheet2!$B$20:$M$37,10,0)</f>
        <v>2526.8887411766796</v>
      </c>
      <c r="AA866" s="46">
        <f>VLOOKUP(ROUND(K866,0),Sheet2!$B$20:$M$37,11,0)</f>
        <v>2440.1428114768319</v>
      </c>
      <c r="AB866" s="46">
        <f>VLOOKUP(ROUND(K866,0),Sheet2!$B$20:$M$37,12,0)</f>
        <v>2276.3298845239415</v>
      </c>
      <c r="AC866" s="46">
        <v>10</v>
      </c>
      <c r="AD866" s="53">
        <f t="shared" si="375"/>
        <v>0</v>
      </c>
      <c r="AE866">
        <v>1</v>
      </c>
      <c r="AF866" s="46">
        <v>0</v>
      </c>
      <c r="AG866">
        <v>0</v>
      </c>
      <c r="AH866" s="45">
        <v>0</v>
      </c>
      <c r="AL866">
        <v>0</v>
      </c>
      <c r="AM866" s="45">
        <v>0</v>
      </c>
      <c r="AO866">
        <v>0</v>
      </c>
      <c r="AS866">
        <v>0</v>
      </c>
      <c r="AT866">
        <v>0</v>
      </c>
      <c r="AU866" t="s">
        <v>20</v>
      </c>
      <c r="AV866" t="s">
        <v>25</v>
      </c>
      <c r="AW866">
        <v>0</v>
      </c>
      <c r="AX866">
        <v>1</v>
      </c>
      <c r="AY866">
        <v>1</v>
      </c>
      <c r="AZ866" s="51">
        <v>1</v>
      </c>
      <c r="BA866">
        <v>0</v>
      </c>
      <c r="BB866">
        <v>0</v>
      </c>
      <c r="BC866">
        <v>0</v>
      </c>
      <c r="BD866">
        <v>0</v>
      </c>
      <c r="BE866">
        <v>0</v>
      </c>
      <c r="BF866" s="51">
        <f t="shared" si="377"/>
        <v>0</v>
      </c>
      <c r="BG866">
        <v>0</v>
      </c>
      <c r="BH866">
        <v>1</v>
      </c>
      <c r="BI866">
        <v>1</v>
      </c>
      <c r="BJ866">
        <v>0</v>
      </c>
      <c r="BK866">
        <v>0</v>
      </c>
      <c r="BL866">
        <v>1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25</v>
      </c>
      <c r="BW866" t="s">
        <v>25</v>
      </c>
      <c r="BX866">
        <v>0</v>
      </c>
      <c r="BY866">
        <v>1</v>
      </c>
      <c r="BZ866" s="52">
        <f t="shared" ref="BZ866:BZ874" si="388">BX866+BY866</f>
        <v>1</v>
      </c>
      <c r="CA866">
        <v>0</v>
      </c>
      <c r="CB866">
        <v>0</v>
      </c>
      <c r="CC866">
        <v>0</v>
      </c>
      <c r="CD866">
        <v>0</v>
      </c>
      <c r="CE866">
        <v>0</v>
      </c>
      <c r="CF866" s="52">
        <f t="shared" ref="CF866:CF874" si="389">CD866+CE866</f>
        <v>0</v>
      </c>
      <c r="CG866">
        <v>0</v>
      </c>
      <c r="CH866">
        <v>1</v>
      </c>
      <c r="CI866">
        <v>1</v>
      </c>
      <c r="CJ866">
        <v>1</v>
      </c>
      <c r="CK866">
        <v>0</v>
      </c>
      <c r="CL866">
        <v>1</v>
      </c>
      <c r="CM866">
        <v>0</v>
      </c>
      <c r="CN866">
        <v>0</v>
      </c>
      <c r="CO866">
        <v>1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Y866">
        <v>0</v>
      </c>
      <c r="CZ866">
        <v>0</v>
      </c>
      <c r="DA866">
        <v>1</v>
      </c>
      <c r="DB866">
        <v>30</v>
      </c>
      <c r="DC866">
        <v>0</v>
      </c>
      <c r="DD866" s="54">
        <f t="shared" si="378"/>
        <v>0</v>
      </c>
      <c r="DE866" t="s">
        <v>8</v>
      </c>
      <c r="DF866">
        <v>0</v>
      </c>
      <c r="DG866" s="46">
        <v>0</v>
      </c>
      <c r="DH866" t="s">
        <v>68</v>
      </c>
    </row>
    <row r="867" spans="1:112" hidden="1" x14ac:dyDescent="0.35">
      <c r="A867" t="s">
        <v>3</v>
      </c>
      <c r="B867">
        <v>938578807</v>
      </c>
      <c r="C867">
        <v>1985</v>
      </c>
      <c r="D867">
        <v>37</v>
      </c>
      <c r="E867">
        <v>3</v>
      </c>
      <c r="F867" t="s">
        <v>8</v>
      </c>
      <c r="G867" s="3" t="s">
        <v>11</v>
      </c>
      <c r="H867" s="1">
        <v>44438</v>
      </c>
      <c r="I867" s="1">
        <v>44459</v>
      </c>
      <c r="J867" s="1">
        <v>44512</v>
      </c>
      <c r="K867">
        <v>39.428571428571431</v>
      </c>
      <c r="L867" s="48">
        <f t="shared" si="381"/>
        <v>0</v>
      </c>
      <c r="M867" s="48">
        <f t="shared" si="373"/>
        <v>0</v>
      </c>
      <c r="N867" s="48">
        <f t="shared" si="374"/>
        <v>0</v>
      </c>
      <c r="O867">
        <v>31.857142857142861</v>
      </c>
      <c r="P867">
        <v>2800</v>
      </c>
      <c r="Q867" s="9">
        <f>VLOOKUP(ROUND(K867,0),Sheet2!$B$20:$J$37,8,0)</f>
        <v>2883.6536389391513</v>
      </c>
      <c r="R867" s="46">
        <f>VLOOKUP(ROUND(K867,0),Sheet2!$B$20:$J$37,2,0)</f>
        <v>3986.9445441050993</v>
      </c>
      <c r="S867" s="46">
        <f>VLOOKUP(ROUND(K867,0),Sheet2!$B$20:$J$37,3,0)</f>
        <v>3823.1316171522089</v>
      </c>
      <c r="T867" s="46">
        <f>VLOOKUP(ROUND(K867,0),Sheet2!$B$20:$J$37,4,0)</f>
        <v>3736.3856874523608</v>
      </c>
      <c r="U867" s="46">
        <f>VLOOKUP(ROUND(K867,0),Sheet2!$B$20:$J$37,5,0)</f>
        <v>3602.8137210549116</v>
      </c>
      <c r="V867" s="46">
        <f>VLOOKUP(ROUND(K867,0),Sheet2!$B$20:$J$37,6,0)</f>
        <v>3379.6207896898895</v>
      </c>
      <c r="W867" s="46">
        <f>VLOOKUP(ROUND(K867,0),Sheet2!$B$20:$J$37,7,0)</f>
        <v>3131.6372143145204</v>
      </c>
      <c r="X867" s="46">
        <f>VLOOKUP(ROUND(K867,0),Sheet2!$B$20:$J$37,8,0)</f>
        <v>2883.6536389391513</v>
      </c>
      <c r="Y867" s="46">
        <f>VLOOKUP(ROUND(K867,0),Sheet2!$B$20:$J$37,9,0)</f>
        <v>2660.4607075741292</v>
      </c>
      <c r="Z867" s="46">
        <f>VLOOKUP(ROUND(K867,0),Sheet2!$B$20:$M$37,10,0)</f>
        <v>2526.8887411766796</v>
      </c>
      <c r="AA867" s="46">
        <f>VLOOKUP(ROUND(K867,0),Sheet2!$B$20:$M$37,11,0)</f>
        <v>2440.1428114768319</v>
      </c>
      <c r="AB867" s="46">
        <f>VLOOKUP(ROUND(K867,0),Sheet2!$B$20:$M$37,12,0)</f>
        <v>2276.3298845239415</v>
      </c>
      <c r="AC867" s="46">
        <v>10</v>
      </c>
      <c r="AD867" s="53">
        <f t="shared" si="375"/>
        <v>0</v>
      </c>
      <c r="AE867">
        <v>1</v>
      </c>
      <c r="AF867" s="46">
        <v>0</v>
      </c>
      <c r="AG867">
        <v>0</v>
      </c>
      <c r="AH867" s="45">
        <v>0</v>
      </c>
      <c r="AL867">
        <v>0</v>
      </c>
      <c r="AM867" s="45">
        <v>0</v>
      </c>
      <c r="AO867">
        <v>0</v>
      </c>
      <c r="AQ867">
        <v>0</v>
      </c>
      <c r="AS867">
        <v>0</v>
      </c>
      <c r="AT867">
        <v>0</v>
      </c>
      <c r="AU867" t="s">
        <v>20</v>
      </c>
      <c r="AV867" t="s">
        <v>25</v>
      </c>
      <c r="AW867">
        <v>0</v>
      </c>
      <c r="AX867">
        <v>0</v>
      </c>
      <c r="AY867">
        <v>0</v>
      </c>
      <c r="AZ867" s="51">
        <f t="shared" si="376"/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51">
        <f t="shared" si="377"/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21</v>
      </c>
      <c r="BW867" t="s">
        <v>25</v>
      </c>
      <c r="BX867">
        <v>0</v>
      </c>
      <c r="BY867">
        <v>0</v>
      </c>
      <c r="BZ867" s="52">
        <f t="shared" si="388"/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 s="52">
        <f t="shared" si="389"/>
        <v>0</v>
      </c>
      <c r="CG867">
        <v>0</v>
      </c>
      <c r="CH867">
        <v>0</v>
      </c>
      <c r="CI867">
        <v>0</v>
      </c>
      <c r="CJ867">
        <v>0</v>
      </c>
      <c r="CK867">
        <v>1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Y867">
        <v>0</v>
      </c>
      <c r="CZ867">
        <v>0</v>
      </c>
      <c r="DA867">
        <v>0</v>
      </c>
      <c r="DC867">
        <v>0</v>
      </c>
      <c r="DD867" s="54">
        <f t="shared" si="378"/>
        <v>0</v>
      </c>
      <c r="DE867" t="s">
        <v>8</v>
      </c>
      <c r="DF867">
        <v>0</v>
      </c>
      <c r="DG867" s="46">
        <v>0</v>
      </c>
      <c r="DH867" t="s">
        <v>68</v>
      </c>
    </row>
    <row r="868" spans="1:112" hidden="1" x14ac:dyDescent="0.35">
      <c r="A868" t="s">
        <v>2</v>
      </c>
      <c r="B868">
        <v>21040410</v>
      </c>
      <c r="C868">
        <v>1991</v>
      </c>
      <c r="D868">
        <v>31</v>
      </c>
      <c r="E868">
        <v>0</v>
      </c>
      <c r="F868" t="s">
        <v>8</v>
      </c>
      <c r="G868" s="4" t="s">
        <v>11</v>
      </c>
      <c r="H868" s="1">
        <v>44424</v>
      </c>
      <c r="I868" s="1">
        <v>44479</v>
      </c>
      <c r="J868" s="1">
        <v>44525</v>
      </c>
      <c r="K868">
        <v>38.571428571428569</v>
      </c>
      <c r="L868" s="48">
        <f t="shared" si="381"/>
        <v>0</v>
      </c>
      <c r="M868" s="48">
        <f t="shared" si="373"/>
        <v>0</v>
      </c>
      <c r="N868" s="48">
        <f t="shared" si="374"/>
        <v>0</v>
      </c>
      <c r="O868">
        <v>32</v>
      </c>
      <c r="P868">
        <v>2800</v>
      </c>
      <c r="Q868" s="9">
        <f>VLOOKUP(ROUND(K868,0),Sheet2!$B$20:$J$37,8,0)</f>
        <v>2883.6536389391513</v>
      </c>
      <c r="R868" s="46">
        <f>VLOOKUP(ROUND(K868,0),Sheet2!$B$20:$J$37,2,0)</f>
        <v>3986.9445441050993</v>
      </c>
      <c r="S868" s="46">
        <f>VLOOKUP(ROUND(K868,0),Sheet2!$B$20:$J$37,3,0)</f>
        <v>3823.1316171522089</v>
      </c>
      <c r="T868" s="46">
        <f>VLOOKUP(ROUND(K868,0),Sheet2!$B$20:$J$37,4,0)</f>
        <v>3736.3856874523608</v>
      </c>
      <c r="U868" s="46">
        <f>VLOOKUP(ROUND(K868,0),Sheet2!$B$20:$J$37,5,0)</f>
        <v>3602.8137210549116</v>
      </c>
      <c r="V868" s="46">
        <f>VLOOKUP(ROUND(K868,0),Sheet2!$B$20:$J$37,6,0)</f>
        <v>3379.6207896898895</v>
      </c>
      <c r="W868" s="46">
        <f>VLOOKUP(ROUND(K868,0),Sheet2!$B$20:$J$37,7,0)</f>
        <v>3131.6372143145204</v>
      </c>
      <c r="X868" s="46">
        <f>VLOOKUP(ROUND(K868,0),Sheet2!$B$20:$J$37,8,0)</f>
        <v>2883.6536389391513</v>
      </c>
      <c r="Y868" s="46">
        <f>VLOOKUP(ROUND(K868,0),Sheet2!$B$20:$J$37,9,0)</f>
        <v>2660.4607075741292</v>
      </c>
      <c r="Z868" s="46">
        <f>VLOOKUP(ROUND(K868,0),Sheet2!$B$20:$M$37,10,0)</f>
        <v>2526.8887411766796</v>
      </c>
      <c r="AA868" s="46">
        <f>VLOOKUP(ROUND(K868,0),Sheet2!$B$20:$M$37,11,0)</f>
        <v>2440.1428114768319</v>
      </c>
      <c r="AB868" s="46">
        <f>VLOOKUP(ROUND(K868,0),Sheet2!$B$20:$M$37,12,0)</f>
        <v>2276.3298845239415</v>
      </c>
      <c r="AC868" s="46">
        <v>10</v>
      </c>
      <c r="AD868" s="53">
        <f t="shared" si="375"/>
        <v>0</v>
      </c>
      <c r="AE868">
        <v>1</v>
      </c>
      <c r="AF868" s="46">
        <v>0</v>
      </c>
      <c r="AG868">
        <v>0</v>
      </c>
      <c r="AH868" s="45">
        <v>0</v>
      </c>
      <c r="AL868">
        <v>1</v>
      </c>
      <c r="AM868" s="45">
        <v>0</v>
      </c>
      <c r="AO868">
        <v>0</v>
      </c>
      <c r="AQ868">
        <v>0</v>
      </c>
      <c r="AS868">
        <v>0</v>
      </c>
      <c r="AT868">
        <v>0</v>
      </c>
      <c r="AU868" t="s">
        <v>20</v>
      </c>
      <c r="AV868" t="s">
        <v>24</v>
      </c>
      <c r="AW868">
        <v>0</v>
      </c>
      <c r="AX868">
        <v>0</v>
      </c>
      <c r="AY868">
        <v>0</v>
      </c>
      <c r="AZ868" s="51">
        <f t="shared" si="376"/>
        <v>0</v>
      </c>
      <c r="BA868">
        <v>0</v>
      </c>
      <c r="BB868">
        <v>1</v>
      </c>
      <c r="BC868">
        <v>1</v>
      </c>
      <c r="BD868">
        <v>0</v>
      </c>
      <c r="BE868">
        <v>0</v>
      </c>
      <c r="BF868" s="51">
        <f t="shared" si="377"/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55</v>
      </c>
      <c r="BW868" t="s">
        <v>24</v>
      </c>
      <c r="BX868">
        <v>0</v>
      </c>
      <c r="BY868">
        <v>0</v>
      </c>
      <c r="BZ868" s="52">
        <f t="shared" si="388"/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 s="52">
        <f t="shared" si="389"/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Y868">
        <v>0</v>
      </c>
      <c r="CZ868">
        <v>0</v>
      </c>
      <c r="DA868">
        <v>0</v>
      </c>
      <c r="DC868">
        <v>0</v>
      </c>
      <c r="DD868" s="54">
        <f t="shared" si="378"/>
        <v>0</v>
      </c>
      <c r="DF868">
        <v>0</v>
      </c>
      <c r="DG868" s="46">
        <v>0</v>
      </c>
      <c r="DH868" t="s">
        <v>68</v>
      </c>
    </row>
    <row r="869" spans="1:112" hidden="1" x14ac:dyDescent="0.35">
      <c r="A869" t="s">
        <v>3</v>
      </c>
      <c r="B869">
        <v>934982050</v>
      </c>
      <c r="C869">
        <v>1994</v>
      </c>
      <c r="D869">
        <v>28</v>
      </c>
      <c r="E869">
        <v>1</v>
      </c>
      <c r="F869" t="s">
        <v>8</v>
      </c>
      <c r="G869" s="3" t="s">
        <v>11</v>
      </c>
      <c r="H869" s="1">
        <v>44435</v>
      </c>
      <c r="I869" s="1">
        <v>44492</v>
      </c>
      <c r="J869" s="1">
        <v>44462</v>
      </c>
      <c r="K869">
        <v>36.714285714285715</v>
      </c>
      <c r="L869" s="48">
        <f t="shared" si="381"/>
        <v>0</v>
      </c>
      <c r="M869" s="48">
        <f t="shared" si="373"/>
        <v>0</v>
      </c>
      <c r="N869" s="48">
        <f t="shared" si="374"/>
        <v>1</v>
      </c>
      <c r="O869">
        <v>32.857142857142861</v>
      </c>
      <c r="P869">
        <v>2500</v>
      </c>
      <c r="Q869" s="9">
        <f>VLOOKUP(ROUND(K869,0),Sheet2!$B$20:$J$37,8,0)</f>
        <v>2560.5398489484351</v>
      </c>
      <c r="R869" s="46">
        <f>VLOOKUP(ROUND(K869,0),Sheet2!$B$20:$J$37,2,0)</f>
        <v>3540.206855246417</v>
      </c>
      <c r="S869" s="46">
        <f>VLOOKUP(ROUND(K869,0),Sheet2!$B$20:$J$37,3,0)</f>
        <v>3394.7491894672271</v>
      </c>
      <c r="T869" s="46">
        <f>VLOOKUP(ROUND(K869,0),Sheet2!$B$20:$J$37,4,0)</f>
        <v>3317.7231532154346</v>
      </c>
      <c r="U869" s="46">
        <f>VLOOKUP(ROUND(K869,0),Sheet2!$B$20:$J$37,5,0)</f>
        <v>3199.1179441692843</v>
      </c>
      <c r="V869" s="46">
        <f>VLOOKUP(ROUND(K869,0),Sheet2!$B$20:$J$37,6,0)</f>
        <v>3000.9338117039183</v>
      </c>
      <c r="W869" s="46">
        <f>VLOOKUP(ROUND(K869,0),Sheet2!$B$20:$J$37,7,0)</f>
        <v>2780.7368303261765</v>
      </c>
      <c r="X869" s="46">
        <f>VLOOKUP(ROUND(K869,0),Sheet2!$B$20:$J$37,8,0)</f>
        <v>2560.5398489484351</v>
      </c>
      <c r="Y869" s="46">
        <f>VLOOKUP(ROUND(K869,0),Sheet2!$B$20:$J$37,9,0)</f>
        <v>2362.355716483069</v>
      </c>
      <c r="Z869" s="46">
        <f>VLOOKUP(ROUND(K869,0),Sheet2!$B$20:$M$37,10,0)</f>
        <v>2243.7505074369187</v>
      </c>
      <c r="AA869" s="46">
        <f>VLOOKUP(ROUND(K869,0),Sheet2!$B$20:$M$37,11,0)</f>
        <v>2166.7244711851258</v>
      </c>
      <c r="AB869" s="46">
        <f>VLOOKUP(ROUND(K869,0),Sheet2!$B$20:$M$37,12,0)</f>
        <v>2021.2668054059363</v>
      </c>
      <c r="AC869" s="46">
        <v>10</v>
      </c>
      <c r="AD869" s="53">
        <f t="shared" si="375"/>
        <v>0</v>
      </c>
      <c r="AE869">
        <v>1</v>
      </c>
      <c r="AF869" s="46">
        <v>0</v>
      </c>
      <c r="AG869">
        <v>0</v>
      </c>
      <c r="AH869" s="45">
        <v>0</v>
      </c>
      <c r="AL869">
        <v>0</v>
      </c>
      <c r="AM869" s="45">
        <v>0</v>
      </c>
      <c r="AO869">
        <v>0</v>
      </c>
      <c r="AQ869">
        <v>1</v>
      </c>
      <c r="AR869">
        <v>36.714285714285715</v>
      </c>
      <c r="AS869">
        <v>0</v>
      </c>
      <c r="AT869">
        <v>0</v>
      </c>
      <c r="AU869" t="s">
        <v>20</v>
      </c>
      <c r="AV869" t="s">
        <v>24</v>
      </c>
      <c r="AW869">
        <v>0</v>
      </c>
      <c r="AX869">
        <v>0</v>
      </c>
      <c r="AY869">
        <v>1</v>
      </c>
      <c r="AZ869" s="51">
        <f t="shared" si="376"/>
        <v>1</v>
      </c>
      <c r="BA869">
        <v>0</v>
      </c>
      <c r="BB869">
        <v>0</v>
      </c>
      <c r="BC869">
        <v>0</v>
      </c>
      <c r="BD869">
        <v>0</v>
      </c>
      <c r="BE869">
        <v>0</v>
      </c>
      <c r="BF869" s="51">
        <f t="shared" si="377"/>
        <v>0</v>
      </c>
      <c r="BG869">
        <v>0</v>
      </c>
      <c r="BH869">
        <v>0</v>
      </c>
      <c r="BI869">
        <v>0</v>
      </c>
      <c r="BJ869">
        <v>1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57</v>
      </c>
      <c r="BW869" t="s">
        <v>24</v>
      </c>
      <c r="BX869">
        <v>0</v>
      </c>
      <c r="BY869">
        <v>0</v>
      </c>
      <c r="BZ869" s="52">
        <f t="shared" si="388"/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 s="52">
        <f t="shared" si="389"/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Y869">
        <v>0</v>
      </c>
      <c r="CZ869">
        <v>0</v>
      </c>
      <c r="DA869">
        <v>0</v>
      </c>
      <c r="DC869">
        <v>0</v>
      </c>
      <c r="DD869" s="54">
        <f t="shared" si="378"/>
        <v>0</v>
      </c>
      <c r="DE869" t="s">
        <v>8</v>
      </c>
      <c r="DF869">
        <v>0</v>
      </c>
      <c r="DG869" s="46">
        <v>0</v>
      </c>
      <c r="DH869" t="s">
        <v>68</v>
      </c>
    </row>
    <row r="870" spans="1:112" hidden="1" x14ac:dyDescent="0.35">
      <c r="A870" t="s">
        <v>3</v>
      </c>
      <c r="B870">
        <v>909668122</v>
      </c>
      <c r="C870">
        <v>1987</v>
      </c>
      <c r="D870">
        <v>35</v>
      </c>
      <c r="E870" s="45">
        <v>1</v>
      </c>
      <c r="F870" t="s">
        <v>8</v>
      </c>
      <c r="G870" s="3" t="s">
        <v>11</v>
      </c>
      <c r="H870" s="1">
        <v>44435</v>
      </c>
      <c r="I870" s="1">
        <v>44486</v>
      </c>
      <c r="J870" s="1">
        <v>44500</v>
      </c>
      <c r="K870">
        <v>37</v>
      </c>
      <c r="L870" s="48">
        <f t="shared" si="381"/>
        <v>0</v>
      </c>
      <c r="M870" s="48">
        <f t="shared" si="373"/>
        <v>0</v>
      </c>
      <c r="N870" s="48">
        <f t="shared" si="374"/>
        <v>0</v>
      </c>
      <c r="O870">
        <v>35</v>
      </c>
      <c r="P870">
        <v>2500</v>
      </c>
      <c r="Q870" s="9">
        <f>VLOOKUP(ROUND(K870,0),Sheet2!$B$20:$J$37,8,0)</f>
        <v>2560.5398489484351</v>
      </c>
      <c r="R870" s="46">
        <f>VLOOKUP(ROUND(K870,0),Sheet2!$B$20:$J$37,2,0)</f>
        <v>3540.206855246417</v>
      </c>
      <c r="S870" s="46">
        <f>VLOOKUP(ROUND(K870,0),Sheet2!$B$20:$J$37,3,0)</f>
        <v>3394.7491894672271</v>
      </c>
      <c r="T870" s="46">
        <f>VLOOKUP(ROUND(K870,0),Sheet2!$B$20:$J$37,4,0)</f>
        <v>3317.7231532154346</v>
      </c>
      <c r="U870" s="46">
        <f>VLOOKUP(ROUND(K870,0),Sheet2!$B$20:$J$37,5,0)</f>
        <v>3199.1179441692843</v>
      </c>
      <c r="V870" s="46">
        <f>VLOOKUP(ROUND(K870,0),Sheet2!$B$20:$J$37,6,0)</f>
        <v>3000.9338117039183</v>
      </c>
      <c r="W870" s="46">
        <f>VLOOKUP(ROUND(K870,0),Sheet2!$B$20:$J$37,7,0)</f>
        <v>2780.7368303261765</v>
      </c>
      <c r="X870" s="46">
        <f>VLOOKUP(ROUND(K870,0),Sheet2!$B$20:$J$37,8,0)</f>
        <v>2560.5398489484351</v>
      </c>
      <c r="Y870" s="46">
        <f>VLOOKUP(ROUND(K870,0),Sheet2!$B$20:$J$37,9,0)</f>
        <v>2362.355716483069</v>
      </c>
      <c r="Z870" s="46">
        <f>VLOOKUP(ROUND(K870,0),Sheet2!$B$20:$M$37,10,0)</f>
        <v>2243.7505074369187</v>
      </c>
      <c r="AA870" s="46">
        <f>VLOOKUP(ROUND(K870,0),Sheet2!$B$20:$M$37,11,0)</f>
        <v>2166.7244711851258</v>
      </c>
      <c r="AB870" s="46">
        <f>VLOOKUP(ROUND(K870,0),Sheet2!$B$20:$M$37,12,0)</f>
        <v>2021.2668054059363</v>
      </c>
      <c r="AC870" s="46">
        <v>10</v>
      </c>
      <c r="AD870" s="53">
        <f t="shared" si="375"/>
        <v>0</v>
      </c>
      <c r="AE870">
        <v>1</v>
      </c>
      <c r="AF870" s="46">
        <v>0</v>
      </c>
      <c r="AG870">
        <v>0</v>
      </c>
      <c r="AH870" s="45">
        <v>0</v>
      </c>
      <c r="AL870">
        <v>0</v>
      </c>
      <c r="AM870" s="45">
        <v>0</v>
      </c>
      <c r="AO870">
        <v>0</v>
      </c>
      <c r="AS870">
        <v>0</v>
      </c>
      <c r="AT870">
        <v>0</v>
      </c>
      <c r="AU870" t="s">
        <v>20</v>
      </c>
      <c r="AV870" t="s">
        <v>24</v>
      </c>
      <c r="AW870">
        <v>0</v>
      </c>
      <c r="AX870">
        <v>1</v>
      </c>
      <c r="AY870">
        <v>1</v>
      </c>
      <c r="AZ870" s="51">
        <v>1</v>
      </c>
      <c r="BA870">
        <v>0</v>
      </c>
      <c r="BB870">
        <v>0</v>
      </c>
      <c r="BC870">
        <v>1</v>
      </c>
      <c r="BD870">
        <v>0</v>
      </c>
      <c r="BE870">
        <v>0</v>
      </c>
      <c r="BF870" s="51">
        <f t="shared" si="377"/>
        <v>0</v>
      </c>
      <c r="BG870">
        <v>0</v>
      </c>
      <c r="BH870">
        <v>0</v>
      </c>
      <c r="BI870">
        <v>1</v>
      </c>
      <c r="BJ870">
        <v>1</v>
      </c>
      <c r="BK870">
        <v>0</v>
      </c>
      <c r="BL870">
        <v>0</v>
      </c>
      <c r="BM870">
        <v>0</v>
      </c>
      <c r="BN870">
        <v>1</v>
      </c>
      <c r="BO870">
        <v>1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51</v>
      </c>
      <c r="BW870" t="s">
        <v>24</v>
      </c>
      <c r="BX870">
        <v>0</v>
      </c>
      <c r="BY870">
        <v>0</v>
      </c>
      <c r="BZ870" s="52">
        <f t="shared" si="388"/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 s="52">
        <f t="shared" si="389"/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Y870">
        <v>0</v>
      </c>
      <c r="CZ870">
        <v>0</v>
      </c>
      <c r="DA870">
        <v>0</v>
      </c>
      <c r="DC870">
        <v>0</v>
      </c>
      <c r="DD870" s="54">
        <f t="shared" si="378"/>
        <v>0</v>
      </c>
      <c r="DE870" t="s">
        <v>8</v>
      </c>
      <c r="DF870">
        <v>0</v>
      </c>
      <c r="DG870" s="46">
        <v>0</v>
      </c>
      <c r="DH870" t="s">
        <v>68</v>
      </c>
    </row>
    <row r="871" spans="1:112" x14ac:dyDescent="0.35">
      <c r="A871" t="s">
        <v>2</v>
      </c>
      <c r="B871">
        <v>21007012</v>
      </c>
      <c r="C871">
        <v>1991</v>
      </c>
      <c r="D871">
        <v>31</v>
      </c>
      <c r="E871">
        <v>0</v>
      </c>
      <c r="F871" t="s">
        <v>8</v>
      </c>
      <c r="G871" s="4" t="s">
        <v>11</v>
      </c>
      <c r="H871" s="1">
        <v>44456</v>
      </c>
      <c r="I871" s="1">
        <v>44477</v>
      </c>
      <c r="J871" s="1">
        <v>44502</v>
      </c>
      <c r="K871">
        <v>34</v>
      </c>
      <c r="L871" s="48">
        <f t="shared" ref="L871:L902" si="390">IF(K871&lt;28,1,0)</f>
        <v>0</v>
      </c>
      <c r="M871" s="48">
        <f t="shared" si="373"/>
        <v>0</v>
      </c>
      <c r="N871" s="48">
        <f t="shared" si="374"/>
        <v>1</v>
      </c>
      <c r="O871">
        <v>30.428571428571427</v>
      </c>
      <c r="P871">
        <v>2000</v>
      </c>
      <c r="Q871" s="9">
        <f>VLOOKUP(ROUND(K871,0),Sheet2!$B$20:$J$37,8,0)</f>
        <v>2031.66999959842</v>
      </c>
      <c r="R871" s="46">
        <f>VLOOKUP(ROUND(K871,0),Sheet2!$B$20:$J$37,2,0)</f>
        <v>2808.9904803202526</v>
      </c>
      <c r="S871" s="46">
        <f>VLOOKUP(ROUND(K871,0),Sheet2!$B$20:$J$37,3,0)</f>
        <v>2693.5765468497157</v>
      </c>
      <c r="T871" s="46">
        <f>VLOOKUP(ROUND(K871,0),Sheet2!$B$20:$J$37,4,0)</f>
        <v>2632.4599479008589</v>
      </c>
      <c r="U871" s="46">
        <f>VLOOKUP(ROUND(K871,0),Sheet2!$B$20:$J$37,5,0)</f>
        <v>2538.3521974926302</v>
      </c>
      <c r="V871" s="46">
        <f>VLOOKUP(ROUND(K871,0),Sheet2!$B$20:$J$37,6,0)</f>
        <v>2381.1022501849629</v>
      </c>
      <c r="W871" s="46">
        <f>VLOOKUP(ROUND(K871,0),Sheet2!$B$20:$J$37,7,0)</f>
        <v>2206.3861248916915</v>
      </c>
      <c r="X871" s="46">
        <f>VLOOKUP(ROUND(K871,0),Sheet2!$B$20:$J$37,8,0)</f>
        <v>2031.66999959842</v>
      </c>
      <c r="Y871" s="46">
        <f>VLOOKUP(ROUND(K871,0),Sheet2!$B$20:$J$37,9,0)</f>
        <v>1874.4200522907529</v>
      </c>
      <c r="Z871" s="46">
        <f>VLOOKUP(ROUND(K871,0),Sheet2!$B$20:$M$37,10,0)</f>
        <v>1780.312301882524</v>
      </c>
      <c r="AA871" s="46">
        <f>VLOOKUP(ROUND(K871,0),Sheet2!$B$20:$M$37,11,0)</f>
        <v>1719.1957029336675</v>
      </c>
      <c r="AB871" s="46">
        <f>VLOOKUP(ROUND(K871,0),Sheet2!$B$20:$M$37,12,0)</f>
        <v>1603.7817694631306</v>
      </c>
      <c r="AC871" s="46">
        <v>10</v>
      </c>
      <c r="AD871" s="53">
        <f t="shared" si="375"/>
        <v>0</v>
      </c>
      <c r="AE871">
        <v>1</v>
      </c>
      <c r="AF871" s="46">
        <v>0</v>
      </c>
      <c r="AG871">
        <v>0</v>
      </c>
      <c r="AH871" s="45">
        <v>0</v>
      </c>
      <c r="AL871">
        <v>0</v>
      </c>
      <c r="AM871" s="45">
        <v>0</v>
      </c>
      <c r="AO871">
        <v>0</v>
      </c>
      <c r="AQ871">
        <v>1</v>
      </c>
      <c r="AS871">
        <v>0</v>
      </c>
      <c r="AT871">
        <v>0</v>
      </c>
      <c r="AU871" t="s">
        <v>20</v>
      </c>
      <c r="AV871" t="s">
        <v>25</v>
      </c>
      <c r="AW871">
        <v>0</v>
      </c>
      <c r="AX871">
        <v>0</v>
      </c>
      <c r="AY871">
        <v>0</v>
      </c>
      <c r="AZ871" s="51">
        <f t="shared" si="376"/>
        <v>0</v>
      </c>
      <c r="BA871">
        <v>0</v>
      </c>
      <c r="BB871">
        <v>1</v>
      </c>
      <c r="BC871">
        <v>0</v>
      </c>
      <c r="BD871">
        <v>0</v>
      </c>
      <c r="BE871">
        <v>0</v>
      </c>
      <c r="BF871" s="51">
        <f t="shared" si="377"/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21</v>
      </c>
      <c r="BW871" t="s">
        <v>25</v>
      </c>
      <c r="BX871">
        <v>0</v>
      </c>
      <c r="BY871">
        <v>0</v>
      </c>
      <c r="BZ871" s="52">
        <f t="shared" si="388"/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 s="52">
        <f t="shared" si="389"/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Y871">
        <v>0</v>
      </c>
      <c r="CZ871">
        <v>0</v>
      </c>
      <c r="DA871">
        <v>0</v>
      </c>
      <c r="DC871">
        <v>0</v>
      </c>
      <c r="DD871" s="54">
        <f t="shared" si="378"/>
        <v>0</v>
      </c>
      <c r="DF871">
        <v>1</v>
      </c>
      <c r="DG871" s="46">
        <v>0</v>
      </c>
      <c r="DH871" t="s">
        <v>69</v>
      </c>
    </row>
    <row r="872" spans="1:112" hidden="1" x14ac:dyDescent="0.35">
      <c r="A872" t="s">
        <v>3</v>
      </c>
      <c r="B872">
        <v>938018812</v>
      </c>
      <c r="C872">
        <v>1993</v>
      </c>
      <c r="D872">
        <v>29</v>
      </c>
      <c r="E872">
        <v>0</v>
      </c>
      <c r="F872" t="s">
        <v>8</v>
      </c>
      <c r="G872" s="3" t="s">
        <v>11</v>
      </c>
      <c r="H872" s="1">
        <v>44442</v>
      </c>
      <c r="I872" s="1">
        <v>44464</v>
      </c>
      <c r="J872" s="1">
        <v>44476</v>
      </c>
      <c r="K872">
        <v>38.571428571428569</v>
      </c>
      <c r="L872" s="48">
        <f t="shared" si="390"/>
        <v>0</v>
      </c>
      <c r="M872" s="48">
        <f t="shared" si="373"/>
        <v>0</v>
      </c>
      <c r="N872" s="48">
        <f t="shared" si="374"/>
        <v>0</v>
      </c>
      <c r="O872">
        <v>36.857142857142854</v>
      </c>
      <c r="P872">
        <v>2770</v>
      </c>
      <c r="Q872" s="9">
        <f>VLOOKUP(ROUND(K872,0),Sheet2!$B$20:$J$37,8,0)</f>
        <v>2883.6536389391513</v>
      </c>
      <c r="R872" s="46">
        <f>VLOOKUP(ROUND(K872,0),Sheet2!$B$20:$J$37,2,0)</f>
        <v>3986.9445441050993</v>
      </c>
      <c r="S872" s="46">
        <f>VLOOKUP(ROUND(K872,0),Sheet2!$B$20:$J$37,3,0)</f>
        <v>3823.1316171522089</v>
      </c>
      <c r="T872" s="46">
        <f>VLOOKUP(ROUND(K872,0),Sheet2!$B$20:$J$37,4,0)</f>
        <v>3736.3856874523608</v>
      </c>
      <c r="U872" s="46">
        <f>VLOOKUP(ROUND(K872,0),Sheet2!$B$20:$J$37,5,0)</f>
        <v>3602.8137210549116</v>
      </c>
      <c r="V872" s="46">
        <f>VLOOKUP(ROUND(K872,0),Sheet2!$B$20:$J$37,6,0)</f>
        <v>3379.6207896898895</v>
      </c>
      <c r="W872" s="46">
        <f>VLOOKUP(ROUND(K872,0),Sheet2!$B$20:$J$37,7,0)</f>
        <v>3131.6372143145204</v>
      </c>
      <c r="X872" s="46">
        <f>VLOOKUP(ROUND(K872,0),Sheet2!$B$20:$J$37,8,0)</f>
        <v>2883.6536389391513</v>
      </c>
      <c r="Y872" s="46">
        <f>VLOOKUP(ROUND(K872,0),Sheet2!$B$20:$J$37,9,0)</f>
        <v>2660.4607075741292</v>
      </c>
      <c r="Z872" s="46">
        <f>VLOOKUP(ROUND(K872,0),Sheet2!$B$20:$M$37,10,0)</f>
        <v>2526.8887411766796</v>
      </c>
      <c r="AA872" s="46">
        <f>VLOOKUP(ROUND(K872,0),Sheet2!$B$20:$M$37,11,0)</f>
        <v>2440.1428114768319</v>
      </c>
      <c r="AB872" s="46">
        <f>VLOOKUP(ROUND(K872,0),Sheet2!$B$20:$M$37,12,0)</f>
        <v>2276.3298845239415</v>
      </c>
      <c r="AC872" s="46">
        <v>10</v>
      </c>
      <c r="AD872" s="53">
        <f t="shared" si="375"/>
        <v>0</v>
      </c>
      <c r="AE872">
        <v>1</v>
      </c>
      <c r="AF872" s="46">
        <v>0</v>
      </c>
      <c r="AG872">
        <v>0</v>
      </c>
      <c r="AH872" s="45">
        <v>0</v>
      </c>
      <c r="AL872">
        <v>0</v>
      </c>
      <c r="AM872" s="45">
        <v>0</v>
      </c>
      <c r="AO872">
        <v>0</v>
      </c>
      <c r="AS872">
        <v>1</v>
      </c>
      <c r="AT872">
        <v>0</v>
      </c>
      <c r="AU872" t="s">
        <v>20</v>
      </c>
      <c r="AV872" t="s">
        <v>25</v>
      </c>
      <c r="AW872">
        <v>0</v>
      </c>
      <c r="AX872">
        <v>1</v>
      </c>
      <c r="AY872">
        <v>1</v>
      </c>
      <c r="AZ872" s="51">
        <v>1</v>
      </c>
      <c r="BA872">
        <v>0</v>
      </c>
      <c r="BB872">
        <v>0</v>
      </c>
      <c r="BC872">
        <v>1</v>
      </c>
      <c r="BD872">
        <v>0</v>
      </c>
      <c r="BE872">
        <v>0</v>
      </c>
      <c r="BF872" s="51">
        <f t="shared" si="377"/>
        <v>0</v>
      </c>
      <c r="BG872">
        <v>0</v>
      </c>
      <c r="BH872">
        <v>1</v>
      </c>
      <c r="BI872">
        <v>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22</v>
      </c>
      <c r="BW872" t="s">
        <v>25</v>
      </c>
      <c r="BX872">
        <v>0</v>
      </c>
      <c r="BY872">
        <v>0</v>
      </c>
      <c r="BZ872" s="52">
        <f t="shared" si="388"/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 s="52">
        <f t="shared" si="389"/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Y872">
        <v>0</v>
      </c>
      <c r="CZ872">
        <v>0</v>
      </c>
      <c r="DA872">
        <v>0</v>
      </c>
      <c r="DC872">
        <v>0</v>
      </c>
      <c r="DD872" s="54">
        <f t="shared" si="378"/>
        <v>0</v>
      </c>
      <c r="DE872" t="s">
        <v>73</v>
      </c>
      <c r="DF872">
        <v>0</v>
      </c>
      <c r="DG872" s="46">
        <v>0</v>
      </c>
      <c r="DH872" t="s">
        <v>68</v>
      </c>
    </row>
    <row r="873" spans="1:112" hidden="1" x14ac:dyDescent="0.35">
      <c r="A873" t="s">
        <v>3</v>
      </c>
      <c r="B873">
        <v>938181696</v>
      </c>
      <c r="C873">
        <v>1993</v>
      </c>
      <c r="D873">
        <v>29</v>
      </c>
      <c r="E873">
        <v>1</v>
      </c>
      <c r="F873" t="s">
        <v>8</v>
      </c>
      <c r="G873" s="3" t="s">
        <v>11</v>
      </c>
      <c r="H873" s="1">
        <v>44457</v>
      </c>
      <c r="I873" s="1">
        <v>44559</v>
      </c>
      <c r="J873" s="1">
        <v>44482</v>
      </c>
      <c r="K873">
        <v>39.571428571428569</v>
      </c>
      <c r="L873" s="48">
        <f t="shared" si="390"/>
        <v>0</v>
      </c>
      <c r="M873" s="48">
        <f t="shared" si="373"/>
        <v>0</v>
      </c>
      <c r="N873" s="48">
        <f t="shared" si="374"/>
        <v>0</v>
      </c>
      <c r="O873">
        <v>36</v>
      </c>
      <c r="P873">
        <v>2900</v>
      </c>
      <c r="Q873" s="9">
        <f>VLOOKUP(ROUND(K873,0),Sheet2!$B$20:$J$37,8,0)</f>
        <v>3027.866102317616</v>
      </c>
      <c r="R873" s="46">
        <f>VLOOKUP(ROUND(K873,0),Sheet2!$B$20:$J$37,2,0)</f>
        <v>4186.3329471694315</v>
      </c>
      <c r="S873" s="46">
        <f>VLOOKUP(ROUND(K873,0),Sheet2!$B$20:$J$37,3,0)</f>
        <v>4014.327682062572</v>
      </c>
      <c r="T873" s="46">
        <f>VLOOKUP(ROUND(K873,0),Sheet2!$B$20:$J$37,4,0)</f>
        <v>3923.2435599941455</v>
      </c>
      <c r="U873" s="46">
        <f>VLOOKUP(ROUND(K873,0),Sheet2!$B$20:$J$37,5,0)</f>
        <v>3782.9916157892471</v>
      </c>
      <c r="V873" s="46">
        <f>VLOOKUP(ROUND(K873,0),Sheet2!$B$20:$J$37,6,0)</f>
        <v>3548.6367327923881</v>
      </c>
      <c r="W873" s="46">
        <f>VLOOKUP(ROUND(K873,0),Sheet2!$B$20:$J$37,7,0)</f>
        <v>3288.2514175550023</v>
      </c>
      <c r="X873" s="46">
        <f>VLOOKUP(ROUND(K873,0),Sheet2!$B$20:$J$37,8,0)</f>
        <v>3027.866102317616</v>
      </c>
      <c r="Y873" s="46">
        <f>VLOOKUP(ROUND(K873,0),Sheet2!$B$20:$J$37,9,0)</f>
        <v>2793.5112193207569</v>
      </c>
      <c r="Z873" s="46">
        <f>VLOOKUP(ROUND(K873,0),Sheet2!$B$20:$M$37,10,0)</f>
        <v>2653.2592751158591</v>
      </c>
      <c r="AA873" s="46">
        <f>VLOOKUP(ROUND(K873,0),Sheet2!$B$20:$M$37,11,0)</f>
        <v>2562.1751530474321</v>
      </c>
      <c r="AB873" s="46">
        <f>VLOOKUP(ROUND(K873,0),Sheet2!$B$20:$M$37,12,0)</f>
        <v>2390.1698879405726</v>
      </c>
      <c r="AC873" s="46">
        <v>10</v>
      </c>
      <c r="AD873" s="53">
        <f t="shared" si="375"/>
        <v>0</v>
      </c>
      <c r="AE873">
        <v>1</v>
      </c>
      <c r="AF873" s="46">
        <v>0</v>
      </c>
      <c r="AG873">
        <v>0</v>
      </c>
      <c r="AH873" s="45">
        <v>0</v>
      </c>
      <c r="AL873">
        <v>0</v>
      </c>
      <c r="AM873" s="45">
        <v>0</v>
      </c>
      <c r="AO873">
        <v>0</v>
      </c>
      <c r="AS873">
        <v>0</v>
      </c>
      <c r="AT873">
        <v>1</v>
      </c>
      <c r="AU873" t="s">
        <v>20</v>
      </c>
      <c r="AV873" t="s">
        <v>25</v>
      </c>
      <c r="AW873">
        <v>0</v>
      </c>
      <c r="AX873">
        <v>0</v>
      </c>
      <c r="AY873">
        <v>1</v>
      </c>
      <c r="AZ873" s="51">
        <f t="shared" si="376"/>
        <v>1</v>
      </c>
      <c r="BA873">
        <v>0</v>
      </c>
      <c r="BB873">
        <v>0</v>
      </c>
      <c r="BC873">
        <v>0</v>
      </c>
      <c r="BD873">
        <v>0</v>
      </c>
      <c r="BE873">
        <v>0</v>
      </c>
      <c r="BF873" s="51">
        <f t="shared" si="377"/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102</v>
      </c>
      <c r="BW873" t="s">
        <v>25</v>
      </c>
      <c r="BX873">
        <v>0</v>
      </c>
      <c r="BY873">
        <v>0</v>
      </c>
      <c r="BZ873" s="52">
        <f t="shared" si="388"/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 s="52">
        <f t="shared" si="389"/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</v>
      </c>
      <c r="CX873">
        <v>2</v>
      </c>
      <c r="CY873">
        <v>0</v>
      </c>
      <c r="CZ873">
        <v>0</v>
      </c>
      <c r="DA873">
        <v>1</v>
      </c>
      <c r="DB873">
        <v>33</v>
      </c>
      <c r="DC873">
        <v>0</v>
      </c>
      <c r="DD873" s="54">
        <f t="shared" si="378"/>
        <v>0</v>
      </c>
      <c r="DE873" t="s">
        <v>8</v>
      </c>
      <c r="DF873">
        <v>0</v>
      </c>
      <c r="DG873" s="46">
        <v>0</v>
      </c>
      <c r="DH873" t="s">
        <v>68</v>
      </c>
    </row>
    <row r="874" spans="1:112" hidden="1" x14ac:dyDescent="0.35">
      <c r="A874" t="s">
        <v>3</v>
      </c>
      <c r="B874">
        <v>772969219</v>
      </c>
      <c r="C874">
        <v>1992</v>
      </c>
      <c r="D874">
        <v>30</v>
      </c>
      <c r="E874" s="45">
        <v>1</v>
      </c>
      <c r="F874" t="s">
        <v>8</v>
      </c>
      <c r="G874" s="3" t="s">
        <v>11</v>
      </c>
      <c r="H874" s="1">
        <v>44425</v>
      </c>
      <c r="I874" s="1">
        <v>44477</v>
      </c>
      <c r="J874" s="1">
        <v>44494</v>
      </c>
      <c r="K874">
        <v>37</v>
      </c>
      <c r="L874" s="48">
        <f t="shared" si="390"/>
        <v>0</v>
      </c>
      <c r="M874" s="48">
        <f t="shared" si="373"/>
        <v>0</v>
      </c>
      <c r="N874" s="48">
        <f t="shared" si="374"/>
        <v>0</v>
      </c>
      <c r="O874">
        <v>34.571428571428569</v>
      </c>
      <c r="P874">
        <v>3400</v>
      </c>
      <c r="Q874" s="9">
        <f>VLOOKUP(ROUND(K874,0),Sheet2!$B$20:$J$37,8,0)</f>
        <v>2560.5398489484351</v>
      </c>
      <c r="R874" s="46">
        <f>VLOOKUP(ROUND(K874,0),Sheet2!$B$20:$J$37,2,0)</f>
        <v>3540.206855246417</v>
      </c>
      <c r="S874" s="46">
        <f>VLOOKUP(ROUND(K874,0),Sheet2!$B$20:$J$37,3,0)</f>
        <v>3394.7491894672271</v>
      </c>
      <c r="T874" s="46">
        <f>VLOOKUP(ROUND(K874,0),Sheet2!$B$20:$J$37,4,0)</f>
        <v>3317.7231532154346</v>
      </c>
      <c r="U874" s="46">
        <f>VLOOKUP(ROUND(K874,0),Sheet2!$B$20:$J$37,5,0)</f>
        <v>3199.1179441692843</v>
      </c>
      <c r="V874" s="46">
        <f>VLOOKUP(ROUND(K874,0),Sheet2!$B$20:$J$37,6,0)</f>
        <v>3000.9338117039183</v>
      </c>
      <c r="W874" s="46">
        <f>VLOOKUP(ROUND(K874,0),Sheet2!$B$20:$J$37,7,0)</f>
        <v>2780.7368303261765</v>
      </c>
      <c r="X874" s="46">
        <f>VLOOKUP(ROUND(K874,0),Sheet2!$B$20:$J$37,8,0)</f>
        <v>2560.5398489484351</v>
      </c>
      <c r="Y874" s="46">
        <f>VLOOKUP(ROUND(K874,0),Sheet2!$B$20:$J$37,9,0)</f>
        <v>2362.355716483069</v>
      </c>
      <c r="Z874" s="46">
        <f>VLOOKUP(ROUND(K874,0),Sheet2!$B$20:$M$37,10,0)</f>
        <v>2243.7505074369187</v>
      </c>
      <c r="AA874" s="46">
        <f>VLOOKUP(ROUND(K874,0),Sheet2!$B$20:$M$37,11,0)</f>
        <v>2166.7244711851258</v>
      </c>
      <c r="AB874" s="46">
        <f>VLOOKUP(ROUND(K874,0),Sheet2!$B$20:$M$37,12,0)</f>
        <v>2021.2668054059363</v>
      </c>
      <c r="AC874" s="46">
        <v>97</v>
      </c>
      <c r="AD874" s="53">
        <f t="shared" si="375"/>
        <v>0</v>
      </c>
      <c r="AE874">
        <v>1</v>
      </c>
      <c r="AF874" s="46">
        <v>0</v>
      </c>
      <c r="AG874">
        <v>0</v>
      </c>
      <c r="AH874" s="45">
        <v>0</v>
      </c>
      <c r="AL874">
        <v>0</v>
      </c>
      <c r="AM874" s="45">
        <v>0</v>
      </c>
      <c r="AO874">
        <v>0</v>
      </c>
      <c r="AS874">
        <v>0</v>
      </c>
      <c r="AT874">
        <v>0</v>
      </c>
      <c r="AU874" t="s">
        <v>20</v>
      </c>
      <c r="AV874" t="s">
        <v>24</v>
      </c>
      <c r="AW874">
        <v>0</v>
      </c>
      <c r="AX874">
        <v>0</v>
      </c>
      <c r="AY874">
        <v>1</v>
      </c>
      <c r="AZ874" s="51">
        <f t="shared" si="376"/>
        <v>1</v>
      </c>
      <c r="BA874">
        <v>0</v>
      </c>
      <c r="BB874">
        <v>0</v>
      </c>
      <c r="BC874">
        <v>1</v>
      </c>
      <c r="BD874">
        <v>0</v>
      </c>
      <c r="BE874">
        <v>0</v>
      </c>
      <c r="BF874" s="51">
        <f t="shared" si="377"/>
        <v>0</v>
      </c>
      <c r="BG874">
        <v>0</v>
      </c>
      <c r="BH874">
        <v>0</v>
      </c>
      <c r="BI874">
        <v>1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52</v>
      </c>
      <c r="BW874" t="s">
        <v>24</v>
      </c>
      <c r="BX874">
        <v>0</v>
      </c>
      <c r="BY874">
        <v>0</v>
      </c>
      <c r="BZ874" s="52">
        <f t="shared" si="388"/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 s="52">
        <f t="shared" si="389"/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Y874">
        <v>0</v>
      </c>
      <c r="CZ874">
        <v>0</v>
      </c>
      <c r="DA874">
        <v>0</v>
      </c>
      <c r="DC874">
        <v>0</v>
      </c>
      <c r="DD874" s="54">
        <f t="shared" si="378"/>
        <v>0</v>
      </c>
      <c r="DE874" t="s">
        <v>8</v>
      </c>
      <c r="DF874">
        <v>0</v>
      </c>
      <c r="DG874" s="46">
        <v>0</v>
      </c>
      <c r="DH874" t="s">
        <v>68</v>
      </c>
    </row>
    <row r="875" spans="1:112" hidden="1" x14ac:dyDescent="0.35">
      <c r="A875" t="s">
        <v>2</v>
      </c>
      <c r="B875">
        <v>21402517</v>
      </c>
      <c r="C875">
        <v>1989</v>
      </c>
      <c r="D875">
        <v>33</v>
      </c>
      <c r="E875">
        <v>0</v>
      </c>
      <c r="F875" t="s">
        <v>8</v>
      </c>
      <c r="G875" s="3" t="s">
        <v>11</v>
      </c>
      <c r="H875" s="1">
        <v>44425</v>
      </c>
      <c r="I875" s="1" t="s">
        <v>52</v>
      </c>
      <c r="J875" s="1">
        <v>44490</v>
      </c>
      <c r="K875">
        <v>39.571428571428569</v>
      </c>
      <c r="L875" s="48">
        <f t="shared" si="390"/>
        <v>0</v>
      </c>
      <c r="M875" s="48">
        <f t="shared" si="373"/>
        <v>0</v>
      </c>
      <c r="N875" s="48">
        <f t="shared" si="374"/>
        <v>0</v>
      </c>
      <c r="O875">
        <v>30.285714285714285</v>
      </c>
      <c r="P875">
        <v>2900</v>
      </c>
      <c r="Q875" s="9">
        <f>VLOOKUP(ROUND(K875,0),Sheet2!$B$20:$J$37,8,0)</f>
        <v>3027.866102317616</v>
      </c>
      <c r="R875" s="46">
        <f>VLOOKUP(ROUND(K875,0),Sheet2!$B$20:$J$37,2,0)</f>
        <v>4186.3329471694315</v>
      </c>
      <c r="S875" s="46">
        <f>VLOOKUP(ROUND(K875,0),Sheet2!$B$20:$J$37,3,0)</f>
        <v>4014.327682062572</v>
      </c>
      <c r="T875" s="46">
        <f>VLOOKUP(ROUND(K875,0),Sheet2!$B$20:$J$37,4,0)</f>
        <v>3923.2435599941455</v>
      </c>
      <c r="U875" s="46">
        <f>VLOOKUP(ROUND(K875,0),Sheet2!$B$20:$J$37,5,0)</f>
        <v>3782.9916157892471</v>
      </c>
      <c r="V875" s="46">
        <f>VLOOKUP(ROUND(K875,0),Sheet2!$B$20:$J$37,6,0)</f>
        <v>3548.6367327923881</v>
      </c>
      <c r="W875" s="46">
        <f>VLOOKUP(ROUND(K875,0),Sheet2!$B$20:$J$37,7,0)</f>
        <v>3288.2514175550023</v>
      </c>
      <c r="X875" s="46">
        <f>VLOOKUP(ROUND(K875,0),Sheet2!$B$20:$J$37,8,0)</f>
        <v>3027.866102317616</v>
      </c>
      <c r="Y875" s="46">
        <f>VLOOKUP(ROUND(K875,0),Sheet2!$B$20:$J$37,9,0)</f>
        <v>2793.5112193207569</v>
      </c>
      <c r="Z875" s="46">
        <f>VLOOKUP(ROUND(K875,0),Sheet2!$B$20:$M$37,10,0)</f>
        <v>2653.2592751158591</v>
      </c>
      <c r="AA875" s="46">
        <f>VLOOKUP(ROUND(K875,0),Sheet2!$B$20:$M$37,11,0)</f>
        <v>2562.1751530474321</v>
      </c>
      <c r="AB875" s="46">
        <f>VLOOKUP(ROUND(K875,0),Sheet2!$B$20:$M$37,12,0)</f>
        <v>2390.1698879405726</v>
      </c>
      <c r="AC875" s="46">
        <v>10</v>
      </c>
      <c r="AD875" s="53">
        <f t="shared" si="375"/>
        <v>0</v>
      </c>
      <c r="AE875">
        <v>1</v>
      </c>
      <c r="AF875" s="46">
        <v>0</v>
      </c>
      <c r="AG875">
        <v>0</v>
      </c>
      <c r="AH875" s="45">
        <v>0</v>
      </c>
      <c r="AL875">
        <v>0</v>
      </c>
      <c r="AM875" s="45">
        <v>0</v>
      </c>
      <c r="AO875">
        <v>0</v>
      </c>
      <c r="AQ875">
        <v>0</v>
      </c>
      <c r="AS875">
        <v>0</v>
      </c>
      <c r="AT875">
        <v>0</v>
      </c>
      <c r="AU875" t="s">
        <v>21</v>
      </c>
      <c r="AV875" t="s">
        <v>24</v>
      </c>
      <c r="AW875">
        <v>0</v>
      </c>
      <c r="AX875">
        <v>0</v>
      </c>
      <c r="AY875">
        <v>1</v>
      </c>
      <c r="AZ875" s="51">
        <f t="shared" si="376"/>
        <v>1</v>
      </c>
      <c r="BA875">
        <v>0</v>
      </c>
      <c r="BB875">
        <v>0</v>
      </c>
      <c r="BC875">
        <v>1</v>
      </c>
      <c r="BD875">
        <v>0</v>
      </c>
      <c r="BE875">
        <v>0</v>
      </c>
      <c r="BF875" s="51">
        <f t="shared" si="377"/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/>
      <c r="CW875">
        <v>0</v>
      </c>
      <c r="CY875">
        <v>0</v>
      </c>
      <c r="CZ875">
        <v>0</v>
      </c>
      <c r="DA875">
        <v>0</v>
      </c>
      <c r="DC875">
        <v>0</v>
      </c>
      <c r="DD875" s="54">
        <f t="shared" si="378"/>
        <v>0</v>
      </c>
      <c r="DE875" t="s">
        <v>8</v>
      </c>
      <c r="DF875">
        <v>0</v>
      </c>
      <c r="DG875" s="46">
        <v>0</v>
      </c>
      <c r="DH875" t="s">
        <v>68</v>
      </c>
    </row>
    <row r="876" spans="1:112" hidden="1" x14ac:dyDescent="0.35">
      <c r="A876" t="s">
        <v>3</v>
      </c>
      <c r="B876">
        <v>972106406</v>
      </c>
      <c r="C876">
        <v>1986</v>
      </c>
      <c r="D876">
        <v>36</v>
      </c>
      <c r="E876" s="45">
        <v>2</v>
      </c>
      <c r="F876" t="s">
        <v>8</v>
      </c>
      <c r="G876" s="3" t="s">
        <v>11</v>
      </c>
      <c r="H876" s="1">
        <v>44431</v>
      </c>
      <c r="I876" s="1">
        <v>44454</v>
      </c>
      <c r="J876" s="1">
        <v>44461</v>
      </c>
      <c r="K876">
        <v>39.857142857142854</v>
      </c>
      <c r="L876" s="48">
        <f t="shared" si="390"/>
        <v>0</v>
      </c>
      <c r="M876" s="48">
        <f t="shared" si="373"/>
        <v>0</v>
      </c>
      <c r="N876" s="48">
        <f t="shared" si="374"/>
        <v>0</v>
      </c>
      <c r="O876">
        <v>38.857142857142854</v>
      </c>
      <c r="P876">
        <v>2900</v>
      </c>
      <c r="Q876" s="9">
        <f>VLOOKUP(ROUND(K876,0),Sheet2!$B$20:$J$37,8,0)</f>
        <v>3027.866102317616</v>
      </c>
      <c r="R876" s="46">
        <f>VLOOKUP(ROUND(K876,0),Sheet2!$B$20:$J$37,2,0)</f>
        <v>4186.3329471694315</v>
      </c>
      <c r="S876" s="46">
        <f>VLOOKUP(ROUND(K876,0),Sheet2!$B$20:$J$37,3,0)</f>
        <v>4014.327682062572</v>
      </c>
      <c r="T876" s="46">
        <f>VLOOKUP(ROUND(K876,0),Sheet2!$B$20:$J$37,4,0)</f>
        <v>3923.2435599941455</v>
      </c>
      <c r="U876" s="46">
        <f>VLOOKUP(ROUND(K876,0),Sheet2!$B$20:$J$37,5,0)</f>
        <v>3782.9916157892471</v>
      </c>
      <c r="V876" s="46">
        <f>VLOOKUP(ROUND(K876,0),Sheet2!$B$20:$J$37,6,0)</f>
        <v>3548.6367327923881</v>
      </c>
      <c r="W876" s="46">
        <f>VLOOKUP(ROUND(K876,0),Sheet2!$B$20:$J$37,7,0)</f>
        <v>3288.2514175550023</v>
      </c>
      <c r="X876" s="46">
        <f>VLOOKUP(ROUND(K876,0),Sheet2!$B$20:$J$37,8,0)</f>
        <v>3027.866102317616</v>
      </c>
      <c r="Y876" s="46">
        <f>VLOOKUP(ROUND(K876,0),Sheet2!$B$20:$J$37,9,0)</f>
        <v>2793.5112193207569</v>
      </c>
      <c r="Z876" s="46">
        <f>VLOOKUP(ROUND(K876,0),Sheet2!$B$20:$M$37,10,0)</f>
        <v>2653.2592751158591</v>
      </c>
      <c r="AA876" s="46">
        <f>VLOOKUP(ROUND(K876,0),Sheet2!$B$20:$M$37,11,0)</f>
        <v>2562.1751530474321</v>
      </c>
      <c r="AB876" s="46">
        <f>VLOOKUP(ROUND(K876,0),Sheet2!$B$20:$M$37,12,0)</f>
        <v>2390.1698879405726</v>
      </c>
      <c r="AC876" s="46">
        <v>10</v>
      </c>
      <c r="AD876" s="53">
        <f t="shared" si="375"/>
        <v>0</v>
      </c>
      <c r="AE876">
        <v>1</v>
      </c>
      <c r="AF876" s="46">
        <v>0</v>
      </c>
      <c r="AG876">
        <v>0</v>
      </c>
      <c r="AH876" s="45">
        <v>0</v>
      </c>
      <c r="AL876">
        <v>0</v>
      </c>
      <c r="AM876" s="45">
        <v>0</v>
      </c>
      <c r="AO876">
        <v>0</v>
      </c>
      <c r="AQ876">
        <v>0</v>
      </c>
      <c r="AS876">
        <v>0</v>
      </c>
      <c r="AT876">
        <v>0</v>
      </c>
      <c r="AU876" t="s">
        <v>20</v>
      </c>
      <c r="AV876" t="s">
        <v>25</v>
      </c>
      <c r="AW876">
        <v>0</v>
      </c>
      <c r="AX876">
        <v>0</v>
      </c>
      <c r="AY876">
        <v>1</v>
      </c>
      <c r="AZ876" s="51">
        <f t="shared" si="376"/>
        <v>1</v>
      </c>
      <c r="BA876">
        <v>0</v>
      </c>
      <c r="BB876">
        <v>0</v>
      </c>
      <c r="BC876">
        <v>0</v>
      </c>
      <c r="BD876">
        <v>0</v>
      </c>
      <c r="BE876">
        <v>0</v>
      </c>
      <c r="BF876" s="51">
        <f t="shared" si="377"/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23</v>
      </c>
      <c r="BW876" t="s">
        <v>25</v>
      </c>
      <c r="BX876">
        <v>0</v>
      </c>
      <c r="BY876">
        <v>0</v>
      </c>
      <c r="BZ876" s="52">
        <f t="shared" ref="BZ876:BZ878" si="391">BX876+BY876</f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 s="52">
        <f t="shared" ref="CF876:CF878" si="392">CD876+CE876</f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Y876">
        <v>0</v>
      </c>
      <c r="CZ876">
        <v>0</v>
      </c>
      <c r="DA876">
        <v>0</v>
      </c>
      <c r="DC876">
        <v>0</v>
      </c>
      <c r="DD876" s="54">
        <f t="shared" si="378"/>
        <v>0</v>
      </c>
      <c r="DE876" t="s">
        <v>8</v>
      </c>
      <c r="DF876">
        <v>0</v>
      </c>
      <c r="DG876" s="46">
        <v>0</v>
      </c>
      <c r="DH876" t="s">
        <v>68</v>
      </c>
    </row>
    <row r="877" spans="1:112" hidden="1" x14ac:dyDescent="0.35">
      <c r="A877" t="s">
        <v>3</v>
      </c>
      <c r="B877">
        <v>345598342</v>
      </c>
      <c r="C877">
        <v>1993</v>
      </c>
      <c r="D877">
        <v>29</v>
      </c>
      <c r="E877">
        <v>2</v>
      </c>
      <c r="F877" t="s">
        <v>8</v>
      </c>
      <c r="G877" s="3" t="s">
        <v>11</v>
      </c>
      <c r="H877" s="1">
        <v>44429</v>
      </c>
      <c r="I877" s="1">
        <v>44454</v>
      </c>
      <c r="J877" s="1">
        <v>44500</v>
      </c>
      <c r="K877">
        <v>40</v>
      </c>
      <c r="L877" s="48">
        <f t="shared" si="390"/>
        <v>0</v>
      </c>
      <c r="M877" s="48">
        <f t="shared" si="373"/>
        <v>0</v>
      </c>
      <c r="N877" s="48">
        <f t="shared" si="374"/>
        <v>0</v>
      </c>
      <c r="O877">
        <v>33.428571428571431</v>
      </c>
      <c r="P877">
        <v>2900</v>
      </c>
      <c r="Q877" s="9">
        <f>VLOOKUP(ROUND(K877,0),Sheet2!$B$20:$J$37,8,0)</f>
        <v>3027.866102317616</v>
      </c>
      <c r="R877" s="46">
        <f>VLOOKUP(ROUND(K877,0),Sheet2!$B$20:$J$37,2,0)</f>
        <v>4186.3329471694315</v>
      </c>
      <c r="S877" s="46">
        <f>VLOOKUP(ROUND(K877,0),Sheet2!$B$20:$J$37,3,0)</f>
        <v>4014.327682062572</v>
      </c>
      <c r="T877" s="46">
        <f>VLOOKUP(ROUND(K877,0),Sheet2!$B$20:$J$37,4,0)</f>
        <v>3923.2435599941455</v>
      </c>
      <c r="U877" s="46">
        <f>VLOOKUP(ROUND(K877,0),Sheet2!$B$20:$J$37,5,0)</f>
        <v>3782.9916157892471</v>
      </c>
      <c r="V877" s="46">
        <f>VLOOKUP(ROUND(K877,0),Sheet2!$B$20:$J$37,6,0)</f>
        <v>3548.6367327923881</v>
      </c>
      <c r="W877" s="46">
        <f>VLOOKUP(ROUND(K877,0),Sheet2!$B$20:$J$37,7,0)</f>
        <v>3288.2514175550023</v>
      </c>
      <c r="X877" s="46">
        <f>VLOOKUP(ROUND(K877,0),Sheet2!$B$20:$J$37,8,0)</f>
        <v>3027.866102317616</v>
      </c>
      <c r="Y877" s="46">
        <f>VLOOKUP(ROUND(K877,0),Sheet2!$B$20:$J$37,9,0)</f>
        <v>2793.5112193207569</v>
      </c>
      <c r="Z877" s="46">
        <f>VLOOKUP(ROUND(K877,0),Sheet2!$B$20:$M$37,10,0)</f>
        <v>2653.2592751158591</v>
      </c>
      <c r="AA877" s="46">
        <f>VLOOKUP(ROUND(K877,0),Sheet2!$B$20:$M$37,11,0)</f>
        <v>2562.1751530474321</v>
      </c>
      <c r="AB877" s="46">
        <f>VLOOKUP(ROUND(K877,0),Sheet2!$B$20:$M$37,12,0)</f>
        <v>2390.1698879405726</v>
      </c>
      <c r="AC877" s="46">
        <v>10</v>
      </c>
      <c r="AD877" s="53">
        <f t="shared" si="375"/>
        <v>0</v>
      </c>
      <c r="AE877">
        <v>1</v>
      </c>
      <c r="AF877" s="46">
        <v>0</v>
      </c>
      <c r="AG877">
        <v>0</v>
      </c>
      <c r="AH877" s="45">
        <v>0</v>
      </c>
      <c r="AL877">
        <v>0</v>
      </c>
      <c r="AM877" s="45">
        <v>0</v>
      </c>
      <c r="AO877">
        <v>0</v>
      </c>
      <c r="AS877">
        <v>1</v>
      </c>
      <c r="AT877">
        <v>0</v>
      </c>
      <c r="AU877" t="s">
        <v>20</v>
      </c>
      <c r="AV877" t="s">
        <v>25</v>
      </c>
      <c r="AW877">
        <v>0</v>
      </c>
      <c r="AX877">
        <v>0</v>
      </c>
      <c r="AY877">
        <v>1</v>
      </c>
      <c r="AZ877" s="51">
        <f t="shared" si="376"/>
        <v>1</v>
      </c>
      <c r="BA877">
        <v>0</v>
      </c>
      <c r="BB877">
        <v>0</v>
      </c>
      <c r="BC877">
        <v>1</v>
      </c>
      <c r="BD877">
        <v>0</v>
      </c>
      <c r="BE877">
        <v>0</v>
      </c>
      <c r="BF877" s="51">
        <f t="shared" si="377"/>
        <v>0</v>
      </c>
      <c r="BG877">
        <v>0</v>
      </c>
      <c r="BH877">
        <v>1</v>
      </c>
      <c r="BI877">
        <v>0</v>
      </c>
      <c r="BJ877">
        <v>1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25</v>
      </c>
      <c r="BW877" t="s">
        <v>25</v>
      </c>
      <c r="BX877">
        <v>0</v>
      </c>
      <c r="BY877">
        <v>0</v>
      </c>
      <c r="BZ877" s="52">
        <f t="shared" si="391"/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 s="52">
        <f t="shared" si="392"/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Y877">
        <v>0</v>
      </c>
      <c r="CZ877">
        <v>0</v>
      </c>
      <c r="DA877">
        <v>1</v>
      </c>
      <c r="DB877">
        <v>34</v>
      </c>
      <c r="DC877">
        <v>0</v>
      </c>
      <c r="DD877" s="54">
        <f t="shared" si="378"/>
        <v>0</v>
      </c>
      <c r="DE877" t="s">
        <v>8</v>
      </c>
      <c r="DF877">
        <v>0</v>
      </c>
      <c r="DG877" s="46">
        <v>0</v>
      </c>
      <c r="DH877" t="s">
        <v>68</v>
      </c>
    </row>
    <row r="878" spans="1:112" hidden="1" x14ac:dyDescent="0.35">
      <c r="A878" t="s">
        <v>3</v>
      </c>
      <c r="B878">
        <v>903151758</v>
      </c>
      <c r="C878">
        <v>1988</v>
      </c>
      <c r="D878">
        <v>34</v>
      </c>
      <c r="E878">
        <v>0</v>
      </c>
      <c r="F878" t="s">
        <v>8</v>
      </c>
      <c r="G878" s="3" t="s">
        <v>11</v>
      </c>
      <c r="H878" s="1">
        <v>44424</v>
      </c>
      <c r="I878" s="1">
        <v>44485</v>
      </c>
      <c r="J878" s="1">
        <v>44554</v>
      </c>
      <c r="K878">
        <v>40</v>
      </c>
      <c r="L878" s="48">
        <f t="shared" si="390"/>
        <v>0</v>
      </c>
      <c r="M878" s="48">
        <f t="shared" si="373"/>
        <v>0</v>
      </c>
      <c r="N878" s="48">
        <f t="shared" si="374"/>
        <v>0</v>
      </c>
      <c r="O878">
        <v>30.142857142857142</v>
      </c>
      <c r="P878">
        <v>2900</v>
      </c>
      <c r="Q878" s="9">
        <f>VLOOKUP(ROUND(K878,0),Sheet2!$B$20:$J$37,8,0)</f>
        <v>3027.866102317616</v>
      </c>
      <c r="R878" s="46">
        <f>VLOOKUP(ROUND(K878,0),Sheet2!$B$20:$J$37,2,0)</f>
        <v>4186.3329471694315</v>
      </c>
      <c r="S878" s="46">
        <f>VLOOKUP(ROUND(K878,0),Sheet2!$B$20:$J$37,3,0)</f>
        <v>4014.327682062572</v>
      </c>
      <c r="T878" s="46">
        <f>VLOOKUP(ROUND(K878,0),Sheet2!$B$20:$J$37,4,0)</f>
        <v>3923.2435599941455</v>
      </c>
      <c r="U878" s="46">
        <f>VLOOKUP(ROUND(K878,0),Sheet2!$B$20:$J$37,5,0)</f>
        <v>3782.9916157892471</v>
      </c>
      <c r="V878" s="46">
        <f>VLOOKUP(ROUND(K878,0),Sheet2!$B$20:$J$37,6,0)</f>
        <v>3548.6367327923881</v>
      </c>
      <c r="W878" s="46">
        <f>VLOOKUP(ROUND(K878,0),Sheet2!$B$20:$J$37,7,0)</f>
        <v>3288.2514175550023</v>
      </c>
      <c r="X878" s="46">
        <f>VLOOKUP(ROUND(K878,0),Sheet2!$B$20:$J$37,8,0)</f>
        <v>3027.866102317616</v>
      </c>
      <c r="Y878" s="46">
        <f>VLOOKUP(ROUND(K878,0),Sheet2!$B$20:$J$37,9,0)</f>
        <v>2793.5112193207569</v>
      </c>
      <c r="Z878" s="46">
        <f>VLOOKUP(ROUND(K878,0),Sheet2!$B$20:$M$37,10,0)</f>
        <v>2653.2592751158591</v>
      </c>
      <c r="AA878" s="46">
        <f>VLOOKUP(ROUND(K878,0),Sheet2!$B$20:$M$37,11,0)</f>
        <v>2562.1751530474321</v>
      </c>
      <c r="AB878" s="46">
        <f>VLOOKUP(ROUND(K878,0),Sheet2!$B$20:$M$37,12,0)</f>
        <v>2390.1698879405726</v>
      </c>
      <c r="AC878" s="46">
        <v>10</v>
      </c>
      <c r="AD878" s="53">
        <f t="shared" si="375"/>
        <v>0</v>
      </c>
      <c r="AE878">
        <v>1</v>
      </c>
      <c r="AF878" s="46">
        <v>0</v>
      </c>
      <c r="AG878">
        <v>0</v>
      </c>
      <c r="AH878" s="45">
        <v>0</v>
      </c>
      <c r="AL878">
        <v>0</v>
      </c>
      <c r="AM878" s="45">
        <v>0</v>
      </c>
      <c r="AN878" t="s">
        <v>15</v>
      </c>
      <c r="AO878">
        <v>0</v>
      </c>
      <c r="AS878">
        <v>1</v>
      </c>
      <c r="AT878">
        <v>0</v>
      </c>
      <c r="AU878" t="s">
        <v>20</v>
      </c>
      <c r="AV878" t="s">
        <v>24</v>
      </c>
      <c r="AW878">
        <v>0</v>
      </c>
      <c r="AX878">
        <v>0</v>
      </c>
      <c r="AY878">
        <v>1</v>
      </c>
      <c r="AZ878" s="51">
        <f t="shared" si="376"/>
        <v>1</v>
      </c>
      <c r="BA878">
        <v>0</v>
      </c>
      <c r="BB878">
        <v>0</v>
      </c>
      <c r="BC878">
        <v>0</v>
      </c>
      <c r="BD878">
        <v>0</v>
      </c>
      <c r="BE878">
        <v>0</v>
      </c>
      <c r="BF878" s="51">
        <f t="shared" si="377"/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61</v>
      </c>
      <c r="BW878" t="s">
        <v>24</v>
      </c>
      <c r="BX878">
        <v>0</v>
      </c>
      <c r="BY878">
        <v>0</v>
      </c>
      <c r="BZ878" s="52">
        <f t="shared" si="391"/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 s="52">
        <f t="shared" si="392"/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Y878">
        <v>0</v>
      </c>
      <c r="CZ878">
        <v>0</v>
      </c>
      <c r="DA878">
        <v>0</v>
      </c>
      <c r="DC878">
        <v>1</v>
      </c>
      <c r="DD878" s="54">
        <f t="shared" si="378"/>
        <v>1</v>
      </c>
      <c r="DE878" t="s">
        <v>73</v>
      </c>
      <c r="DF878">
        <v>0</v>
      </c>
      <c r="DG878" s="46">
        <v>0</v>
      </c>
      <c r="DH878" t="s">
        <v>68</v>
      </c>
    </row>
    <row r="879" spans="1:112" x14ac:dyDescent="0.35">
      <c r="A879" t="s">
        <v>2</v>
      </c>
      <c r="B879">
        <v>20042711</v>
      </c>
      <c r="C879">
        <v>1990</v>
      </c>
      <c r="D879">
        <v>32</v>
      </c>
      <c r="E879">
        <v>0</v>
      </c>
      <c r="F879" t="s">
        <v>9</v>
      </c>
      <c r="G879" s="3" t="s">
        <v>11</v>
      </c>
      <c r="H879" s="1">
        <v>44425</v>
      </c>
      <c r="I879" s="1" t="s">
        <v>52</v>
      </c>
      <c r="J879" s="1">
        <v>44495</v>
      </c>
      <c r="K879">
        <v>35.571428571428569</v>
      </c>
      <c r="L879" s="48">
        <f t="shared" si="390"/>
        <v>0</v>
      </c>
      <c r="M879" s="48">
        <f t="shared" si="373"/>
        <v>0</v>
      </c>
      <c r="N879" s="48">
        <f t="shared" si="374"/>
        <v>1</v>
      </c>
      <c r="O879">
        <v>25.571428571428569</v>
      </c>
      <c r="P879">
        <v>2300</v>
      </c>
      <c r="Q879" s="9">
        <f>VLOOKUP(ROUND(K879,0),Sheet2!$B$20:$J$37,8,0)</f>
        <v>2387.3360354311162</v>
      </c>
      <c r="R879" s="46">
        <f>VLOOKUP(ROUND(K879,0),Sheet2!$B$20:$J$37,2,0)</f>
        <v>3300.7349609813637</v>
      </c>
      <c r="S879" s="46">
        <f>VLOOKUP(ROUND(K879,0),Sheet2!$B$20:$J$37,3,0)</f>
        <v>3165.1165571955503</v>
      </c>
      <c r="T879" s="46">
        <f>VLOOKUP(ROUND(K879,0),Sheet2!$B$20:$J$37,4,0)</f>
        <v>3093.3008297090801</v>
      </c>
      <c r="U879" s="46">
        <f>VLOOKUP(ROUND(K879,0),Sheet2!$B$20:$J$37,5,0)</f>
        <v>2982.7184891678853</v>
      </c>
      <c r="V879" s="46">
        <f>VLOOKUP(ROUND(K879,0),Sheet2!$B$20:$J$37,6,0)</f>
        <v>2797.9402201323423</v>
      </c>
      <c r="W879" s="46">
        <f>VLOOKUP(ROUND(K879,0),Sheet2!$B$20:$J$37,7,0)</f>
        <v>2592.6381277817295</v>
      </c>
      <c r="X879" s="46">
        <f>VLOOKUP(ROUND(K879,0),Sheet2!$B$20:$J$37,8,0)</f>
        <v>2387.3360354311162</v>
      </c>
      <c r="Y879" s="46">
        <f>VLOOKUP(ROUND(K879,0),Sheet2!$B$20:$J$37,9,0)</f>
        <v>2202.5577663955733</v>
      </c>
      <c r="Z879" s="46">
        <f>VLOOKUP(ROUND(K879,0),Sheet2!$B$20:$M$37,10,0)</f>
        <v>2091.9754258543785</v>
      </c>
      <c r="AA879" s="46">
        <f>VLOOKUP(ROUND(K879,0),Sheet2!$B$20:$M$37,11,0)</f>
        <v>2020.1596983679083</v>
      </c>
      <c r="AB879" s="46">
        <f>VLOOKUP(ROUND(K879,0),Sheet2!$B$20:$M$37,12,0)</f>
        <v>1884.5412945820949</v>
      </c>
      <c r="AC879" s="46">
        <v>10</v>
      </c>
      <c r="AD879" s="53">
        <f t="shared" si="375"/>
        <v>0</v>
      </c>
      <c r="AE879">
        <v>1</v>
      </c>
      <c r="AF879" s="46">
        <v>0</v>
      </c>
      <c r="AG879">
        <v>0</v>
      </c>
      <c r="AH879" s="45">
        <v>0</v>
      </c>
      <c r="AL879">
        <v>0</v>
      </c>
      <c r="AM879" s="45">
        <v>0</v>
      </c>
      <c r="AO879">
        <v>0</v>
      </c>
      <c r="AQ879">
        <v>1</v>
      </c>
      <c r="AR879">
        <v>35.571428571428569</v>
      </c>
      <c r="AS879">
        <v>0</v>
      </c>
      <c r="AT879">
        <v>0</v>
      </c>
      <c r="AU879" t="s">
        <v>21</v>
      </c>
      <c r="AV879" t="s">
        <v>24</v>
      </c>
      <c r="AW879">
        <v>0</v>
      </c>
      <c r="AX879">
        <v>0</v>
      </c>
      <c r="AY879">
        <v>1</v>
      </c>
      <c r="AZ879" s="51">
        <f t="shared" si="376"/>
        <v>1</v>
      </c>
      <c r="BA879">
        <v>0</v>
      </c>
      <c r="BB879">
        <v>0</v>
      </c>
      <c r="BC879">
        <v>1</v>
      </c>
      <c r="BD879">
        <v>0</v>
      </c>
      <c r="BE879">
        <v>0</v>
      </c>
      <c r="BF879" s="51">
        <f t="shared" si="377"/>
        <v>0</v>
      </c>
      <c r="BG879">
        <v>0</v>
      </c>
      <c r="BH879">
        <v>0</v>
      </c>
      <c r="BI879">
        <v>1</v>
      </c>
      <c r="BJ879">
        <v>0</v>
      </c>
      <c r="BK879">
        <v>0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/>
      <c r="CW879">
        <v>0</v>
      </c>
      <c r="CY879">
        <v>0</v>
      </c>
      <c r="CZ879">
        <v>0</v>
      </c>
      <c r="DA879">
        <v>0</v>
      </c>
      <c r="DC879">
        <v>0</v>
      </c>
      <c r="DD879" s="54">
        <f t="shared" si="378"/>
        <v>0</v>
      </c>
      <c r="DF879">
        <v>1</v>
      </c>
      <c r="DG879" s="46">
        <v>0</v>
      </c>
      <c r="DH879" t="s">
        <v>69</v>
      </c>
    </row>
    <row r="880" spans="1:112" hidden="1" x14ac:dyDescent="0.35">
      <c r="A880" t="s">
        <v>3</v>
      </c>
      <c r="B880">
        <v>938199863</v>
      </c>
      <c r="C880">
        <v>1989</v>
      </c>
      <c r="D880">
        <v>33</v>
      </c>
      <c r="E880">
        <v>5</v>
      </c>
      <c r="F880" t="s">
        <v>8</v>
      </c>
      <c r="G880" s="3" t="s">
        <v>11</v>
      </c>
      <c r="H880" s="1">
        <v>44421</v>
      </c>
      <c r="I880" s="1">
        <v>44478</v>
      </c>
      <c r="J880" s="1">
        <v>44503</v>
      </c>
      <c r="K880">
        <v>39</v>
      </c>
      <c r="L880" s="48">
        <f t="shared" si="390"/>
        <v>0</v>
      </c>
      <c r="M880" s="48">
        <f t="shared" si="373"/>
        <v>0</v>
      </c>
      <c r="N880" s="48">
        <f t="shared" si="374"/>
        <v>0</v>
      </c>
      <c r="O880">
        <v>35.428571428571431</v>
      </c>
      <c r="P880">
        <v>2750</v>
      </c>
      <c r="Q880" s="9">
        <f>VLOOKUP(ROUND(K880,0),Sheet2!$B$20:$J$37,8,0)</f>
        <v>2883.6536389391513</v>
      </c>
      <c r="R880" s="46">
        <f>VLOOKUP(ROUND(K880,0),Sheet2!$B$20:$J$37,2,0)</f>
        <v>3986.9445441050993</v>
      </c>
      <c r="S880" s="46">
        <f>VLOOKUP(ROUND(K880,0),Sheet2!$B$20:$J$37,3,0)</f>
        <v>3823.1316171522089</v>
      </c>
      <c r="T880" s="46">
        <f>VLOOKUP(ROUND(K880,0),Sheet2!$B$20:$J$37,4,0)</f>
        <v>3736.3856874523608</v>
      </c>
      <c r="U880" s="46">
        <f>VLOOKUP(ROUND(K880,0),Sheet2!$B$20:$J$37,5,0)</f>
        <v>3602.8137210549116</v>
      </c>
      <c r="V880" s="46">
        <f>VLOOKUP(ROUND(K880,0),Sheet2!$B$20:$J$37,6,0)</f>
        <v>3379.6207896898895</v>
      </c>
      <c r="W880" s="46">
        <f>VLOOKUP(ROUND(K880,0),Sheet2!$B$20:$J$37,7,0)</f>
        <v>3131.6372143145204</v>
      </c>
      <c r="X880" s="46">
        <f>VLOOKUP(ROUND(K880,0),Sheet2!$B$20:$J$37,8,0)</f>
        <v>2883.6536389391513</v>
      </c>
      <c r="Y880" s="46">
        <f>VLOOKUP(ROUND(K880,0),Sheet2!$B$20:$J$37,9,0)</f>
        <v>2660.4607075741292</v>
      </c>
      <c r="Z880" s="46">
        <f>VLOOKUP(ROUND(K880,0),Sheet2!$B$20:$M$37,10,0)</f>
        <v>2526.8887411766796</v>
      </c>
      <c r="AA880" s="46">
        <f>VLOOKUP(ROUND(K880,0),Sheet2!$B$20:$M$37,11,0)</f>
        <v>2440.1428114768319</v>
      </c>
      <c r="AB880" s="46">
        <f>VLOOKUP(ROUND(K880,0),Sheet2!$B$20:$M$37,12,0)</f>
        <v>2276.3298845239415</v>
      </c>
      <c r="AC880" s="46">
        <v>10</v>
      </c>
      <c r="AD880" s="53">
        <f t="shared" si="375"/>
        <v>0</v>
      </c>
      <c r="AE880">
        <v>1</v>
      </c>
      <c r="AF880" s="46">
        <v>0</v>
      </c>
      <c r="AG880">
        <v>0</v>
      </c>
      <c r="AH880" s="45">
        <v>0</v>
      </c>
      <c r="AL880">
        <v>0</v>
      </c>
      <c r="AM880" s="45">
        <v>0</v>
      </c>
      <c r="AO880">
        <v>0</v>
      </c>
      <c r="AS880">
        <v>0</v>
      </c>
      <c r="AT880">
        <v>1</v>
      </c>
      <c r="AU880" t="s">
        <v>20</v>
      </c>
      <c r="AV880" t="s">
        <v>24</v>
      </c>
      <c r="AW880">
        <v>0</v>
      </c>
      <c r="AX880">
        <v>0</v>
      </c>
      <c r="AY880">
        <v>1</v>
      </c>
      <c r="AZ880" s="51">
        <f t="shared" si="376"/>
        <v>1</v>
      </c>
      <c r="BA880">
        <v>0</v>
      </c>
      <c r="BB880">
        <v>0</v>
      </c>
      <c r="BC880">
        <v>1</v>
      </c>
      <c r="BD880">
        <v>1</v>
      </c>
      <c r="BE880">
        <v>0</v>
      </c>
      <c r="BF880" s="51">
        <f t="shared" si="377"/>
        <v>1</v>
      </c>
      <c r="BG880">
        <v>0</v>
      </c>
      <c r="BH880">
        <v>1</v>
      </c>
      <c r="BI880">
        <v>1</v>
      </c>
      <c r="BJ880">
        <v>0</v>
      </c>
      <c r="BK880">
        <v>1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57</v>
      </c>
      <c r="BW880" t="s">
        <v>24</v>
      </c>
      <c r="BX880">
        <v>0</v>
      </c>
      <c r="BY880">
        <v>0</v>
      </c>
      <c r="BZ880" s="52">
        <f t="shared" ref="BZ880:BZ884" si="393">BX880+BY880</f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 s="52">
        <f t="shared" ref="CF880:CF884" si="394">CD880+CE880</f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Y880">
        <v>0</v>
      </c>
      <c r="CZ880">
        <v>0</v>
      </c>
      <c r="DA880">
        <v>0</v>
      </c>
      <c r="DC880">
        <v>0</v>
      </c>
      <c r="DD880" s="54">
        <f t="shared" si="378"/>
        <v>0</v>
      </c>
      <c r="DE880" t="s">
        <v>73</v>
      </c>
      <c r="DF880">
        <v>0</v>
      </c>
      <c r="DG880" s="46">
        <v>0</v>
      </c>
      <c r="DH880" t="s">
        <v>68</v>
      </c>
    </row>
    <row r="881" spans="1:112" hidden="1" x14ac:dyDescent="0.35">
      <c r="A881" t="s">
        <v>3</v>
      </c>
      <c r="B881">
        <v>784612621</v>
      </c>
      <c r="C881">
        <v>1993</v>
      </c>
      <c r="D881">
        <v>29</v>
      </c>
      <c r="E881">
        <v>1</v>
      </c>
      <c r="F881" t="s">
        <v>8</v>
      </c>
      <c r="G881" s="3" t="s">
        <v>11</v>
      </c>
      <c r="H881" s="1">
        <v>44439</v>
      </c>
      <c r="I881" s="1">
        <v>44464</v>
      </c>
      <c r="J881" s="1">
        <v>44552</v>
      </c>
      <c r="K881">
        <v>40.571428571428569</v>
      </c>
      <c r="L881" s="48">
        <f t="shared" si="390"/>
        <v>0</v>
      </c>
      <c r="M881" s="48">
        <f t="shared" si="373"/>
        <v>0</v>
      </c>
      <c r="N881" s="48">
        <f t="shared" si="374"/>
        <v>0</v>
      </c>
      <c r="O881">
        <v>28</v>
      </c>
      <c r="P881">
        <v>3000</v>
      </c>
      <c r="Q881" s="9">
        <f>VLOOKUP(ROUND(K881,0),Sheet2!$B$20:$J$37,8,0)</f>
        <v>3156.860795720339</v>
      </c>
      <c r="R881" s="46">
        <f>VLOOKUP(ROUND(K881,0),Sheet2!$B$20:$J$37,2,0)</f>
        <v>4364.6812349581469</v>
      </c>
      <c r="S881" s="46">
        <f>VLOOKUP(ROUND(K881,0),Sheet2!$B$20:$J$37,3,0)</f>
        <v>4185.3481139665346</v>
      </c>
      <c r="T881" s="46">
        <f>VLOOKUP(ROUND(K881,0),Sheet2!$B$20:$J$37,4,0)</f>
        <v>4090.3835797520487</v>
      </c>
      <c r="U881" s="46">
        <f>VLOOKUP(ROUND(K881,0),Sheet2!$B$20:$J$37,5,0)</f>
        <v>3944.1565508074395</v>
      </c>
      <c r="V881" s="46">
        <f>VLOOKUP(ROUND(K881,0),Sheet2!$B$20:$J$37,6,0)</f>
        <v>3699.8175617576503</v>
      </c>
      <c r="W881" s="46">
        <f>VLOOKUP(ROUND(K881,0),Sheet2!$B$20:$J$37,7,0)</f>
        <v>3428.3391787389946</v>
      </c>
      <c r="X881" s="46">
        <f>VLOOKUP(ROUND(K881,0),Sheet2!$B$20:$J$37,8,0)</f>
        <v>3156.860795720339</v>
      </c>
      <c r="Y881" s="46">
        <f>VLOOKUP(ROUND(K881,0),Sheet2!$B$20:$J$37,9,0)</f>
        <v>2912.5218066705502</v>
      </c>
      <c r="Z881" s="46">
        <f>VLOOKUP(ROUND(K881,0),Sheet2!$B$20:$M$37,10,0)</f>
        <v>2766.294777725941</v>
      </c>
      <c r="AA881" s="46">
        <f>VLOOKUP(ROUND(K881,0),Sheet2!$B$20:$M$37,11,0)</f>
        <v>2671.3302435114551</v>
      </c>
      <c r="AB881" s="46">
        <f>VLOOKUP(ROUND(K881,0),Sheet2!$B$20:$M$37,12,0)</f>
        <v>2491.9971225198424</v>
      </c>
      <c r="AC881" s="46">
        <v>10</v>
      </c>
      <c r="AD881" s="53">
        <f t="shared" si="375"/>
        <v>0</v>
      </c>
      <c r="AE881">
        <v>1</v>
      </c>
      <c r="AF881" s="46">
        <v>0</v>
      </c>
      <c r="AG881">
        <v>0</v>
      </c>
      <c r="AH881" s="45">
        <v>0</v>
      </c>
      <c r="AL881">
        <v>1</v>
      </c>
      <c r="AM881" s="45">
        <v>0</v>
      </c>
      <c r="AN881">
        <v>25</v>
      </c>
      <c r="AO881">
        <v>0</v>
      </c>
      <c r="AS881">
        <v>0</v>
      </c>
      <c r="AT881">
        <v>0</v>
      </c>
      <c r="AU881" t="s">
        <v>20</v>
      </c>
      <c r="AV881" t="s">
        <v>25</v>
      </c>
      <c r="AW881">
        <v>0</v>
      </c>
      <c r="AX881">
        <v>0</v>
      </c>
      <c r="AY881">
        <v>1</v>
      </c>
      <c r="AZ881" s="51">
        <f t="shared" si="376"/>
        <v>1</v>
      </c>
      <c r="BA881">
        <v>0</v>
      </c>
      <c r="BB881">
        <v>0</v>
      </c>
      <c r="BC881">
        <v>0</v>
      </c>
      <c r="BD881">
        <v>0</v>
      </c>
      <c r="BE881">
        <v>0</v>
      </c>
      <c r="BF881" s="51">
        <f t="shared" si="377"/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25</v>
      </c>
      <c r="BW881" t="s">
        <v>25</v>
      </c>
      <c r="BZ881" s="52">
        <f t="shared" si="393"/>
        <v>0</v>
      </c>
      <c r="CF881" s="52">
        <f t="shared" si="394"/>
        <v>0</v>
      </c>
      <c r="CW881">
        <v>0</v>
      </c>
      <c r="CY881">
        <v>0</v>
      </c>
      <c r="CZ881">
        <v>0</v>
      </c>
      <c r="DA881">
        <v>0</v>
      </c>
      <c r="DC881">
        <v>0</v>
      </c>
      <c r="DD881" s="54">
        <f t="shared" si="378"/>
        <v>0</v>
      </c>
      <c r="DE881" t="s">
        <v>73</v>
      </c>
      <c r="DF881">
        <v>0</v>
      </c>
      <c r="DG881" s="46">
        <v>0</v>
      </c>
      <c r="DH881" t="s">
        <v>68</v>
      </c>
    </row>
    <row r="882" spans="1:112" hidden="1" x14ac:dyDescent="0.35">
      <c r="A882" t="s">
        <v>3</v>
      </c>
      <c r="B882">
        <v>972034517</v>
      </c>
      <c r="C882">
        <v>1993</v>
      </c>
      <c r="D882">
        <v>29</v>
      </c>
      <c r="E882">
        <v>1</v>
      </c>
      <c r="F882" t="s">
        <v>8</v>
      </c>
      <c r="G882" s="3" t="s">
        <v>11</v>
      </c>
      <c r="H882" s="1">
        <v>44435</v>
      </c>
      <c r="I882" s="1">
        <v>44513</v>
      </c>
      <c r="J882" s="1">
        <v>44551</v>
      </c>
      <c r="K882">
        <v>40.571428571428569</v>
      </c>
      <c r="L882" s="48">
        <f t="shared" si="390"/>
        <v>0</v>
      </c>
      <c r="M882" s="48">
        <f t="shared" si="373"/>
        <v>0</v>
      </c>
      <c r="N882" s="48">
        <f t="shared" si="374"/>
        <v>0</v>
      </c>
      <c r="O882">
        <v>35.142857142857139</v>
      </c>
      <c r="P882">
        <v>3000</v>
      </c>
      <c r="Q882" s="9">
        <f>VLOOKUP(ROUND(K882,0),Sheet2!$B$20:$J$37,8,0)</f>
        <v>3156.860795720339</v>
      </c>
      <c r="R882" s="46">
        <f>VLOOKUP(ROUND(K882,0),Sheet2!$B$20:$J$37,2,0)</f>
        <v>4364.6812349581469</v>
      </c>
      <c r="S882" s="46">
        <f>VLOOKUP(ROUND(K882,0),Sheet2!$B$20:$J$37,3,0)</f>
        <v>4185.3481139665346</v>
      </c>
      <c r="T882" s="46">
        <f>VLOOKUP(ROUND(K882,0),Sheet2!$B$20:$J$37,4,0)</f>
        <v>4090.3835797520487</v>
      </c>
      <c r="U882" s="46">
        <f>VLOOKUP(ROUND(K882,0),Sheet2!$B$20:$J$37,5,0)</f>
        <v>3944.1565508074395</v>
      </c>
      <c r="V882" s="46">
        <f>VLOOKUP(ROUND(K882,0),Sheet2!$B$20:$J$37,6,0)</f>
        <v>3699.8175617576503</v>
      </c>
      <c r="W882" s="46">
        <f>VLOOKUP(ROUND(K882,0),Sheet2!$B$20:$J$37,7,0)</f>
        <v>3428.3391787389946</v>
      </c>
      <c r="X882" s="46">
        <f>VLOOKUP(ROUND(K882,0),Sheet2!$B$20:$J$37,8,0)</f>
        <v>3156.860795720339</v>
      </c>
      <c r="Y882" s="46">
        <f>VLOOKUP(ROUND(K882,0),Sheet2!$B$20:$J$37,9,0)</f>
        <v>2912.5218066705502</v>
      </c>
      <c r="Z882" s="46">
        <f>VLOOKUP(ROUND(K882,0),Sheet2!$B$20:$M$37,10,0)</f>
        <v>2766.294777725941</v>
      </c>
      <c r="AA882" s="46">
        <f>VLOOKUP(ROUND(K882,0),Sheet2!$B$20:$M$37,11,0)</f>
        <v>2671.3302435114551</v>
      </c>
      <c r="AB882" s="46">
        <f>VLOOKUP(ROUND(K882,0),Sheet2!$B$20:$M$37,12,0)</f>
        <v>2491.9971225198424</v>
      </c>
      <c r="AC882" s="46">
        <v>10</v>
      </c>
      <c r="AD882" s="53">
        <f t="shared" si="375"/>
        <v>0</v>
      </c>
      <c r="AE882">
        <v>1</v>
      </c>
      <c r="AF882" s="46">
        <v>0</v>
      </c>
      <c r="AG882">
        <v>0</v>
      </c>
      <c r="AH882" s="45">
        <v>0</v>
      </c>
      <c r="AL882">
        <v>0</v>
      </c>
      <c r="AM882" s="45">
        <v>0</v>
      </c>
      <c r="AO882">
        <v>0</v>
      </c>
      <c r="AS882">
        <v>0</v>
      </c>
      <c r="AT882">
        <v>0</v>
      </c>
      <c r="AU882" t="s">
        <v>20</v>
      </c>
      <c r="AV882" t="s">
        <v>24</v>
      </c>
      <c r="AW882">
        <v>0</v>
      </c>
      <c r="AX882">
        <v>0</v>
      </c>
      <c r="AY882">
        <v>1</v>
      </c>
      <c r="AZ882" s="51">
        <f t="shared" si="376"/>
        <v>1</v>
      </c>
      <c r="BA882">
        <v>0</v>
      </c>
      <c r="BB882">
        <v>0</v>
      </c>
      <c r="BC882">
        <v>0</v>
      </c>
      <c r="BD882">
        <v>0</v>
      </c>
      <c r="BE882">
        <v>0</v>
      </c>
      <c r="BF882" s="51">
        <f t="shared" si="377"/>
        <v>0</v>
      </c>
      <c r="BG882">
        <v>0</v>
      </c>
      <c r="BH882">
        <v>1</v>
      </c>
      <c r="BI882">
        <v>1</v>
      </c>
      <c r="BJ882">
        <v>1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78</v>
      </c>
      <c r="BW882" t="s">
        <v>24</v>
      </c>
      <c r="BX882">
        <v>0</v>
      </c>
      <c r="BY882">
        <v>0</v>
      </c>
      <c r="BZ882" s="52">
        <f t="shared" si="393"/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 s="52">
        <f t="shared" si="394"/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Y882">
        <v>0</v>
      </c>
      <c r="CZ882">
        <v>0</v>
      </c>
      <c r="DA882">
        <v>0</v>
      </c>
      <c r="DC882">
        <v>0</v>
      </c>
      <c r="DD882" s="54">
        <f t="shared" si="378"/>
        <v>0</v>
      </c>
      <c r="DE882" t="s">
        <v>73</v>
      </c>
      <c r="DF882">
        <v>0</v>
      </c>
      <c r="DG882" s="46">
        <v>0</v>
      </c>
      <c r="DH882" t="s">
        <v>68</v>
      </c>
    </row>
    <row r="883" spans="1:112" hidden="1" x14ac:dyDescent="0.35">
      <c r="A883" t="s">
        <v>3</v>
      </c>
      <c r="B883">
        <v>837151195</v>
      </c>
      <c r="C883">
        <v>1995</v>
      </c>
      <c r="D883">
        <v>27</v>
      </c>
      <c r="E883" s="45">
        <v>1</v>
      </c>
      <c r="F883" t="s">
        <v>8</v>
      </c>
      <c r="G883" s="3" t="s">
        <v>11</v>
      </c>
      <c r="H883" s="1">
        <v>44426</v>
      </c>
      <c r="I883" s="1">
        <v>44481</v>
      </c>
      <c r="J883" s="1">
        <v>44456</v>
      </c>
      <c r="K883">
        <v>37.714285714285715</v>
      </c>
      <c r="L883" s="48">
        <f t="shared" si="390"/>
        <v>0</v>
      </c>
      <c r="M883" s="48">
        <f t="shared" si="373"/>
        <v>0</v>
      </c>
      <c r="N883" s="48">
        <f t="shared" si="374"/>
        <v>0</v>
      </c>
      <c r="O883">
        <v>33.428571428571431</v>
      </c>
      <c r="P883">
        <v>2600</v>
      </c>
      <c r="Q883" s="9">
        <f>VLOOKUP(ROUND(K883,0),Sheet2!$B$20:$J$37,8,0)</f>
        <v>2726.9345824864808</v>
      </c>
      <c r="R883" s="46">
        <f>VLOOKUP(ROUND(K883,0),Sheet2!$B$20:$J$37,2,0)</f>
        <v>3770.264503671694</v>
      </c>
      <c r="S883" s="46">
        <f>VLOOKUP(ROUND(K883,0),Sheet2!$B$20:$J$37,3,0)</f>
        <v>3615.3543821737098</v>
      </c>
      <c r="T883" s="46">
        <f>VLOOKUP(ROUND(K883,0),Sheet2!$B$20:$J$37,4,0)</f>
        <v>3533.3228675721571</v>
      </c>
      <c r="U883" s="46">
        <f>VLOOKUP(ROUND(K883,0),Sheet2!$B$20:$J$37,5,0)</f>
        <v>3407.0101892735506</v>
      </c>
      <c r="V883" s="46">
        <f>VLOOKUP(ROUND(K883,0),Sheet2!$B$20:$J$37,6,0)</f>
        <v>3195.9472117761161</v>
      </c>
      <c r="W883" s="46">
        <f>VLOOKUP(ROUND(K883,0),Sheet2!$B$20:$J$37,7,0)</f>
        <v>2961.4408971312987</v>
      </c>
      <c r="X883" s="46">
        <f>VLOOKUP(ROUND(K883,0),Sheet2!$B$20:$J$37,8,0)</f>
        <v>2726.9345824864808</v>
      </c>
      <c r="Y883" s="46">
        <f>VLOOKUP(ROUND(K883,0),Sheet2!$B$20:$J$37,9,0)</f>
        <v>2515.8716049890463</v>
      </c>
      <c r="Z883" s="46">
        <f>VLOOKUP(ROUND(K883,0),Sheet2!$B$20:$M$37,10,0)</f>
        <v>2389.5589266904399</v>
      </c>
      <c r="AA883" s="46">
        <f>VLOOKUP(ROUND(K883,0),Sheet2!$B$20:$M$37,11,0)</f>
        <v>2307.5274120888876</v>
      </c>
      <c r="AB883" s="46">
        <f>VLOOKUP(ROUND(K883,0),Sheet2!$B$20:$M$37,12,0)</f>
        <v>2152.6172905909029</v>
      </c>
      <c r="AC883" s="46">
        <v>10</v>
      </c>
      <c r="AD883" s="53">
        <f t="shared" si="375"/>
        <v>0</v>
      </c>
      <c r="AE883">
        <v>1</v>
      </c>
      <c r="AF883" s="46">
        <v>0</v>
      </c>
      <c r="AG883">
        <v>0</v>
      </c>
      <c r="AH883" s="45">
        <v>0</v>
      </c>
      <c r="AL883">
        <v>1</v>
      </c>
      <c r="AM883" s="45">
        <v>0</v>
      </c>
      <c r="AN883">
        <v>32</v>
      </c>
      <c r="AO883">
        <v>0</v>
      </c>
      <c r="AQ883">
        <v>0</v>
      </c>
      <c r="AS883">
        <v>0</v>
      </c>
      <c r="AT883">
        <v>1</v>
      </c>
      <c r="AU883" t="s">
        <v>20</v>
      </c>
      <c r="AV883" t="s">
        <v>24</v>
      </c>
      <c r="AW883">
        <v>0</v>
      </c>
      <c r="AX883">
        <v>0</v>
      </c>
      <c r="AY883">
        <v>1</v>
      </c>
      <c r="AZ883" s="51">
        <f t="shared" si="376"/>
        <v>1</v>
      </c>
      <c r="BA883">
        <v>0</v>
      </c>
      <c r="BB883">
        <v>0</v>
      </c>
      <c r="BC883">
        <v>1</v>
      </c>
      <c r="BD883">
        <v>0</v>
      </c>
      <c r="BE883">
        <v>0</v>
      </c>
      <c r="BF883" s="51">
        <f t="shared" si="377"/>
        <v>0</v>
      </c>
      <c r="BG883">
        <v>0</v>
      </c>
      <c r="BH883">
        <v>1</v>
      </c>
      <c r="BI883">
        <v>1</v>
      </c>
      <c r="BJ883">
        <v>1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55</v>
      </c>
      <c r="BW883" t="s">
        <v>24</v>
      </c>
      <c r="BX883">
        <v>0</v>
      </c>
      <c r="BY883">
        <v>0</v>
      </c>
      <c r="BZ883" s="52">
        <f t="shared" si="393"/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 s="52">
        <f t="shared" si="394"/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Y883">
        <v>0</v>
      </c>
      <c r="CZ883">
        <v>0</v>
      </c>
      <c r="DA883">
        <v>0</v>
      </c>
      <c r="DC883">
        <v>0</v>
      </c>
      <c r="DD883" s="54">
        <f t="shared" si="378"/>
        <v>0</v>
      </c>
      <c r="DE883" t="s">
        <v>73</v>
      </c>
      <c r="DF883">
        <v>0</v>
      </c>
      <c r="DG883" s="46">
        <v>0</v>
      </c>
      <c r="DH883" t="s">
        <v>68</v>
      </c>
    </row>
    <row r="884" spans="1:112" hidden="1" x14ac:dyDescent="0.35">
      <c r="A884" t="s">
        <v>2</v>
      </c>
      <c r="B884">
        <v>21050511</v>
      </c>
      <c r="C884">
        <v>1998</v>
      </c>
      <c r="D884">
        <v>24</v>
      </c>
      <c r="E884">
        <v>0</v>
      </c>
      <c r="F884" t="s">
        <v>8</v>
      </c>
      <c r="G884" s="3" t="s">
        <v>11</v>
      </c>
      <c r="H884" s="1">
        <v>44449</v>
      </c>
      <c r="I884" s="1">
        <v>44470</v>
      </c>
      <c r="J884" s="1">
        <v>44490</v>
      </c>
      <c r="K884">
        <v>37.571428571428569</v>
      </c>
      <c r="L884" s="48">
        <f t="shared" si="390"/>
        <v>0</v>
      </c>
      <c r="M884" s="48">
        <f t="shared" si="373"/>
        <v>0</v>
      </c>
      <c r="N884" s="48">
        <f t="shared" si="374"/>
        <v>0</v>
      </c>
      <c r="O884">
        <v>34.714285714285715</v>
      </c>
      <c r="P884">
        <v>2600</v>
      </c>
      <c r="Q884" s="9">
        <f>VLOOKUP(ROUND(K884,0),Sheet2!$B$20:$J$37,8,0)</f>
        <v>2726.9345824864808</v>
      </c>
      <c r="R884" s="46">
        <f>VLOOKUP(ROUND(K884,0),Sheet2!$B$20:$J$37,2,0)</f>
        <v>3770.264503671694</v>
      </c>
      <c r="S884" s="46">
        <f>VLOOKUP(ROUND(K884,0),Sheet2!$B$20:$J$37,3,0)</f>
        <v>3615.3543821737098</v>
      </c>
      <c r="T884" s="46">
        <f>VLOOKUP(ROUND(K884,0),Sheet2!$B$20:$J$37,4,0)</f>
        <v>3533.3228675721571</v>
      </c>
      <c r="U884" s="46">
        <f>VLOOKUP(ROUND(K884,0),Sheet2!$B$20:$J$37,5,0)</f>
        <v>3407.0101892735506</v>
      </c>
      <c r="V884" s="46">
        <f>VLOOKUP(ROUND(K884,0),Sheet2!$B$20:$J$37,6,0)</f>
        <v>3195.9472117761161</v>
      </c>
      <c r="W884" s="46">
        <f>VLOOKUP(ROUND(K884,0),Sheet2!$B$20:$J$37,7,0)</f>
        <v>2961.4408971312987</v>
      </c>
      <c r="X884" s="46">
        <f>VLOOKUP(ROUND(K884,0),Sheet2!$B$20:$J$37,8,0)</f>
        <v>2726.9345824864808</v>
      </c>
      <c r="Y884" s="46">
        <f>VLOOKUP(ROUND(K884,0),Sheet2!$B$20:$J$37,9,0)</f>
        <v>2515.8716049890463</v>
      </c>
      <c r="Z884" s="46">
        <f>VLOOKUP(ROUND(K884,0),Sheet2!$B$20:$M$37,10,0)</f>
        <v>2389.5589266904399</v>
      </c>
      <c r="AA884" s="46">
        <f>VLOOKUP(ROUND(K884,0),Sheet2!$B$20:$M$37,11,0)</f>
        <v>2307.5274120888876</v>
      </c>
      <c r="AB884" s="46">
        <f>VLOOKUP(ROUND(K884,0),Sheet2!$B$20:$M$37,12,0)</f>
        <v>2152.6172905909029</v>
      </c>
      <c r="AC884" s="46">
        <v>10</v>
      </c>
      <c r="AD884" s="53">
        <f t="shared" si="375"/>
        <v>0</v>
      </c>
      <c r="AE884">
        <v>1</v>
      </c>
      <c r="AF884" s="46">
        <v>0</v>
      </c>
      <c r="AG884">
        <v>0</v>
      </c>
      <c r="AH884" s="45">
        <v>0</v>
      </c>
      <c r="AL884">
        <v>0</v>
      </c>
      <c r="AM884" s="45">
        <v>0</v>
      </c>
      <c r="AO884">
        <v>0</v>
      </c>
      <c r="AQ884">
        <v>0</v>
      </c>
      <c r="AS884">
        <v>0</v>
      </c>
      <c r="AT884">
        <v>0</v>
      </c>
      <c r="AU884" t="s">
        <v>20</v>
      </c>
      <c r="AV884" t="s">
        <v>25</v>
      </c>
      <c r="AW884">
        <v>0</v>
      </c>
      <c r="AX884">
        <v>0</v>
      </c>
      <c r="AY884">
        <v>1</v>
      </c>
      <c r="AZ884" s="51">
        <f t="shared" si="376"/>
        <v>1</v>
      </c>
      <c r="BA884">
        <v>0</v>
      </c>
      <c r="BB884">
        <v>0</v>
      </c>
      <c r="BC884">
        <v>0</v>
      </c>
      <c r="BD884">
        <v>0</v>
      </c>
      <c r="BE884">
        <v>0</v>
      </c>
      <c r="BF884" s="51">
        <f t="shared" si="377"/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21</v>
      </c>
      <c r="BW884" t="s">
        <v>25</v>
      </c>
      <c r="BX884">
        <v>0</v>
      </c>
      <c r="BY884">
        <v>0</v>
      </c>
      <c r="BZ884" s="52">
        <f t="shared" si="393"/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 s="52">
        <f t="shared" si="394"/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Y884">
        <v>0</v>
      </c>
      <c r="CZ884">
        <v>0</v>
      </c>
      <c r="DA884">
        <v>0</v>
      </c>
      <c r="DC884">
        <v>0</v>
      </c>
      <c r="DD884" s="54">
        <f t="shared" si="378"/>
        <v>0</v>
      </c>
      <c r="DF884">
        <v>0</v>
      </c>
      <c r="DG884" s="46">
        <v>0</v>
      </c>
      <c r="DH884" t="s">
        <v>68</v>
      </c>
    </row>
    <row r="885" spans="1:112" hidden="1" x14ac:dyDescent="0.35">
      <c r="A885" t="s">
        <v>2</v>
      </c>
      <c r="B885">
        <v>21057053</v>
      </c>
      <c r="C885">
        <v>1995</v>
      </c>
      <c r="D885">
        <v>27</v>
      </c>
      <c r="E885">
        <v>0</v>
      </c>
      <c r="F885" t="s">
        <v>8</v>
      </c>
      <c r="G885" s="3" t="s">
        <v>11</v>
      </c>
      <c r="H885" s="1">
        <v>44471</v>
      </c>
      <c r="I885" s="1" t="s">
        <v>52</v>
      </c>
      <c r="J885" s="1">
        <v>44500</v>
      </c>
      <c r="K885">
        <v>37.857142857142854</v>
      </c>
      <c r="L885" s="48">
        <f t="shared" si="390"/>
        <v>0</v>
      </c>
      <c r="M885" s="48">
        <f t="shared" si="373"/>
        <v>0</v>
      </c>
      <c r="N885" s="48">
        <f t="shared" si="374"/>
        <v>0</v>
      </c>
      <c r="O885">
        <v>33.714285714285708</v>
      </c>
      <c r="P885">
        <v>2600</v>
      </c>
      <c r="Q885" s="9">
        <f>VLOOKUP(ROUND(K885,0),Sheet2!$B$20:$J$37,8,0)</f>
        <v>2726.9345824864808</v>
      </c>
      <c r="R885" s="46">
        <f>VLOOKUP(ROUND(K885,0),Sheet2!$B$20:$J$37,2,0)</f>
        <v>3770.264503671694</v>
      </c>
      <c r="S885" s="46">
        <f>VLOOKUP(ROUND(K885,0),Sheet2!$B$20:$J$37,3,0)</f>
        <v>3615.3543821737098</v>
      </c>
      <c r="T885" s="46">
        <f>VLOOKUP(ROUND(K885,0),Sheet2!$B$20:$J$37,4,0)</f>
        <v>3533.3228675721571</v>
      </c>
      <c r="U885" s="46">
        <f>VLOOKUP(ROUND(K885,0),Sheet2!$B$20:$J$37,5,0)</f>
        <v>3407.0101892735506</v>
      </c>
      <c r="V885" s="46">
        <f>VLOOKUP(ROUND(K885,0),Sheet2!$B$20:$J$37,6,0)</f>
        <v>3195.9472117761161</v>
      </c>
      <c r="W885" s="46">
        <f>VLOOKUP(ROUND(K885,0),Sheet2!$B$20:$J$37,7,0)</f>
        <v>2961.4408971312987</v>
      </c>
      <c r="X885" s="46">
        <f>VLOOKUP(ROUND(K885,0),Sheet2!$B$20:$J$37,8,0)</f>
        <v>2726.9345824864808</v>
      </c>
      <c r="Y885" s="46">
        <f>VLOOKUP(ROUND(K885,0),Sheet2!$B$20:$J$37,9,0)</f>
        <v>2515.8716049890463</v>
      </c>
      <c r="Z885" s="46">
        <f>VLOOKUP(ROUND(K885,0),Sheet2!$B$20:$M$37,10,0)</f>
        <v>2389.5589266904399</v>
      </c>
      <c r="AA885" s="46">
        <f>VLOOKUP(ROUND(K885,0),Sheet2!$B$20:$M$37,11,0)</f>
        <v>2307.5274120888876</v>
      </c>
      <c r="AB885" s="46">
        <f>VLOOKUP(ROUND(K885,0),Sheet2!$B$20:$M$37,12,0)</f>
        <v>2152.6172905909029</v>
      </c>
      <c r="AC885" s="46">
        <v>10</v>
      </c>
      <c r="AD885" s="53">
        <f t="shared" si="375"/>
        <v>0</v>
      </c>
      <c r="AE885">
        <v>1</v>
      </c>
      <c r="AF885" s="46">
        <v>0</v>
      </c>
      <c r="AG885">
        <v>0</v>
      </c>
      <c r="AH885" s="45">
        <v>0</v>
      </c>
      <c r="AL885">
        <v>0</v>
      </c>
      <c r="AM885" s="45">
        <v>0</v>
      </c>
      <c r="AO885">
        <v>0</v>
      </c>
      <c r="AQ885">
        <v>0</v>
      </c>
      <c r="AS885">
        <v>0</v>
      </c>
      <c r="AT885">
        <v>0</v>
      </c>
      <c r="AU885" t="s">
        <v>21</v>
      </c>
      <c r="AV885" t="s">
        <v>25</v>
      </c>
      <c r="AW885">
        <v>0</v>
      </c>
      <c r="AX885">
        <v>0</v>
      </c>
      <c r="AY885">
        <v>1</v>
      </c>
      <c r="AZ885" s="51">
        <f t="shared" si="376"/>
        <v>1</v>
      </c>
      <c r="BA885">
        <v>0</v>
      </c>
      <c r="BB885">
        <v>0</v>
      </c>
      <c r="BC885">
        <v>1</v>
      </c>
      <c r="BD885">
        <v>0</v>
      </c>
      <c r="BE885">
        <v>0</v>
      </c>
      <c r="BF885" s="51">
        <f t="shared" si="377"/>
        <v>0</v>
      </c>
      <c r="BG885">
        <v>0</v>
      </c>
      <c r="BH885">
        <v>1</v>
      </c>
      <c r="BI885">
        <v>0</v>
      </c>
      <c r="BJ885">
        <v>1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/>
      <c r="CW885">
        <v>0</v>
      </c>
      <c r="CY885">
        <v>0</v>
      </c>
      <c r="CZ885">
        <v>0</v>
      </c>
      <c r="DA885">
        <v>0</v>
      </c>
      <c r="DC885">
        <v>0</v>
      </c>
      <c r="DD885" s="54">
        <f t="shared" si="378"/>
        <v>0</v>
      </c>
      <c r="DE885" t="s">
        <v>8</v>
      </c>
      <c r="DF885">
        <v>0</v>
      </c>
      <c r="DG885" s="46">
        <v>0</v>
      </c>
      <c r="DH885" t="s">
        <v>68</v>
      </c>
    </row>
    <row r="886" spans="1:112" hidden="1" x14ac:dyDescent="0.35">
      <c r="A886" t="s">
        <v>3</v>
      </c>
      <c r="B886">
        <v>933328621</v>
      </c>
      <c r="C886">
        <v>1992</v>
      </c>
      <c r="D886">
        <v>30</v>
      </c>
      <c r="E886">
        <v>1</v>
      </c>
      <c r="F886" t="s">
        <v>8</v>
      </c>
      <c r="G886" s="3" t="s">
        <v>11</v>
      </c>
      <c r="H886" s="1">
        <v>44439</v>
      </c>
      <c r="I886" s="1">
        <v>44460</v>
      </c>
      <c r="J886" s="1">
        <v>44503</v>
      </c>
      <c r="K886">
        <v>37.857142857142854</v>
      </c>
      <c r="L886" s="48">
        <f t="shared" si="390"/>
        <v>0</v>
      </c>
      <c r="M886" s="48">
        <f t="shared" si="373"/>
        <v>0</v>
      </c>
      <c r="N886" s="48">
        <f t="shared" si="374"/>
        <v>0</v>
      </c>
      <c r="O886">
        <v>31.714285714285712</v>
      </c>
      <c r="P886">
        <v>2600</v>
      </c>
      <c r="Q886" s="9">
        <f>VLOOKUP(ROUND(K886,0),Sheet2!$B$20:$J$37,8,0)</f>
        <v>2726.9345824864808</v>
      </c>
      <c r="R886" s="46">
        <f>VLOOKUP(ROUND(K886,0),Sheet2!$B$20:$J$37,2,0)</f>
        <v>3770.264503671694</v>
      </c>
      <c r="S886" s="46">
        <f>VLOOKUP(ROUND(K886,0),Sheet2!$B$20:$J$37,3,0)</f>
        <v>3615.3543821737098</v>
      </c>
      <c r="T886" s="46">
        <f>VLOOKUP(ROUND(K886,0),Sheet2!$B$20:$J$37,4,0)</f>
        <v>3533.3228675721571</v>
      </c>
      <c r="U886" s="46">
        <f>VLOOKUP(ROUND(K886,0),Sheet2!$B$20:$J$37,5,0)</f>
        <v>3407.0101892735506</v>
      </c>
      <c r="V886" s="46">
        <f>VLOOKUP(ROUND(K886,0),Sheet2!$B$20:$J$37,6,0)</f>
        <v>3195.9472117761161</v>
      </c>
      <c r="W886" s="46">
        <f>VLOOKUP(ROUND(K886,0),Sheet2!$B$20:$J$37,7,0)</f>
        <v>2961.4408971312987</v>
      </c>
      <c r="X886" s="46">
        <f>VLOOKUP(ROUND(K886,0),Sheet2!$B$20:$J$37,8,0)</f>
        <v>2726.9345824864808</v>
      </c>
      <c r="Y886" s="46">
        <f>VLOOKUP(ROUND(K886,0),Sheet2!$B$20:$J$37,9,0)</f>
        <v>2515.8716049890463</v>
      </c>
      <c r="Z886" s="46">
        <f>VLOOKUP(ROUND(K886,0),Sheet2!$B$20:$M$37,10,0)</f>
        <v>2389.5589266904399</v>
      </c>
      <c r="AA886" s="46">
        <f>VLOOKUP(ROUND(K886,0),Sheet2!$B$20:$M$37,11,0)</f>
        <v>2307.5274120888876</v>
      </c>
      <c r="AB886" s="46">
        <f>VLOOKUP(ROUND(K886,0),Sheet2!$B$20:$M$37,12,0)</f>
        <v>2152.6172905909029</v>
      </c>
      <c r="AC886" s="46">
        <v>10</v>
      </c>
      <c r="AD886" s="53">
        <f t="shared" si="375"/>
        <v>0</v>
      </c>
      <c r="AE886">
        <v>1</v>
      </c>
      <c r="AF886" s="46">
        <v>0</v>
      </c>
      <c r="AG886">
        <v>0</v>
      </c>
      <c r="AH886" s="45">
        <v>0</v>
      </c>
      <c r="AL886">
        <v>0</v>
      </c>
      <c r="AM886" s="45">
        <v>0</v>
      </c>
      <c r="AO886">
        <v>0</v>
      </c>
      <c r="AQ886">
        <v>0</v>
      </c>
      <c r="AS886">
        <v>0</v>
      </c>
      <c r="AT886">
        <v>0</v>
      </c>
      <c r="AU886" t="s">
        <v>20</v>
      </c>
      <c r="AV886" t="s">
        <v>25</v>
      </c>
      <c r="AW886">
        <v>0</v>
      </c>
      <c r="AX886">
        <v>0</v>
      </c>
      <c r="AY886">
        <v>0</v>
      </c>
      <c r="AZ886" s="51">
        <f t="shared" si="376"/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51">
        <f t="shared" si="377"/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21</v>
      </c>
      <c r="BW886" t="s">
        <v>25</v>
      </c>
      <c r="BX886">
        <v>0</v>
      </c>
      <c r="BY886">
        <v>0</v>
      </c>
      <c r="BZ886" s="52">
        <f t="shared" ref="BZ886" si="395">BX886+BY886</f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 s="52">
        <f>CD886+CE886</f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Y886">
        <v>0</v>
      </c>
      <c r="CZ886">
        <v>0</v>
      </c>
      <c r="DA886">
        <v>0</v>
      </c>
      <c r="DC886">
        <v>0</v>
      </c>
      <c r="DD886" s="54">
        <f t="shared" si="378"/>
        <v>0</v>
      </c>
      <c r="DE886" t="s">
        <v>73</v>
      </c>
      <c r="DF886">
        <v>0</v>
      </c>
      <c r="DG886" s="46">
        <v>0</v>
      </c>
      <c r="DH886" t="s">
        <v>68</v>
      </c>
    </row>
    <row r="887" spans="1:112" hidden="1" x14ac:dyDescent="0.35">
      <c r="A887" t="s">
        <v>2</v>
      </c>
      <c r="B887">
        <v>19033956</v>
      </c>
      <c r="C887">
        <v>1992</v>
      </c>
      <c r="D887">
        <v>30</v>
      </c>
      <c r="E887">
        <v>0</v>
      </c>
      <c r="F887" t="s">
        <v>8</v>
      </c>
      <c r="G887" s="4" t="s">
        <v>11</v>
      </c>
      <c r="H887" s="1">
        <v>44434</v>
      </c>
      <c r="I887" s="1"/>
      <c r="J887" s="1">
        <v>44532</v>
      </c>
      <c r="K887">
        <v>37.857142857142854</v>
      </c>
      <c r="L887" s="48">
        <f t="shared" si="390"/>
        <v>0</v>
      </c>
      <c r="M887" s="48">
        <f t="shared" si="373"/>
        <v>0</v>
      </c>
      <c r="N887" s="48">
        <f t="shared" si="374"/>
        <v>0</v>
      </c>
      <c r="O887">
        <v>23.857142857142854</v>
      </c>
      <c r="P887">
        <v>2600</v>
      </c>
      <c r="Q887" s="9">
        <f>VLOOKUP(ROUND(K887,0),Sheet2!$B$20:$J$37,8,0)</f>
        <v>2726.9345824864808</v>
      </c>
      <c r="R887" s="46">
        <f>VLOOKUP(ROUND(K887,0),Sheet2!$B$20:$J$37,2,0)</f>
        <v>3770.264503671694</v>
      </c>
      <c r="S887" s="46">
        <f>VLOOKUP(ROUND(K887,0),Sheet2!$B$20:$J$37,3,0)</f>
        <v>3615.3543821737098</v>
      </c>
      <c r="T887" s="46">
        <f>VLOOKUP(ROUND(K887,0),Sheet2!$B$20:$J$37,4,0)</f>
        <v>3533.3228675721571</v>
      </c>
      <c r="U887" s="46">
        <f>VLOOKUP(ROUND(K887,0),Sheet2!$B$20:$J$37,5,0)</f>
        <v>3407.0101892735506</v>
      </c>
      <c r="V887" s="46">
        <f>VLOOKUP(ROUND(K887,0),Sheet2!$B$20:$J$37,6,0)</f>
        <v>3195.9472117761161</v>
      </c>
      <c r="W887" s="46">
        <f>VLOOKUP(ROUND(K887,0),Sheet2!$B$20:$J$37,7,0)</f>
        <v>2961.4408971312987</v>
      </c>
      <c r="X887" s="46">
        <f>VLOOKUP(ROUND(K887,0),Sheet2!$B$20:$J$37,8,0)</f>
        <v>2726.9345824864808</v>
      </c>
      <c r="Y887" s="46">
        <f>VLOOKUP(ROUND(K887,0),Sheet2!$B$20:$J$37,9,0)</f>
        <v>2515.8716049890463</v>
      </c>
      <c r="Z887" s="46">
        <f>VLOOKUP(ROUND(K887,0),Sheet2!$B$20:$M$37,10,0)</f>
        <v>2389.5589266904399</v>
      </c>
      <c r="AA887" s="46">
        <f>VLOOKUP(ROUND(K887,0),Sheet2!$B$20:$M$37,11,0)</f>
        <v>2307.5274120888876</v>
      </c>
      <c r="AB887" s="46">
        <f>VLOOKUP(ROUND(K887,0),Sheet2!$B$20:$M$37,12,0)</f>
        <v>2152.6172905909029</v>
      </c>
      <c r="AC887" s="46">
        <v>10</v>
      </c>
      <c r="AD887" s="53">
        <f t="shared" si="375"/>
        <v>0</v>
      </c>
      <c r="AE887">
        <v>1</v>
      </c>
      <c r="AF887" s="46">
        <v>0</v>
      </c>
      <c r="AG887">
        <v>0</v>
      </c>
      <c r="AH887" s="45">
        <v>0</v>
      </c>
      <c r="AL887">
        <v>0</v>
      </c>
      <c r="AM887" s="45">
        <v>0</v>
      </c>
      <c r="AO887">
        <v>0</v>
      </c>
      <c r="AQ887">
        <v>0</v>
      </c>
      <c r="AS887">
        <v>0</v>
      </c>
      <c r="AT887">
        <v>0</v>
      </c>
      <c r="AU887" t="s">
        <v>21</v>
      </c>
      <c r="AV887" t="s">
        <v>25</v>
      </c>
      <c r="AW887">
        <v>0</v>
      </c>
      <c r="AX887">
        <v>0</v>
      </c>
      <c r="AY887">
        <v>1</v>
      </c>
      <c r="AZ887" s="51">
        <f t="shared" si="376"/>
        <v>1</v>
      </c>
      <c r="BA887">
        <v>0</v>
      </c>
      <c r="BB887">
        <v>1</v>
      </c>
      <c r="BC887">
        <v>0</v>
      </c>
      <c r="BD887">
        <v>0</v>
      </c>
      <c r="BE887">
        <v>0</v>
      </c>
      <c r="BF887" s="51">
        <f t="shared" si="377"/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/>
      <c r="CW887">
        <v>0</v>
      </c>
      <c r="CY887">
        <v>0</v>
      </c>
      <c r="CZ887">
        <v>0</v>
      </c>
      <c r="DA887">
        <v>0</v>
      </c>
      <c r="DC887">
        <v>0</v>
      </c>
      <c r="DD887" s="54">
        <f t="shared" si="378"/>
        <v>0</v>
      </c>
      <c r="DF887">
        <v>0</v>
      </c>
      <c r="DG887" s="46">
        <v>0</v>
      </c>
      <c r="DH887" t="s">
        <v>68</v>
      </c>
    </row>
    <row r="888" spans="1:112" hidden="1" x14ac:dyDescent="0.35">
      <c r="A888" t="s">
        <v>2</v>
      </c>
      <c r="B888">
        <v>20031959</v>
      </c>
      <c r="C888">
        <v>1992</v>
      </c>
      <c r="D888">
        <v>30</v>
      </c>
      <c r="E888">
        <v>0</v>
      </c>
      <c r="F888" t="s">
        <v>9</v>
      </c>
      <c r="G888" s="3" t="s">
        <v>11</v>
      </c>
      <c r="H888" s="1">
        <v>44460</v>
      </c>
      <c r="I888" s="1" t="s">
        <v>52</v>
      </c>
      <c r="J888" s="1">
        <v>44457</v>
      </c>
      <c r="K888">
        <v>38</v>
      </c>
      <c r="L888" s="48">
        <f t="shared" si="390"/>
        <v>0</v>
      </c>
      <c r="M888" s="48">
        <f t="shared" si="373"/>
        <v>0</v>
      </c>
      <c r="N888" s="48">
        <f t="shared" si="374"/>
        <v>0</v>
      </c>
      <c r="O888">
        <v>38.428571428571431</v>
      </c>
      <c r="P888">
        <v>2600</v>
      </c>
      <c r="Q888" s="9">
        <f>VLOOKUP(ROUND(K888,0),Sheet2!$B$20:$J$37,8,0)</f>
        <v>2726.9345824864808</v>
      </c>
      <c r="R888" s="46">
        <f>VLOOKUP(ROUND(K888,0),Sheet2!$B$20:$J$37,2,0)</f>
        <v>3770.264503671694</v>
      </c>
      <c r="S888" s="46">
        <f>VLOOKUP(ROUND(K888,0),Sheet2!$B$20:$J$37,3,0)</f>
        <v>3615.3543821737098</v>
      </c>
      <c r="T888" s="46">
        <f>VLOOKUP(ROUND(K888,0),Sheet2!$B$20:$J$37,4,0)</f>
        <v>3533.3228675721571</v>
      </c>
      <c r="U888" s="46">
        <f>VLOOKUP(ROUND(K888,0),Sheet2!$B$20:$J$37,5,0)</f>
        <v>3407.0101892735506</v>
      </c>
      <c r="V888" s="46">
        <f>VLOOKUP(ROUND(K888,0),Sheet2!$B$20:$J$37,6,0)</f>
        <v>3195.9472117761161</v>
      </c>
      <c r="W888" s="46">
        <f>VLOOKUP(ROUND(K888,0),Sheet2!$B$20:$J$37,7,0)</f>
        <v>2961.4408971312987</v>
      </c>
      <c r="X888" s="46">
        <f>VLOOKUP(ROUND(K888,0),Sheet2!$B$20:$J$37,8,0)</f>
        <v>2726.9345824864808</v>
      </c>
      <c r="Y888" s="46">
        <f>VLOOKUP(ROUND(K888,0),Sheet2!$B$20:$J$37,9,0)</f>
        <v>2515.8716049890463</v>
      </c>
      <c r="Z888" s="46">
        <f>VLOOKUP(ROUND(K888,0),Sheet2!$B$20:$M$37,10,0)</f>
        <v>2389.5589266904399</v>
      </c>
      <c r="AA888" s="46">
        <f>VLOOKUP(ROUND(K888,0),Sheet2!$B$20:$M$37,11,0)</f>
        <v>2307.5274120888876</v>
      </c>
      <c r="AB888" s="46">
        <f>VLOOKUP(ROUND(K888,0),Sheet2!$B$20:$M$37,12,0)</f>
        <v>2152.6172905909029</v>
      </c>
      <c r="AC888" s="46">
        <v>10</v>
      </c>
      <c r="AD888" s="53">
        <f t="shared" si="375"/>
        <v>0</v>
      </c>
      <c r="AE888">
        <v>1</v>
      </c>
      <c r="AF888" s="46">
        <v>0</v>
      </c>
      <c r="AG888">
        <v>0</v>
      </c>
      <c r="AH888" s="45">
        <v>0</v>
      </c>
      <c r="AL888">
        <v>0</v>
      </c>
      <c r="AM888" s="45">
        <v>0</v>
      </c>
      <c r="AO888">
        <v>0</v>
      </c>
      <c r="AQ888">
        <v>0</v>
      </c>
      <c r="AS888">
        <v>0</v>
      </c>
      <c r="AT888">
        <v>0</v>
      </c>
      <c r="AU888" t="s">
        <v>21</v>
      </c>
      <c r="AV888" t="s">
        <v>25</v>
      </c>
      <c r="AW888">
        <v>0</v>
      </c>
      <c r="AX888">
        <v>0</v>
      </c>
      <c r="AY888">
        <v>0</v>
      </c>
      <c r="AZ888" s="51">
        <f t="shared" si="376"/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51">
        <f t="shared" si="377"/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/>
      <c r="CW888">
        <v>0</v>
      </c>
      <c r="CY888">
        <v>0</v>
      </c>
      <c r="CZ888">
        <v>0</v>
      </c>
      <c r="DA888">
        <v>0</v>
      </c>
      <c r="DC888">
        <v>0</v>
      </c>
      <c r="DD888" s="54">
        <f t="shared" si="378"/>
        <v>0</v>
      </c>
      <c r="DF888">
        <v>0</v>
      </c>
      <c r="DG888" s="46">
        <v>0</v>
      </c>
      <c r="DH888" t="s">
        <v>68</v>
      </c>
    </row>
    <row r="889" spans="1:112" hidden="1" x14ac:dyDescent="0.35">
      <c r="A889" t="s">
        <v>3</v>
      </c>
      <c r="B889">
        <v>904898749</v>
      </c>
      <c r="C889">
        <v>1991</v>
      </c>
      <c r="D889">
        <v>31</v>
      </c>
      <c r="E889">
        <v>1</v>
      </c>
      <c r="F889" t="s">
        <v>8</v>
      </c>
      <c r="G889" s="3" t="s">
        <v>11</v>
      </c>
      <c r="H889" s="1">
        <v>44426</v>
      </c>
      <c r="I889" s="1">
        <v>44487</v>
      </c>
      <c r="J889" s="1">
        <v>44521</v>
      </c>
      <c r="K889">
        <v>38</v>
      </c>
      <c r="L889" s="48">
        <f t="shared" si="390"/>
        <v>0</v>
      </c>
      <c r="M889" s="48">
        <f t="shared" si="373"/>
        <v>0</v>
      </c>
      <c r="N889" s="48">
        <f t="shared" si="374"/>
        <v>0</v>
      </c>
      <c r="O889">
        <v>33.142857142857146</v>
      </c>
      <c r="P889">
        <v>2600</v>
      </c>
      <c r="Q889" s="9">
        <f>VLOOKUP(ROUND(K889,0),Sheet2!$B$20:$J$37,8,0)</f>
        <v>2726.9345824864808</v>
      </c>
      <c r="R889" s="46">
        <f>VLOOKUP(ROUND(K889,0),Sheet2!$B$20:$J$37,2,0)</f>
        <v>3770.264503671694</v>
      </c>
      <c r="S889" s="46">
        <f>VLOOKUP(ROUND(K889,0),Sheet2!$B$20:$J$37,3,0)</f>
        <v>3615.3543821737098</v>
      </c>
      <c r="T889" s="46">
        <f>VLOOKUP(ROUND(K889,0),Sheet2!$B$20:$J$37,4,0)</f>
        <v>3533.3228675721571</v>
      </c>
      <c r="U889" s="46">
        <f>VLOOKUP(ROUND(K889,0),Sheet2!$B$20:$J$37,5,0)</f>
        <v>3407.0101892735506</v>
      </c>
      <c r="V889" s="46">
        <f>VLOOKUP(ROUND(K889,0),Sheet2!$B$20:$J$37,6,0)</f>
        <v>3195.9472117761161</v>
      </c>
      <c r="W889" s="46">
        <f>VLOOKUP(ROUND(K889,0),Sheet2!$B$20:$J$37,7,0)</f>
        <v>2961.4408971312987</v>
      </c>
      <c r="X889" s="46">
        <f>VLOOKUP(ROUND(K889,0),Sheet2!$B$20:$J$37,8,0)</f>
        <v>2726.9345824864808</v>
      </c>
      <c r="Y889" s="46">
        <f>VLOOKUP(ROUND(K889,0),Sheet2!$B$20:$J$37,9,0)</f>
        <v>2515.8716049890463</v>
      </c>
      <c r="Z889" s="46">
        <f>VLOOKUP(ROUND(K889,0),Sheet2!$B$20:$M$37,10,0)</f>
        <v>2389.5589266904399</v>
      </c>
      <c r="AA889" s="46">
        <f>VLOOKUP(ROUND(K889,0),Sheet2!$B$20:$M$37,11,0)</f>
        <v>2307.5274120888876</v>
      </c>
      <c r="AB889" s="46">
        <f>VLOOKUP(ROUND(K889,0),Sheet2!$B$20:$M$37,12,0)</f>
        <v>2152.6172905909029</v>
      </c>
      <c r="AC889" s="46">
        <v>10</v>
      </c>
      <c r="AD889" s="53">
        <f t="shared" si="375"/>
        <v>0</v>
      </c>
      <c r="AE889">
        <v>1</v>
      </c>
      <c r="AF889" s="46">
        <v>0</v>
      </c>
      <c r="AG889">
        <v>0</v>
      </c>
      <c r="AH889" s="45">
        <v>0</v>
      </c>
      <c r="AL889">
        <v>0</v>
      </c>
      <c r="AM889" s="45">
        <v>0</v>
      </c>
      <c r="AN889" t="s">
        <v>15</v>
      </c>
      <c r="AO889">
        <v>0</v>
      </c>
      <c r="AS889">
        <v>0</v>
      </c>
      <c r="AT889">
        <v>0</v>
      </c>
      <c r="AU889" t="s">
        <v>20</v>
      </c>
      <c r="AV889" t="s">
        <v>24</v>
      </c>
      <c r="AW889">
        <v>0</v>
      </c>
      <c r="AX889">
        <v>0</v>
      </c>
      <c r="AY889">
        <v>1</v>
      </c>
      <c r="AZ889" s="51">
        <f t="shared" si="376"/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 s="51">
        <f t="shared" si="377"/>
        <v>0</v>
      </c>
      <c r="BG889">
        <v>0</v>
      </c>
      <c r="BH889">
        <v>1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61</v>
      </c>
      <c r="BW889" t="s">
        <v>24</v>
      </c>
      <c r="BX889">
        <v>0</v>
      </c>
      <c r="BY889">
        <v>0</v>
      </c>
      <c r="BZ889" s="52">
        <f t="shared" ref="BZ889:BZ891" si="396">BX889+BY889</f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 s="52">
        <f t="shared" ref="CF889:CF891" si="397">CD889+CE889</f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Y889">
        <v>0</v>
      </c>
      <c r="CZ889">
        <v>0</v>
      </c>
      <c r="DA889">
        <v>0</v>
      </c>
      <c r="DC889">
        <v>0</v>
      </c>
      <c r="DD889" s="54">
        <f t="shared" si="378"/>
        <v>0</v>
      </c>
      <c r="DE889" t="s">
        <v>8</v>
      </c>
      <c r="DF889">
        <v>0</v>
      </c>
      <c r="DG889" s="46">
        <v>0</v>
      </c>
      <c r="DH889" t="s">
        <v>68</v>
      </c>
    </row>
    <row r="890" spans="1:112" hidden="1" x14ac:dyDescent="0.35">
      <c r="A890" t="s">
        <v>3</v>
      </c>
      <c r="B890">
        <v>906594005</v>
      </c>
      <c r="C890">
        <v>1989</v>
      </c>
      <c r="D890">
        <v>33</v>
      </c>
      <c r="E890">
        <v>2</v>
      </c>
      <c r="F890" t="s">
        <v>8</v>
      </c>
      <c r="G890" s="3" t="s">
        <v>11</v>
      </c>
      <c r="H890" s="1">
        <v>44426</v>
      </c>
      <c r="I890" s="1">
        <v>44487</v>
      </c>
      <c r="J890" s="1">
        <v>44524</v>
      </c>
      <c r="K890">
        <v>38</v>
      </c>
      <c r="L890" s="48">
        <f t="shared" si="390"/>
        <v>0</v>
      </c>
      <c r="M890" s="48">
        <f t="shared" si="373"/>
        <v>0</v>
      </c>
      <c r="N890" s="48">
        <f t="shared" si="374"/>
        <v>0</v>
      </c>
      <c r="O890">
        <v>32.714285714285715</v>
      </c>
      <c r="P890">
        <v>2600</v>
      </c>
      <c r="Q890" s="9">
        <f>VLOOKUP(ROUND(K890,0),Sheet2!$B$20:$J$37,8,0)</f>
        <v>2726.9345824864808</v>
      </c>
      <c r="R890" s="46">
        <f>VLOOKUP(ROUND(K890,0),Sheet2!$B$20:$J$37,2,0)</f>
        <v>3770.264503671694</v>
      </c>
      <c r="S890" s="46">
        <f>VLOOKUP(ROUND(K890,0),Sheet2!$B$20:$J$37,3,0)</f>
        <v>3615.3543821737098</v>
      </c>
      <c r="T890" s="46">
        <f>VLOOKUP(ROUND(K890,0),Sheet2!$B$20:$J$37,4,0)</f>
        <v>3533.3228675721571</v>
      </c>
      <c r="U890" s="46">
        <f>VLOOKUP(ROUND(K890,0),Sheet2!$B$20:$J$37,5,0)</f>
        <v>3407.0101892735506</v>
      </c>
      <c r="V890" s="46">
        <f>VLOOKUP(ROUND(K890,0),Sheet2!$B$20:$J$37,6,0)</f>
        <v>3195.9472117761161</v>
      </c>
      <c r="W890" s="46">
        <f>VLOOKUP(ROUND(K890,0),Sheet2!$B$20:$J$37,7,0)</f>
        <v>2961.4408971312987</v>
      </c>
      <c r="X890" s="46">
        <f>VLOOKUP(ROUND(K890,0),Sheet2!$B$20:$J$37,8,0)</f>
        <v>2726.9345824864808</v>
      </c>
      <c r="Y890" s="46">
        <f>VLOOKUP(ROUND(K890,0),Sheet2!$B$20:$J$37,9,0)</f>
        <v>2515.8716049890463</v>
      </c>
      <c r="Z890" s="46">
        <f>VLOOKUP(ROUND(K890,0),Sheet2!$B$20:$M$37,10,0)</f>
        <v>2389.5589266904399</v>
      </c>
      <c r="AA890" s="46">
        <f>VLOOKUP(ROUND(K890,0),Sheet2!$B$20:$M$37,11,0)</f>
        <v>2307.5274120888876</v>
      </c>
      <c r="AB890" s="46">
        <f>VLOOKUP(ROUND(K890,0),Sheet2!$B$20:$M$37,12,0)</f>
        <v>2152.6172905909029</v>
      </c>
      <c r="AC890" s="46">
        <v>10</v>
      </c>
      <c r="AD890" s="53">
        <f t="shared" si="375"/>
        <v>0</v>
      </c>
      <c r="AE890">
        <v>1</v>
      </c>
      <c r="AF890" s="46">
        <v>0</v>
      </c>
      <c r="AG890">
        <v>0</v>
      </c>
      <c r="AH890" s="45">
        <v>0</v>
      </c>
      <c r="AL890">
        <v>0</v>
      </c>
      <c r="AM890" s="45">
        <v>0</v>
      </c>
      <c r="AO890">
        <v>0</v>
      </c>
      <c r="AS890">
        <v>0</v>
      </c>
      <c r="AT890">
        <v>0</v>
      </c>
      <c r="AU890" t="s">
        <v>20</v>
      </c>
      <c r="AV890" t="s">
        <v>24</v>
      </c>
      <c r="AW890">
        <v>0</v>
      </c>
      <c r="AX890">
        <v>0</v>
      </c>
      <c r="AY890">
        <v>0</v>
      </c>
      <c r="AZ890" s="51">
        <f t="shared" si="376"/>
        <v>0</v>
      </c>
      <c r="BA890">
        <v>0</v>
      </c>
      <c r="BB890">
        <v>0</v>
      </c>
      <c r="BC890">
        <v>1</v>
      </c>
      <c r="BD890">
        <v>0</v>
      </c>
      <c r="BE890">
        <v>0</v>
      </c>
      <c r="BF890" s="51">
        <f t="shared" si="377"/>
        <v>0</v>
      </c>
      <c r="BG890">
        <v>0</v>
      </c>
      <c r="BH890">
        <v>0</v>
      </c>
      <c r="BI890">
        <v>0</v>
      </c>
      <c r="BJ890">
        <v>1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61</v>
      </c>
      <c r="BW890" t="s">
        <v>24</v>
      </c>
      <c r="BX890">
        <v>0</v>
      </c>
      <c r="BY890">
        <v>0</v>
      </c>
      <c r="BZ890" s="52">
        <f t="shared" si="396"/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 s="52">
        <f t="shared" si="397"/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Y890">
        <v>0</v>
      </c>
      <c r="CZ890">
        <v>0</v>
      </c>
      <c r="DA890">
        <v>0</v>
      </c>
      <c r="DC890">
        <v>0</v>
      </c>
      <c r="DD890" s="54">
        <f t="shared" si="378"/>
        <v>0</v>
      </c>
      <c r="DE890" t="s">
        <v>8</v>
      </c>
      <c r="DF890">
        <v>0</v>
      </c>
      <c r="DG890" s="46">
        <v>0</v>
      </c>
      <c r="DH890" t="s">
        <v>68</v>
      </c>
    </row>
    <row r="891" spans="1:112" hidden="1" x14ac:dyDescent="0.35">
      <c r="A891" t="s">
        <v>3</v>
      </c>
      <c r="B891">
        <v>767223379</v>
      </c>
      <c r="C891">
        <v>1988</v>
      </c>
      <c r="D891">
        <v>34</v>
      </c>
      <c r="E891">
        <v>2</v>
      </c>
      <c r="F891" t="s">
        <v>8</v>
      </c>
      <c r="G891" s="3" t="s">
        <v>11</v>
      </c>
      <c r="H891" s="1">
        <v>44424</v>
      </c>
      <c r="I891" s="1">
        <v>44455</v>
      </c>
      <c r="J891" s="1">
        <v>44536</v>
      </c>
      <c r="K891">
        <v>38</v>
      </c>
      <c r="L891" s="48">
        <f t="shared" si="390"/>
        <v>0</v>
      </c>
      <c r="M891" s="48">
        <f t="shared" si="373"/>
        <v>0</v>
      </c>
      <c r="N891" s="48">
        <f t="shared" si="374"/>
        <v>0</v>
      </c>
      <c r="O891">
        <v>26.428571428571431</v>
      </c>
      <c r="P891">
        <v>2600</v>
      </c>
      <c r="Q891" s="9">
        <f>VLOOKUP(ROUND(K891,0),Sheet2!$B$20:$J$37,8,0)</f>
        <v>2726.9345824864808</v>
      </c>
      <c r="R891" s="46">
        <f>VLOOKUP(ROUND(K891,0),Sheet2!$B$20:$J$37,2,0)</f>
        <v>3770.264503671694</v>
      </c>
      <c r="S891" s="46">
        <f>VLOOKUP(ROUND(K891,0),Sheet2!$B$20:$J$37,3,0)</f>
        <v>3615.3543821737098</v>
      </c>
      <c r="T891" s="46">
        <f>VLOOKUP(ROUND(K891,0),Sheet2!$B$20:$J$37,4,0)</f>
        <v>3533.3228675721571</v>
      </c>
      <c r="U891" s="46">
        <f>VLOOKUP(ROUND(K891,0),Sheet2!$B$20:$J$37,5,0)</f>
        <v>3407.0101892735506</v>
      </c>
      <c r="V891" s="46">
        <f>VLOOKUP(ROUND(K891,0),Sheet2!$B$20:$J$37,6,0)</f>
        <v>3195.9472117761161</v>
      </c>
      <c r="W891" s="46">
        <f>VLOOKUP(ROUND(K891,0),Sheet2!$B$20:$J$37,7,0)</f>
        <v>2961.4408971312987</v>
      </c>
      <c r="X891" s="46">
        <f>VLOOKUP(ROUND(K891,0),Sheet2!$B$20:$J$37,8,0)</f>
        <v>2726.9345824864808</v>
      </c>
      <c r="Y891" s="46">
        <f>VLOOKUP(ROUND(K891,0),Sheet2!$B$20:$J$37,9,0)</f>
        <v>2515.8716049890463</v>
      </c>
      <c r="Z891" s="46">
        <f>VLOOKUP(ROUND(K891,0),Sheet2!$B$20:$M$37,10,0)</f>
        <v>2389.5589266904399</v>
      </c>
      <c r="AA891" s="46">
        <f>VLOOKUP(ROUND(K891,0),Sheet2!$B$20:$M$37,11,0)</f>
        <v>2307.5274120888876</v>
      </c>
      <c r="AB891" s="46">
        <f>VLOOKUP(ROUND(K891,0),Sheet2!$B$20:$M$37,12,0)</f>
        <v>2152.6172905909029</v>
      </c>
      <c r="AC891" s="46">
        <v>10</v>
      </c>
      <c r="AD891" s="53">
        <f t="shared" si="375"/>
        <v>0</v>
      </c>
      <c r="AE891">
        <v>1</v>
      </c>
      <c r="AF891" s="46">
        <v>0</v>
      </c>
      <c r="AG891">
        <v>0</v>
      </c>
      <c r="AH891" s="45">
        <v>0</v>
      </c>
      <c r="AL891">
        <v>0</v>
      </c>
      <c r="AM891" s="45">
        <v>0</v>
      </c>
      <c r="AO891">
        <v>0</v>
      </c>
      <c r="AS891">
        <v>0</v>
      </c>
      <c r="AT891">
        <v>0</v>
      </c>
      <c r="AU891" t="s">
        <v>20</v>
      </c>
      <c r="AV891" t="s">
        <v>24</v>
      </c>
      <c r="AW891">
        <v>0</v>
      </c>
      <c r="AX891">
        <v>0</v>
      </c>
      <c r="AY891">
        <v>1</v>
      </c>
      <c r="AZ891" s="51">
        <f t="shared" si="376"/>
        <v>1</v>
      </c>
      <c r="BA891">
        <v>0</v>
      </c>
      <c r="BB891">
        <v>0</v>
      </c>
      <c r="BC891">
        <v>0</v>
      </c>
      <c r="BD891">
        <v>0</v>
      </c>
      <c r="BE891">
        <v>0</v>
      </c>
      <c r="BF891" s="51">
        <f t="shared" si="377"/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31</v>
      </c>
      <c r="BW891" t="s">
        <v>24</v>
      </c>
      <c r="BX891">
        <v>0</v>
      </c>
      <c r="BY891">
        <v>0</v>
      </c>
      <c r="BZ891" s="52">
        <f t="shared" si="396"/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 s="52">
        <f t="shared" si="397"/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Y891">
        <v>0</v>
      </c>
      <c r="CZ891">
        <v>0</v>
      </c>
      <c r="DA891">
        <v>0</v>
      </c>
      <c r="DC891">
        <v>0</v>
      </c>
      <c r="DD891" s="54">
        <f t="shared" si="378"/>
        <v>0</v>
      </c>
      <c r="DE891" t="s">
        <v>8</v>
      </c>
      <c r="DF891">
        <v>0</v>
      </c>
      <c r="DG891" s="46">
        <v>0</v>
      </c>
      <c r="DH891" t="s">
        <v>68</v>
      </c>
    </row>
    <row r="892" spans="1:112" hidden="1" x14ac:dyDescent="0.35">
      <c r="A892" t="s">
        <v>3</v>
      </c>
      <c r="B892">
        <v>963245367</v>
      </c>
      <c r="C892">
        <v>1993</v>
      </c>
      <c r="D892">
        <v>29</v>
      </c>
      <c r="E892">
        <v>1</v>
      </c>
      <c r="F892" t="s">
        <v>8</v>
      </c>
      <c r="G892" s="3" t="s">
        <v>11</v>
      </c>
      <c r="H892" s="1">
        <v>44426</v>
      </c>
      <c r="I892" s="1"/>
      <c r="J892" s="1">
        <v>44466</v>
      </c>
      <c r="K892">
        <v>38.142857142857146</v>
      </c>
      <c r="L892" s="48">
        <f t="shared" si="390"/>
        <v>0</v>
      </c>
      <c r="M892" s="48">
        <f t="shared" si="373"/>
        <v>0</v>
      </c>
      <c r="N892" s="48">
        <f t="shared" si="374"/>
        <v>0</v>
      </c>
      <c r="O892">
        <v>32.428571428571431</v>
      </c>
      <c r="P892">
        <v>2600</v>
      </c>
      <c r="Q892" s="9">
        <f>VLOOKUP(ROUND(K892,0),Sheet2!$B$20:$J$37,8,0)</f>
        <v>2726.9345824864808</v>
      </c>
      <c r="R892" s="46">
        <f>VLOOKUP(ROUND(K892,0),Sheet2!$B$20:$J$37,2,0)</f>
        <v>3770.264503671694</v>
      </c>
      <c r="S892" s="46">
        <f>VLOOKUP(ROUND(K892,0),Sheet2!$B$20:$J$37,3,0)</f>
        <v>3615.3543821737098</v>
      </c>
      <c r="T892" s="46">
        <f>VLOOKUP(ROUND(K892,0),Sheet2!$B$20:$J$37,4,0)</f>
        <v>3533.3228675721571</v>
      </c>
      <c r="U892" s="46">
        <f>VLOOKUP(ROUND(K892,0),Sheet2!$B$20:$J$37,5,0)</f>
        <v>3407.0101892735506</v>
      </c>
      <c r="V892" s="46">
        <f>VLOOKUP(ROUND(K892,0),Sheet2!$B$20:$J$37,6,0)</f>
        <v>3195.9472117761161</v>
      </c>
      <c r="W892" s="46">
        <f>VLOOKUP(ROUND(K892,0),Sheet2!$B$20:$J$37,7,0)</f>
        <v>2961.4408971312987</v>
      </c>
      <c r="X892" s="46">
        <f>VLOOKUP(ROUND(K892,0),Sheet2!$B$20:$J$37,8,0)</f>
        <v>2726.9345824864808</v>
      </c>
      <c r="Y892" s="46">
        <f>VLOOKUP(ROUND(K892,0),Sheet2!$B$20:$J$37,9,0)</f>
        <v>2515.8716049890463</v>
      </c>
      <c r="Z892" s="46">
        <f>VLOOKUP(ROUND(K892,0),Sheet2!$B$20:$M$37,10,0)</f>
        <v>2389.5589266904399</v>
      </c>
      <c r="AA892" s="46">
        <f>VLOOKUP(ROUND(K892,0),Sheet2!$B$20:$M$37,11,0)</f>
        <v>2307.5274120888876</v>
      </c>
      <c r="AB892" s="46">
        <f>VLOOKUP(ROUND(K892,0),Sheet2!$B$20:$M$37,12,0)</f>
        <v>2152.6172905909029</v>
      </c>
      <c r="AC892" s="46">
        <v>10</v>
      </c>
      <c r="AD892" s="53">
        <f t="shared" si="375"/>
        <v>0</v>
      </c>
      <c r="AE892">
        <v>1</v>
      </c>
      <c r="AF892" s="46">
        <v>0</v>
      </c>
      <c r="AG892">
        <v>0</v>
      </c>
      <c r="AH892" s="45">
        <v>0</v>
      </c>
      <c r="AL892">
        <v>0</v>
      </c>
      <c r="AM892" s="45">
        <v>0</v>
      </c>
      <c r="AO892">
        <v>0</v>
      </c>
      <c r="AQ892">
        <v>0</v>
      </c>
      <c r="AS892">
        <v>0</v>
      </c>
      <c r="AT892">
        <v>0</v>
      </c>
      <c r="AU892" t="s">
        <v>21</v>
      </c>
      <c r="AV892" t="s">
        <v>24</v>
      </c>
      <c r="AW892">
        <v>0</v>
      </c>
      <c r="AX892">
        <v>0</v>
      </c>
      <c r="AY892">
        <v>1</v>
      </c>
      <c r="AZ892" s="51">
        <f t="shared" si="376"/>
        <v>1</v>
      </c>
      <c r="BA892">
        <v>0</v>
      </c>
      <c r="BB892">
        <v>0</v>
      </c>
      <c r="BC892">
        <v>1</v>
      </c>
      <c r="BD892">
        <v>0</v>
      </c>
      <c r="BE892">
        <v>0</v>
      </c>
      <c r="BF892" s="51">
        <f t="shared" si="377"/>
        <v>0</v>
      </c>
      <c r="BG892">
        <v>0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/>
      <c r="CW892">
        <v>0</v>
      </c>
      <c r="CY892">
        <v>0</v>
      </c>
      <c r="CZ892">
        <v>0</v>
      </c>
      <c r="DA892">
        <v>1</v>
      </c>
      <c r="DB892">
        <v>36</v>
      </c>
      <c r="DC892">
        <v>0</v>
      </c>
      <c r="DD892" s="54">
        <f t="shared" si="378"/>
        <v>0</v>
      </c>
      <c r="DE892" t="s">
        <v>8</v>
      </c>
      <c r="DF892">
        <v>0</v>
      </c>
      <c r="DG892" s="46">
        <v>0</v>
      </c>
      <c r="DH892" t="s">
        <v>68</v>
      </c>
    </row>
    <row r="893" spans="1:112" hidden="1" x14ac:dyDescent="0.35">
      <c r="A893" t="s">
        <v>2</v>
      </c>
      <c r="B893">
        <v>15022712</v>
      </c>
      <c r="C893">
        <v>1996</v>
      </c>
      <c r="D893">
        <v>26</v>
      </c>
      <c r="E893">
        <v>0</v>
      </c>
      <c r="F893" t="s">
        <v>8</v>
      </c>
      <c r="G893" s="3" t="s">
        <v>11</v>
      </c>
      <c r="H893" s="1">
        <v>44438</v>
      </c>
      <c r="I893" s="1">
        <v>44459</v>
      </c>
      <c r="J893" s="1">
        <v>44489</v>
      </c>
      <c r="K893">
        <v>38.285714285714285</v>
      </c>
      <c r="L893" s="48">
        <f t="shared" si="390"/>
        <v>0</v>
      </c>
      <c r="M893" s="48">
        <f t="shared" si="373"/>
        <v>0</v>
      </c>
      <c r="N893" s="48">
        <f t="shared" si="374"/>
        <v>0</v>
      </c>
      <c r="O893">
        <v>34</v>
      </c>
      <c r="P893">
        <v>2600</v>
      </c>
      <c r="Q893" s="9">
        <f>VLOOKUP(ROUND(K893,0),Sheet2!$B$20:$J$37,8,0)</f>
        <v>2726.9345824864808</v>
      </c>
      <c r="R893" s="46">
        <f>VLOOKUP(ROUND(K893,0),Sheet2!$B$20:$J$37,2,0)</f>
        <v>3770.264503671694</v>
      </c>
      <c r="S893" s="46">
        <f>VLOOKUP(ROUND(K893,0),Sheet2!$B$20:$J$37,3,0)</f>
        <v>3615.3543821737098</v>
      </c>
      <c r="T893" s="46">
        <f>VLOOKUP(ROUND(K893,0),Sheet2!$B$20:$J$37,4,0)</f>
        <v>3533.3228675721571</v>
      </c>
      <c r="U893" s="46">
        <f>VLOOKUP(ROUND(K893,0),Sheet2!$B$20:$J$37,5,0)</f>
        <v>3407.0101892735506</v>
      </c>
      <c r="V893" s="46">
        <f>VLOOKUP(ROUND(K893,0),Sheet2!$B$20:$J$37,6,0)</f>
        <v>3195.9472117761161</v>
      </c>
      <c r="W893" s="46">
        <f>VLOOKUP(ROUND(K893,0),Sheet2!$B$20:$J$37,7,0)</f>
        <v>2961.4408971312987</v>
      </c>
      <c r="X893" s="46">
        <f>VLOOKUP(ROUND(K893,0),Sheet2!$B$20:$J$37,8,0)</f>
        <v>2726.9345824864808</v>
      </c>
      <c r="Y893" s="46">
        <f>VLOOKUP(ROUND(K893,0),Sheet2!$B$20:$J$37,9,0)</f>
        <v>2515.8716049890463</v>
      </c>
      <c r="Z893" s="46">
        <f>VLOOKUP(ROUND(K893,0),Sheet2!$B$20:$M$37,10,0)</f>
        <v>2389.5589266904399</v>
      </c>
      <c r="AA893" s="46">
        <f>VLOOKUP(ROUND(K893,0),Sheet2!$B$20:$M$37,11,0)</f>
        <v>2307.5274120888876</v>
      </c>
      <c r="AB893" s="46">
        <f>VLOOKUP(ROUND(K893,0),Sheet2!$B$20:$M$37,12,0)</f>
        <v>2152.6172905909029</v>
      </c>
      <c r="AC893" s="46">
        <v>10</v>
      </c>
      <c r="AD893" s="53">
        <f t="shared" si="375"/>
        <v>0</v>
      </c>
      <c r="AE893">
        <v>1</v>
      </c>
      <c r="AF893" s="46">
        <v>0</v>
      </c>
      <c r="AG893">
        <v>0</v>
      </c>
      <c r="AH893" s="45">
        <v>0</v>
      </c>
      <c r="AL893">
        <v>0</v>
      </c>
      <c r="AM893" s="45">
        <v>0</v>
      </c>
      <c r="AO893">
        <v>0</v>
      </c>
      <c r="AQ893">
        <v>0</v>
      </c>
      <c r="AS893">
        <v>0</v>
      </c>
      <c r="AT893">
        <v>0</v>
      </c>
      <c r="AU893" t="s">
        <v>20</v>
      </c>
      <c r="AV893" t="s">
        <v>25</v>
      </c>
      <c r="AW893">
        <v>0</v>
      </c>
      <c r="AX893">
        <v>0</v>
      </c>
      <c r="AY893">
        <v>0</v>
      </c>
      <c r="AZ893" s="51">
        <f t="shared" si="376"/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51">
        <f t="shared" si="377"/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21</v>
      </c>
      <c r="BW893" t="s">
        <v>25</v>
      </c>
      <c r="BX893">
        <v>0</v>
      </c>
      <c r="BY893">
        <v>0</v>
      </c>
      <c r="BZ893" s="52">
        <f t="shared" ref="BZ893:BZ895" si="398">BX893+BY893</f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 s="52">
        <f t="shared" ref="CF893:CF895" si="399">CD893+CE893</f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1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Y893">
        <v>0</v>
      </c>
      <c r="CZ893">
        <v>0</v>
      </c>
      <c r="DA893">
        <v>0</v>
      </c>
      <c r="DC893">
        <v>0</v>
      </c>
      <c r="DD893" s="54">
        <f t="shared" si="378"/>
        <v>0</v>
      </c>
      <c r="DF893">
        <v>0</v>
      </c>
      <c r="DG893" s="46">
        <v>0</v>
      </c>
      <c r="DH893" t="s">
        <v>68</v>
      </c>
    </row>
    <row r="894" spans="1:112" x14ac:dyDescent="0.35">
      <c r="A894" t="s">
        <v>2</v>
      </c>
      <c r="B894">
        <v>21049415</v>
      </c>
      <c r="C894">
        <v>1985</v>
      </c>
      <c r="D894">
        <v>37</v>
      </c>
      <c r="E894">
        <v>0</v>
      </c>
      <c r="F894" t="s">
        <v>8</v>
      </c>
      <c r="G894" s="3" t="s">
        <v>11</v>
      </c>
      <c r="H894" s="1">
        <v>44438</v>
      </c>
      <c r="I894" s="1">
        <v>44459</v>
      </c>
      <c r="J894" s="1">
        <v>44461</v>
      </c>
      <c r="K894">
        <v>34.857142857142854</v>
      </c>
      <c r="L894" s="48">
        <f t="shared" si="390"/>
        <v>0</v>
      </c>
      <c r="M894" s="48">
        <f t="shared" si="373"/>
        <v>0</v>
      </c>
      <c r="N894" s="48">
        <f t="shared" si="374"/>
        <v>1</v>
      </c>
      <c r="O894">
        <v>34.571428571428569</v>
      </c>
      <c r="P894">
        <v>2100</v>
      </c>
      <c r="Q894" s="9">
        <f>VLOOKUP(ROUND(K894,0),Sheet2!$B$20:$J$37,8,0)</f>
        <v>2210.1449790436654</v>
      </c>
      <c r="R894" s="46">
        <f>VLOOKUP(ROUND(K894,0),Sheet2!$B$20:$J$37,2,0)</f>
        <v>3055.7502977788663</v>
      </c>
      <c r="S894" s="46">
        <f>VLOOKUP(ROUND(K894,0),Sheet2!$B$20:$J$37,3,0)</f>
        <v>2930.1976609717044</v>
      </c>
      <c r="T894" s="46">
        <f>VLOOKUP(ROUND(K894,0),Sheet2!$B$20:$J$37,4,0)</f>
        <v>2863.7121862982881</v>
      </c>
      <c r="U894" s="46">
        <f>VLOOKUP(ROUND(K894,0),Sheet2!$B$20:$J$37,5,0)</f>
        <v>2761.3374049140311</v>
      </c>
      <c r="V894" s="46">
        <f>VLOOKUP(ROUND(K894,0),Sheet2!$B$20:$J$37,6,0)</f>
        <v>2590.2736093342287</v>
      </c>
      <c r="W894" s="46">
        <f>VLOOKUP(ROUND(K894,0),Sheet2!$B$20:$J$37,7,0)</f>
        <v>2400.2092941889473</v>
      </c>
      <c r="X894" s="46">
        <f>VLOOKUP(ROUND(K894,0),Sheet2!$B$20:$J$37,8,0)</f>
        <v>2210.1449790436654</v>
      </c>
      <c r="Y894" s="46">
        <f>VLOOKUP(ROUND(K894,0),Sheet2!$B$20:$J$37,9,0)</f>
        <v>2039.0811834638632</v>
      </c>
      <c r="Z894" s="46">
        <f>VLOOKUP(ROUND(K894,0),Sheet2!$B$20:$M$37,10,0)</f>
        <v>1936.7064020796063</v>
      </c>
      <c r="AA894" s="46">
        <f>VLOOKUP(ROUND(K894,0),Sheet2!$B$20:$M$37,11,0)</f>
        <v>1870.22092740619</v>
      </c>
      <c r="AB894" s="46">
        <f>VLOOKUP(ROUND(K894,0),Sheet2!$B$20:$M$37,12,0)</f>
        <v>1744.6682905990283</v>
      </c>
      <c r="AC894" s="46">
        <v>10</v>
      </c>
      <c r="AD894" s="53">
        <f t="shared" si="375"/>
        <v>0</v>
      </c>
      <c r="AE894">
        <v>1</v>
      </c>
      <c r="AF894" s="46">
        <v>0</v>
      </c>
      <c r="AG894">
        <v>0</v>
      </c>
      <c r="AH894" s="45">
        <v>0</v>
      </c>
      <c r="AL894">
        <v>0</v>
      </c>
      <c r="AM894" s="45">
        <v>0</v>
      </c>
      <c r="AO894">
        <v>0</v>
      </c>
      <c r="AQ894">
        <v>1</v>
      </c>
      <c r="AR894">
        <v>34.857142857142854</v>
      </c>
      <c r="AS894">
        <v>0</v>
      </c>
      <c r="AT894">
        <v>0</v>
      </c>
      <c r="AU894" t="s">
        <v>20</v>
      </c>
      <c r="AV894" t="s">
        <v>25</v>
      </c>
      <c r="AW894">
        <v>0</v>
      </c>
      <c r="AX894">
        <v>0</v>
      </c>
      <c r="AY894">
        <v>1</v>
      </c>
      <c r="AZ894" s="51">
        <f t="shared" si="376"/>
        <v>1</v>
      </c>
      <c r="BA894">
        <v>0</v>
      </c>
      <c r="BB894">
        <v>0</v>
      </c>
      <c r="BC894">
        <v>1</v>
      </c>
      <c r="BD894">
        <v>0</v>
      </c>
      <c r="BE894">
        <v>0</v>
      </c>
      <c r="BF894" s="51">
        <f t="shared" si="377"/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21</v>
      </c>
      <c r="BW894" t="s">
        <v>25</v>
      </c>
      <c r="BX894">
        <v>0</v>
      </c>
      <c r="BY894">
        <v>0</v>
      </c>
      <c r="BZ894" s="52">
        <f t="shared" si="398"/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 s="52">
        <f t="shared" si="399"/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Y894">
        <v>0</v>
      </c>
      <c r="CZ894">
        <v>0</v>
      </c>
      <c r="DA894">
        <v>0</v>
      </c>
      <c r="DC894">
        <v>0</v>
      </c>
      <c r="DD894" s="54">
        <f t="shared" si="378"/>
        <v>0</v>
      </c>
      <c r="DF894">
        <v>1</v>
      </c>
      <c r="DG894" s="46">
        <v>0</v>
      </c>
      <c r="DH894" t="s">
        <v>69</v>
      </c>
    </row>
    <row r="895" spans="1:112" hidden="1" x14ac:dyDescent="0.35">
      <c r="A895" t="s">
        <v>2</v>
      </c>
      <c r="B895">
        <v>21023206</v>
      </c>
      <c r="C895">
        <v>1991</v>
      </c>
      <c r="D895">
        <v>31</v>
      </c>
      <c r="E895">
        <v>0</v>
      </c>
      <c r="F895" t="s">
        <v>8</v>
      </c>
      <c r="G895" s="4" t="s">
        <v>11</v>
      </c>
      <c r="H895" s="1">
        <v>44425</v>
      </c>
      <c r="I895" s="1">
        <v>44481</v>
      </c>
      <c r="J895" s="1">
        <v>44532</v>
      </c>
      <c r="K895">
        <v>38.571428571428569</v>
      </c>
      <c r="L895" s="48">
        <f t="shared" si="390"/>
        <v>0</v>
      </c>
      <c r="M895" s="48">
        <f t="shared" si="373"/>
        <v>0</v>
      </c>
      <c r="N895" s="48">
        <f t="shared" si="374"/>
        <v>0</v>
      </c>
      <c r="O895">
        <v>31.285714285714285</v>
      </c>
      <c r="P895">
        <v>2700</v>
      </c>
      <c r="Q895" s="9">
        <f>VLOOKUP(ROUND(K895,0),Sheet2!$B$20:$J$37,8,0)</f>
        <v>2883.6536389391513</v>
      </c>
      <c r="R895" s="46">
        <f>VLOOKUP(ROUND(K895,0),Sheet2!$B$20:$J$37,2,0)</f>
        <v>3986.9445441050993</v>
      </c>
      <c r="S895" s="46">
        <f>VLOOKUP(ROUND(K895,0),Sheet2!$B$20:$J$37,3,0)</f>
        <v>3823.1316171522089</v>
      </c>
      <c r="T895" s="46">
        <f>VLOOKUP(ROUND(K895,0),Sheet2!$B$20:$J$37,4,0)</f>
        <v>3736.3856874523608</v>
      </c>
      <c r="U895" s="46">
        <f>VLOOKUP(ROUND(K895,0),Sheet2!$B$20:$J$37,5,0)</f>
        <v>3602.8137210549116</v>
      </c>
      <c r="V895" s="46">
        <f>VLOOKUP(ROUND(K895,0),Sheet2!$B$20:$J$37,6,0)</f>
        <v>3379.6207896898895</v>
      </c>
      <c r="W895" s="46">
        <f>VLOOKUP(ROUND(K895,0),Sheet2!$B$20:$J$37,7,0)</f>
        <v>3131.6372143145204</v>
      </c>
      <c r="X895" s="46">
        <f>VLOOKUP(ROUND(K895,0),Sheet2!$B$20:$J$37,8,0)</f>
        <v>2883.6536389391513</v>
      </c>
      <c r="Y895" s="46">
        <f>VLOOKUP(ROUND(K895,0),Sheet2!$B$20:$J$37,9,0)</f>
        <v>2660.4607075741292</v>
      </c>
      <c r="Z895" s="46">
        <f>VLOOKUP(ROUND(K895,0),Sheet2!$B$20:$M$37,10,0)</f>
        <v>2526.8887411766796</v>
      </c>
      <c r="AA895" s="46">
        <f>VLOOKUP(ROUND(K895,0),Sheet2!$B$20:$M$37,11,0)</f>
        <v>2440.1428114768319</v>
      </c>
      <c r="AB895" s="46">
        <f>VLOOKUP(ROUND(K895,0),Sheet2!$B$20:$M$37,12,0)</f>
        <v>2276.3298845239415</v>
      </c>
      <c r="AC895" s="46">
        <v>10</v>
      </c>
      <c r="AD895" s="53">
        <f t="shared" si="375"/>
        <v>0</v>
      </c>
      <c r="AE895">
        <v>1</v>
      </c>
      <c r="AF895" s="46">
        <v>0</v>
      </c>
      <c r="AG895">
        <v>0</v>
      </c>
      <c r="AH895" s="45">
        <v>0</v>
      </c>
      <c r="AL895">
        <v>0</v>
      </c>
      <c r="AM895" s="45">
        <v>0</v>
      </c>
      <c r="AO895">
        <v>0</v>
      </c>
      <c r="AQ895">
        <v>0</v>
      </c>
      <c r="AS895">
        <v>0</v>
      </c>
      <c r="AT895">
        <v>0</v>
      </c>
      <c r="AU895" t="s">
        <v>20</v>
      </c>
      <c r="AV895" t="s">
        <v>24</v>
      </c>
      <c r="AW895">
        <v>0</v>
      </c>
      <c r="AX895">
        <v>0</v>
      </c>
      <c r="AY895">
        <v>0</v>
      </c>
      <c r="AZ895" s="51">
        <f t="shared" si="376"/>
        <v>0</v>
      </c>
      <c r="BA895">
        <v>0</v>
      </c>
      <c r="BB895">
        <v>1</v>
      </c>
      <c r="BC895">
        <v>0</v>
      </c>
      <c r="BD895">
        <v>0</v>
      </c>
      <c r="BE895">
        <v>0</v>
      </c>
      <c r="BF895" s="51">
        <f t="shared" si="377"/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56</v>
      </c>
      <c r="BW895" t="s">
        <v>24</v>
      </c>
      <c r="BX895">
        <v>0</v>
      </c>
      <c r="BY895">
        <v>1</v>
      </c>
      <c r="BZ895" s="52">
        <f t="shared" si="398"/>
        <v>1</v>
      </c>
      <c r="CA895">
        <v>0</v>
      </c>
      <c r="CB895">
        <v>0</v>
      </c>
      <c r="CC895">
        <v>0</v>
      </c>
      <c r="CD895">
        <v>0</v>
      </c>
      <c r="CE895">
        <v>0</v>
      </c>
      <c r="CF895" s="52">
        <f t="shared" si="399"/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Y895">
        <v>0</v>
      </c>
      <c r="CZ895">
        <v>0</v>
      </c>
      <c r="DA895">
        <v>0</v>
      </c>
      <c r="DC895">
        <v>0</v>
      </c>
      <c r="DD895" s="54">
        <f t="shared" si="378"/>
        <v>0</v>
      </c>
      <c r="DF895">
        <v>0</v>
      </c>
      <c r="DG895" s="46">
        <v>0</v>
      </c>
      <c r="DH895" t="s">
        <v>68</v>
      </c>
    </row>
    <row r="896" spans="1:112" hidden="1" x14ac:dyDescent="0.35">
      <c r="A896" t="s">
        <v>2</v>
      </c>
      <c r="B896">
        <v>21039619</v>
      </c>
      <c r="C896">
        <v>1989</v>
      </c>
      <c r="D896">
        <v>33</v>
      </c>
      <c r="E896">
        <v>0</v>
      </c>
      <c r="F896" t="s">
        <v>8</v>
      </c>
      <c r="G896" s="3" t="s">
        <v>11</v>
      </c>
      <c r="H896" s="1">
        <v>44428</v>
      </c>
      <c r="I896" s="1" t="s">
        <v>52</v>
      </c>
      <c r="J896" s="1">
        <v>44499</v>
      </c>
      <c r="K896">
        <v>38.571428571428569</v>
      </c>
      <c r="L896" s="48">
        <f t="shared" si="390"/>
        <v>0</v>
      </c>
      <c r="M896" s="48">
        <f t="shared" si="373"/>
        <v>0</v>
      </c>
      <c r="N896" s="48">
        <f t="shared" si="374"/>
        <v>0</v>
      </c>
      <c r="O896">
        <v>28.428571428571427</v>
      </c>
      <c r="P896">
        <v>2700</v>
      </c>
      <c r="Q896" s="9">
        <f>VLOOKUP(ROUND(K896,0),Sheet2!$B$20:$J$37,8,0)</f>
        <v>2883.6536389391513</v>
      </c>
      <c r="R896" s="46">
        <f>VLOOKUP(ROUND(K896,0),Sheet2!$B$20:$J$37,2,0)</f>
        <v>3986.9445441050993</v>
      </c>
      <c r="S896" s="46">
        <f>VLOOKUP(ROUND(K896,0),Sheet2!$B$20:$J$37,3,0)</f>
        <v>3823.1316171522089</v>
      </c>
      <c r="T896" s="46">
        <f>VLOOKUP(ROUND(K896,0),Sheet2!$B$20:$J$37,4,0)</f>
        <v>3736.3856874523608</v>
      </c>
      <c r="U896" s="46">
        <f>VLOOKUP(ROUND(K896,0),Sheet2!$B$20:$J$37,5,0)</f>
        <v>3602.8137210549116</v>
      </c>
      <c r="V896" s="46">
        <f>VLOOKUP(ROUND(K896,0),Sheet2!$B$20:$J$37,6,0)</f>
        <v>3379.6207896898895</v>
      </c>
      <c r="W896" s="46">
        <f>VLOOKUP(ROUND(K896,0),Sheet2!$B$20:$J$37,7,0)</f>
        <v>3131.6372143145204</v>
      </c>
      <c r="X896" s="46">
        <f>VLOOKUP(ROUND(K896,0),Sheet2!$B$20:$J$37,8,0)</f>
        <v>2883.6536389391513</v>
      </c>
      <c r="Y896" s="46">
        <f>VLOOKUP(ROUND(K896,0),Sheet2!$B$20:$J$37,9,0)</f>
        <v>2660.4607075741292</v>
      </c>
      <c r="Z896" s="46">
        <f>VLOOKUP(ROUND(K896,0),Sheet2!$B$20:$M$37,10,0)</f>
        <v>2526.8887411766796</v>
      </c>
      <c r="AA896" s="46">
        <f>VLOOKUP(ROUND(K896,0),Sheet2!$B$20:$M$37,11,0)</f>
        <v>2440.1428114768319</v>
      </c>
      <c r="AB896" s="46">
        <f>VLOOKUP(ROUND(K896,0),Sheet2!$B$20:$M$37,12,0)</f>
        <v>2276.3298845239415</v>
      </c>
      <c r="AC896" s="46">
        <v>10</v>
      </c>
      <c r="AD896" s="53">
        <f t="shared" si="375"/>
        <v>0</v>
      </c>
      <c r="AE896">
        <v>1</v>
      </c>
      <c r="AF896" s="46">
        <v>0</v>
      </c>
      <c r="AG896">
        <v>0</v>
      </c>
      <c r="AH896" s="45">
        <v>0</v>
      </c>
      <c r="AL896">
        <v>0</v>
      </c>
      <c r="AM896" s="45">
        <v>0</v>
      </c>
      <c r="AO896">
        <v>0</v>
      </c>
      <c r="AQ896">
        <v>0</v>
      </c>
      <c r="AS896">
        <v>0</v>
      </c>
      <c r="AT896">
        <v>0</v>
      </c>
      <c r="AU896" t="s">
        <v>21</v>
      </c>
      <c r="AV896" t="s">
        <v>24</v>
      </c>
      <c r="AW896">
        <v>0</v>
      </c>
      <c r="AX896">
        <v>0</v>
      </c>
      <c r="AY896">
        <v>1</v>
      </c>
      <c r="AZ896" s="51">
        <f t="shared" si="376"/>
        <v>1</v>
      </c>
      <c r="BA896">
        <v>0</v>
      </c>
      <c r="BB896">
        <v>0</v>
      </c>
      <c r="BC896">
        <v>0</v>
      </c>
      <c r="BD896">
        <v>0</v>
      </c>
      <c r="BE896">
        <v>0</v>
      </c>
      <c r="BF896" s="51">
        <f t="shared" si="377"/>
        <v>0</v>
      </c>
      <c r="BG896">
        <v>0</v>
      </c>
      <c r="BH896">
        <v>1</v>
      </c>
      <c r="BI896">
        <v>0</v>
      </c>
      <c r="BJ896">
        <v>1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/>
      <c r="CW896">
        <v>0</v>
      </c>
      <c r="CY896">
        <v>0</v>
      </c>
      <c r="CZ896">
        <v>0</v>
      </c>
      <c r="DA896">
        <v>0</v>
      </c>
      <c r="DC896">
        <v>0</v>
      </c>
      <c r="DD896" s="54">
        <f t="shared" si="378"/>
        <v>0</v>
      </c>
      <c r="DE896" t="s">
        <v>8</v>
      </c>
      <c r="DF896">
        <v>0</v>
      </c>
      <c r="DG896" s="46">
        <v>0</v>
      </c>
      <c r="DH896" t="s">
        <v>68</v>
      </c>
    </row>
    <row r="897" spans="1:112" hidden="1" x14ac:dyDescent="0.35">
      <c r="A897" t="s">
        <v>3</v>
      </c>
      <c r="B897">
        <v>902436145</v>
      </c>
      <c r="C897">
        <v>1989</v>
      </c>
      <c r="D897">
        <v>33</v>
      </c>
      <c r="E897" s="45">
        <v>2</v>
      </c>
      <c r="F897" t="s">
        <v>8</v>
      </c>
      <c r="G897" s="3" t="s">
        <v>11</v>
      </c>
      <c r="H897" s="1">
        <v>44429</v>
      </c>
      <c r="I897" s="1">
        <v>44453</v>
      </c>
      <c r="J897" s="1">
        <v>44437</v>
      </c>
      <c r="K897">
        <v>38.571428571428569</v>
      </c>
      <c r="L897" s="48">
        <f t="shared" si="390"/>
        <v>0</v>
      </c>
      <c r="M897" s="48">
        <f t="shared" si="373"/>
        <v>0</v>
      </c>
      <c r="N897" s="48">
        <f t="shared" si="374"/>
        <v>0</v>
      </c>
      <c r="O897">
        <v>37.428571428571423</v>
      </c>
      <c r="P897">
        <v>2700</v>
      </c>
      <c r="Q897" s="9">
        <f>VLOOKUP(ROUND(K897,0),Sheet2!$B$20:$J$37,8,0)</f>
        <v>2883.6536389391513</v>
      </c>
      <c r="R897" s="46">
        <f>VLOOKUP(ROUND(K897,0),Sheet2!$B$20:$J$37,2,0)</f>
        <v>3986.9445441050993</v>
      </c>
      <c r="S897" s="46">
        <f>VLOOKUP(ROUND(K897,0),Sheet2!$B$20:$J$37,3,0)</f>
        <v>3823.1316171522089</v>
      </c>
      <c r="T897" s="46">
        <f>VLOOKUP(ROUND(K897,0),Sheet2!$B$20:$J$37,4,0)</f>
        <v>3736.3856874523608</v>
      </c>
      <c r="U897" s="46">
        <f>VLOOKUP(ROUND(K897,0),Sheet2!$B$20:$J$37,5,0)</f>
        <v>3602.8137210549116</v>
      </c>
      <c r="V897" s="46">
        <f>VLOOKUP(ROUND(K897,0),Sheet2!$B$20:$J$37,6,0)</f>
        <v>3379.6207896898895</v>
      </c>
      <c r="W897" s="46">
        <f>VLOOKUP(ROUND(K897,0),Sheet2!$B$20:$J$37,7,0)</f>
        <v>3131.6372143145204</v>
      </c>
      <c r="X897" s="46">
        <f>VLOOKUP(ROUND(K897,0),Sheet2!$B$20:$J$37,8,0)</f>
        <v>2883.6536389391513</v>
      </c>
      <c r="Y897" s="46">
        <f>VLOOKUP(ROUND(K897,0),Sheet2!$B$20:$J$37,9,0)</f>
        <v>2660.4607075741292</v>
      </c>
      <c r="Z897" s="46">
        <f>VLOOKUP(ROUND(K897,0),Sheet2!$B$20:$M$37,10,0)</f>
        <v>2526.8887411766796</v>
      </c>
      <c r="AA897" s="46">
        <f>VLOOKUP(ROUND(K897,0),Sheet2!$B$20:$M$37,11,0)</f>
        <v>2440.1428114768319</v>
      </c>
      <c r="AB897" s="46">
        <f>VLOOKUP(ROUND(K897,0),Sheet2!$B$20:$M$37,12,0)</f>
        <v>2276.3298845239415</v>
      </c>
      <c r="AC897" s="46">
        <v>10</v>
      </c>
      <c r="AD897" s="53">
        <f t="shared" si="375"/>
        <v>0</v>
      </c>
      <c r="AE897">
        <v>1</v>
      </c>
      <c r="AF897" s="46">
        <v>0</v>
      </c>
      <c r="AG897">
        <v>0</v>
      </c>
      <c r="AH897" s="45">
        <v>0</v>
      </c>
      <c r="AL897">
        <v>1</v>
      </c>
      <c r="AM897" s="45">
        <v>0</v>
      </c>
      <c r="AN897">
        <v>28</v>
      </c>
      <c r="AO897">
        <v>0</v>
      </c>
      <c r="AQ897">
        <v>0</v>
      </c>
      <c r="AS897">
        <v>0</v>
      </c>
      <c r="AT897">
        <v>0</v>
      </c>
      <c r="AU897" t="s">
        <v>20</v>
      </c>
      <c r="AV897" t="s">
        <v>25</v>
      </c>
      <c r="AW897">
        <v>0</v>
      </c>
      <c r="AX897">
        <v>0</v>
      </c>
      <c r="AY897">
        <v>0</v>
      </c>
      <c r="AZ897" s="51">
        <f t="shared" si="376"/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51">
        <f t="shared" si="377"/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24</v>
      </c>
      <c r="BW897" t="s">
        <v>25</v>
      </c>
      <c r="BX897">
        <v>0</v>
      </c>
      <c r="BY897">
        <v>0</v>
      </c>
      <c r="BZ897" s="52">
        <f t="shared" ref="BZ897" si="400">BX897+BY897</f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 s="52">
        <f>CD897+CE897</f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</v>
      </c>
      <c r="CX897">
        <v>2</v>
      </c>
      <c r="CY897">
        <v>0</v>
      </c>
      <c r="CZ897">
        <v>0</v>
      </c>
      <c r="DA897">
        <v>0</v>
      </c>
      <c r="DC897">
        <v>0</v>
      </c>
      <c r="DD897" s="54">
        <f t="shared" si="378"/>
        <v>0</v>
      </c>
      <c r="DE897" t="s">
        <v>8</v>
      </c>
      <c r="DF897">
        <v>0</v>
      </c>
      <c r="DG897" s="46">
        <v>0</v>
      </c>
      <c r="DH897" t="s">
        <v>68</v>
      </c>
    </row>
    <row r="898" spans="1:112" hidden="1" x14ac:dyDescent="0.35">
      <c r="A898" t="s">
        <v>2</v>
      </c>
      <c r="B898">
        <v>17013248</v>
      </c>
      <c r="C898">
        <v>1987</v>
      </c>
      <c r="D898">
        <v>35</v>
      </c>
      <c r="E898">
        <v>0</v>
      </c>
      <c r="F898" t="s">
        <v>8</v>
      </c>
      <c r="G898" s="4" t="s">
        <v>11</v>
      </c>
      <c r="H898" s="1">
        <v>44429</v>
      </c>
      <c r="I898" s="1"/>
      <c r="J898" s="1">
        <v>44552</v>
      </c>
      <c r="K898">
        <v>38.857142857142854</v>
      </c>
      <c r="L898" s="48">
        <f t="shared" si="390"/>
        <v>0</v>
      </c>
      <c r="M898" s="48">
        <f t="shared" ref="M898:M950" si="401">IF(AND(K898&gt;=28, K898&lt;34),1,0)</f>
        <v>0</v>
      </c>
      <c r="N898" s="48">
        <f t="shared" ref="N898:N950" si="402">IF(AND(K898&gt;=34, K898&lt;37),1,0)</f>
        <v>0</v>
      </c>
      <c r="O898">
        <v>21.285714285714281</v>
      </c>
      <c r="P898">
        <v>2700</v>
      </c>
      <c r="Q898" s="9">
        <f>VLOOKUP(ROUND(K898,0),Sheet2!$B$20:$J$37,8,0)</f>
        <v>2883.6536389391513</v>
      </c>
      <c r="R898" s="46">
        <f>VLOOKUP(ROUND(K898,0),Sheet2!$B$20:$J$37,2,0)</f>
        <v>3986.9445441050993</v>
      </c>
      <c r="S898" s="46">
        <f>VLOOKUP(ROUND(K898,0),Sheet2!$B$20:$J$37,3,0)</f>
        <v>3823.1316171522089</v>
      </c>
      <c r="T898" s="46">
        <f>VLOOKUP(ROUND(K898,0),Sheet2!$B$20:$J$37,4,0)</f>
        <v>3736.3856874523608</v>
      </c>
      <c r="U898" s="46">
        <f>VLOOKUP(ROUND(K898,0),Sheet2!$B$20:$J$37,5,0)</f>
        <v>3602.8137210549116</v>
      </c>
      <c r="V898" s="46">
        <f>VLOOKUP(ROUND(K898,0),Sheet2!$B$20:$J$37,6,0)</f>
        <v>3379.6207896898895</v>
      </c>
      <c r="W898" s="46">
        <f>VLOOKUP(ROUND(K898,0),Sheet2!$B$20:$J$37,7,0)</f>
        <v>3131.6372143145204</v>
      </c>
      <c r="X898" s="46">
        <f>VLOOKUP(ROUND(K898,0),Sheet2!$B$20:$J$37,8,0)</f>
        <v>2883.6536389391513</v>
      </c>
      <c r="Y898" s="46">
        <f>VLOOKUP(ROUND(K898,0),Sheet2!$B$20:$J$37,9,0)</f>
        <v>2660.4607075741292</v>
      </c>
      <c r="Z898" s="46">
        <f>VLOOKUP(ROUND(K898,0),Sheet2!$B$20:$M$37,10,0)</f>
        <v>2526.8887411766796</v>
      </c>
      <c r="AA898" s="46">
        <f>VLOOKUP(ROUND(K898,0),Sheet2!$B$20:$M$37,11,0)</f>
        <v>2440.1428114768319</v>
      </c>
      <c r="AB898" s="46">
        <f>VLOOKUP(ROUND(K898,0),Sheet2!$B$20:$M$37,12,0)</f>
        <v>2276.3298845239415</v>
      </c>
      <c r="AC898" s="46">
        <v>10</v>
      </c>
      <c r="AD898" s="53">
        <f t="shared" si="375"/>
        <v>0</v>
      </c>
      <c r="AE898">
        <v>1</v>
      </c>
      <c r="AF898" s="46">
        <v>0</v>
      </c>
      <c r="AG898">
        <v>0</v>
      </c>
      <c r="AH898" s="45">
        <v>0</v>
      </c>
      <c r="AL898">
        <v>0</v>
      </c>
      <c r="AM898" s="45">
        <v>0</v>
      </c>
      <c r="AO898">
        <v>0</v>
      </c>
      <c r="AQ898">
        <v>0</v>
      </c>
      <c r="AS898">
        <v>0</v>
      </c>
      <c r="AT898">
        <v>0</v>
      </c>
      <c r="AU898" t="s">
        <v>21</v>
      </c>
      <c r="AV898" t="s">
        <v>25</v>
      </c>
      <c r="AW898">
        <v>0</v>
      </c>
      <c r="AX898">
        <v>0</v>
      </c>
      <c r="AY898">
        <v>1</v>
      </c>
      <c r="AZ898" s="51">
        <f t="shared" si="376"/>
        <v>1</v>
      </c>
      <c r="BA898">
        <v>0</v>
      </c>
      <c r="BB898">
        <v>1</v>
      </c>
      <c r="BC898">
        <v>0</v>
      </c>
      <c r="BD898">
        <v>0</v>
      </c>
      <c r="BE898">
        <v>0</v>
      </c>
      <c r="BF898" s="51">
        <f t="shared" si="377"/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/>
      <c r="CW898">
        <v>0</v>
      </c>
      <c r="CY898">
        <v>0</v>
      </c>
      <c r="CZ898">
        <v>0</v>
      </c>
      <c r="DA898">
        <v>0</v>
      </c>
      <c r="DC898">
        <v>0</v>
      </c>
      <c r="DD898" s="54">
        <f t="shared" si="378"/>
        <v>0</v>
      </c>
      <c r="DF898">
        <v>0</v>
      </c>
      <c r="DG898" s="46">
        <v>0</v>
      </c>
      <c r="DH898" t="s">
        <v>68</v>
      </c>
    </row>
    <row r="899" spans="1:112" hidden="1" x14ac:dyDescent="0.35">
      <c r="A899" t="s">
        <v>2</v>
      </c>
      <c r="B899">
        <v>21044302</v>
      </c>
      <c r="C899">
        <v>1997</v>
      </c>
      <c r="D899">
        <v>25</v>
      </c>
      <c r="E899">
        <v>0</v>
      </c>
      <c r="F899" t="s">
        <v>8</v>
      </c>
      <c r="G899" s="3" t="s">
        <v>11</v>
      </c>
      <c r="H899" s="1">
        <v>44422</v>
      </c>
      <c r="I899" s="1">
        <v>44478</v>
      </c>
      <c r="J899" s="1">
        <v>44471</v>
      </c>
      <c r="K899">
        <v>39</v>
      </c>
      <c r="L899" s="48">
        <f t="shared" si="390"/>
        <v>0</v>
      </c>
      <c r="M899" s="48">
        <f t="shared" si="401"/>
        <v>0</v>
      </c>
      <c r="N899" s="48">
        <f t="shared" si="402"/>
        <v>0</v>
      </c>
      <c r="O899">
        <v>32</v>
      </c>
      <c r="P899">
        <v>2700</v>
      </c>
      <c r="Q899" s="9">
        <f>VLOOKUP(ROUND(K899,0),Sheet2!$B$20:$J$37,8,0)</f>
        <v>2883.6536389391513</v>
      </c>
      <c r="R899" s="46">
        <f>VLOOKUP(ROUND(K899,0),Sheet2!$B$20:$J$37,2,0)</f>
        <v>3986.9445441050993</v>
      </c>
      <c r="S899" s="46">
        <f>VLOOKUP(ROUND(K899,0),Sheet2!$B$20:$J$37,3,0)</f>
        <v>3823.1316171522089</v>
      </c>
      <c r="T899" s="46">
        <f>VLOOKUP(ROUND(K899,0),Sheet2!$B$20:$J$37,4,0)</f>
        <v>3736.3856874523608</v>
      </c>
      <c r="U899" s="46">
        <f>VLOOKUP(ROUND(K899,0),Sheet2!$B$20:$J$37,5,0)</f>
        <v>3602.8137210549116</v>
      </c>
      <c r="V899" s="46">
        <f>VLOOKUP(ROUND(K899,0),Sheet2!$B$20:$J$37,6,0)</f>
        <v>3379.6207896898895</v>
      </c>
      <c r="W899" s="46">
        <f>VLOOKUP(ROUND(K899,0),Sheet2!$B$20:$J$37,7,0)</f>
        <v>3131.6372143145204</v>
      </c>
      <c r="X899" s="46">
        <f>VLOOKUP(ROUND(K899,0),Sheet2!$B$20:$J$37,8,0)</f>
        <v>2883.6536389391513</v>
      </c>
      <c r="Y899" s="46">
        <f>VLOOKUP(ROUND(K899,0),Sheet2!$B$20:$J$37,9,0)</f>
        <v>2660.4607075741292</v>
      </c>
      <c r="Z899" s="46">
        <f>VLOOKUP(ROUND(K899,0),Sheet2!$B$20:$M$37,10,0)</f>
        <v>2526.8887411766796</v>
      </c>
      <c r="AA899" s="46">
        <f>VLOOKUP(ROUND(K899,0),Sheet2!$B$20:$M$37,11,0)</f>
        <v>2440.1428114768319</v>
      </c>
      <c r="AB899" s="46">
        <f>VLOOKUP(ROUND(K899,0),Sheet2!$B$20:$M$37,12,0)</f>
        <v>2276.3298845239415</v>
      </c>
      <c r="AC899" s="46">
        <v>10</v>
      </c>
      <c r="AD899" s="53">
        <f t="shared" ref="AD899:AD955" si="403">IF(P899&lt;Y899,1,0)</f>
        <v>0</v>
      </c>
      <c r="AE899">
        <v>1</v>
      </c>
      <c r="AF899" s="46">
        <v>0</v>
      </c>
      <c r="AG899">
        <v>0</v>
      </c>
      <c r="AH899" s="45">
        <v>0</v>
      </c>
      <c r="AL899">
        <v>0</v>
      </c>
      <c r="AM899" s="45">
        <v>0</v>
      </c>
      <c r="AO899">
        <v>0</v>
      </c>
      <c r="AQ899">
        <v>0</v>
      </c>
      <c r="AS899">
        <v>0</v>
      </c>
      <c r="AT899">
        <v>0</v>
      </c>
      <c r="AU899" t="s">
        <v>20</v>
      </c>
      <c r="AV899" t="s">
        <v>24</v>
      </c>
      <c r="AW899">
        <v>0</v>
      </c>
      <c r="AX899">
        <v>1</v>
      </c>
      <c r="AY899">
        <v>1</v>
      </c>
      <c r="AZ899" s="51">
        <v>1</v>
      </c>
      <c r="BA899">
        <v>0</v>
      </c>
      <c r="BB899">
        <v>0</v>
      </c>
      <c r="BC899">
        <v>1</v>
      </c>
      <c r="BD899">
        <v>0</v>
      </c>
      <c r="BE899">
        <v>0</v>
      </c>
      <c r="BF899" s="51">
        <f t="shared" ref="BF899:BF955" si="404">BD899+BE899</f>
        <v>0</v>
      </c>
      <c r="BG899">
        <v>0</v>
      </c>
      <c r="BH899">
        <v>0</v>
      </c>
      <c r="BI899">
        <v>1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56</v>
      </c>
      <c r="BW899" t="s">
        <v>24</v>
      </c>
      <c r="BX899">
        <v>1</v>
      </c>
      <c r="BY899">
        <v>1</v>
      </c>
      <c r="BZ899" s="52">
        <v>1</v>
      </c>
      <c r="CA899">
        <v>0</v>
      </c>
      <c r="CB899">
        <v>0</v>
      </c>
      <c r="CC899">
        <v>1</v>
      </c>
      <c r="CD899">
        <v>0</v>
      </c>
      <c r="CE899">
        <v>0</v>
      </c>
      <c r="CF899" s="52">
        <f t="shared" ref="CF899:CF902" si="405">CD899+CE899</f>
        <v>0</v>
      </c>
      <c r="CG899">
        <v>0</v>
      </c>
      <c r="CH899">
        <v>0</v>
      </c>
      <c r="CI899">
        <v>1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Y899">
        <v>0</v>
      </c>
      <c r="CZ899">
        <v>0</v>
      </c>
      <c r="DA899">
        <v>0</v>
      </c>
      <c r="DC899">
        <v>0</v>
      </c>
      <c r="DD899" s="54">
        <f t="shared" ref="DD899:DD955" si="406">IF(DC899&gt;0,1,0)</f>
        <v>0</v>
      </c>
      <c r="DE899" t="s">
        <v>8</v>
      </c>
      <c r="DF899">
        <v>0</v>
      </c>
      <c r="DG899" s="46">
        <v>0</v>
      </c>
      <c r="DH899" t="s">
        <v>68</v>
      </c>
    </row>
    <row r="900" spans="1:112" hidden="1" x14ac:dyDescent="0.35">
      <c r="A900" t="s">
        <v>3</v>
      </c>
      <c r="B900">
        <v>962002939</v>
      </c>
      <c r="C900">
        <v>1991</v>
      </c>
      <c r="D900">
        <v>31</v>
      </c>
      <c r="E900">
        <v>3</v>
      </c>
      <c r="F900" t="s">
        <v>8</v>
      </c>
      <c r="G900" s="3" t="s">
        <v>11</v>
      </c>
      <c r="H900" s="1">
        <v>44434</v>
      </c>
      <c r="I900" s="1">
        <v>44455</v>
      </c>
      <c r="J900" s="1">
        <v>44497</v>
      </c>
      <c r="K900">
        <v>39</v>
      </c>
      <c r="L900" s="48">
        <f t="shared" si="390"/>
        <v>0</v>
      </c>
      <c r="M900" s="48">
        <f t="shared" si="401"/>
        <v>0</v>
      </c>
      <c r="N900" s="48">
        <f t="shared" si="402"/>
        <v>0</v>
      </c>
      <c r="O900">
        <v>33</v>
      </c>
      <c r="P900">
        <v>2700</v>
      </c>
      <c r="Q900" s="9">
        <f>VLOOKUP(ROUND(K900,0),Sheet2!$B$20:$J$37,8,0)</f>
        <v>2883.6536389391513</v>
      </c>
      <c r="R900" s="46">
        <f>VLOOKUP(ROUND(K900,0),Sheet2!$B$20:$J$37,2,0)</f>
        <v>3986.9445441050993</v>
      </c>
      <c r="S900" s="46">
        <f>VLOOKUP(ROUND(K900,0),Sheet2!$B$20:$J$37,3,0)</f>
        <v>3823.1316171522089</v>
      </c>
      <c r="T900" s="46">
        <f>VLOOKUP(ROUND(K900,0),Sheet2!$B$20:$J$37,4,0)</f>
        <v>3736.3856874523608</v>
      </c>
      <c r="U900" s="46">
        <f>VLOOKUP(ROUND(K900,0),Sheet2!$B$20:$J$37,5,0)</f>
        <v>3602.8137210549116</v>
      </c>
      <c r="V900" s="46">
        <f>VLOOKUP(ROUND(K900,0),Sheet2!$B$20:$J$37,6,0)</f>
        <v>3379.6207896898895</v>
      </c>
      <c r="W900" s="46">
        <f>VLOOKUP(ROUND(K900,0),Sheet2!$B$20:$J$37,7,0)</f>
        <v>3131.6372143145204</v>
      </c>
      <c r="X900" s="46">
        <f>VLOOKUP(ROUND(K900,0),Sheet2!$B$20:$J$37,8,0)</f>
        <v>2883.6536389391513</v>
      </c>
      <c r="Y900" s="46">
        <f>VLOOKUP(ROUND(K900,0),Sheet2!$B$20:$J$37,9,0)</f>
        <v>2660.4607075741292</v>
      </c>
      <c r="Z900" s="46">
        <f>VLOOKUP(ROUND(K900,0),Sheet2!$B$20:$M$37,10,0)</f>
        <v>2526.8887411766796</v>
      </c>
      <c r="AA900" s="46">
        <f>VLOOKUP(ROUND(K900,0),Sheet2!$B$20:$M$37,11,0)</f>
        <v>2440.1428114768319</v>
      </c>
      <c r="AB900" s="46">
        <f>VLOOKUP(ROUND(K900,0),Sheet2!$B$20:$M$37,12,0)</f>
        <v>2276.3298845239415</v>
      </c>
      <c r="AC900" s="46">
        <v>10</v>
      </c>
      <c r="AD900" s="53">
        <f t="shared" si="403"/>
        <v>0</v>
      </c>
      <c r="AE900">
        <v>1</v>
      </c>
      <c r="AF900" s="46">
        <v>0</v>
      </c>
      <c r="AG900">
        <v>0</v>
      </c>
      <c r="AH900" s="45">
        <v>0</v>
      </c>
      <c r="AL900">
        <v>0</v>
      </c>
      <c r="AM900" s="45">
        <v>0</v>
      </c>
      <c r="AO900">
        <v>0</v>
      </c>
      <c r="AQ900">
        <v>0</v>
      </c>
      <c r="AS900">
        <v>0</v>
      </c>
      <c r="AT900">
        <v>0</v>
      </c>
      <c r="AU900" t="s">
        <v>20</v>
      </c>
      <c r="AV900" t="s">
        <v>25</v>
      </c>
      <c r="AW900">
        <v>0</v>
      </c>
      <c r="AX900">
        <v>0</v>
      </c>
      <c r="AY900">
        <v>1</v>
      </c>
      <c r="AZ900" s="51">
        <f t="shared" ref="AZ900:AZ955" si="407">AX900+AY900</f>
        <v>1</v>
      </c>
      <c r="BA900">
        <v>0</v>
      </c>
      <c r="BB900">
        <v>0</v>
      </c>
      <c r="BC900">
        <v>0</v>
      </c>
      <c r="BD900">
        <v>0</v>
      </c>
      <c r="BE900">
        <v>0</v>
      </c>
      <c r="BF900" s="51">
        <f t="shared" si="404"/>
        <v>0</v>
      </c>
      <c r="BG900">
        <v>0</v>
      </c>
      <c r="BH900">
        <v>1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21</v>
      </c>
      <c r="BW900" t="s">
        <v>25</v>
      </c>
      <c r="BX900">
        <v>0</v>
      </c>
      <c r="BY900">
        <v>1</v>
      </c>
      <c r="BZ900" s="52">
        <f t="shared" ref="BZ900:BZ902" si="408">BX900+BY900</f>
        <v>1</v>
      </c>
      <c r="CA900">
        <v>0</v>
      </c>
      <c r="CB900">
        <v>0</v>
      </c>
      <c r="CC900">
        <v>0</v>
      </c>
      <c r="CD900">
        <v>0</v>
      </c>
      <c r="CE900">
        <v>0</v>
      </c>
      <c r="CF900" s="52">
        <f t="shared" si="405"/>
        <v>0</v>
      </c>
      <c r="CG900">
        <v>0</v>
      </c>
      <c r="CH900">
        <v>1</v>
      </c>
      <c r="CI900">
        <v>0</v>
      </c>
      <c r="CJ900">
        <v>0</v>
      </c>
      <c r="CK900">
        <v>1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Y900">
        <v>0</v>
      </c>
      <c r="CZ900">
        <v>0</v>
      </c>
      <c r="DA900">
        <v>0</v>
      </c>
      <c r="DC900">
        <v>0</v>
      </c>
      <c r="DD900" s="54">
        <f t="shared" si="406"/>
        <v>0</v>
      </c>
      <c r="DE900" t="s">
        <v>73</v>
      </c>
      <c r="DF900">
        <v>0</v>
      </c>
      <c r="DG900" s="46">
        <v>0</v>
      </c>
      <c r="DH900" t="s">
        <v>68</v>
      </c>
    </row>
    <row r="901" spans="1:112" hidden="1" x14ac:dyDescent="0.35">
      <c r="A901" t="s">
        <v>3</v>
      </c>
      <c r="B901">
        <v>772223375</v>
      </c>
      <c r="C901">
        <v>1991</v>
      </c>
      <c r="D901">
        <v>31</v>
      </c>
      <c r="E901">
        <v>2</v>
      </c>
      <c r="F901" t="s">
        <v>8</v>
      </c>
      <c r="G901" s="3" t="s">
        <v>11</v>
      </c>
      <c r="H901" s="1">
        <v>44446</v>
      </c>
      <c r="I901" s="1">
        <v>44469</v>
      </c>
      <c r="J901" s="1">
        <v>44507</v>
      </c>
      <c r="K901">
        <v>39</v>
      </c>
      <c r="L901" s="48">
        <f t="shared" si="390"/>
        <v>0</v>
      </c>
      <c r="M901" s="48">
        <f t="shared" si="401"/>
        <v>0</v>
      </c>
      <c r="N901" s="48">
        <f t="shared" si="402"/>
        <v>0</v>
      </c>
      <c r="O901">
        <v>33.571428571428569</v>
      </c>
      <c r="P901">
        <v>2700</v>
      </c>
      <c r="Q901" s="9">
        <f>VLOOKUP(ROUND(K901,0),Sheet2!$B$20:$J$37,8,0)</f>
        <v>2883.6536389391513</v>
      </c>
      <c r="R901" s="46">
        <f>VLOOKUP(ROUND(K901,0),Sheet2!$B$20:$J$37,2,0)</f>
        <v>3986.9445441050993</v>
      </c>
      <c r="S901" s="46">
        <f>VLOOKUP(ROUND(K901,0),Sheet2!$B$20:$J$37,3,0)</f>
        <v>3823.1316171522089</v>
      </c>
      <c r="T901" s="46">
        <f>VLOOKUP(ROUND(K901,0),Sheet2!$B$20:$J$37,4,0)</f>
        <v>3736.3856874523608</v>
      </c>
      <c r="U901" s="46">
        <f>VLOOKUP(ROUND(K901,0),Sheet2!$B$20:$J$37,5,0)</f>
        <v>3602.8137210549116</v>
      </c>
      <c r="V901" s="46">
        <f>VLOOKUP(ROUND(K901,0),Sheet2!$B$20:$J$37,6,0)</f>
        <v>3379.6207896898895</v>
      </c>
      <c r="W901" s="46">
        <f>VLOOKUP(ROUND(K901,0),Sheet2!$B$20:$J$37,7,0)</f>
        <v>3131.6372143145204</v>
      </c>
      <c r="X901" s="46">
        <f>VLOOKUP(ROUND(K901,0),Sheet2!$B$20:$J$37,8,0)</f>
        <v>2883.6536389391513</v>
      </c>
      <c r="Y901" s="46">
        <f>VLOOKUP(ROUND(K901,0),Sheet2!$B$20:$J$37,9,0)</f>
        <v>2660.4607075741292</v>
      </c>
      <c r="Z901" s="46">
        <f>VLOOKUP(ROUND(K901,0),Sheet2!$B$20:$M$37,10,0)</f>
        <v>2526.8887411766796</v>
      </c>
      <c r="AA901" s="46">
        <f>VLOOKUP(ROUND(K901,0),Sheet2!$B$20:$M$37,11,0)</f>
        <v>2440.1428114768319</v>
      </c>
      <c r="AB901" s="46">
        <f>VLOOKUP(ROUND(K901,0),Sheet2!$B$20:$M$37,12,0)</f>
        <v>2276.3298845239415</v>
      </c>
      <c r="AC901" s="46">
        <v>10</v>
      </c>
      <c r="AD901" s="53">
        <f t="shared" si="403"/>
        <v>0</v>
      </c>
      <c r="AE901">
        <v>1</v>
      </c>
      <c r="AF901" s="46">
        <v>0</v>
      </c>
      <c r="AG901">
        <v>0</v>
      </c>
      <c r="AH901" s="45">
        <v>0</v>
      </c>
      <c r="AL901">
        <v>0</v>
      </c>
      <c r="AM901" s="45">
        <v>0</v>
      </c>
      <c r="AO901">
        <v>0</v>
      </c>
      <c r="AS901">
        <v>0</v>
      </c>
      <c r="AT901">
        <v>0</v>
      </c>
      <c r="AU901" t="s">
        <v>20</v>
      </c>
      <c r="AV901" t="s">
        <v>25</v>
      </c>
      <c r="AW901">
        <v>0</v>
      </c>
      <c r="AX901">
        <v>0</v>
      </c>
      <c r="AY901">
        <v>1</v>
      </c>
      <c r="AZ901" s="51">
        <f t="shared" si="407"/>
        <v>1</v>
      </c>
      <c r="BA901">
        <v>0</v>
      </c>
      <c r="BB901">
        <v>0</v>
      </c>
      <c r="BC901">
        <v>0</v>
      </c>
      <c r="BD901">
        <v>0</v>
      </c>
      <c r="BE901">
        <v>0</v>
      </c>
      <c r="BF901" s="51">
        <f t="shared" si="404"/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23</v>
      </c>
      <c r="BW901" t="s">
        <v>25</v>
      </c>
      <c r="BX901">
        <v>0</v>
      </c>
      <c r="BY901">
        <v>0</v>
      </c>
      <c r="BZ901" s="52">
        <f t="shared" si="408"/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 s="52">
        <f t="shared" si="405"/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Y901">
        <v>0</v>
      </c>
      <c r="CZ901">
        <v>0</v>
      </c>
      <c r="DA901">
        <v>0</v>
      </c>
      <c r="DC901">
        <v>0</v>
      </c>
      <c r="DD901" s="54">
        <f t="shared" si="406"/>
        <v>0</v>
      </c>
      <c r="DE901" t="s">
        <v>8</v>
      </c>
      <c r="DF901">
        <v>0</v>
      </c>
      <c r="DG901" s="46">
        <v>0</v>
      </c>
      <c r="DH901" t="s">
        <v>68</v>
      </c>
    </row>
    <row r="902" spans="1:112" hidden="1" x14ac:dyDescent="0.35">
      <c r="A902" t="s">
        <v>2</v>
      </c>
      <c r="B902">
        <v>21050667</v>
      </c>
      <c r="C902">
        <v>1995</v>
      </c>
      <c r="D902">
        <v>27</v>
      </c>
      <c r="E902">
        <v>0</v>
      </c>
      <c r="F902" t="s">
        <v>8</v>
      </c>
      <c r="G902" s="3" t="s">
        <v>11</v>
      </c>
      <c r="H902" s="1">
        <v>44445</v>
      </c>
      <c r="I902" s="1">
        <v>44466</v>
      </c>
      <c r="J902" s="1">
        <v>44485</v>
      </c>
      <c r="K902">
        <v>39.142857142857146</v>
      </c>
      <c r="L902" s="48">
        <f t="shared" si="390"/>
        <v>0</v>
      </c>
      <c r="M902" s="48">
        <f t="shared" si="401"/>
        <v>0</v>
      </c>
      <c r="N902" s="48">
        <f t="shared" si="402"/>
        <v>0</v>
      </c>
      <c r="O902">
        <v>36.428571428571431</v>
      </c>
      <c r="P902">
        <v>2700</v>
      </c>
      <c r="Q902" s="9">
        <f>VLOOKUP(ROUND(K902,0),Sheet2!$B$20:$J$37,8,0)</f>
        <v>2883.6536389391513</v>
      </c>
      <c r="R902" s="46">
        <f>VLOOKUP(ROUND(K902,0),Sheet2!$B$20:$J$37,2,0)</f>
        <v>3986.9445441050993</v>
      </c>
      <c r="S902" s="46">
        <f>VLOOKUP(ROUND(K902,0),Sheet2!$B$20:$J$37,3,0)</f>
        <v>3823.1316171522089</v>
      </c>
      <c r="T902" s="46">
        <f>VLOOKUP(ROUND(K902,0),Sheet2!$B$20:$J$37,4,0)</f>
        <v>3736.3856874523608</v>
      </c>
      <c r="U902" s="46">
        <f>VLOOKUP(ROUND(K902,0),Sheet2!$B$20:$J$37,5,0)</f>
        <v>3602.8137210549116</v>
      </c>
      <c r="V902" s="46">
        <f>VLOOKUP(ROUND(K902,0),Sheet2!$B$20:$J$37,6,0)</f>
        <v>3379.6207896898895</v>
      </c>
      <c r="W902" s="46">
        <f>VLOOKUP(ROUND(K902,0),Sheet2!$B$20:$J$37,7,0)</f>
        <v>3131.6372143145204</v>
      </c>
      <c r="X902" s="46">
        <f>VLOOKUP(ROUND(K902,0),Sheet2!$B$20:$J$37,8,0)</f>
        <v>2883.6536389391513</v>
      </c>
      <c r="Y902" s="46">
        <f>VLOOKUP(ROUND(K902,0),Sheet2!$B$20:$J$37,9,0)</f>
        <v>2660.4607075741292</v>
      </c>
      <c r="Z902" s="46">
        <f>VLOOKUP(ROUND(K902,0),Sheet2!$B$20:$M$37,10,0)</f>
        <v>2526.8887411766796</v>
      </c>
      <c r="AA902" s="46">
        <f>VLOOKUP(ROUND(K902,0),Sheet2!$B$20:$M$37,11,0)</f>
        <v>2440.1428114768319</v>
      </c>
      <c r="AB902" s="46">
        <f>VLOOKUP(ROUND(K902,0),Sheet2!$B$20:$M$37,12,0)</f>
        <v>2276.3298845239415</v>
      </c>
      <c r="AC902" s="46">
        <v>10</v>
      </c>
      <c r="AD902" s="53">
        <f t="shared" si="403"/>
        <v>0</v>
      </c>
      <c r="AE902">
        <v>1</v>
      </c>
      <c r="AF902" s="46">
        <v>0</v>
      </c>
      <c r="AG902">
        <v>0</v>
      </c>
      <c r="AH902" s="45">
        <v>0</v>
      </c>
      <c r="AL902">
        <v>0</v>
      </c>
      <c r="AM902" s="45">
        <v>0</v>
      </c>
      <c r="AO902">
        <v>0</v>
      </c>
      <c r="AQ902">
        <v>0</v>
      </c>
      <c r="AS902">
        <v>0</v>
      </c>
      <c r="AT902">
        <v>0</v>
      </c>
      <c r="AU902" t="s">
        <v>20</v>
      </c>
      <c r="AV902" t="s">
        <v>25</v>
      </c>
      <c r="AW902">
        <v>0</v>
      </c>
      <c r="AX902">
        <v>0</v>
      </c>
      <c r="AY902">
        <v>1</v>
      </c>
      <c r="AZ902" s="51">
        <f t="shared" si="407"/>
        <v>1</v>
      </c>
      <c r="BA902">
        <v>0</v>
      </c>
      <c r="BB902">
        <v>0</v>
      </c>
      <c r="BC902">
        <v>0</v>
      </c>
      <c r="BD902">
        <v>0</v>
      </c>
      <c r="BE902">
        <v>0</v>
      </c>
      <c r="BF902" s="51">
        <f t="shared" si="404"/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21</v>
      </c>
      <c r="BW902" t="s">
        <v>25</v>
      </c>
      <c r="BX902">
        <v>0</v>
      </c>
      <c r="BY902">
        <v>0</v>
      </c>
      <c r="BZ902" s="52">
        <f t="shared" si="408"/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 s="52">
        <f t="shared" si="405"/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Y902">
        <v>0</v>
      </c>
      <c r="CZ902">
        <v>0</v>
      </c>
      <c r="DA902">
        <v>0</v>
      </c>
      <c r="DC902">
        <v>0</v>
      </c>
      <c r="DD902" s="54">
        <f t="shared" si="406"/>
        <v>0</v>
      </c>
      <c r="DF902">
        <v>0</v>
      </c>
      <c r="DG902" s="46">
        <v>0</v>
      </c>
      <c r="DH902" t="s">
        <v>68</v>
      </c>
    </row>
    <row r="903" spans="1:112" hidden="1" x14ac:dyDescent="0.35">
      <c r="A903" t="s">
        <v>2</v>
      </c>
      <c r="B903">
        <v>21050039</v>
      </c>
      <c r="C903">
        <v>1990</v>
      </c>
      <c r="D903">
        <v>32</v>
      </c>
      <c r="E903">
        <v>0</v>
      </c>
      <c r="F903" t="s">
        <v>8</v>
      </c>
      <c r="G903" s="4" t="s">
        <v>11</v>
      </c>
      <c r="H903" s="1">
        <v>44449</v>
      </c>
      <c r="I903" s="1"/>
      <c r="J903" s="1">
        <v>44552</v>
      </c>
      <c r="K903">
        <v>38.714285714285715</v>
      </c>
      <c r="L903" s="48">
        <f t="shared" ref="L903:L934" si="409">IF(K903&lt;28,1,0)</f>
        <v>0</v>
      </c>
      <c r="M903" s="48">
        <f t="shared" si="401"/>
        <v>0</v>
      </c>
      <c r="N903" s="48">
        <f t="shared" si="402"/>
        <v>0</v>
      </c>
      <c r="O903">
        <v>24</v>
      </c>
      <c r="P903">
        <v>2700</v>
      </c>
      <c r="Q903" s="9">
        <f>VLOOKUP(ROUND(K903,0),Sheet2!$B$20:$J$37,8,0)</f>
        <v>2883.6536389391513</v>
      </c>
      <c r="R903" s="46">
        <f>VLOOKUP(ROUND(K903,0),Sheet2!$B$20:$J$37,2,0)</f>
        <v>3986.9445441050993</v>
      </c>
      <c r="S903" s="46">
        <f>VLOOKUP(ROUND(K903,0),Sheet2!$B$20:$J$37,3,0)</f>
        <v>3823.1316171522089</v>
      </c>
      <c r="T903" s="46">
        <f>VLOOKUP(ROUND(K903,0),Sheet2!$B$20:$J$37,4,0)</f>
        <v>3736.3856874523608</v>
      </c>
      <c r="U903" s="46">
        <f>VLOOKUP(ROUND(K903,0),Sheet2!$B$20:$J$37,5,0)</f>
        <v>3602.8137210549116</v>
      </c>
      <c r="V903" s="46">
        <f>VLOOKUP(ROUND(K903,0),Sheet2!$B$20:$J$37,6,0)</f>
        <v>3379.6207896898895</v>
      </c>
      <c r="W903" s="46">
        <f>VLOOKUP(ROUND(K903,0),Sheet2!$B$20:$J$37,7,0)</f>
        <v>3131.6372143145204</v>
      </c>
      <c r="X903" s="46">
        <f>VLOOKUP(ROUND(K903,0),Sheet2!$B$20:$J$37,8,0)</f>
        <v>2883.6536389391513</v>
      </c>
      <c r="Y903" s="46">
        <f>VLOOKUP(ROUND(K903,0),Sheet2!$B$20:$J$37,9,0)</f>
        <v>2660.4607075741292</v>
      </c>
      <c r="Z903" s="46">
        <f>VLOOKUP(ROUND(K903,0),Sheet2!$B$20:$M$37,10,0)</f>
        <v>2526.8887411766796</v>
      </c>
      <c r="AA903" s="46">
        <f>VLOOKUP(ROUND(K903,0),Sheet2!$B$20:$M$37,11,0)</f>
        <v>2440.1428114768319</v>
      </c>
      <c r="AB903" s="46">
        <f>VLOOKUP(ROUND(K903,0),Sheet2!$B$20:$M$37,12,0)</f>
        <v>2276.3298845239415</v>
      </c>
      <c r="AC903" s="46">
        <v>10</v>
      </c>
      <c r="AD903" s="53">
        <f t="shared" si="403"/>
        <v>0</v>
      </c>
      <c r="AE903">
        <v>1</v>
      </c>
      <c r="AF903" s="46">
        <v>0</v>
      </c>
      <c r="AG903">
        <v>0</v>
      </c>
      <c r="AH903" s="45">
        <v>0</v>
      </c>
      <c r="AL903">
        <v>1</v>
      </c>
      <c r="AM903" s="45">
        <v>0</v>
      </c>
      <c r="AO903">
        <v>0</v>
      </c>
      <c r="AQ903">
        <v>0</v>
      </c>
      <c r="AS903">
        <v>1</v>
      </c>
      <c r="AT903">
        <v>0</v>
      </c>
      <c r="AU903" t="s">
        <v>21</v>
      </c>
      <c r="AV903" t="s">
        <v>25</v>
      </c>
      <c r="AW903">
        <v>0</v>
      </c>
      <c r="AX903">
        <v>0</v>
      </c>
      <c r="AY903">
        <v>1</v>
      </c>
      <c r="AZ903" s="51">
        <f t="shared" si="407"/>
        <v>1</v>
      </c>
      <c r="BA903">
        <v>0</v>
      </c>
      <c r="BB903">
        <v>1</v>
      </c>
      <c r="BC903">
        <v>1</v>
      </c>
      <c r="BD903">
        <v>0</v>
      </c>
      <c r="BE903">
        <v>0</v>
      </c>
      <c r="BF903" s="51">
        <f t="shared" si="404"/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/>
      <c r="CW903">
        <v>0</v>
      </c>
      <c r="CY903">
        <v>0</v>
      </c>
      <c r="CZ903">
        <v>0</v>
      </c>
      <c r="DA903">
        <v>0</v>
      </c>
      <c r="DC903">
        <v>0</v>
      </c>
      <c r="DD903" s="54">
        <f t="shared" si="406"/>
        <v>0</v>
      </c>
      <c r="DF903">
        <v>0</v>
      </c>
      <c r="DG903" s="46">
        <v>0</v>
      </c>
      <c r="DH903" t="s">
        <v>68</v>
      </c>
    </row>
    <row r="904" spans="1:112" hidden="1" x14ac:dyDescent="0.35">
      <c r="A904" t="s">
        <v>2</v>
      </c>
      <c r="B904">
        <v>11100560</v>
      </c>
      <c r="C904">
        <v>1987</v>
      </c>
      <c r="D904">
        <v>35</v>
      </c>
      <c r="E904">
        <v>0</v>
      </c>
      <c r="F904" t="s">
        <v>8</v>
      </c>
      <c r="G904" s="4" t="s">
        <v>11</v>
      </c>
      <c r="H904" s="1">
        <v>44462</v>
      </c>
      <c r="I904" s="1"/>
      <c r="J904" s="1">
        <v>44535</v>
      </c>
      <c r="K904">
        <v>39.142857142857146</v>
      </c>
      <c r="L904" s="48">
        <f t="shared" si="409"/>
        <v>0</v>
      </c>
      <c r="M904" s="48">
        <f t="shared" si="401"/>
        <v>0</v>
      </c>
      <c r="N904" s="48">
        <f t="shared" si="402"/>
        <v>0</v>
      </c>
      <c r="O904">
        <v>28.714285714285715</v>
      </c>
      <c r="P904">
        <v>2700</v>
      </c>
      <c r="Q904" s="9">
        <f>VLOOKUP(ROUND(K904,0),Sheet2!$B$20:$J$37,8,0)</f>
        <v>2883.6536389391513</v>
      </c>
      <c r="R904" s="46">
        <f>VLOOKUP(ROUND(K904,0),Sheet2!$B$20:$J$37,2,0)</f>
        <v>3986.9445441050993</v>
      </c>
      <c r="S904" s="46">
        <f>VLOOKUP(ROUND(K904,0),Sheet2!$B$20:$J$37,3,0)</f>
        <v>3823.1316171522089</v>
      </c>
      <c r="T904" s="46">
        <f>VLOOKUP(ROUND(K904,0),Sheet2!$B$20:$J$37,4,0)</f>
        <v>3736.3856874523608</v>
      </c>
      <c r="U904" s="46">
        <f>VLOOKUP(ROUND(K904,0),Sheet2!$B$20:$J$37,5,0)</f>
        <v>3602.8137210549116</v>
      </c>
      <c r="V904" s="46">
        <f>VLOOKUP(ROUND(K904,0),Sheet2!$B$20:$J$37,6,0)</f>
        <v>3379.6207896898895</v>
      </c>
      <c r="W904" s="46">
        <f>VLOOKUP(ROUND(K904,0),Sheet2!$B$20:$J$37,7,0)</f>
        <v>3131.6372143145204</v>
      </c>
      <c r="X904" s="46">
        <f>VLOOKUP(ROUND(K904,0),Sheet2!$B$20:$J$37,8,0)</f>
        <v>2883.6536389391513</v>
      </c>
      <c r="Y904" s="46">
        <f>VLOOKUP(ROUND(K904,0),Sheet2!$B$20:$J$37,9,0)</f>
        <v>2660.4607075741292</v>
      </c>
      <c r="Z904" s="46">
        <f>VLOOKUP(ROUND(K904,0),Sheet2!$B$20:$M$37,10,0)</f>
        <v>2526.8887411766796</v>
      </c>
      <c r="AA904" s="46">
        <f>VLOOKUP(ROUND(K904,0),Sheet2!$B$20:$M$37,11,0)</f>
        <v>2440.1428114768319</v>
      </c>
      <c r="AB904" s="46">
        <f>VLOOKUP(ROUND(K904,0),Sheet2!$B$20:$M$37,12,0)</f>
        <v>2276.3298845239415</v>
      </c>
      <c r="AC904" s="46">
        <v>10</v>
      </c>
      <c r="AD904" s="53">
        <f t="shared" si="403"/>
        <v>0</v>
      </c>
      <c r="AE904">
        <v>1</v>
      </c>
      <c r="AF904" s="46">
        <v>0</v>
      </c>
      <c r="AG904">
        <v>0</v>
      </c>
      <c r="AH904" s="45">
        <v>0</v>
      </c>
      <c r="AL904">
        <v>0</v>
      </c>
      <c r="AM904" s="45">
        <v>0</v>
      </c>
      <c r="AO904">
        <v>0</v>
      </c>
      <c r="AQ904">
        <v>0</v>
      </c>
      <c r="AS904">
        <v>0</v>
      </c>
      <c r="AT904">
        <v>0</v>
      </c>
      <c r="AU904" t="s">
        <v>21</v>
      </c>
      <c r="AV904" t="s">
        <v>25</v>
      </c>
      <c r="AW904">
        <v>0</v>
      </c>
      <c r="AX904">
        <v>0</v>
      </c>
      <c r="AY904">
        <v>0</v>
      </c>
      <c r="AZ904" s="51">
        <f t="shared" si="407"/>
        <v>0</v>
      </c>
      <c r="BA904">
        <v>0</v>
      </c>
      <c r="BB904">
        <v>1</v>
      </c>
      <c r="BC904">
        <v>0</v>
      </c>
      <c r="BD904">
        <v>0</v>
      </c>
      <c r="BE904">
        <v>0</v>
      </c>
      <c r="BF904" s="51">
        <f t="shared" si="404"/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/>
      <c r="CW904">
        <v>0</v>
      </c>
      <c r="CY904">
        <v>0</v>
      </c>
      <c r="CZ904">
        <v>0</v>
      </c>
      <c r="DA904">
        <v>0</v>
      </c>
      <c r="DC904">
        <v>0</v>
      </c>
      <c r="DD904" s="54">
        <f t="shared" si="406"/>
        <v>0</v>
      </c>
      <c r="DF904">
        <v>0</v>
      </c>
      <c r="DG904" s="46">
        <v>0</v>
      </c>
      <c r="DH904" t="s">
        <v>68</v>
      </c>
    </row>
    <row r="905" spans="1:112" x14ac:dyDescent="0.35">
      <c r="A905" t="s">
        <v>3</v>
      </c>
      <c r="B905">
        <v>385963867</v>
      </c>
      <c r="C905">
        <v>1993</v>
      </c>
      <c r="D905">
        <v>29</v>
      </c>
      <c r="E905">
        <v>1</v>
      </c>
      <c r="F905" t="s">
        <v>8</v>
      </c>
      <c r="G905" s="3" t="s">
        <v>11</v>
      </c>
      <c r="H905" s="1">
        <v>44429</v>
      </c>
      <c r="I905" s="1">
        <v>44440</v>
      </c>
      <c r="J905" s="1">
        <v>44493</v>
      </c>
      <c r="K905">
        <v>37</v>
      </c>
      <c r="L905" s="48">
        <f t="shared" si="409"/>
        <v>0</v>
      </c>
      <c r="M905" s="48">
        <f t="shared" si="401"/>
        <v>0</v>
      </c>
      <c r="N905" s="48">
        <f t="shared" si="402"/>
        <v>0</v>
      </c>
      <c r="O905">
        <v>29.428571428571431</v>
      </c>
      <c r="P905">
        <v>2400</v>
      </c>
      <c r="Q905" s="9">
        <f>VLOOKUP(ROUND(K905,0),Sheet2!$B$20:$J$37,8,0)</f>
        <v>2560.5398489484351</v>
      </c>
      <c r="R905" s="46">
        <f>VLOOKUP(ROUND(K905,0),Sheet2!$B$20:$J$37,2,0)</f>
        <v>3540.206855246417</v>
      </c>
      <c r="S905" s="46">
        <f>VLOOKUP(ROUND(K905,0),Sheet2!$B$20:$J$37,3,0)</f>
        <v>3394.7491894672271</v>
      </c>
      <c r="T905" s="46">
        <f>VLOOKUP(ROUND(K905,0),Sheet2!$B$20:$J$37,4,0)</f>
        <v>3317.7231532154346</v>
      </c>
      <c r="U905" s="46">
        <f>VLOOKUP(ROUND(K905,0),Sheet2!$B$20:$J$37,5,0)</f>
        <v>3199.1179441692843</v>
      </c>
      <c r="V905" s="46">
        <f>VLOOKUP(ROUND(K905,0),Sheet2!$B$20:$J$37,6,0)</f>
        <v>3000.9338117039183</v>
      </c>
      <c r="W905" s="46">
        <f>VLOOKUP(ROUND(K905,0),Sheet2!$B$20:$J$37,7,0)</f>
        <v>2780.7368303261765</v>
      </c>
      <c r="X905" s="46">
        <f>VLOOKUP(ROUND(K905,0),Sheet2!$B$20:$J$37,8,0)</f>
        <v>2560.5398489484351</v>
      </c>
      <c r="Y905" s="46">
        <f>VLOOKUP(ROUND(K905,0),Sheet2!$B$20:$J$37,9,0)</f>
        <v>2362.355716483069</v>
      </c>
      <c r="Z905" s="46">
        <f>VLOOKUP(ROUND(K905,0),Sheet2!$B$20:$M$37,10,0)</f>
        <v>2243.7505074369187</v>
      </c>
      <c r="AA905" s="46">
        <f>VLOOKUP(ROUND(K905,0),Sheet2!$B$20:$M$37,11,0)</f>
        <v>2166.7244711851258</v>
      </c>
      <c r="AB905" s="46">
        <f>VLOOKUP(ROUND(K905,0),Sheet2!$B$20:$M$37,12,0)</f>
        <v>2021.2668054059363</v>
      </c>
      <c r="AC905" s="46">
        <v>10</v>
      </c>
      <c r="AD905" s="53">
        <f t="shared" si="403"/>
        <v>0</v>
      </c>
      <c r="AE905">
        <v>1</v>
      </c>
      <c r="AF905" s="46">
        <v>0</v>
      </c>
      <c r="AG905">
        <v>0</v>
      </c>
      <c r="AH905" s="45">
        <v>0</v>
      </c>
      <c r="AL905">
        <v>0</v>
      </c>
      <c r="AM905" s="45">
        <v>0</v>
      </c>
      <c r="AO905">
        <v>0</v>
      </c>
      <c r="AS905">
        <v>0</v>
      </c>
      <c r="AT905">
        <v>0</v>
      </c>
      <c r="AU905" t="s">
        <v>20</v>
      </c>
      <c r="AV905" t="s">
        <v>25</v>
      </c>
      <c r="AW905">
        <v>0</v>
      </c>
      <c r="AX905">
        <v>0</v>
      </c>
      <c r="AY905">
        <v>1</v>
      </c>
      <c r="AZ905" s="51">
        <f t="shared" si="407"/>
        <v>1</v>
      </c>
      <c r="BA905">
        <v>0</v>
      </c>
      <c r="BB905">
        <v>0</v>
      </c>
      <c r="BC905">
        <v>0</v>
      </c>
      <c r="BD905">
        <v>0</v>
      </c>
      <c r="BE905">
        <v>0</v>
      </c>
      <c r="BF905" s="51">
        <f t="shared" si="404"/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11</v>
      </c>
      <c r="BW905" t="s">
        <v>25</v>
      </c>
      <c r="BX905">
        <v>0</v>
      </c>
      <c r="BY905">
        <v>0</v>
      </c>
      <c r="BZ905" s="52">
        <f t="shared" ref="BZ905:BZ907" si="410">BX905+BY905</f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 s="52">
        <f t="shared" ref="CF905:CF907" si="411">CD905+CE905</f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Y905">
        <v>0</v>
      </c>
      <c r="CZ905">
        <v>0</v>
      </c>
      <c r="DA905">
        <v>0</v>
      </c>
      <c r="DC905">
        <v>0</v>
      </c>
      <c r="DD905" s="54">
        <f t="shared" si="406"/>
        <v>0</v>
      </c>
      <c r="DE905" t="s">
        <v>8</v>
      </c>
      <c r="DF905">
        <v>1</v>
      </c>
      <c r="DG905" s="46">
        <v>0</v>
      </c>
      <c r="DH905" t="s">
        <v>69</v>
      </c>
    </row>
    <row r="906" spans="1:112" hidden="1" x14ac:dyDescent="0.35">
      <c r="A906" t="s">
        <v>3</v>
      </c>
      <c r="B906">
        <v>934110712</v>
      </c>
      <c r="C906">
        <v>1992</v>
      </c>
      <c r="D906">
        <v>30</v>
      </c>
      <c r="E906" s="45">
        <v>2</v>
      </c>
      <c r="F906" t="s">
        <v>8</v>
      </c>
      <c r="G906" s="3" t="s">
        <v>11</v>
      </c>
      <c r="H906" s="1">
        <v>44428</v>
      </c>
      <c r="I906" s="1">
        <v>44520</v>
      </c>
      <c r="J906" s="1">
        <v>44489</v>
      </c>
      <c r="K906">
        <v>38</v>
      </c>
      <c r="L906" s="48">
        <f t="shared" si="409"/>
        <v>0</v>
      </c>
      <c r="M906" s="48">
        <f t="shared" si="401"/>
        <v>0</v>
      </c>
      <c r="N906" s="48">
        <f t="shared" si="402"/>
        <v>0</v>
      </c>
      <c r="O906">
        <v>29.285714285714285</v>
      </c>
      <c r="P906">
        <v>2550</v>
      </c>
      <c r="Q906" s="9">
        <f>VLOOKUP(ROUND(K906,0),Sheet2!$B$20:$J$37,8,0)</f>
        <v>2726.9345824864808</v>
      </c>
      <c r="R906" s="46">
        <f>VLOOKUP(ROUND(K906,0),Sheet2!$B$20:$J$37,2,0)</f>
        <v>3770.264503671694</v>
      </c>
      <c r="S906" s="46">
        <f>VLOOKUP(ROUND(K906,0),Sheet2!$B$20:$J$37,3,0)</f>
        <v>3615.3543821737098</v>
      </c>
      <c r="T906" s="46">
        <f>VLOOKUP(ROUND(K906,0),Sheet2!$B$20:$J$37,4,0)</f>
        <v>3533.3228675721571</v>
      </c>
      <c r="U906" s="46">
        <f>VLOOKUP(ROUND(K906,0),Sheet2!$B$20:$J$37,5,0)</f>
        <v>3407.0101892735506</v>
      </c>
      <c r="V906" s="46">
        <f>VLOOKUP(ROUND(K906,0),Sheet2!$B$20:$J$37,6,0)</f>
        <v>3195.9472117761161</v>
      </c>
      <c r="W906" s="46">
        <f>VLOOKUP(ROUND(K906,0),Sheet2!$B$20:$J$37,7,0)</f>
        <v>2961.4408971312987</v>
      </c>
      <c r="X906" s="46">
        <f>VLOOKUP(ROUND(K906,0),Sheet2!$B$20:$J$37,8,0)</f>
        <v>2726.9345824864808</v>
      </c>
      <c r="Y906" s="46">
        <f>VLOOKUP(ROUND(K906,0),Sheet2!$B$20:$J$37,9,0)</f>
        <v>2515.8716049890463</v>
      </c>
      <c r="Z906" s="46">
        <f>VLOOKUP(ROUND(K906,0),Sheet2!$B$20:$M$37,10,0)</f>
        <v>2389.5589266904399</v>
      </c>
      <c r="AA906" s="46">
        <f>VLOOKUP(ROUND(K906,0),Sheet2!$B$20:$M$37,11,0)</f>
        <v>2307.5274120888876</v>
      </c>
      <c r="AB906" s="46">
        <f>VLOOKUP(ROUND(K906,0),Sheet2!$B$20:$M$37,12,0)</f>
        <v>2152.6172905909029</v>
      </c>
      <c r="AC906" s="46">
        <v>10</v>
      </c>
      <c r="AD906" s="53">
        <f t="shared" si="403"/>
        <v>0</v>
      </c>
      <c r="AE906">
        <v>1</v>
      </c>
      <c r="AF906" s="46">
        <v>0</v>
      </c>
      <c r="AG906">
        <v>0</v>
      </c>
      <c r="AH906" s="45">
        <v>0</v>
      </c>
      <c r="AL906">
        <v>0</v>
      </c>
      <c r="AM906" s="45">
        <v>0</v>
      </c>
      <c r="AO906">
        <v>0</v>
      </c>
      <c r="AS906">
        <v>0</v>
      </c>
      <c r="AT906">
        <v>0</v>
      </c>
      <c r="AU906" t="s">
        <v>20</v>
      </c>
      <c r="AV906" t="s">
        <v>24</v>
      </c>
      <c r="AW906">
        <v>0</v>
      </c>
      <c r="AX906">
        <v>1</v>
      </c>
      <c r="AY906">
        <v>1</v>
      </c>
      <c r="AZ906" s="51">
        <v>1</v>
      </c>
      <c r="BA906">
        <v>0</v>
      </c>
      <c r="BB906">
        <v>0</v>
      </c>
      <c r="BC906">
        <v>0</v>
      </c>
      <c r="BD906">
        <v>0</v>
      </c>
      <c r="BE906">
        <v>0</v>
      </c>
      <c r="BF906" s="51">
        <f t="shared" si="404"/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1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92</v>
      </c>
      <c r="BW906" t="s">
        <v>24</v>
      </c>
      <c r="BX906">
        <v>0</v>
      </c>
      <c r="BY906">
        <v>0</v>
      </c>
      <c r="BZ906" s="52">
        <f t="shared" si="410"/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 s="52">
        <f t="shared" si="411"/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Y906">
        <v>0</v>
      </c>
      <c r="CZ906">
        <v>0</v>
      </c>
      <c r="DA906">
        <v>1</v>
      </c>
      <c r="DB906">
        <v>37</v>
      </c>
      <c r="DC906">
        <v>0</v>
      </c>
      <c r="DD906" s="54">
        <f t="shared" si="406"/>
        <v>0</v>
      </c>
      <c r="DE906" t="s">
        <v>8</v>
      </c>
      <c r="DF906">
        <v>0</v>
      </c>
      <c r="DG906" s="46">
        <v>0</v>
      </c>
      <c r="DH906" t="s">
        <v>68</v>
      </c>
    </row>
    <row r="907" spans="1:112" hidden="1" x14ac:dyDescent="0.35">
      <c r="A907" t="s">
        <v>3</v>
      </c>
      <c r="B907">
        <v>937698197</v>
      </c>
      <c r="C907">
        <v>1981</v>
      </c>
      <c r="D907">
        <v>41</v>
      </c>
      <c r="E907" s="45">
        <v>1</v>
      </c>
      <c r="F907" t="s">
        <v>9</v>
      </c>
      <c r="G907" s="3" t="s">
        <v>11</v>
      </c>
      <c r="H907" s="1">
        <v>44428</v>
      </c>
      <c r="I907" s="1">
        <v>44492</v>
      </c>
      <c r="J907" s="1">
        <v>44460</v>
      </c>
      <c r="K907">
        <v>39.857142857142854</v>
      </c>
      <c r="L907" s="48">
        <f t="shared" si="409"/>
        <v>0</v>
      </c>
      <c r="M907" s="48">
        <f t="shared" si="401"/>
        <v>0</v>
      </c>
      <c r="N907" s="48">
        <f t="shared" si="402"/>
        <v>0</v>
      </c>
      <c r="O907">
        <v>35.285714285714285</v>
      </c>
      <c r="P907">
        <v>2800</v>
      </c>
      <c r="Q907" s="9">
        <f>VLOOKUP(ROUND(K907,0),Sheet2!$B$20:$J$37,8,0)</f>
        <v>3027.866102317616</v>
      </c>
      <c r="R907" s="46">
        <f>VLOOKUP(ROUND(K907,0),Sheet2!$B$20:$J$37,2,0)</f>
        <v>4186.3329471694315</v>
      </c>
      <c r="S907" s="46">
        <f>VLOOKUP(ROUND(K907,0),Sheet2!$B$20:$J$37,3,0)</f>
        <v>4014.327682062572</v>
      </c>
      <c r="T907" s="46">
        <f>VLOOKUP(ROUND(K907,0),Sheet2!$B$20:$J$37,4,0)</f>
        <v>3923.2435599941455</v>
      </c>
      <c r="U907" s="46">
        <f>VLOOKUP(ROUND(K907,0),Sheet2!$B$20:$J$37,5,0)</f>
        <v>3782.9916157892471</v>
      </c>
      <c r="V907" s="46">
        <f>VLOOKUP(ROUND(K907,0),Sheet2!$B$20:$J$37,6,0)</f>
        <v>3548.6367327923881</v>
      </c>
      <c r="W907" s="46">
        <f>VLOOKUP(ROUND(K907,0),Sheet2!$B$20:$J$37,7,0)</f>
        <v>3288.2514175550023</v>
      </c>
      <c r="X907" s="46">
        <f>VLOOKUP(ROUND(K907,0),Sheet2!$B$20:$J$37,8,0)</f>
        <v>3027.866102317616</v>
      </c>
      <c r="Y907" s="46">
        <f>VLOOKUP(ROUND(K907,0),Sheet2!$B$20:$J$37,9,0)</f>
        <v>2793.5112193207569</v>
      </c>
      <c r="Z907" s="46">
        <f>VLOOKUP(ROUND(K907,0),Sheet2!$B$20:$M$37,10,0)</f>
        <v>2653.2592751158591</v>
      </c>
      <c r="AA907" s="46">
        <f>VLOOKUP(ROUND(K907,0),Sheet2!$B$20:$M$37,11,0)</f>
        <v>2562.1751530474321</v>
      </c>
      <c r="AB907" s="46">
        <f>VLOOKUP(ROUND(K907,0),Sheet2!$B$20:$M$37,12,0)</f>
        <v>2390.1698879405726</v>
      </c>
      <c r="AC907" s="46">
        <v>10</v>
      </c>
      <c r="AD907" s="53">
        <f t="shared" si="403"/>
        <v>0</v>
      </c>
      <c r="AE907">
        <v>1</v>
      </c>
      <c r="AF907" s="46">
        <v>0</v>
      </c>
      <c r="AG907">
        <v>0</v>
      </c>
      <c r="AH907" s="45">
        <v>0</v>
      </c>
      <c r="AL907">
        <v>1</v>
      </c>
      <c r="AM907" s="45">
        <v>0</v>
      </c>
      <c r="AN907">
        <v>26</v>
      </c>
      <c r="AO907">
        <v>0</v>
      </c>
      <c r="AQ907">
        <v>0</v>
      </c>
      <c r="AS907">
        <v>0</v>
      </c>
      <c r="AT907">
        <v>0</v>
      </c>
      <c r="AU907" t="s">
        <v>20</v>
      </c>
      <c r="AV907" t="s">
        <v>24</v>
      </c>
      <c r="AW907">
        <v>0</v>
      </c>
      <c r="AX907">
        <v>0</v>
      </c>
      <c r="AY907">
        <v>1</v>
      </c>
      <c r="AZ907" s="51">
        <f t="shared" si="407"/>
        <v>1</v>
      </c>
      <c r="BA907">
        <v>1</v>
      </c>
      <c r="BB907">
        <v>0</v>
      </c>
      <c r="BC907">
        <v>1</v>
      </c>
      <c r="BD907">
        <v>0</v>
      </c>
      <c r="BE907">
        <v>0</v>
      </c>
      <c r="BF907" s="51">
        <f t="shared" si="404"/>
        <v>0</v>
      </c>
      <c r="BG907">
        <v>0</v>
      </c>
      <c r="BH907">
        <v>1</v>
      </c>
      <c r="BI907">
        <v>0</v>
      </c>
      <c r="BJ907">
        <v>0</v>
      </c>
      <c r="BK907">
        <v>1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64</v>
      </c>
      <c r="BW907" t="s">
        <v>24</v>
      </c>
      <c r="BX907">
        <v>0</v>
      </c>
      <c r="BY907">
        <v>0</v>
      </c>
      <c r="BZ907" s="52">
        <f t="shared" si="410"/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 s="52">
        <f t="shared" si="411"/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Y907">
        <v>0</v>
      </c>
      <c r="CZ907">
        <v>0</v>
      </c>
      <c r="DA907">
        <v>0</v>
      </c>
      <c r="DC907">
        <v>0</v>
      </c>
      <c r="DD907" s="54">
        <f t="shared" si="406"/>
        <v>0</v>
      </c>
      <c r="DE907" t="s">
        <v>73</v>
      </c>
      <c r="DF907">
        <v>0</v>
      </c>
      <c r="DG907" s="46">
        <v>0</v>
      </c>
      <c r="DH907" t="s">
        <v>68</v>
      </c>
    </row>
    <row r="908" spans="1:112" hidden="1" x14ac:dyDescent="0.35">
      <c r="A908" t="s">
        <v>2</v>
      </c>
      <c r="B908">
        <v>17001168</v>
      </c>
      <c r="C908">
        <v>1991</v>
      </c>
      <c r="D908">
        <v>31</v>
      </c>
      <c r="E908" s="45">
        <v>0</v>
      </c>
      <c r="F908" t="s">
        <v>8</v>
      </c>
      <c r="G908" s="4" t="s">
        <v>11</v>
      </c>
      <c r="H908" s="1">
        <v>44450</v>
      </c>
      <c r="I908" s="1"/>
      <c r="J908" s="1">
        <v>44537</v>
      </c>
      <c r="K908">
        <v>39.714285714285715</v>
      </c>
      <c r="L908" s="48">
        <f t="shared" si="409"/>
        <v>0</v>
      </c>
      <c r="M908" s="48">
        <f t="shared" si="401"/>
        <v>0</v>
      </c>
      <c r="N908" s="48">
        <f t="shared" si="402"/>
        <v>0</v>
      </c>
      <c r="O908">
        <v>27.285714285714285</v>
      </c>
      <c r="P908">
        <v>2800</v>
      </c>
      <c r="Q908" s="9">
        <f>VLOOKUP(ROUND(K908,0),Sheet2!$B$20:$J$37,8,0)</f>
        <v>3027.866102317616</v>
      </c>
      <c r="R908" s="46">
        <f>VLOOKUP(ROUND(K908,0),Sheet2!$B$20:$J$37,2,0)</f>
        <v>4186.3329471694315</v>
      </c>
      <c r="S908" s="46">
        <f>VLOOKUP(ROUND(K908,0),Sheet2!$B$20:$J$37,3,0)</f>
        <v>4014.327682062572</v>
      </c>
      <c r="T908" s="46">
        <f>VLOOKUP(ROUND(K908,0),Sheet2!$B$20:$J$37,4,0)</f>
        <v>3923.2435599941455</v>
      </c>
      <c r="U908" s="46">
        <f>VLOOKUP(ROUND(K908,0),Sheet2!$B$20:$J$37,5,0)</f>
        <v>3782.9916157892471</v>
      </c>
      <c r="V908" s="46">
        <f>VLOOKUP(ROUND(K908,0),Sheet2!$B$20:$J$37,6,0)</f>
        <v>3548.6367327923881</v>
      </c>
      <c r="W908" s="46">
        <f>VLOOKUP(ROUND(K908,0),Sheet2!$B$20:$J$37,7,0)</f>
        <v>3288.2514175550023</v>
      </c>
      <c r="X908" s="46">
        <f>VLOOKUP(ROUND(K908,0),Sheet2!$B$20:$J$37,8,0)</f>
        <v>3027.866102317616</v>
      </c>
      <c r="Y908" s="46">
        <f>VLOOKUP(ROUND(K908,0),Sheet2!$B$20:$J$37,9,0)</f>
        <v>2793.5112193207569</v>
      </c>
      <c r="Z908" s="46">
        <f>VLOOKUP(ROUND(K908,0),Sheet2!$B$20:$M$37,10,0)</f>
        <v>2653.2592751158591</v>
      </c>
      <c r="AA908" s="46">
        <f>VLOOKUP(ROUND(K908,0),Sheet2!$B$20:$M$37,11,0)</f>
        <v>2562.1751530474321</v>
      </c>
      <c r="AB908" s="46">
        <f>VLOOKUP(ROUND(K908,0),Sheet2!$B$20:$M$37,12,0)</f>
        <v>2390.1698879405726</v>
      </c>
      <c r="AC908" s="46">
        <v>10</v>
      </c>
      <c r="AD908" s="53">
        <f t="shared" si="403"/>
        <v>0</v>
      </c>
      <c r="AE908">
        <v>1</v>
      </c>
      <c r="AF908" s="46">
        <v>0</v>
      </c>
      <c r="AG908">
        <v>0</v>
      </c>
      <c r="AH908" s="45">
        <v>0</v>
      </c>
      <c r="AL908">
        <v>0</v>
      </c>
      <c r="AM908" s="45">
        <v>0</v>
      </c>
      <c r="AO908">
        <v>0</v>
      </c>
      <c r="AQ908">
        <v>0</v>
      </c>
      <c r="AS908">
        <v>0</v>
      </c>
      <c r="AT908">
        <v>0</v>
      </c>
      <c r="AU908" t="s">
        <v>21</v>
      </c>
      <c r="AV908" t="s">
        <v>25</v>
      </c>
      <c r="AW908">
        <v>0</v>
      </c>
      <c r="AX908">
        <v>0</v>
      </c>
      <c r="AY908">
        <v>1</v>
      </c>
      <c r="AZ908" s="51">
        <f t="shared" si="407"/>
        <v>1</v>
      </c>
      <c r="BA908">
        <v>0</v>
      </c>
      <c r="BB908">
        <v>1</v>
      </c>
      <c r="BC908">
        <v>1</v>
      </c>
      <c r="BD908">
        <v>0</v>
      </c>
      <c r="BE908">
        <v>0</v>
      </c>
      <c r="BF908" s="51">
        <f t="shared" si="404"/>
        <v>0</v>
      </c>
      <c r="BG908">
        <v>0</v>
      </c>
      <c r="BH908">
        <v>1</v>
      </c>
      <c r="BI908">
        <v>1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/>
      <c r="CW908">
        <v>0</v>
      </c>
      <c r="CY908">
        <v>0</v>
      </c>
      <c r="CZ908">
        <v>0</v>
      </c>
      <c r="DA908">
        <v>0</v>
      </c>
      <c r="DC908">
        <v>1</v>
      </c>
      <c r="DD908" s="54">
        <f t="shared" si="406"/>
        <v>1</v>
      </c>
      <c r="DF908">
        <v>0</v>
      </c>
      <c r="DG908" s="46">
        <v>0</v>
      </c>
      <c r="DH908" t="s">
        <v>68</v>
      </c>
    </row>
    <row r="909" spans="1:112" hidden="1" x14ac:dyDescent="0.35">
      <c r="A909" t="s">
        <v>3</v>
      </c>
      <c r="B909">
        <v>868759053</v>
      </c>
      <c r="C909">
        <v>1998</v>
      </c>
      <c r="D909">
        <v>24</v>
      </c>
      <c r="E909" s="45">
        <v>2</v>
      </c>
      <c r="F909" t="s">
        <v>8</v>
      </c>
      <c r="G909" s="3" t="s">
        <v>11</v>
      </c>
      <c r="H909" s="1">
        <v>44473</v>
      </c>
      <c r="I909" s="1"/>
      <c r="J909" s="1">
        <v>44524</v>
      </c>
      <c r="K909">
        <v>40</v>
      </c>
      <c r="L909" s="48">
        <f t="shared" si="409"/>
        <v>0</v>
      </c>
      <c r="M909" s="48">
        <f t="shared" si="401"/>
        <v>0</v>
      </c>
      <c r="N909" s="48">
        <f t="shared" si="402"/>
        <v>0</v>
      </c>
      <c r="O909">
        <v>32.714285714285715</v>
      </c>
      <c r="P909">
        <v>2800</v>
      </c>
      <c r="Q909" s="9">
        <f>VLOOKUP(ROUND(K909,0),Sheet2!$B$20:$J$37,8,0)</f>
        <v>3027.866102317616</v>
      </c>
      <c r="R909" s="46">
        <f>VLOOKUP(ROUND(K909,0),Sheet2!$B$20:$J$37,2,0)</f>
        <v>4186.3329471694315</v>
      </c>
      <c r="S909" s="46">
        <f>VLOOKUP(ROUND(K909,0),Sheet2!$B$20:$J$37,3,0)</f>
        <v>4014.327682062572</v>
      </c>
      <c r="T909" s="46">
        <f>VLOOKUP(ROUND(K909,0),Sheet2!$B$20:$J$37,4,0)</f>
        <v>3923.2435599941455</v>
      </c>
      <c r="U909" s="46">
        <f>VLOOKUP(ROUND(K909,0),Sheet2!$B$20:$J$37,5,0)</f>
        <v>3782.9916157892471</v>
      </c>
      <c r="V909" s="46">
        <f>VLOOKUP(ROUND(K909,0),Sheet2!$B$20:$J$37,6,0)</f>
        <v>3548.6367327923881</v>
      </c>
      <c r="W909" s="46">
        <f>VLOOKUP(ROUND(K909,0),Sheet2!$B$20:$J$37,7,0)</f>
        <v>3288.2514175550023</v>
      </c>
      <c r="X909" s="46">
        <f>VLOOKUP(ROUND(K909,0),Sheet2!$B$20:$J$37,8,0)</f>
        <v>3027.866102317616</v>
      </c>
      <c r="Y909" s="46">
        <f>VLOOKUP(ROUND(K909,0),Sheet2!$B$20:$J$37,9,0)</f>
        <v>2793.5112193207569</v>
      </c>
      <c r="Z909" s="46">
        <f>VLOOKUP(ROUND(K909,0),Sheet2!$B$20:$M$37,10,0)</f>
        <v>2653.2592751158591</v>
      </c>
      <c r="AA909" s="46">
        <f>VLOOKUP(ROUND(K909,0),Sheet2!$B$20:$M$37,11,0)</f>
        <v>2562.1751530474321</v>
      </c>
      <c r="AB909" s="46">
        <f>VLOOKUP(ROUND(K909,0),Sheet2!$B$20:$M$37,12,0)</f>
        <v>2390.1698879405726</v>
      </c>
      <c r="AC909" s="46">
        <v>10</v>
      </c>
      <c r="AD909" s="53">
        <f t="shared" si="403"/>
        <v>0</v>
      </c>
      <c r="AE909">
        <v>1</v>
      </c>
      <c r="AF909" s="46">
        <v>0</v>
      </c>
      <c r="AG909">
        <v>0</v>
      </c>
      <c r="AH909" s="45">
        <v>0</v>
      </c>
      <c r="AL909">
        <v>0</v>
      </c>
      <c r="AM909" s="45">
        <v>0</v>
      </c>
      <c r="AO909">
        <v>0</v>
      </c>
      <c r="AS909">
        <v>0</v>
      </c>
      <c r="AT909">
        <v>0</v>
      </c>
      <c r="AU909" t="s">
        <v>21</v>
      </c>
      <c r="AV909" t="s">
        <v>25</v>
      </c>
      <c r="AW909">
        <v>0</v>
      </c>
      <c r="AX909">
        <v>1</v>
      </c>
      <c r="AY909">
        <v>1</v>
      </c>
      <c r="AZ909" s="51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 s="51">
        <f t="shared" si="404"/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/>
      <c r="CW909">
        <v>0</v>
      </c>
      <c r="CY909">
        <v>0</v>
      </c>
      <c r="CZ909">
        <v>0</v>
      </c>
      <c r="DA909">
        <v>0</v>
      </c>
      <c r="DC909">
        <v>0</v>
      </c>
      <c r="DD909" s="54">
        <f t="shared" si="406"/>
        <v>0</v>
      </c>
      <c r="DE909" t="s">
        <v>8</v>
      </c>
      <c r="DF909">
        <v>0</v>
      </c>
      <c r="DG909" s="46">
        <v>0</v>
      </c>
      <c r="DH909" t="s">
        <v>68</v>
      </c>
    </row>
    <row r="910" spans="1:112" hidden="1" x14ac:dyDescent="0.35">
      <c r="A910" t="s">
        <v>3</v>
      </c>
      <c r="B910">
        <v>923522229</v>
      </c>
      <c r="C910">
        <v>1995</v>
      </c>
      <c r="D910">
        <v>27</v>
      </c>
      <c r="E910">
        <v>1</v>
      </c>
      <c r="F910" t="s">
        <v>8</v>
      </c>
      <c r="G910" s="3" t="s">
        <v>11</v>
      </c>
      <c r="H910" s="1">
        <v>44439</v>
      </c>
      <c r="I910" s="1"/>
      <c r="J910" s="1">
        <v>44490</v>
      </c>
      <c r="K910">
        <v>40</v>
      </c>
      <c r="L910" s="48">
        <f t="shared" si="409"/>
        <v>0</v>
      </c>
      <c r="M910" s="48">
        <f t="shared" si="401"/>
        <v>0</v>
      </c>
      <c r="N910" s="48">
        <f t="shared" si="402"/>
        <v>0</v>
      </c>
      <c r="O910">
        <v>32.714285714285715</v>
      </c>
      <c r="P910">
        <v>2800</v>
      </c>
      <c r="Q910" s="9">
        <f>VLOOKUP(ROUND(K910,0),Sheet2!$B$20:$J$37,8,0)</f>
        <v>3027.866102317616</v>
      </c>
      <c r="R910" s="46">
        <f>VLOOKUP(ROUND(K910,0),Sheet2!$B$20:$J$37,2,0)</f>
        <v>4186.3329471694315</v>
      </c>
      <c r="S910" s="46">
        <f>VLOOKUP(ROUND(K910,0),Sheet2!$B$20:$J$37,3,0)</f>
        <v>4014.327682062572</v>
      </c>
      <c r="T910" s="46">
        <f>VLOOKUP(ROUND(K910,0),Sheet2!$B$20:$J$37,4,0)</f>
        <v>3923.2435599941455</v>
      </c>
      <c r="U910" s="46">
        <f>VLOOKUP(ROUND(K910,0),Sheet2!$B$20:$J$37,5,0)</f>
        <v>3782.9916157892471</v>
      </c>
      <c r="V910" s="46">
        <f>VLOOKUP(ROUND(K910,0),Sheet2!$B$20:$J$37,6,0)</f>
        <v>3548.6367327923881</v>
      </c>
      <c r="W910" s="46">
        <f>VLOOKUP(ROUND(K910,0),Sheet2!$B$20:$J$37,7,0)</f>
        <v>3288.2514175550023</v>
      </c>
      <c r="X910" s="46">
        <f>VLOOKUP(ROUND(K910,0),Sheet2!$B$20:$J$37,8,0)</f>
        <v>3027.866102317616</v>
      </c>
      <c r="Y910" s="46">
        <f>VLOOKUP(ROUND(K910,0),Sheet2!$B$20:$J$37,9,0)</f>
        <v>2793.5112193207569</v>
      </c>
      <c r="Z910" s="46">
        <f>VLOOKUP(ROUND(K910,0),Sheet2!$B$20:$M$37,10,0)</f>
        <v>2653.2592751158591</v>
      </c>
      <c r="AA910" s="46">
        <f>VLOOKUP(ROUND(K910,0),Sheet2!$B$20:$M$37,11,0)</f>
        <v>2562.1751530474321</v>
      </c>
      <c r="AB910" s="46">
        <f>VLOOKUP(ROUND(K910,0),Sheet2!$B$20:$M$37,12,0)</f>
        <v>2390.1698879405726</v>
      </c>
      <c r="AC910" s="46">
        <v>10</v>
      </c>
      <c r="AD910" s="53">
        <f t="shared" si="403"/>
        <v>0</v>
      </c>
      <c r="AE910">
        <v>1</v>
      </c>
      <c r="AF910" s="46">
        <v>0</v>
      </c>
      <c r="AG910">
        <v>0</v>
      </c>
      <c r="AH910" s="45">
        <v>0</v>
      </c>
      <c r="AL910">
        <v>0</v>
      </c>
      <c r="AM910" s="45">
        <v>0</v>
      </c>
      <c r="AO910">
        <v>0</v>
      </c>
      <c r="AQ910">
        <v>0</v>
      </c>
      <c r="AS910">
        <v>0</v>
      </c>
      <c r="AT910">
        <v>0</v>
      </c>
      <c r="AU910" t="s">
        <v>21</v>
      </c>
      <c r="AV910" t="s">
        <v>25</v>
      </c>
      <c r="AW910">
        <v>0</v>
      </c>
      <c r="AX910">
        <v>0</v>
      </c>
      <c r="AY910">
        <v>0</v>
      </c>
      <c r="AZ910" s="51">
        <f t="shared" si="407"/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51">
        <f t="shared" si="404"/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/>
      <c r="CW910">
        <v>0</v>
      </c>
      <c r="CY910">
        <v>0</v>
      </c>
      <c r="CZ910">
        <v>0</v>
      </c>
      <c r="DA910">
        <v>0</v>
      </c>
      <c r="DC910">
        <v>0</v>
      </c>
      <c r="DD910" s="54">
        <f t="shared" si="406"/>
        <v>0</v>
      </c>
      <c r="DE910" t="s">
        <v>8</v>
      </c>
      <c r="DF910">
        <v>0</v>
      </c>
      <c r="DG910" s="46">
        <v>0</v>
      </c>
      <c r="DH910" t="s">
        <v>68</v>
      </c>
    </row>
    <row r="911" spans="1:112" hidden="1" x14ac:dyDescent="0.35">
      <c r="A911" t="s">
        <v>3</v>
      </c>
      <c r="B911">
        <v>378456638</v>
      </c>
      <c r="C911">
        <v>1995</v>
      </c>
      <c r="D911">
        <v>27</v>
      </c>
      <c r="E911">
        <v>1</v>
      </c>
      <c r="F911" t="s">
        <v>8</v>
      </c>
      <c r="G911" s="3" t="s">
        <v>11</v>
      </c>
      <c r="H911" s="1">
        <v>44435</v>
      </c>
      <c r="I911" s="1">
        <v>44545</v>
      </c>
      <c r="J911" s="1">
        <v>44493</v>
      </c>
      <c r="K911">
        <v>40</v>
      </c>
      <c r="L911" s="48">
        <f t="shared" si="409"/>
        <v>0</v>
      </c>
      <c r="M911" s="48">
        <f t="shared" si="401"/>
        <v>0</v>
      </c>
      <c r="N911" s="48">
        <f t="shared" si="402"/>
        <v>0</v>
      </c>
      <c r="O911">
        <v>31.714285714285715</v>
      </c>
      <c r="P911">
        <v>2800</v>
      </c>
      <c r="Q911" s="9">
        <f>VLOOKUP(ROUND(K911,0),Sheet2!$B$20:$J$37,8,0)</f>
        <v>3027.866102317616</v>
      </c>
      <c r="R911" s="46">
        <f>VLOOKUP(ROUND(K911,0),Sheet2!$B$20:$J$37,2,0)</f>
        <v>4186.3329471694315</v>
      </c>
      <c r="S911" s="46">
        <f>VLOOKUP(ROUND(K911,0),Sheet2!$B$20:$J$37,3,0)</f>
        <v>4014.327682062572</v>
      </c>
      <c r="T911" s="46">
        <f>VLOOKUP(ROUND(K911,0),Sheet2!$B$20:$J$37,4,0)</f>
        <v>3923.2435599941455</v>
      </c>
      <c r="U911" s="46">
        <f>VLOOKUP(ROUND(K911,0),Sheet2!$B$20:$J$37,5,0)</f>
        <v>3782.9916157892471</v>
      </c>
      <c r="V911" s="46">
        <f>VLOOKUP(ROUND(K911,0),Sheet2!$B$20:$J$37,6,0)</f>
        <v>3548.6367327923881</v>
      </c>
      <c r="W911" s="46">
        <f>VLOOKUP(ROUND(K911,0),Sheet2!$B$20:$J$37,7,0)</f>
        <v>3288.2514175550023</v>
      </c>
      <c r="X911" s="46">
        <f>VLOOKUP(ROUND(K911,0),Sheet2!$B$20:$J$37,8,0)</f>
        <v>3027.866102317616</v>
      </c>
      <c r="Y911" s="46">
        <f>VLOOKUP(ROUND(K911,0),Sheet2!$B$20:$J$37,9,0)</f>
        <v>2793.5112193207569</v>
      </c>
      <c r="Z911" s="46">
        <f>VLOOKUP(ROUND(K911,0),Sheet2!$B$20:$M$37,10,0)</f>
        <v>2653.2592751158591</v>
      </c>
      <c r="AA911" s="46">
        <f>VLOOKUP(ROUND(K911,0),Sheet2!$B$20:$M$37,11,0)</f>
        <v>2562.1751530474321</v>
      </c>
      <c r="AB911" s="46">
        <f>VLOOKUP(ROUND(K911,0),Sheet2!$B$20:$M$37,12,0)</f>
        <v>2390.1698879405726</v>
      </c>
      <c r="AC911" s="46">
        <v>10</v>
      </c>
      <c r="AD911" s="53">
        <f t="shared" si="403"/>
        <v>0</v>
      </c>
      <c r="AE911">
        <v>1</v>
      </c>
      <c r="AF911" s="46">
        <v>0</v>
      </c>
      <c r="AG911">
        <v>0</v>
      </c>
      <c r="AH911" s="45">
        <v>0</v>
      </c>
      <c r="AL911">
        <v>0</v>
      </c>
      <c r="AM911" s="45">
        <v>0</v>
      </c>
      <c r="AO911">
        <v>0</v>
      </c>
      <c r="AS911">
        <v>0</v>
      </c>
      <c r="AT911">
        <v>0</v>
      </c>
      <c r="AU911" t="s">
        <v>20</v>
      </c>
      <c r="AV911" t="s">
        <v>24</v>
      </c>
      <c r="AW911">
        <v>0</v>
      </c>
      <c r="AX911">
        <v>0</v>
      </c>
      <c r="AY911">
        <v>1</v>
      </c>
      <c r="AZ911" s="51">
        <f t="shared" si="407"/>
        <v>1</v>
      </c>
      <c r="BA911">
        <v>0</v>
      </c>
      <c r="BB911">
        <v>0</v>
      </c>
      <c r="BC911">
        <v>1</v>
      </c>
      <c r="BD911">
        <v>0</v>
      </c>
      <c r="BE911">
        <v>0</v>
      </c>
      <c r="BF911" s="51">
        <f t="shared" si="404"/>
        <v>0</v>
      </c>
      <c r="BG911">
        <v>0</v>
      </c>
      <c r="BH911">
        <v>1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110</v>
      </c>
      <c r="BW911" t="s">
        <v>24</v>
      </c>
      <c r="BX911">
        <v>0</v>
      </c>
      <c r="BY911">
        <v>0</v>
      </c>
      <c r="BZ911" s="52">
        <f t="shared" ref="BZ911:BZ913" si="412">BX911+BY911</f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 s="52">
        <f t="shared" ref="CF911:CF913" si="413">CD911+CE911</f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Y911">
        <v>0</v>
      </c>
      <c r="CZ911">
        <v>0</v>
      </c>
      <c r="DA911">
        <v>1</v>
      </c>
      <c r="DB911">
        <v>35</v>
      </c>
      <c r="DC911">
        <v>1</v>
      </c>
      <c r="DD911" s="54">
        <f t="shared" si="406"/>
        <v>1</v>
      </c>
      <c r="DE911" t="s">
        <v>8</v>
      </c>
      <c r="DF911">
        <v>0</v>
      </c>
      <c r="DG911" s="46">
        <v>0</v>
      </c>
      <c r="DH911" t="s">
        <v>68</v>
      </c>
    </row>
    <row r="912" spans="1:112" hidden="1" x14ac:dyDescent="0.35">
      <c r="A912" t="s">
        <v>3</v>
      </c>
      <c r="B912">
        <v>764517388</v>
      </c>
      <c r="C912">
        <v>1995</v>
      </c>
      <c r="D912">
        <v>27</v>
      </c>
      <c r="E912">
        <v>0</v>
      </c>
      <c r="F912" t="s">
        <v>8</v>
      </c>
      <c r="G912" s="3" t="s">
        <v>11</v>
      </c>
      <c r="H912" s="1">
        <v>44445</v>
      </c>
      <c r="I912" s="1">
        <v>44466</v>
      </c>
      <c r="J912" s="1">
        <v>44530</v>
      </c>
      <c r="K912">
        <v>40</v>
      </c>
      <c r="L912" s="48">
        <f t="shared" si="409"/>
        <v>0</v>
      </c>
      <c r="M912" s="48">
        <f t="shared" si="401"/>
        <v>0</v>
      </c>
      <c r="N912" s="48">
        <f t="shared" si="402"/>
        <v>0</v>
      </c>
      <c r="O912">
        <v>30.857142857142858</v>
      </c>
      <c r="P912">
        <v>2800</v>
      </c>
      <c r="Q912" s="9">
        <f>VLOOKUP(ROUND(K912,0),Sheet2!$B$20:$J$37,8,0)</f>
        <v>3027.866102317616</v>
      </c>
      <c r="R912" s="46">
        <f>VLOOKUP(ROUND(K912,0),Sheet2!$B$20:$J$37,2,0)</f>
        <v>4186.3329471694315</v>
      </c>
      <c r="S912" s="46">
        <f>VLOOKUP(ROUND(K912,0),Sheet2!$B$20:$J$37,3,0)</f>
        <v>4014.327682062572</v>
      </c>
      <c r="T912" s="46">
        <f>VLOOKUP(ROUND(K912,0),Sheet2!$B$20:$J$37,4,0)</f>
        <v>3923.2435599941455</v>
      </c>
      <c r="U912" s="46">
        <f>VLOOKUP(ROUND(K912,0),Sheet2!$B$20:$J$37,5,0)</f>
        <v>3782.9916157892471</v>
      </c>
      <c r="V912" s="46">
        <f>VLOOKUP(ROUND(K912,0),Sheet2!$B$20:$J$37,6,0)</f>
        <v>3548.6367327923881</v>
      </c>
      <c r="W912" s="46">
        <f>VLOOKUP(ROUND(K912,0),Sheet2!$B$20:$J$37,7,0)</f>
        <v>3288.2514175550023</v>
      </c>
      <c r="X912" s="46">
        <f>VLOOKUP(ROUND(K912,0),Sheet2!$B$20:$J$37,8,0)</f>
        <v>3027.866102317616</v>
      </c>
      <c r="Y912" s="46">
        <f>VLOOKUP(ROUND(K912,0),Sheet2!$B$20:$J$37,9,0)</f>
        <v>2793.5112193207569</v>
      </c>
      <c r="Z912" s="46">
        <f>VLOOKUP(ROUND(K912,0),Sheet2!$B$20:$M$37,10,0)</f>
        <v>2653.2592751158591</v>
      </c>
      <c r="AA912" s="46">
        <f>VLOOKUP(ROUND(K912,0),Sheet2!$B$20:$M$37,11,0)</f>
        <v>2562.1751530474321</v>
      </c>
      <c r="AB912" s="46">
        <f>VLOOKUP(ROUND(K912,0),Sheet2!$B$20:$M$37,12,0)</f>
        <v>2390.1698879405726</v>
      </c>
      <c r="AC912" s="46">
        <v>10</v>
      </c>
      <c r="AD912" s="53">
        <f t="shared" si="403"/>
        <v>0</v>
      </c>
      <c r="AE912">
        <v>1</v>
      </c>
      <c r="AF912" s="46">
        <v>0</v>
      </c>
      <c r="AG912">
        <v>0</v>
      </c>
      <c r="AH912" s="45">
        <v>0</v>
      </c>
      <c r="AL912">
        <v>0</v>
      </c>
      <c r="AM912" s="45">
        <v>0</v>
      </c>
      <c r="AO912">
        <v>0</v>
      </c>
      <c r="AS912">
        <v>0</v>
      </c>
      <c r="AT912">
        <v>0</v>
      </c>
      <c r="AU912" t="s">
        <v>20</v>
      </c>
      <c r="AV912" t="s">
        <v>25</v>
      </c>
      <c r="AW912">
        <v>0</v>
      </c>
      <c r="AX912">
        <v>0</v>
      </c>
      <c r="AY912">
        <v>1</v>
      </c>
      <c r="AZ912" s="51">
        <f t="shared" si="407"/>
        <v>1</v>
      </c>
      <c r="BA912">
        <v>0</v>
      </c>
      <c r="BB912">
        <v>0</v>
      </c>
      <c r="BC912">
        <v>0</v>
      </c>
      <c r="BD912">
        <v>0</v>
      </c>
      <c r="BE912">
        <v>0</v>
      </c>
      <c r="BF912" s="51">
        <f t="shared" si="404"/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21</v>
      </c>
      <c r="BW912" t="s">
        <v>25</v>
      </c>
      <c r="BX912">
        <v>0</v>
      </c>
      <c r="BY912">
        <v>1</v>
      </c>
      <c r="BZ912" s="52">
        <f t="shared" si="412"/>
        <v>1</v>
      </c>
      <c r="CA912">
        <v>0</v>
      </c>
      <c r="CB912">
        <v>0</v>
      </c>
      <c r="CC912">
        <v>0</v>
      </c>
      <c r="CD912">
        <v>0</v>
      </c>
      <c r="CE912">
        <v>0</v>
      </c>
      <c r="CF912" s="52">
        <f t="shared" si="413"/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Y912">
        <v>0</v>
      </c>
      <c r="CZ912">
        <v>0</v>
      </c>
      <c r="DA912">
        <v>0</v>
      </c>
      <c r="DC912">
        <v>0</v>
      </c>
      <c r="DD912" s="54">
        <f t="shared" si="406"/>
        <v>0</v>
      </c>
      <c r="DE912" t="s">
        <v>73</v>
      </c>
      <c r="DF912">
        <v>0</v>
      </c>
      <c r="DG912" s="46">
        <v>0</v>
      </c>
      <c r="DH912" t="s">
        <v>68</v>
      </c>
    </row>
    <row r="913" spans="1:112" hidden="1" x14ac:dyDescent="0.35">
      <c r="A913" t="s">
        <v>2</v>
      </c>
      <c r="B913">
        <v>21009789</v>
      </c>
      <c r="C913">
        <v>1989</v>
      </c>
      <c r="D913">
        <v>33</v>
      </c>
      <c r="E913">
        <v>0</v>
      </c>
      <c r="F913" t="s">
        <v>8</v>
      </c>
      <c r="G913" s="3" t="s">
        <v>11</v>
      </c>
      <c r="H913" s="1">
        <v>44425</v>
      </c>
      <c r="I913" s="1">
        <v>44486</v>
      </c>
      <c r="J913" s="1">
        <v>44463</v>
      </c>
      <c r="K913">
        <v>38</v>
      </c>
      <c r="L913" s="48">
        <f t="shared" si="409"/>
        <v>0</v>
      </c>
      <c r="M913" s="48">
        <f t="shared" si="401"/>
        <v>0</v>
      </c>
      <c r="N913" s="48">
        <f t="shared" si="402"/>
        <v>0</v>
      </c>
      <c r="O913">
        <v>32.571428571428569</v>
      </c>
      <c r="P913">
        <v>2500</v>
      </c>
      <c r="Q913" s="9">
        <f>VLOOKUP(ROUND(K913,0),Sheet2!$B$20:$J$37,8,0)</f>
        <v>2726.9345824864808</v>
      </c>
      <c r="R913" s="46">
        <f>VLOOKUP(ROUND(K913,0),Sheet2!$B$20:$J$37,2,0)</f>
        <v>3770.264503671694</v>
      </c>
      <c r="S913" s="46">
        <f>VLOOKUP(ROUND(K913,0),Sheet2!$B$20:$J$37,3,0)</f>
        <v>3615.3543821737098</v>
      </c>
      <c r="T913" s="46">
        <f>VLOOKUP(ROUND(K913,0),Sheet2!$B$20:$J$37,4,0)</f>
        <v>3533.3228675721571</v>
      </c>
      <c r="U913" s="46">
        <f>VLOOKUP(ROUND(K913,0),Sheet2!$B$20:$J$37,5,0)</f>
        <v>3407.0101892735506</v>
      </c>
      <c r="V913" s="46">
        <f>VLOOKUP(ROUND(K913,0),Sheet2!$B$20:$J$37,6,0)</f>
        <v>3195.9472117761161</v>
      </c>
      <c r="W913" s="46">
        <f>VLOOKUP(ROUND(K913,0),Sheet2!$B$20:$J$37,7,0)</f>
        <v>2961.4408971312987</v>
      </c>
      <c r="X913" s="46">
        <f>VLOOKUP(ROUND(K913,0),Sheet2!$B$20:$J$37,8,0)</f>
        <v>2726.9345824864808</v>
      </c>
      <c r="Y913" s="46">
        <f>VLOOKUP(ROUND(K913,0),Sheet2!$B$20:$J$37,9,0)</f>
        <v>2515.8716049890463</v>
      </c>
      <c r="Z913" s="46">
        <f>VLOOKUP(ROUND(K913,0),Sheet2!$B$20:$M$37,10,0)</f>
        <v>2389.5589266904399</v>
      </c>
      <c r="AA913" s="46">
        <f>VLOOKUP(ROUND(K913,0),Sheet2!$B$20:$M$37,11,0)</f>
        <v>2307.5274120888876</v>
      </c>
      <c r="AB913" s="46">
        <f>VLOOKUP(ROUND(K913,0),Sheet2!$B$20:$M$37,12,0)</f>
        <v>2152.6172905909029</v>
      </c>
      <c r="AC913" s="46">
        <v>5</v>
      </c>
      <c r="AD913" s="53">
        <f t="shared" si="403"/>
        <v>1</v>
      </c>
      <c r="AE913">
        <v>1</v>
      </c>
      <c r="AF913" s="46">
        <v>0</v>
      </c>
      <c r="AG913">
        <v>0</v>
      </c>
      <c r="AH913" s="45">
        <v>0</v>
      </c>
      <c r="AL913">
        <v>0</v>
      </c>
      <c r="AM913" s="45">
        <v>0</v>
      </c>
      <c r="AO913">
        <v>0</v>
      </c>
      <c r="AQ913">
        <v>0</v>
      </c>
      <c r="AS913">
        <v>0</v>
      </c>
      <c r="AT913">
        <v>0</v>
      </c>
      <c r="AU913" t="s">
        <v>20</v>
      </c>
      <c r="AV913" t="s">
        <v>24</v>
      </c>
      <c r="AW913">
        <v>0</v>
      </c>
      <c r="AX913">
        <v>1</v>
      </c>
      <c r="AY913">
        <v>0</v>
      </c>
      <c r="AZ913" s="51">
        <f t="shared" si="407"/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 s="51">
        <f t="shared" si="404"/>
        <v>0</v>
      </c>
      <c r="BG913">
        <v>0</v>
      </c>
      <c r="BH913">
        <v>0</v>
      </c>
      <c r="BI913">
        <v>0</v>
      </c>
      <c r="BJ913">
        <v>1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61</v>
      </c>
      <c r="BW913" t="s">
        <v>24</v>
      </c>
      <c r="BX913">
        <v>0</v>
      </c>
      <c r="BY913">
        <v>0</v>
      </c>
      <c r="BZ913" s="52">
        <f t="shared" si="412"/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 s="52">
        <f t="shared" si="413"/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Y913">
        <v>0</v>
      </c>
      <c r="CZ913">
        <v>0</v>
      </c>
      <c r="DA913">
        <v>0</v>
      </c>
      <c r="DC913">
        <v>0</v>
      </c>
      <c r="DD913" s="54">
        <f t="shared" si="406"/>
        <v>0</v>
      </c>
      <c r="DF913">
        <v>0</v>
      </c>
      <c r="DG913" s="46">
        <v>0</v>
      </c>
      <c r="DH913" t="s">
        <v>68</v>
      </c>
    </row>
    <row r="914" spans="1:112" hidden="1" x14ac:dyDescent="0.35">
      <c r="A914" t="s">
        <v>2</v>
      </c>
      <c r="B914">
        <v>21013221</v>
      </c>
      <c r="C914">
        <v>1986</v>
      </c>
      <c r="D914">
        <v>36</v>
      </c>
      <c r="E914">
        <v>0</v>
      </c>
      <c r="F914" t="s">
        <v>8</v>
      </c>
      <c r="G914" s="3" t="s">
        <v>11</v>
      </c>
      <c r="H914" s="1">
        <v>44428</v>
      </c>
      <c r="I914" s="1" t="s">
        <v>52</v>
      </c>
      <c r="J914" s="1">
        <v>44447</v>
      </c>
      <c r="K914">
        <v>38</v>
      </c>
      <c r="L914" s="48">
        <f t="shared" si="409"/>
        <v>0</v>
      </c>
      <c r="M914" s="48">
        <f t="shared" si="401"/>
        <v>0</v>
      </c>
      <c r="N914" s="48">
        <f t="shared" si="402"/>
        <v>0</v>
      </c>
      <c r="O914">
        <v>35.285714285714285</v>
      </c>
      <c r="P914">
        <v>2500</v>
      </c>
      <c r="Q914" s="9">
        <f>VLOOKUP(ROUND(K914,0),Sheet2!$B$20:$J$37,8,0)</f>
        <v>2726.9345824864808</v>
      </c>
      <c r="R914" s="46">
        <f>VLOOKUP(ROUND(K914,0),Sheet2!$B$20:$J$37,2,0)</f>
        <v>3770.264503671694</v>
      </c>
      <c r="S914" s="46">
        <f>VLOOKUP(ROUND(K914,0),Sheet2!$B$20:$J$37,3,0)</f>
        <v>3615.3543821737098</v>
      </c>
      <c r="T914" s="46">
        <f>VLOOKUP(ROUND(K914,0),Sheet2!$B$20:$J$37,4,0)</f>
        <v>3533.3228675721571</v>
      </c>
      <c r="U914" s="46">
        <f>VLOOKUP(ROUND(K914,0),Sheet2!$B$20:$J$37,5,0)</f>
        <v>3407.0101892735506</v>
      </c>
      <c r="V914" s="46">
        <f>VLOOKUP(ROUND(K914,0),Sheet2!$B$20:$J$37,6,0)</f>
        <v>3195.9472117761161</v>
      </c>
      <c r="W914" s="46">
        <f>VLOOKUP(ROUND(K914,0),Sheet2!$B$20:$J$37,7,0)</f>
        <v>2961.4408971312987</v>
      </c>
      <c r="X914" s="46">
        <f>VLOOKUP(ROUND(K914,0),Sheet2!$B$20:$J$37,8,0)</f>
        <v>2726.9345824864808</v>
      </c>
      <c r="Y914" s="46">
        <f>VLOOKUP(ROUND(K914,0),Sheet2!$B$20:$J$37,9,0)</f>
        <v>2515.8716049890463</v>
      </c>
      <c r="Z914" s="46">
        <f>VLOOKUP(ROUND(K914,0),Sheet2!$B$20:$M$37,10,0)</f>
        <v>2389.5589266904399</v>
      </c>
      <c r="AA914" s="46">
        <f>VLOOKUP(ROUND(K914,0),Sheet2!$B$20:$M$37,11,0)</f>
        <v>2307.5274120888876</v>
      </c>
      <c r="AB914" s="46">
        <f>VLOOKUP(ROUND(K914,0),Sheet2!$B$20:$M$37,12,0)</f>
        <v>2152.6172905909029</v>
      </c>
      <c r="AC914" s="46">
        <v>5</v>
      </c>
      <c r="AD914" s="53">
        <f t="shared" si="403"/>
        <v>1</v>
      </c>
      <c r="AE914">
        <v>1</v>
      </c>
      <c r="AF914" s="46">
        <v>0</v>
      </c>
      <c r="AG914">
        <v>0</v>
      </c>
      <c r="AH914" s="45">
        <v>0</v>
      </c>
      <c r="AL914">
        <v>0</v>
      </c>
      <c r="AM914" s="45">
        <v>0</v>
      </c>
      <c r="AO914">
        <v>0</v>
      </c>
      <c r="AQ914">
        <v>0</v>
      </c>
      <c r="AS914">
        <v>0</v>
      </c>
      <c r="AT914">
        <v>0</v>
      </c>
      <c r="AU914" t="s">
        <v>21</v>
      </c>
      <c r="AV914" t="s">
        <v>24</v>
      </c>
      <c r="AW914">
        <v>0</v>
      </c>
      <c r="AX914">
        <v>0</v>
      </c>
      <c r="AY914">
        <v>0</v>
      </c>
      <c r="AZ914" s="51">
        <f t="shared" si="407"/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51">
        <f t="shared" si="404"/>
        <v>0</v>
      </c>
      <c r="BG914">
        <v>0</v>
      </c>
      <c r="BH914">
        <v>0</v>
      </c>
      <c r="BI914">
        <v>1</v>
      </c>
      <c r="BJ914">
        <v>1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/>
      <c r="CW914">
        <v>0</v>
      </c>
      <c r="CY914">
        <v>0</v>
      </c>
      <c r="CZ914">
        <v>0</v>
      </c>
      <c r="DA914">
        <v>0</v>
      </c>
      <c r="DC914">
        <v>0</v>
      </c>
      <c r="DD914" s="54">
        <f t="shared" si="406"/>
        <v>0</v>
      </c>
      <c r="DF914">
        <v>0</v>
      </c>
      <c r="DG914" s="46">
        <v>0</v>
      </c>
      <c r="DH914" t="s">
        <v>68</v>
      </c>
    </row>
    <row r="915" spans="1:112" hidden="1" x14ac:dyDescent="0.35">
      <c r="A915" t="s">
        <v>2</v>
      </c>
      <c r="B915">
        <v>14021579</v>
      </c>
      <c r="C915">
        <v>1985</v>
      </c>
      <c r="D915">
        <v>37</v>
      </c>
      <c r="E915">
        <v>0</v>
      </c>
      <c r="F915" t="s">
        <v>8</v>
      </c>
      <c r="G915" s="4" t="s">
        <v>11</v>
      </c>
      <c r="H915" s="1">
        <v>44427</v>
      </c>
      <c r="I915" s="1">
        <v>44481</v>
      </c>
      <c r="J915" s="1">
        <v>44533</v>
      </c>
      <c r="K915">
        <v>38</v>
      </c>
      <c r="L915" s="48">
        <f t="shared" si="409"/>
        <v>0</v>
      </c>
      <c r="M915" s="48">
        <f t="shared" si="401"/>
        <v>0</v>
      </c>
      <c r="N915" s="48">
        <f t="shared" si="402"/>
        <v>0</v>
      </c>
      <c r="O915">
        <v>30.571428571428569</v>
      </c>
      <c r="P915">
        <v>2500</v>
      </c>
      <c r="Q915" s="9">
        <f>VLOOKUP(ROUND(K915,0),Sheet2!$B$20:$J$37,8,0)</f>
        <v>2726.9345824864808</v>
      </c>
      <c r="R915" s="46">
        <f>VLOOKUP(ROUND(K915,0),Sheet2!$B$20:$J$37,2,0)</f>
        <v>3770.264503671694</v>
      </c>
      <c r="S915" s="46">
        <f>VLOOKUP(ROUND(K915,0),Sheet2!$B$20:$J$37,3,0)</f>
        <v>3615.3543821737098</v>
      </c>
      <c r="T915" s="46">
        <f>VLOOKUP(ROUND(K915,0),Sheet2!$B$20:$J$37,4,0)</f>
        <v>3533.3228675721571</v>
      </c>
      <c r="U915" s="46">
        <f>VLOOKUP(ROUND(K915,0),Sheet2!$B$20:$J$37,5,0)</f>
        <v>3407.0101892735506</v>
      </c>
      <c r="V915" s="46">
        <f>VLOOKUP(ROUND(K915,0),Sheet2!$B$20:$J$37,6,0)</f>
        <v>3195.9472117761161</v>
      </c>
      <c r="W915" s="46">
        <f>VLOOKUP(ROUND(K915,0),Sheet2!$B$20:$J$37,7,0)</f>
        <v>2961.4408971312987</v>
      </c>
      <c r="X915" s="46">
        <f>VLOOKUP(ROUND(K915,0),Sheet2!$B$20:$J$37,8,0)</f>
        <v>2726.9345824864808</v>
      </c>
      <c r="Y915" s="46">
        <f>VLOOKUP(ROUND(K915,0),Sheet2!$B$20:$J$37,9,0)</f>
        <v>2515.8716049890463</v>
      </c>
      <c r="Z915" s="46">
        <f>VLOOKUP(ROUND(K915,0),Sheet2!$B$20:$M$37,10,0)</f>
        <v>2389.5589266904399</v>
      </c>
      <c r="AA915" s="46">
        <f>VLOOKUP(ROUND(K915,0),Sheet2!$B$20:$M$37,11,0)</f>
        <v>2307.5274120888876</v>
      </c>
      <c r="AB915" s="46">
        <f>VLOOKUP(ROUND(K915,0),Sheet2!$B$20:$M$37,12,0)</f>
        <v>2152.6172905909029</v>
      </c>
      <c r="AC915" s="46">
        <v>5</v>
      </c>
      <c r="AD915" s="53">
        <f t="shared" si="403"/>
        <v>1</v>
      </c>
      <c r="AE915">
        <v>1</v>
      </c>
      <c r="AF915" s="46">
        <v>0</v>
      </c>
      <c r="AG915">
        <v>0</v>
      </c>
      <c r="AH915" s="45">
        <v>0</v>
      </c>
      <c r="AL915">
        <v>0</v>
      </c>
      <c r="AM915" s="45">
        <v>0</v>
      </c>
      <c r="AO915">
        <v>0</v>
      </c>
      <c r="AQ915">
        <v>0</v>
      </c>
      <c r="AS915">
        <v>0</v>
      </c>
      <c r="AT915">
        <v>0</v>
      </c>
      <c r="AU915" t="s">
        <v>20</v>
      </c>
      <c r="AV915" t="s">
        <v>24</v>
      </c>
      <c r="AW915">
        <v>0</v>
      </c>
      <c r="AX915">
        <v>0</v>
      </c>
      <c r="AY915">
        <v>1</v>
      </c>
      <c r="AZ915" s="51">
        <f t="shared" si="407"/>
        <v>1</v>
      </c>
      <c r="BA915">
        <v>0</v>
      </c>
      <c r="BB915">
        <v>1</v>
      </c>
      <c r="BC915">
        <v>0</v>
      </c>
      <c r="BD915">
        <v>0</v>
      </c>
      <c r="BE915">
        <v>0</v>
      </c>
      <c r="BF915" s="51">
        <f t="shared" si="404"/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54</v>
      </c>
      <c r="BW915" t="s">
        <v>24</v>
      </c>
      <c r="BX915">
        <v>0</v>
      </c>
      <c r="BY915">
        <v>1</v>
      </c>
      <c r="BZ915" s="52">
        <f t="shared" ref="BZ915" si="414">BX915+BY915</f>
        <v>1</v>
      </c>
      <c r="CA915">
        <v>0</v>
      </c>
      <c r="CB915">
        <v>0</v>
      </c>
      <c r="CC915">
        <v>0</v>
      </c>
      <c r="CD915">
        <v>0</v>
      </c>
      <c r="CE915">
        <v>0</v>
      </c>
      <c r="CF915" s="52">
        <f>CD915+CE915</f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Y915">
        <v>0</v>
      </c>
      <c r="CZ915">
        <v>0</v>
      </c>
      <c r="DA915">
        <v>1</v>
      </c>
      <c r="DC915">
        <v>0</v>
      </c>
      <c r="DD915" s="54">
        <f t="shared" si="406"/>
        <v>0</v>
      </c>
      <c r="DF915">
        <v>0</v>
      </c>
      <c r="DG915" s="46">
        <v>0</v>
      </c>
      <c r="DH915" t="s">
        <v>68</v>
      </c>
    </row>
    <row r="916" spans="1:112" x14ac:dyDescent="0.35">
      <c r="A916" t="s">
        <v>3</v>
      </c>
      <c r="B916">
        <v>707891113</v>
      </c>
      <c r="C916">
        <v>1997</v>
      </c>
      <c r="D916">
        <v>25</v>
      </c>
      <c r="E916">
        <v>1</v>
      </c>
      <c r="F916" t="s">
        <v>8</v>
      </c>
      <c r="G916" s="3" t="s">
        <v>11</v>
      </c>
      <c r="H916" s="1">
        <v>44428</v>
      </c>
      <c r="I916" s="1"/>
      <c r="J916" s="1">
        <v>44482</v>
      </c>
      <c r="K916">
        <v>33</v>
      </c>
      <c r="L916" s="48">
        <f t="shared" si="409"/>
        <v>0</v>
      </c>
      <c r="M916" s="48">
        <f t="shared" si="401"/>
        <v>1</v>
      </c>
      <c r="N916" s="48">
        <v>1</v>
      </c>
      <c r="O916">
        <v>25.285714285714285</v>
      </c>
      <c r="P916">
        <v>1700</v>
      </c>
      <c r="Q916" s="9">
        <f>VLOOKUP(ROUND(K916,0),Sheet2!$B$20:$J$37,8,0)</f>
        <v>1854.4313788494881</v>
      </c>
      <c r="R916" s="46">
        <f>VLOOKUP(ROUND(K916,0),Sheet2!$B$20:$J$37,2,0)</f>
        <v>2563.9400545487206</v>
      </c>
      <c r="S916" s="46">
        <f>VLOOKUP(ROUND(K916,0),Sheet2!$B$20:$J$37,3,0)</f>
        <v>2458.5945900655538</v>
      </c>
      <c r="T916" s="46">
        <f>VLOOKUP(ROUND(K916,0),Sheet2!$B$20:$J$37,4,0)</f>
        <v>2402.8096747585791</v>
      </c>
      <c r="U916" s="46">
        <f>VLOOKUP(ROUND(K916,0),Sheet2!$B$20:$J$37,5,0)</f>
        <v>2316.9116867071484</v>
      </c>
      <c r="V916" s="46">
        <f>VLOOKUP(ROUND(K916,0),Sheet2!$B$20:$J$37,6,0)</f>
        <v>2173.3798943061156</v>
      </c>
      <c r="W916" s="46">
        <f>VLOOKUP(ROUND(K916,0),Sheet2!$B$20:$J$37,7,0)</f>
        <v>2013.9056365778019</v>
      </c>
      <c r="X916" s="46">
        <f>VLOOKUP(ROUND(K916,0),Sheet2!$B$20:$J$37,8,0)</f>
        <v>1854.4313788494881</v>
      </c>
      <c r="Y916" s="46">
        <f>VLOOKUP(ROUND(K916,0),Sheet2!$B$20:$J$37,9,0)</f>
        <v>1710.8995864484555</v>
      </c>
      <c r="Z916" s="46">
        <f>VLOOKUP(ROUND(K916,0),Sheet2!$B$20:$M$37,10,0)</f>
        <v>1625.0015983970247</v>
      </c>
      <c r="AA916" s="46">
        <f>VLOOKUP(ROUND(K916,0),Sheet2!$B$20:$M$37,11,0)</f>
        <v>1569.2166830900501</v>
      </c>
      <c r="AB916" s="46">
        <f>VLOOKUP(ROUND(K916,0),Sheet2!$B$20:$M$37,12,0)</f>
        <v>1463.8712186068833</v>
      </c>
      <c r="AC916" s="46">
        <v>5</v>
      </c>
      <c r="AD916" s="53">
        <f t="shared" si="403"/>
        <v>1</v>
      </c>
      <c r="AE916">
        <v>1</v>
      </c>
      <c r="AF916" s="46">
        <v>0</v>
      </c>
      <c r="AG916">
        <v>0</v>
      </c>
      <c r="AH916" s="45">
        <v>0</v>
      </c>
      <c r="AL916">
        <v>0</v>
      </c>
      <c r="AM916" s="45">
        <v>0</v>
      </c>
      <c r="AO916">
        <v>0</v>
      </c>
      <c r="AQ916">
        <v>1</v>
      </c>
      <c r="AS916">
        <v>1</v>
      </c>
      <c r="AT916">
        <v>0</v>
      </c>
      <c r="AU916" t="s">
        <v>21</v>
      </c>
      <c r="AV916" t="s">
        <v>24</v>
      </c>
      <c r="AW916">
        <v>0</v>
      </c>
      <c r="AX916">
        <v>0</v>
      </c>
      <c r="AY916">
        <v>1</v>
      </c>
      <c r="AZ916" s="51">
        <f t="shared" si="407"/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 s="51">
        <f t="shared" si="404"/>
        <v>0</v>
      </c>
      <c r="BG916">
        <v>0</v>
      </c>
      <c r="BH916">
        <v>0</v>
      </c>
      <c r="BI916">
        <v>0</v>
      </c>
      <c r="BJ916">
        <v>1</v>
      </c>
      <c r="BK916">
        <v>0</v>
      </c>
      <c r="BL916">
        <v>0</v>
      </c>
      <c r="BM916">
        <v>1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/>
      <c r="CW916">
        <v>1</v>
      </c>
      <c r="CX916">
        <v>1</v>
      </c>
      <c r="CY916">
        <v>0</v>
      </c>
      <c r="CZ916">
        <v>0</v>
      </c>
      <c r="DA916">
        <v>1</v>
      </c>
      <c r="DB916">
        <v>30</v>
      </c>
      <c r="DC916">
        <v>0</v>
      </c>
      <c r="DD916" s="54">
        <f t="shared" si="406"/>
        <v>0</v>
      </c>
      <c r="DE916" t="s">
        <v>8</v>
      </c>
      <c r="DF916">
        <v>1</v>
      </c>
      <c r="DG916" s="46">
        <v>0</v>
      </c>
      <c r="DH916" t="s">
        <v>69</v>
      </c>
    </row>
    <row r="917" spans="1:112" hidden="1" x14ac:dyDescent="0.35">
      <c r="A917" t="s">
        <v>2</v>
      </c>
      <c r="B917">
        <v>21046223</v>
      </c>
      <c r="C917">
        <v>1993</v>
      </c>
      <c r="D917">
        <v>29</v>
      </c>
      <c r="E917">
        <v>0</v>
      </c>
      <c r="F917" t="s">
        <v>8</v>
      </c>
      <c r="G917" s="3" t="s">
        <v>11</v>
      </c>
      <c r="H917" s="1">
        <v>44427</v>
      </c>
      <c r="I917" s="1" t="s">
        <v>52</v>
      </c>
      <c r="J917" s="1">
        <v>44456</v>
      </c>
      <c r="K917">
        <v>38.571428571428569</v>
      </c>
      <c r="L917" s="48">
        <f t="shared" si="409"/>
        <v>0</v>
      </c>
      <c r="M917" s="48">
        <f t="shared" si="401"/>
        <v>0</v>
      </c>
      <c r="N917" s="48">
        <f t="shared" si="402"/>
        <v>0</v>
      </c>
      <c r="O917">
        <v>34.428571428571423</v>
      </c>
      <c r="P917">
        <v>2600</v>
      </c>
      <c r="Q917" s="9">
        <f>VLOOKUP(ROUND(K917,0),Sheet2!$B$20:$J$37,8,0)</f>
        <v>2883.6536389391513</v>
      </c>
      <c r="R917" s="46">
        <f>VLOOKUP(ROUND(K917,0),Sheet2!$B$20:$J$37,2,0)</f>
        <v>3986.9445441050993</v>
      </c>
      <c r="S917" s="46">
        <f>VLOOKUP(ROUND(K917,0),Sheet2!$B$20:$J$37,3,0)</f>
        <v>3823.1316171522089</v>
      </c>
      <c r="T917" s="46">
        <f>VLOOKUP(ROUND(K917,0),Sheet2!$B$20:$J$37,4,0)</f>
        <v>3736.3856874523608</v>
      </c>
      <c r="U917" s="46">
        <f>VLOOKUP(ROUND(K917,0),Sheet2!$B$20:$J$37,5,0)</f>
        <v>3602.8137210549116</v>
      </c>
      <c r="V917" s="46">
        <f>VLOOKUP(ROUND(K917,0),Sheet2!$B$20:$J$37,6,0)</f>
        <v>3379.6207896898895</v>
      </c>
      <c r="W917" s="46">
        <f>VLOOKUP(ROUND(K917,0),Sheet2!$B$20:$J$37,7,0)</f>
        <v>3131.6372143145204</v>
      </c>
      <c r="X917" s="46">
        <f>VLOOKUP(ROUND(K917,0),Sheet2!$B$20:$J$37,8,0)</f>
        <v>2883.6536389391513</v>
      </c>
      <c r="Y917" s="46">
        <f>VLOOKUP(ROUND(K917,0),Sheet2!$B$20:$J$37,9,0)</f>
        <v>2660.4607075741292</v>
      </c>
      <c r="Z917" s="46">
        <f>VLOOKUP(ROUND(K917,0),Sheet2!$B$20:$M$37,10,0)</f>
        <v>2526.8887411766796</v>
      </c>
      <c r="AA917" s="46">
        <f>VLOOKUP(ROUND(K917,0),Sheet2!$B$20:$M$37,11,0)</f>
        <v>2440.1428114768319</v>
      </c>
      <c r="AB917" s="46">
        <f>VLOOKUP(ROUND(K917,0),Sheet2!$B$20:$M$37,12,0)</f>
        <v>2276.3298845239415</v>
      </c>
      <c r="AC917" s="46">
        <v>5</v>
      </c>
      <c r="AD917" s="53">
        <f t="shared" si="403"/>
        <v>1</v>
      </c>
      <c r="AE917">
        <v>1</v>
      </c>
      <c r="AF917" s="46">
        <v>0</v>
      </c>
      <c r="AG917">
        <v>0</v>
      </c>
      <c r="AH917" s="45">
        <v>0</v>
      </c>
      <c r="AL917">
        <v>0</v>
      </c>
      <c r="AM917" s="45">
        <v>0</v>
      </c>
      <c r="AO917">
        <v>0</v>
      </c>
      <c r="AQ917">
        <v>0</v>
      </c>
      <c r="AS917">
        <v>0</v>
      </c>
      <c r="AT917">
        <v>0</v>
      </c>
      <c r="AU917" t="s">
        <v>21</v>
      </c>
      <c r="AV917" t="s">
        <v>24</v>
      </c>
      <c r="AW917">
        <v>0</v>
      </c>
      <c r="AX917">
        <v>0</v>
      </c>
      <c r="AY917">
        <v>1</v>
      </c>
      <c r="AZ917" s="51">
        <f t="shared" si="407"/>
        <v>1</v>
      </c>
      <c r="BA917">
        <v>0</v>
      </c>
      <c r="BB917">
        <v>0</v>
      </c>
      <c r="BC917">
        <v>1</v>
      </c>
      <c r="BD917">
        <v>0</v>
      </c>
      <c r="BE917">
        <v>0</v>
      </c>
      <c r="BF917" s="51">
        <f t="shared" si="404"/>
        <v>0</v>
      </c>
      <c r="BG917">
        <v>0</v>
      </c>
      <c r="BH917">
        <v>1</v>
      </c>
      <c r="BI917">
        <v>1</v>
      </c>
      <c r="BJ917">
        <v>0</v>
      </c>
      <c r="BK917">
        <v>0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/>
      <c r="CW917">
        <v>0</v>
      </c>
      <c r="CY917">
        <v>0</v>
      </c>
      <c r="CZ917">
        <v>0</v>
      </c>
      <c r="DA917">
        <v>0</v>
      </c>
      <c r="DC917">
        <v>0</v>
      </c>
      <c r="DD917" s="54">
        <f t="shared" si="406"/>
        <v>0</v>
      </c>
      <c r="DF917">
        <v>0</v>
      </c>
      <c r="DG917" s="46">
        <v>0</v>
      </c>
      <c r="DH917" t="s">
        <v>68</v>
      </c>
    </row>
    <row r="918" spans="1:112" hidden="1" x14ac:dyDescent="0.35">
      <c r="A918" t="s">
        <v>2</v>
      </c>
      <c r="B918">
        <v>21050184</v>
      </c>
      <c r="C918">
        <v>1984</v>
      </c>
      <c r="D918">
        <v>38</v>
      </c>
      <c r="E918">
        <v>0</v>
      </c>
      <c r="F918" t="s">
        <v>8</v>
      </c>
      <c r="G918" s="3" t="s">
        <v>11</v>
      </c>
      <c r="H918" s="1">
        <v>44479</v>
      </c>
      <c r="I918" s="1">
        <v>44501</v>
      </c>
      <c r="J918" s="1">
        <v>44507</v>
      </c>
      <c r="K918">
        <v>38.571428571428569</v>
      </c>
      <c r="L918" s="48">
        <f t="shared" si="409"/>
        <v>0</v>
      </c>
      <c r="M918" s="48">
        <f t="shared" si="401"/>
        <v>0</v>
      </c>
      <c r="N918" s="48">
        <f t="shared" si="402"/>
        <v>0</v>
      </c>
      <c r="O918">
        <v>37.714285714285715</v>
      </c>
      <c r="P918">
        <v>2600</v>
      </c>
      <c r="Q918" s="9">
        <f>VLOOKUP(ROUND(K918,0),Sheet2!$B$20:$J$37,8,0)</f>
        <v>2883.6536389391513</v>
      </c>
      <c r="R918" s="46">
        <f>VLOOKUP(ROUND(K918,0),Sheet2!$B$20:$J$37,2,0)</f>
        <v>3986.9445441050993</v>
      </c>
      <c r="S918" s="46">
        <f>VLOOKUP(ROUND(K918,0),Sheet2!$B$20:$J$37,3,0)</f>
        <v>3823.1316171522089</v>
      </c>
      <c r="T918" s="46">
        <f>VLOOKUP(ROUND(K918,0),Sheet2!$B$20:$J$37,4,0)</f>
        <v>3736.3856874523608</v>
      </c>
      <c r="U918" s="46">
        <f>VLOOKUP(ROUND(K918,0),Sheet2!$B$20:$J$37,5,0)</f>
        <v>3602.8137210549116</v>
      </c>
      <c r="V918" s="46">
        <f>VLOOKUP(ROUND(K918,0),Sheet2!$B$20:$J$37,6,0)</f>
        <v>3379.6207896898895</v>
      </c>
      <c r="W918" s="46">
        <f>VLOOKUP(ROUND(K918,0),Sheet2!$B$20:$J$37,7,0)</f>
        <v>3131.6372143145204</v>
      </c>
      <c r="X918" s="46">
        <f>VLOOKUP(ROUND(K918,0),Sheet2!$B$20:$J$37,8,0)</f>
        <v>2883.6536389391513</v>
      </c>
      <c r="Y918" s="46">
        <f>VLOOKUP(ROUND(K918,0),Sheet2!$B$20:$J$37,9,0)</f>
        <v>2660.4607075741292</v>
      </c>
      <c r="Z918" s="46">
        <f>VLOOKUP(ROUND(K918,0),Sheet2!$B$20:$M$37,10,0)</f>
        <v>2526.8887411766796</v>
      </c>
      <c r="AA918" s="46">
        <f>VLOOKUP(ROUND(K918,0),Sheet2!$B$20:$M$37,11,0)</f>
        <v>2440.1428114768319</v>
      </c>
      <c r="AB918" s="46">
        <f>VLOOKUP(ROUND(K918,0),Sheet2!$B$20:$M$37,12,0)</f>
        <v>2276.3298845239415</v>
      </c>
      <c r="AC918" s="46">
        <v>5</v>
      </c>
      <c r="AD918" s="53">
        <f t="shared" si="403"/>
        <v>1</v>
      </c>
      <c r="AE918">
        <v>1</v>
      </c>
      <c r="AF918" s="46">
        <v>0</v>
      </c>
      <c r="AG918">
        <v>0</v>
      </c>
      <c r="AH918" s="45">
        <v>0</v>
      </c>
      <c r="AL918">
        <v>0</v>
      </c>
      <c r="AM918" s="45">
        <v>0</v>
      </c>
      <c r="AO918">
        <v>0</v>
      </c>
      <c r="AQ918">
        <v>0</v>
      </c>
      <c r="AS918">
        <v>0</v>
      </c>
      <c r="AT918">
        <v>0</v>
      </c>
      <c r="AU918" t="s">
        <v>20</v>
      </c>
      <c r="AV918" t="s">
        <v>25</v>
      </c>
      <c r="AW918">
        <v>0</v>
      </c>
      <c r="AX918">
        <v>0</v>
      </c>
      <c r="AY918">
        <v>1</v>
      </c>
      <c r="AZ918" s="51">
        <f t="shared" si="407"/>
        <v>1</v>
      </c>
      <c r="BA918">
        <v>0</v>
      </c>
      <c r="BB918">
        <v>0</v>
      </c>
      <c r="BC918">
        <v>0</v>
      </c>
      <c r="BD918">
        <v>0</v>
      </c>
      <c r="BE918">
        <v>0</v>
      </c>
      <c r="BF918" s="51">
        <f t="shared" si="404"/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22</v>
      </c>
      <c r="BW918" t="s">
        <v>25</v>
      </c>
      <c r="BX918">
        <v>0</v>
      </c>
      <c r="BY918">
        <v>1</v>
      </c>
      <c r="BZ918" s="52">
        <f t="shared" ref="BZ918" si="415">BX918+BY918</f>
        <v>1</v>
      </c>
      <c r="CA918">
        <v>0</v>
      </c>
      <c r="CB918">
        <v>0</v>
      </c>
      <c r="CC918">
        <v>0</v>
      </c>
      <c r="CD918">
        <v>0</v>
      </c>
      <c r="CE918">
        <v>0</v>
      </c>
      <c r="CF918" s="52">
        <f>CD918+CE918</f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Y918">
        <v>0</v>
      </c>
      <c r="CZ918">
        <v>0</v>
      </c>
      <c r="DA918">
        <v>0</v>
      </c>
      <c r="DC918">
        <v>0</v>
      </c>
      <c r="DD918" s="54">
        <f t="shared" si="406"/>
        <v>0</v>
      </c>
      <c r="DE918" t="s">
        <v>8</v>
      </c>
      <c r="DF918">
        <v>0</v>
      </c>
      <c r="DG918" s="46">
        <v>0</v>
      </c>
      <c r="DH918" t="s">
        <v>68</v>
      </c>
    </row>
    <row r="919" spans="1:112" hidden="1" x14ac:dyDescent="0.35">
      <c r="A919" t="s">
        <v>2</v>
      </c>
      <c r="B919">
        <v>20028907</v>
      </c>
      <c r="C919">
        <v>1994</v>
      </c>
      <c r="D919">
        <v>28</v>
      </c>
      <c r="E919">
        <v>0</v>
      </c>
      <c r="F919" t="s">
        <v>8</v>
      </c>
      <c r="G919" s="3" t="s">
        <v>11</v>
      </c>
      <c r="H919" s="1">
        <v>44427</v>
      </c>
      <c r="I919" s="1" t="s">
        <v>52</v>
      </c>
      <c r="J919" s="1">
        <v>44469</v>
      </c>
      <c r="K919">
        <v>38.714285714285715</v>
      </c>
      <c r="L919" s="48">
        <f t="shared" si="409"/>
        <v>0</v>
      </c>
      <c r="M919" s="48">
        <f t="shared" si="401"/>
        <v>0</v>
      </c>
      <c r="N919" s="48">
        <f t="shared" si="402"/>
        <v>0</v>
      </c>
      <c r="O919">
        <v>32.714285714285715</v>
      </c>
      <c r="P919">
        <v>2600</v>
      </c>
      <c r="Q919" s="9">
        <f>VLOOKUP(ROUND(K919,0),Sheet2!$B$20:$J$37,8,0)</f>
        <v>2883.6536389391513</v>
      </c>
      <c r="R919" s="46">
        <f>VLOOKUP(ROUND(K919,0),Sheet2!$B$20:$J$37,2,0)</f>
        <v>3986.9445441050993</v>
      </c>
      <c r="S919" s="46">
        <f>VLOOKUP(ROUND(K919,0),Sheet2!$B$20:$J$37,3,0)</f>
        <v>3823.1316171522089</v>
      </c>
      <c r="T919" s="46">
        <f>VLOOKUP(ROUND(K919,0),Sheet2!$B$20:$J$37,4,0)</f>
        <v>3736.3856874523608</v>
      </c>
      <c r="U919" s="46">
        <f>VLOOKUP(ROUND(K919,0),Sheet2!$B$20:$J$37,5,0)</f>
        <v>3602.8137210549116</v>
      </c>
      <c r="V919" s="46">
        <f>VLOOKUP(ROUND(K919,0),Sheet2!$B$20:$J$37,6,0)</f>
        <v>3379.6207896898895</v>
      </c>
      <c r="W919" s="46">
        <f>VLOOKUP(ROUND(K919,0),Sheet2!$B$20:$J$37,7,0)</f>
        <v>3131.6372143145204</v>
      </c>
      <c r="X919" s="46">
        <f>VLOOKUP(ROUND(K919,0),Sheet2!$B$20:$J$37,8,0)</f>
        <v>2883.6536389391513</v>
      </c>
      <c r="Y919" s="46">
        <f>VLOOKUP(ROUND(K919,0),Sheet2!$B$20:$J$37,9,0)</f>
        <v>2660.4607075741292</v>
      </c>
      <c r="Z919" s="46">
        <f>VLOOKUP(ROUND(K919,0),Sheet2!$B$20:$M$37,10,0)</f>
        <v>2526.8887411766796</v>
      </c>
      <c r="AA919" s="46">
        <f>VLOOKUP(ROUND(K919,0),Sheet2!$B$20:$M$37,11,0)</f>
        <v>2440.1428114768319</v>
      </c>
      <c r="AB919" s="46">
        <f>VLOOKUP(ROUND(K919,0),Sheet2!$B$20:$M$37,12,0)</f>
        <v>2276.3298845239415</v>
      </c>
      <c r="AC919" s="46">
        <v>5</v>
      </c>
      <c r="AD919" s="53">
        <f t="shared" si="403"/>
        <v>1</v>
      </c>
      <c r="AE919">
        <v>1</v>
      </c>
      <c r="AF919" s="46">
        <v>0</v>
      </c>
      <c r="AG919">
        <v>0</v>
      </c>
      <c r="AH919" s="45">
        <v>0</v>
      </c>
      <c r="AL919">
        <v>0</v>
      </c>
      <c r="AM919" s="45">
        <v>0</v>
      </c>
      <c r="AO919">
        <v>0</v>
      </c>
      <c r="AQ919">
        <v>0</v>
      </c>
      <c r="AS919">
        <v>0</v>
      </c>
      <c r="AT919">
        <v>0</v>
      </c>
      <c r="AU919" t="s">
        <v>21</v>
      </c>
      <c r="AV919" t="s">
        <v>24</v>
      </c>
      <c r="AW919">
        <v>0</v>
      </c>
      <c r="AX919">
        <v>1</v>
      </c>
      <c r="AY919">
        <v>1</v>
      </c>
      <c r="AZ919" s="51">
        <v>1</v>
      </c>
      <c r="BA919">
        <v>0</v>
      </c>
      <c r="BB919">
        <v>0</v>
      </c>
      <c r="BC919">
        <v>1</v>
      </c>
      <c r="BD919">
        <v>0</v>
      </c>
      <c r="BE919">
        <v>0</v>
      </c>
      <c r="BF919" s="51">
        <f t="shared" si="404"/>
        <v>0</v>
      </c>
      <c r="BG919">
        <v>0</v>
      </c>
      <c r="BH919">
        <v>1</v>
      </c>
      <c r="BI919">
        <v>1</v>
      </c>
      <c r="BJ919">
        <v>0</v>
      </c>
      <c r="BK919">
        <v>1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/>
      <c r="CW919">
        <v>0</v>
      </c>
      <c r="CY919">
        <v>0</v>
      </c>
      <c r="CZ919">
        <v>0</v>
      </c>
      <c r="DA919">
        <v>0</v>
      </c>
      <c r="DC919">
        <v>0</v>
      </c>
      <c r="DD919" s="54">
        <f t="shared" si="406"/>
        <v>0</v>
      </c>
      <c r="DE919" t="s">
        <v>8</v>
      </c>
      <c r="DF919">
        <v>0</v>
      </c>
      <c r="DG919" s="46">
        <v>0</v>
      </c>
      <c r="DH919" t="s">
        <v>68</v>
      </c>
    </row>
    <row r="920" spans="1:112" hidden="1" x14ac:dyDescent="0.35">
      <c r="A920" t="s">
        <v>3</v>
      </c>
      <c r="B920">
        <v>908225163</v>
      </c>
      <c r="C920">
        <v>1982</v>
      </c>
      <c r="D920">
        <v>40</v>
      </c>
      <c r="E920">
        <v>2</v>
      </c>
      <c r="F920" t="s">
        <v>8</v>
      </c>
      <c r="G920" s="3" t="s">
        <v>11</v>
      </c>
      <c r="H920" s="1">
        <v>44443</v>
      </c>
      <c r="I920" s="1">
        <v>44464</v>
      </c>
      <c r="J920" s="1">
        <v>44487</v>
      </c>
      <c r="K920">
        <v>38.714285714285715</v>
      </c>
      <c r="L920" s="48">
        <f t="shared" si="409"/>
        <v>0</v>
      </c>
      <c r="M920" s="48">
        <f t="shared" si="401"/>
        <v>0</v>
      </c>
      <c r="N920" s="48">
        <f t="shared" si="402"/>
        <v>0</v>
      </c>
      <c r="O920">
        <v>35.428571428571431</v>
      </c>
      <c r="P920">
        <v>2600</v>
      </c>
      <c r="Q920" s="9">
        <f>VLOOKUP(ROUND(K920,0),Sheet2!$B$20:$J$37,8,0)</f>
        <v>2883.6536389391513</v>
      </c>
      <c r="R920" s="46">
        <f>VLOOKUP(ROUND(K920,0),Sheet2!$B$20:$J$37,2,0)</f>
        <v>3986.9445441050993</v>
      </c>
      <c r="S920" s="46">
        <f>VLOOKUP(ROUND(K920,0),Sheet2!$B$20:$J$37,3,0)</f>
        <v>3823.1316171522089</v>
      </c>
      <c r="T920" s="46">
        <f>VLOOKUP(ROUND(K920,0),Sheet2!$B$20:$J$37,4,0)</f>
        <v>3736.3856874523608</v>
      </c>
      <c r="U920" s="46">
        <f>VLOOKUP(ROUND(K920,0),Sheet2!$B$20:$J$37,5,0)</f>
        <v>3602.8137210549116</v>
      </c>
      <c r="V920" s="46">
        <f>VLOOKUP(ROUND(K920,0),Sheet2!$B$20:$J$37,6,0)</f>
        <v>3379.6207896898895</v>
      </c>
      <c r="W920" s="46">
        <f>VLOOKUP(ROUND(K920,0),Sheet2!$B$20:$J$37,7,0)</f>
        <v>3131.6372143145204</v>
      </c>
      <c r="X920" s="46">
        <f>VLOOKUP(ROUND(K920,0),Sheet2!$B$20:$J$37,8,0)</f>
        <v>2883.6536389391513</v>
      </c>
      <c r="Y920" s="46">
        <f>VLOOKUP(ROUND(K920,0),Sheet2!$B$20:$J$37,9,0)</f>
        <v>2660.4607075741292</v>
      </c>
      <c r="Z920" s="46">
        <f>VLOOKUP(ROUND(K920,0),Sheet2!$B$20:$M$37,10,0)</f>
        <v>2526.8887411766796</v>
      </c>
      <c r="AA920" s="46">
        <f>VLOOKUP(ROUND(K920,0),Sheet2!$B$20:$M$37,11,0)</f>
        <v>2440.1428114768319</v>
      </c>
      <c r="AB920" s="46">
        <f>VLOOKUP(ROUND(K920,0),Sheet2!$B$20:$M$37,12,0)</f>
        <v>2276.3298845239415</v>
      </c>
      <c r="AC920" s="46">
        <v>5</v>
      </c>
      <c r="AD920" s="53">
        <f t="shared" si="403"/>
        <v>1</v>
      </c>
      <c r="AE920">
        <v>1</v>
      </c>
      <c r="AF920" s="46">
        <v>0</v>
      </c>
      <c r="AG920">
        <v>0</v>
      </c>
      <c r="AH920" s="45">
        <v>0</v>
      </c>
      <c r="AL920">
        <v>0</v>
      </c>
      <c r="AM920" s="45">
        <v>0</v>
      </c>
      <c r="AO920">
        <v>0</v>
      </c>
      <c r="AQ920">
        <v>0</v>
      </c>
      <c r="AS920">
        <v>0</v>
      </c>
      <c r="AT920">
        <v>0</v>
      </c>
      <c r="AU920" t="s">
        <v>20</v>
      </c>
      <c r="AV920" t="s">
        <v>25</v>
      </c>
      <c r="AW920">
        <v>0</v>
      </c>
      <c r="AX920">
        <v>0</v>
      </c>
      <c r="AY920">
        <v>1</v>
      </c>
      <c r="AZ920" s="51">
        <f t="shared" si="407"/>
        <v>1</v>
      </c>
      <c r="BA920">
        <v>0</v>
      </c>
      <c r="BB920">
        <v>0</v>
      </c>
      <c r="BC920">
        <v>0</v>
      </c>
      <c r="BD920">
        <v>0</v>
      </c>
      <c r="BE920">
        <v>0</v>
      </c>
      <c r="BF920" s="51">
        <f t="shared" si="404"/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21</v>
      </c>
      <c r="BW920" t="s">
        <v>25</v>
      </c>
      <c r="BX920">
        <v>0</v>
      </c>
      <c r="BY920">
        <v>1</v>
      </c>
      <c r="BZ920" s="52">
        <f t="shared" ref="BZ920:BZ923" si="416">BX920+BY920</f>
        <v>1</v>
      </c>
      <c r="CA920">
        <v>0</v>
      </c>
      <c r="CB920">
        <v>0</v>
      </c>
      <c r="CC920">
        <v>0</v>
      </c>
      <c r="CD920">
        <v>0</v>
      </c>
      <c r="CE920">
        <v>0</v>
      </c>
      <c r="CF920" s="52">
        <f t="shared" ref="CF920:CF923" si="417">CD920+CE920</f>
        <v>0</v>
      </c>
      <c r="CG920">
        <v>0</v>
      </c>
      <c r="CH920">
        <v>0</v>
      </c>
      <c r="CI920">
        <v>0</v>
      </c>
      <c r="CJ920">
        <v>0</v>
      </c>
      <c r="CK920">
        <v>1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Y920">
        <v>0</v>
      </c>
      <c r="CZ920">
        <v>0</v>
      </c>
      <c r="DA920">
        <v>0</v>
      </c>
      <c r="DC920">
        <v>0</v>
      </c>
      <c r="DD920" s="54">
        <f t="shared" si="406"/>
        <v>0</v>
      </c>
      <c r="DE920" t="s">
        <v>73</v>
      </c>
      <c r="DF920">
        <v>0</v>
      </c>
      <c r="DG920" s="46">
        <v>0</v>
      </c>
      <c r="DH920" t="s">
        <v>68</v>
      </c>
    </row>
    <row r="921" spans="1:112" hidden="1" x14ac:dyDescent="0.35">
      <c r="A921" t="s">
        <v>3</v>
      </c>
      <c r="B921">
        <v>789263502</v>
      </c>
      <c r="C921">
        <v>2003</v>
      </c>
      <c r="D921">
        <v>19</v>
      </c>
      <c r="E921">
        <v>1</v>
      </c>
      <c r="F921" t="s">
        <v>8</v>
      </c>
      <c r="G921" s="3" t="s">
        <v>11</v>
      </c>
      <c r="H921" s="1">
        <v>44447</v>
      </c>
      <c r="I921" s="1">
        <v>44473</v>
      </c>
      <c r="J921" s="1">
        <v>44520</v>
      </c>
      <c r="K921">
        <v>39</v>
      </c>
      <c r="L921" s="48">
        <f t="shared" si="409"/>
        <v>0</v>
      </c>
      <c r="M921" s="48">
        <f t="shared" si="401"/>
        <v>0</v>
      </c>
      <c r="N921" s="48">
        <f t="shared" si="402"/>
        <v>0</v>
      </c>
      <c r="O921">
        <v>32.285714285714285</v>
      </c>
      <c r="P921">
        <v>2600</v>
      </c>
      <c r="Q921" s="9">
        <f>VLOOKUP(ROUND(K921,0),Sheet2!$B$20:$J$37,8,0)</f>
        <v>2883.6536389391513</v>
      </c>
      <c r="R921" s="46">
        <f>VLOOKUP(ROUND(K921,0),Sheet2!$B$20:$J$37,2,0)</f>
        <v>3986.9445441050993</v>
      </c>
      <c r="S921" s="46">
        <f>VLOOKUP(ROUND(K921,0),Sheet2!$B$20:$J$37,3,0)</f>
        <v>3823.1316171522089</v>
      </c>
      <c r="T921" s="46">
        <f>VLOOKUP(ROUND(K921,0),Sheet2!$B$20:$J$37,4,0)</f>
        <v>3736.3856874523608</v>
      </c>
      <c r="U921" s="46">
        <f>VLOOKUP(ROUND(K921,0),Sheet2!$B$20:$J$37,5,0)</f>
        <v>3602.8137210549116</v>
      </c>
      <c r="V921" s="46">
        <f>VLOOKUP(ROUND(K921,0),Sheet2!$B$20:$J$37,6,0)</f>
        <v>3379.6207896898895</v>
      </c>
      <c r="W921" s="46">
        <f>VLOOKUP(ROUND(K921,0),Sheet2!$B$20:$J$37,7,0)</f>
        <v>3131.6372143145204</v>
      </c>
      <c r="X921" s="46">
        <f>VLOOKUP(ROUND(K921,0),Sheet2!$B$20:$J$37,8,0)</f>
        <v>2883.6536389391513</v>
      </c>
      <c r="Y921" s="46">
        <f>VLOOKUP(ROUND(K921,0),Sheet2!$B$20:$J$37,9,0)</f>
        <v>2660.4607075741292</v>
      </c>
      <c r="Z921" s="46">
        <f>VLOOKUP(ROUND(K921,0),Sheet2!$B$20:$M$37,10,0)</f>
        <v>2526.8887411766796</v>
      </c>
      <c r="AA921" s="46">
        <f>VLOOKUP(ROUND(K921,0),Sheet2!$B$20:$M$37,11,0)</f>
        <v>2440.1428114768319</v>
      </c>
      <c r="AB921" s="46">
        <f>VLOOKUP(ROUND(K921,0),Sheet2!$B$20:$M$37,12,0)</f>
        <v>2276.3298845239415</v>
      </c>
      <c r="AC921" s="46">
        <v>5</v>
      </c>
      <c r="AD921" s="53">
        <f t="shared" si="403"/>
        <v>1</v>
      </c>
      <c r="AE921">
        <v>1</v>
      </c>
      <c r="AF921" s="46">
        <v>0</v>
      </c>
      <c r="AG921">
        <v>0</v>
      </c>
      <c r="AH921" s="45">
        <v>0</v>
      </c>
      <c r="AL921">
        <v>0</v>
      </c>
      <c r="AM921" s="45">
        <v>0</v>
      </c>
      <c r="AO921">
        <v>0</v>
      </c>
      <c r="AQ921">
        <v>0</v>
      </c>
      <c r="AS921">
        <v>0</v>
      </c>
      <c r="AT921">
        <v>0</v>
      </c>
      <c r="AU921" t="s">
        <v>20</v>
      </c>
      <c r="AV921" t="s">
        <v>25</v>
      </c>
      <c r="AW921">
        <v>0</v>
      </c>
      <c r="AX921">
        <v>1</v>
      </c>
      <c r="AY921">
        <v>1</v>
      </c>
      <c r="AZ921" s="51">
        <v>1</v>
      </c>
      <c r="BA921">
        <v>0</v>
      </c>
      <c r="BB921">
        <v>0</v>
      </c>
      <c r="BC921">
        <v>0</v>
      </c>
      <c r="BD921">
        <v>0</v>
      </c>
      <c r="BE921">
        <v>0</v>
      </c>
      <c r="BF921" s="51">
        <f t="shared" si="404"/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26</v>
      </c>
      <c r="BW921" t="s">
        <v>25</v>
      </c>
      <c r="BX921">
        <v>1</v>
      </c>
      <c r="BY921">
        <v>1</v>
      </c>
      <c r="BZ921" s="52">
        <v>1</v>
      </c>
      <c r="CA921">
        <v>0</v>
      </c>
      <c r="CB921">
        <v>0</v>
      </c>
      <c r="CC921">
        <v>0</v>
      </c>
      <c r="CD921">
        <v>0</v>
      </c>
      <c r="CE921">
        <v>0</v>
      </c>
      <c r="CF921" s="52">
        <f t="shared" si="417"/>
        <v>0</v>
      </c>
      <c r="CG921">
        <v>0</v>
      </c>
      <c r="CH921">
        <v>0</v>
      </c>
      <c r="CI921">
        <v>0</v>
      </c>
      <c r="CJ921">
        <v>0</v>
      </c>
      <c r="CK921">
        <v>1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Y921">
        <v>0</v>
      </c>
      <c r="CZ921">
        <v>0</v>
      </c>
      <c r="DA921">
        <v>0</v>
      </c>
      <c r="DC921">
        <v>0</v>
      </c>
      <c r="DD921" s="54">
        <f t="shared" si="406"/>
        <v>0</v>
      </c>
      <c r="DE921" t="s">
        <v>73</v>
      </c>
      <c r="DF921">
        <v>0</v>
      </c>
      <c r="DG921" s="46">
        <v>0</v>
      </c>
      <c r="DH921" t="s">
        <v>68</v>
      </c>
    </row>
    <row r="922" spans="1:112" hidden="1" x14ac:dyDescent="0.35">
      <c r="A922" t="s">
        <v>3</v>
      </c>
      <c r="B922">
        <v>981530995</v>
      </c>
      <c r="C922">
        <v>1995</v>
      </c>
      <c r="D922">
        <v>27</v>
      </c>
      <c r="E922">
        <v>1</v>
      </c>
      <c r="F922" t="s">
        <v>8</v>
      </c>
      <c r="G922" s="3" t="s">
        <v>11</v>
      </c>
      <c r="H922" s="1">
        <v>44477</v>
      </c>
      <c r="I922" s="1">
        <v>44519</v>
      </c>
      <c r="J922" s="1">
        <v>44534</v>
      </c>
      <c r="K922">
        <v>39</v>
      </c>
      <c r="L922" s="48">
        <f t="shared" si="409"/>
        <v>0</v>
      </c>
      <c r="M922" s="48">
        <f t="shared" si="401"/>
        <v>0</v>
      </c>
      <c r="N922" s="48">
        <f t="shared" si="402"/>
        <v>0</v>
      </c>
      <c r="O922">
        <v>36.857142857142854</v>
      </c>
      <c r="P922">
        <v>2600</v>
      </c>
      <c r="Q922" s="9">
        <f>VLOOKUP(ROUND(K922,0),Sheet2!$B$20:$J$37,8,0)</f>
        <v>2883.6536389391513</v>
      </c>
      <c r="R922" s="46">
        <f>VLOOKUP(ROUND(K922,0),Sheet2!$B$20:$J$37,2,0)</f>
        <v>3986.9445441050993</v>
      </c>
      <c r="S922" s="46">
        <f>VLOOKUP(ROUND(K922,0),Sheet2!$B$20:$J$37,3,0)</f>
        <v>3823.1316171522089</v>
      </c>
      <c r="T922" s="46">
        <f>VLOOKUP(ROUND(K922,0),Sheet2!$B$20:$J$37,4,0)</f>
        <v>3736.3856874523608</v>
      </c>
      <c r="U922" s="46">
        <f>VLOOKUP(ROUND(K922,0),Sheet2!$B$20:$J$37,5,0)</f>
        <v>3602.8137210549116</v>
      </c>
      <c r="V922" s="46">
        <f>VLOOKUP(ROUND(K922,0),Sheet2!$B$20:$J$37,6,0)</f>
        <v>3379.6207896898895</v>
      </c>
      <c r="W922" s="46">
        <f>VLOOKUP(ROUND(K922,0),Sheet2!$B$20:$J$37,7,0)</f>
        <v>3131.6372143145204</v>
      </c>
      <c r="X922" s="46">
        <f>VLOOKUP(ROUND(K922,0),Sheet2!$B$20:$J$37,8,0)</f>
        <v>2883.6536389391513</v>
      </c>
      <c r="Y922" s="46">
        <f>VLOOKUP(ROUND(K922,0),Sheet2!$B$20:$J$37,9,0)</f>
        <v>2660.4607075741292</v>
      </c>
      <c r="Z922" s="46">
        <f>VLOOKUP(ROUND(K922,0),Sheet2!$B$20:$M$37,10,0)</f>
        <v>2526.8887411766796</v>
      </c>
      <c r="AA922" s="46">
        <f>VLOOKUP(ROUND(K922,0),Sheet2!$B$20:$M$37,11,0)</f>
        <v>2440.1428114768319</v>
      </c>
      <c r="AB922" s="46">
        <f>VLOOKUP(ROUND(K922,0),Sheet2!$B$20:$M$37,12,0)</f>
        <v>2276.3298845239415</v>
      </c>
      <c r="AC922" s="46">
        <v>5</v>
      </c>
      <c r="AD922" s="53">
        <f t="shared" si="403"/>
        <v>1</v>
      </c>
      <c r="AE922">
        <v>1</v>
      </c>
      <c r="AF922" s="46">
        <v>0</v>
      </c>
      <c r="AG922">
        <v>0</v>
      </c>
      <c r="AH922" s="45">
        <v>0</v>
      </c>
      <c r="AL922">
        <v>0</v>
      </c>
      <c r="AM922" s="45">
        <v>0</v>
      </c>
      <c r="AO922">
        <v>0</v>
      </c>
      <c r="AS922">
        <v>0</v>
      </c>
      <c r="AT922">
        <v>0</v>
      </c>
      <c r="AU922" t="s">
        <v>20</v>
      </c>
      <c r="AV922" t="s">
        <v>25</v>
      </c>
      <c r="AW922">
        <v>0</v>
      </c>
      <c r="AX922">
        <v>0</v>
      </c>
      <c r="AY922">
        <v>1</v>
      </c>
      <c r="AZ922" s="51">
        <f t="shared" si="407"/>
        <v>1</v>
      </c>
      <c r="BA922">
        <v>0</v>
      </c>
      <c r="BB922">
        <v>0</v>
      </c>
      <c r="BC922">
        <v>0</v>
      </c>
      <c r="BD922">
        <v>0</v>
      </c>
      <c r="BE922">
        <v>0</v>
      </c>
      <c r="BF922" s="51">
        <f t="shared" si="404"/>
        <v>0</v>
      </c>
      <c r="BG922">
        <v>0</v>
      </c>
      <c r="BH922">
        <v>1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42</v>
      </c>
      <c r="BW922" t="s">
        <v>25</v>
      </c>
      <c r="BX922">
        <v>0</v>
      </c>
      <c r="BY922">
        <v>0</v>
      </c>
      <c r="BZ922" s="52">
        <f t="shared" si="416"/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 s="52">
        <f t="shared" si="417"/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Y922">
        <v>0</v>
      </c>
      <c r="CZ922">
        <v>0</v>
      </c>
      <c r="DA922">
        <v>0</v>
      </c>
      <c r="DC922">
        <v>0</v>
      </c>
      <c r="DD922" s="54">
        <f t="shared" si="406"/>
        <v>0</v>
      </c>
      <c r="DE922" t="s">
        <v>73</v>
      </c>
      <c r="DF922">
        <v>0</v>
      </c>
      <c r="DG922" s="46">
        <v>0</v>
      </c>
      <c r="DH922" t="s">
        <v>68</v>
      </c>
    </row>
    <row r="923" spans="1:112" hidden="1" x14ac:dyDescent="0.35">
      <c r="A923" t="s">
        <v>2</v>
      </c>
      <c r="B923">
        <v>21047153</v>
      </c>
      <c r="C923">
        <v>1992</v>
      </c>
      <c r="D923">
        <v>30</v>
      </c>
      <c r="E923">
        <v>0</v>
      </c>
      <c r="F923" t="s">
        <v>8</v>
      </c>
      <c r="G923" s="3" t="s">
        <v>11</v>
      </c>
      <c r="H923" s="1">
        <v>44429</v>
      </c>
      <c r="I923" s="1">
        <v>44452</v>
      </c>
      <c r="J923" s="1">
        <v>44489</v>
      </c>
      <c r="K923">
        <v>39</v>
      </c>
      <c r="L923" s="48">
        <f t="shared" si="409"/>
        <v>0</v>
      </c>
      <c r="M923" s="48">
        <f t="shared" si="401"/>
        <v>0</v>
      </c>
      <c r="N923" s="48">
        <f t="shared" si="402"/>
        <v>0</v>
      </c>
      <c r="O923">
        <v>33.714285714285715</v>
      </c>
      <c r="P923">
        <v>2600</v>
      </c>
      <c r="Q923" s="9">
        <f>VLOOKUP(ROUND(K923,0),Sheet2!$B$20:$J$37,8,0)</f>
        <v>2883.6536389391513</v>
      </c>
      <c r="R923" s="46">
        <f>VLOOKUP(ROUND(K923,0),Sheet2!$B$20:$J$37,2,0)</f>
        <v>3986.9445441050993</v>
      </c>
      <c r="S923" s="46">
        <f>VLOOKUP(ROUND(K923,0),Sheet2!$B$20:$J$37,3,0)</f>
        <v>3823.1316171522089</v>
      </c>
      <c r="T923" s="46">
        <f>VLOOKUP(ROUND(K923,0),Sheet2!$B$20:$J$37,4,0)</f>
        <v>3736.3856874523608</v>
      </c>
      <c r="U923" s="46">
        <f>VLOOKUP(ROUND(K923,0),Sheet2!$B$20:$J$37,5,0)</f>
        <v>3602.8137210549116</v>
      </c>
      <c r="V923" s="46">
        <f>VLOOKUP(ROUND(K923,0),Sheet2!$B$20:$J$37,6,0)</f>
        <v>3379.6207896898895</v>
      </c>
      <c r="W923" s="46">
        <f>VLOOKUP(ROUND(K923,0),Sheet2!$B$20:$J$37,7,0)</f>
        <v>3131.6372143145204</v>
      </c>
      <c r="X923" s="46">
        <f>VLOOKUP(ROUND(K923,0),Sheet2!$B$20:$J$37,8,0)</f>
        <v>2883.6536389391513</v>
      </c>
      <c r="Y923" s="46">
        <f>VLOOKUP(ROUND(K923,0),Sheet2!$B$20:$J$37,9,0)</f>
        <v>2660.4607075741292</v>
      </c>
      <c r="Z923" s="46">
        <f>VLOOKUP(ROUND(K923,0),Sheet2!$B$20:$M$37,10,0)</f>
        <v>2526.8887411766796</v>
      </c>
      <c r="AA923" s="46">
        <f>VLOOKUP(ROUND(K923,0),Sheet2!$B$20:$M$37,11,0)</f>
        <v>2440.1428114768319</v>
      </c>
      <c r="AB923" s="46">
        <f>VLOOKUP(ROUND(K923,0),Sheet2!$B$20:$M$37,12,0)</f>
        <v>2276.3298845239415</v>
      </c>
      <c r="AC923" s="46">
        <v>5</v>
      </c>
      <c r="AD923" s="53">
        <f t="shared" si="403"/>
        <v>1</v>
      </c>
      <c r="AE923">
        <v>1</v>
      </c>
      <c r="AF923" s="46">
        <v>0</v>
      </c>
      <c r="AG923">
        <v>0</v>
      </c>
      <c r="AH923" s="45">
        <v>0</v>
      </c>
      <c r="AL923">
        <v>0</v>
      </c>
      <c r="AM923" s="45">
        <v>0</v>
      </c>
      <c r="AO923">
        <v>0</v>
      </c>
      <c r="AQ923">
        <v>0</v>
      </c>
      <c r="AS923">
        <v>0</v>
      </c>
      <c r="AT923">
        <v>0</v>
      </c>
      <c r="AU923" t="s">
        <v>20</v>
      </c>
      <c r="AV923" t="s">
        <v>25</v>
      </c>
      <c r="AW923">
        <v>0</v>
      </c>
      <c r="AX923">
        <v>0</v>
      </c>
      <c r="AY923">
        <v>1</v>
      </c>
      <c r="AZ923" s="51">
        <f t="shared" si="407"/>
        <v>1</v>
      </c>
      <c r="BA923">
        <v>0</v>
      </c>
      <c r="BB923">
        <v>0</v>
      </c>
      <c r="BC923">
        <v>0</v>
      </c>
      <c r="BD923">
        <v>0</v>
      </c>
      <c r="BE923">
        <v>0</v>
      </c>
      <c r="BF923" s="51">
        <f t="shared" si="404"/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23</v>
      </c>
      <c r="BW923" t="s">
        <v>25</v>
      </c>
      <c r="BX923">
        <v>0</v>
      </c>
      <c r="BY923">
        <v>0</v>
      </c>
      <c r="BZ923" s="52">
        <f t="shared" si="416"/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 s="52">
        <f t="shared" si="417"/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Y923">
        <v>0</v>
      </c>
      <c r="CZ923">
        <v>0</v>
      </c>
      <c r="DA923">
        <v>0</v>
      </c>
      <c r="DC923">
        <v>0</v>
      </c>
      <c r="DD923" s="54">
        <f t="shared" si="406"/>
        <v>0</v>
      </c>
      <c r="DE923" t="s">
        <v>8</v>
      </c>
      <c r="DF923">
        <v>0</v>
      </c>
      <c r="DG923" s="46">
        <v>0</v>
      </c>
      <c r="DH923" t="s">
        <v>68</v>
      </c>
    </row>
    <row r="924" spans="1:112" hidden="1" x14ac:dyDescent="0.35">
      <c r="A924" t="s">
        <v>2</v>
      </c>
      <c r="B924">
        <v>21001675</v>
      </c>
      <c r="C924">
        <v>1993</v>
      </c>
      <c r="D924">
        <v>29</v>
      </c>
      <c r="E924">
        <v>0</v>
      </c>
      <c r="F924" t="s">
        <v>9</v>
      </c>
      <c r="G924" s="4" t="s">
        <v>11</v>
      </c>
      <c r="H924" s="1">
        <v>44439</v>
      </c>
      <c r="I924" s="1"/>
      <c r="J924" s="1">
        <v>44544</v>
      </c>
      <c r="K924">
        <v>39.142857142857146</v>
      </c>
      <c r="L924" s="48">
        <f t="shared" si="409"/>
        <v>0</v>
      </c>
      <c r="M924" s="48">
        <f t="shared" si="401"/>
        <v>0</v>
      </c>
      <c r="N924" s="48">
        <f t="shared" si="402"/>
        <v>0</v>
      </c>
      <c r="O924">
        <v>24.142857142857146</v>
      </c>
      <c r="P924">
        <v>2600</v>
      </c>
      <c r="Q924" s="9">
        <f>VLOOKUP(ROUND(K924,0),Sheet2!$B$20:$J$37,8,0)</f>
        <v>2883.6536389391513</v>
      </c>
      <c r="R924" s="46">
        <f>VLOOKUP(ROUND(K924,0),Sheet2!$B$20:$J$37,2,0)</f>
        <v>3986.9445441050993</v>
      </c>
      <c r="S924" s="46">
        <f>VLOOKUP(ROUND(K924,0),Sheet2!$B$20:$J$37,3,0)</f>
        <v>3823.1316171522089</v>
      </c>
      <c r="T924" s="46">
        <f>VLOOKUP(ROUND(K924,0),Sheet2!$B$20:$J$37,4,0)</f>
        <v>3736.3856874523608</v>
      </c>
      <c r="U924" s="46">
        <f>VLOOKUP(ROUND(K924,0),Sheet2!$B$20:$J$37,5,0)</f>
        <v>3602.8137210549116</v>
      </c>
      <c r="V924" s="46">
        <f>VLOOKUP(ROUND(K924,0),Sheet2!$B$20:$J$37,6,0)</f>
        <v>3379.6207896898895</v>
      </c>
      <c r="W924" s="46">
        <f>VLOOKUP(ROUND(K924,0),Sheet2!$B$20:$J$37,7,0)</f>
        <v>3131.6372143145204</v>
      </c>
      <c r="X924" s="46">
        <f>VLOOKUP(ROUND(K924,0),Sheet2!$B$20:$J$37,8,0)</f>
        <v>2883.6536389391513</v>
      </c>
      <c r="Y924" s="46">
        <f>VLOOKUP(ROUND(K924,0),Sheet2!$B$20:$J$37,9,0)</f>
        <v>2660.4607075741292</v>
      </c>
      <c r="Z924" s="46">
        <f>VLOOKUP(ROUND(K924,0),Sheet2!$B$20:$M$37,10,0)</f>
        <v>2526.8887411766796</v>
      </c>
      <c r="AA924" s="46">
        <f>VLOOKUP(ROUND(K924,0),Sheet2!$B$20:$M$37,11,0)</f>
        <v>2440.1428114768319</v>
      </c>
      <c r="AB924" s="46">
        <f>VLOOKUP(ROUND(K924,0),Sheet2!$B$20:$M$37,12,0)</f>
        <v>2276.3298845239415</v>
      </c>
      <c r="AC924" s="46">
        <v>5</v>
      </c>
      <c r="AD924" s="53">
        <f t="shared" si="403"/>
        <v>1</v>
      </c>
      <c r="AE924">
        <v>1</v>
      </c>
      <c r="AF924" s="46">
        <v>0</v>
      </c>
      <c r="AG924">
        <v>0</v>
      </c>
      <c r="AH924" s="45">
        <v>0</v>
      </c>
      <c r="AL924">
        <v>1</v>
      </c>
      <c r="AM924" s="45">
        <v>0</v>
      </c>
      <c r="AO924">
        <v>0</v>
      </c>
      <c r="AQ924">
        <v>0</v>
      </c>
      <c r="AS924">
        <v>0</v>
      </c>
      <c r="AT924">
        <v>0</v>
      </c>
      <c r="AU924" t="s">
        <v>21</v>
      </c>
      <c r="AV924" t="s">
        <v>25</v>
      </c>
      <c r="AW924">
        <v>0</v>
      </c>
      <c r="AX924">
        <v>0</v>
      </c>
      <c r="AY924">
        <v>0</v>
      </c>
      <c r="AZ924" s="51">
        <f t="shared" si="407"/>
        <v>0</v>
      </c>
      <c r="BA924">
        <v>0</v>
      </c>
      <c r="BB924">
        <v>1</v>
      </c>
      <c r="BC924">
        <v>0</v>
      </c>
      <c r="BD924">
        <v>0</v>
      </c>
      <c r="BE924">
        <v>0</v>
      </c>
      <c r="BF924" s="51">
        <f t="shared" si="404"/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/>
      <c r="CW924">
        <v>0</v>
      </c>
      <c r="CY924">
        <v>0</v>
      </c>
      <c r="CZ924">
        <v>0</v>
      </c>
      <c r="DA924">
        <v>0</v>
      </c>
      <c r="DC924">
        <v>0</v>
      </c>
      <c r="DD924" s="54">
        <f t="shared" si="406"/>
        <v>0</v>
      </c>
      <c r="DF924">
        <v>0</v>
      </c>
      <c r="DG924" s="46">
        <v>0</v>
      </c>
      <c r="DH924" t="s">
        <v>68</v>
      </c>
    </row>
    <row r="925" spans="1:112" hidden="1" x14ac:dyDescent="0.35">
      <c r="A925" t="s">
        <v>2</v>
      </c>
      <c r="B925">
        <v>21022537</v>
      </c>
      <c r="C925">
        <v>1998</v>
      </c>
      <c r="D925">
        <v>24</v>
      </c>
      <c r="E925">
        <v>0</v>
      </c>
      <c r="F925" t="s">
        <v>8</v>
      </c>
      <c r="G925" s="4" t="s">
        <v>11</v>
      </c>
      <c r="H925" s="1">
        <v>44431</v>
      </c>
      <c r="I925" s="1">
        <v>44453</v>
      </c>
      <c r="J925" s="1">
        <v>44528</v>
      </c>
      <c r="K925">
        <v>38.857142857142854</v>
      </c>
      <c r="L925" s="48">
        <f t="shared" si="409"/>
        <v>0</v>
      </c>
      <c r="M925" s="48">
        <f t="shared" si="401"/>
        <v>0</v>
      </c>
      <c r="N925" s="48">
        <f t="shared" si="402"/>
        <v>0</v>
      </c>
      <c r="O925">
        <v>28.142857142857139</v>
      </c>
      <c r="P925">
        <v>2600</v>
      </c>
      <c r="Q925" s="9">
        <f>VLOOKUP(ROUND(K925,0),Sheet2!$B$20:$J$37,8,0)</f>
        <v>2883.6536389391513</v>
      </c>
      <c r="R925" s="46">
        <f>VLOOKUP(ROUND(K925,0),Sheet2!$B$20:$J$37,2,0)</f>
        <v>3986.9445441050993</v>
      </c>
      <c r="S925" s="46">
        <f>VLOOKUP(ROUND(K925,0),Sheet2!$B$20:$J$37,3,0)</f>
        <v>3823.1316171522089</v>
      </c>
      <c r="T925" s="46">
        <f>VLOOKUP(ROUND(K925,0),Sheet2!$B$20:$J$37,4,0)</f>
        <v>3736.3856874523608</v>
      </c>
      <c r="U925" s="46">
        <f>VLOOKUP(ROUND(K925,0),Sheet2!$B$20:$J$37,5,0)</f>
        <v>3602.8137210549116</v>
      </c>
      <c r="V925" s="46">
        <f>VLOOKUP(ROUND(K925,0),Sheet2!$B$20:$J$37,6,0)</f>
        <v>3379.6207896898895</v>
      </c>
      <c r="W925" s="46">
        <f>VLOOKUP(ROUND(K925,0),Sheet2!$B$20:$J$37,7,0)</f>
        <v>3131.6372143145204</v>
      </c>
      <c r="X925" s="46">
        <f>VLOOKUP(ROUND(K925,0),Sheet2!$B$20:$J$37,8,0)</f>
        <v>2883.6536389391513</v>
      </c>
      <c r="Y925" s="46">
        <f>VLOOKUP(ROUND(K925,0),Sheet2!$B$20:$J$37,9,0)</f>
        <v>2660.4607075741292</v>
      </c>
      <c r="Z925" s="46">
        <f>VLOOKUP(ROUND(K925,0),Sheet2!$B$20:$M$37,10,0)</f>
        <v>2526.8887411766796</v>
      </c>
      <c r="AA925" s="46">
        <f>VLOOKUP(ROUND(K925,0),Sheet2!$B$20:$M$37,11,0)</f>
        <v>2440.1428114768319</v>
      </c>
      <c r="AB925" s="46">
        <f>VLOOKUP(ROUND(K925,0),Sheet2!$B$20:$M$37,12,0)</f>
        <v>2276.3298845239415</v>
      </c>
      <c r="AC925" s="46">
        <v>5</v>
      </c>
      <c r="AD925" s="53">
        <f t="shared" si="403"/>
        <v>1</v>
      </c>
      <c r="AE925">
        <v>1</v>
      </c>
      <c r="AF925" s="46">
        <v>0</v>
      </c>
      <c r="AG925">
        <v>0</v>
      </c>
      <c r="AH925" s="45">
        <v>0</v>
      </c>
      <c r="AL925">
        <v>1</v>
      </c>
      <c r="AM925" s="45">
        <v>0</v>
      </c>
      <c r="AO925">
        <v>0</v>
      </c>
      <c r="AQ925">
        <v>0</v>
      </c>
      <c r="AS925">
        <v>0</v>
      </c>
      <c r="AT925">
        <v>0</v>
      </c>
      <c r="AU925" t="s">
        <v>20</v>
      </c>
      <c r="AV925" t="s">
        <v>25</v>
      </c>
      <c r="AW925">
        <v>0</v>
      </c>
      <c r="AX925">
        <v>0</v>
      </c>
      <c r="AY925">
        <v>1</v>
      </c>
      <c r="AZ925" s="51">
        <f t="shared" si="407"/>
        <v>1</v>
      </c>
      <c r="BA925">
        <v>0</v>
      </c>
      <c r="BB925">
        <v>1</v>
      </c>
      <c r="BC925">
        <v>1</v>
      </c>
      <c r="BD925">
        <v>0</v>
      </c>
      <c r="BE925">
        <v>0</v>
      </c>
      <c r="BF925" s="51">
        <f t="shared" si="404"/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22</v>
      </c>
      <c r="BW925" t="s">
        <v>25</v>
      </c>
      <c r="BX925">
        <v>1</v>
      </c>
      <c r="BY925">
        <v>1</v>
      </c>
      <c r="BZ925" s="52">
        <v>1</v>
      </c>
      <c r="CA925">
        <v>0</v>
      </c>
      <c r="CB925">
        <v>0</v>
      </c>
      <c r="CC925">
        <v>1</v>
      </c>
      <c r="CD925">
        <v>0</v>
      </c>
      <c r="CE925">
        <v>0</v>
      </c>
      <c r="CF925" s="52">
        <f>CD925+CE925</f>
        <v>0</v>
      </c>
      <c r="CG925">
        <v>0</v>
      </c>
      <c r="CH925">
        <v>1</v>
      </c>
      <c r="CI925">
        <v>1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Y925">
        <v>0</v>
      </c>
      <c r="CZ925">
        <v>0</v>
      </c>
      <c r="DA925">
        <v>0</v>
      </c>
      <c r="DC925">
        <v>0</v>
      </c>
      <c r="DD925" s="54">
        <f t="shared" si="406"/>
        <v>0</v>
      </c>
      <c r="DF925">
        <v>0</v>
      </c>
      <c r="DG925" s="46">
        <v>0</v>
      </c>
      <c r="DH925" t="s">
        <v>68</v>
      </c>
    </row>
    <row r="926" spans="1:112" hidden="1" x14ac:dyDescent="0.35">
      <c r="A926" t="s">
        <v>3</v>
      </c>
      <c r="B926">
        <v>766884972</v>
      </c>
      <c r="C926">
        <v>1993</v>
      </c>
      <c r="D926">
        <v>29</v>
      </c>
      <c r="E926">
        <v>1</v>
      </c>
      <c r="F926" t="s">
        <v>8</v>
      </c>
      <c r="G926" s="3" t="s">
        <v>11</v>
      </c>
      <c r="H926" s="1">
        <v>44428</v>
      </c>
      <c r="I926" s="1"/>
      <c r="J926" s="1">
        <v>44493</v>
      </c>
      <c r="K926">
        <v>39.428571428571431</v>
      </c>
      <c r="L926" s="48">
        <f t="shared" si="409"/>
        <v>0</v>
      </c>
      <c r="M926" s="48">
        <f t="shared" si="401"/>
        <v>0</v>
      </c>
      <c r="N926" s="48">
        <f t="shared" si="402"/>
        <v>0</v>
      </c>
      <c r="O926">
        <v>30.142857142857146</v>
      </c>
      <c r="P926">
        <v>2600</v>
      </c>
      <c r="Q926" s="9">
        <f>VLOOKUP(ROUND(K926,0),Sheet2!$B$20:$J$37,8,0)</f>
        <v>2883.6536389391513</v>
      </c>
      <c r="R926" s="46">
        <f>VLOOKUP(ROUND(K926,0),Sheet2!$B$20:$J$37,2,0)</f>
        <v>3986.9445441050993</v>
      </c>
      <c r="S926" s="46">
        <f>VLOOKUP(ROUND(K926,0),Sheet2!$B$20:$J$37,3,0)</f>
        <v>3823.1316171522089</v>
      </c>
      <c r="T926" s="46">
        <f>VLOOKUP(ROUND(K926,0),Sheet2!$B$20:$J$37,4,0)</f>
        <v>3736.3856874523608</v>
      </c>
      <c r="U926" s="46">
        <f>VLOOKUP(ROUND(K926,0),Sheet2!$B$20:$J$37,5,0)</f>
        <v>3602.8137210549116</v>
      </c>
      <c r="V926" s="46">
        <f>VLOOKUP(ROUND(K926,0),Sheet2!$B$20:$J$37,6,0)</f>
        <v>3379.6207896898895</v>
      </c>
      <c r="W926" s="46">
        <f>VLOOKUP(ROUND(K926,0),Sheet2!$B$20:$J$37,7,0)</f>
        <v>3131.6372143145204</v>
      </c>
      <c r="X926" s="46">
        <f>VLOOKUP(ROUND(K926,0),Sheet2!$B$20:$J$37,8,0)</f>
        <v>2883.6536389391513</v>
      </c>
      <c r="Y926" s="46">
        <f>VLOOKUP(ROUND(K926,0),Sheet2!$B$20:$J$37,9,0)</f>
        <v>2660.4607075741292</v>
      </c>
      <c r="Z926" s="46">
        <f>VLOOKUP(ROUND(K926,0),Sheet2!$B$20:$M$37,10,0)</f>
        <v>2526.8887411766796</v>
      </c>
      <c r="AA926" s="46">
        <f>VLOOKUP(ROUND(K926,0),Sheet2!$B$20:$M$37,11,0)</f>
        <v>2440.1428114768319</v>
      </c>
      <c r="AB926" s="46">
        <f>VLOOKUP(ROUND(K926,0),Sheet2!$B$20:$M$37,12,0)</f>
        <v>2276.3298845239415</v>
      </c>
      <c r="AC926" s="46">
        <v>5</v>
      </c>
      <c r="AD926" s="53">
        <f t="shared" si="403"/>
        <v>1</v>
      </c>
      <c r="AE926">
        <v>1</v>
      </c>
      <c r="AF926" s="46">
        <v>0</v>
      </c>
      <c r="AG926">
        <v>0</v>
      </c>
      <c r="AH926" s="45">
        <v>0</v>
      </c>
      <c r="AL926">
        <v>0</v>
      </c>
      <c r="AM926" s="45">
        <v>0</v>
      </c>
      <c r="AO926">
        <v>0</v>
      </c>
      <c r="AQ926">
        <v>0</v>
      </c>
      <c r="AS926">
        <v>0</v>
      </c>
      <c r="AT926">
        <v>0</v>
      </c>
      <c r="AU926" t="s">
        <v>21</v>
      </c>
      <c r="AV926" t="s">
        <v>24</v>
      </c>
      <c r="AW926">
        <v>0</v>
      </c>
      <c r="AX926">
        <v>0</v>
      </c>
      <c r="AY926">
        <v>1</v>
      </c>
      <c r="AZ926" s="51">
        <f t="shared" si="407"/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 s="51">
        <f t="shared" si="404"/>
        <v>0</v>
      </c>
      <c r="BG926">
        <v>0</v>
      </c>
      <c r="BH926">
        <v>1</v>
      </c>
      <c r="BI926">
        <v>0</v>
      </c>
      <c r="BJ926">
        <v>0</v>
      </c>
      <c r="BK926">
        <v>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/>
      <c r="CW926">
        <v>0</v>
      </c>
      <c r="CY926">
        <v>0</v>
      </c>
      <c r="CZ926">
        <v>0</v>
      </c>
      <c r="DA926">
        <v>0</v>
      </c>
      <c r="DC926">
        <v>0</v>
      </c>
      <c r="DD926" s="54">
        <f t="shared" si="406"/>
        <v>0</v>
      </c>
      <c r="DE926" t="s">
        <v>8</v>
      </c>
      <c r="DF926">
        <v>0</v>
      </c>
      <c r="DG926" s="46">
        <v>0</v>
      </c>
      <c r="DH926" t="s">
        <v>68</v>
      </c>
    </row>
    <row r="927" spans="1:112" x14ac:dyDescent="0.35">
      <c r="A927" t="s">
        <v>2</v>
      </c>
      <c r="B927">
        <v>15407631</v>
      </c>
      <c r="C927">
        <v>1989</v>
      </c>
      <c r="D927">
        <v>33</v>
      </c>
      <c r="E927">
        <v>0</v>
      </c>
      <c r="F927" t="s">
        <v>8</v>
      </c>
      <c r="G927" s="3" t="s">
        <v>11</v>
      </c>
      <c r="H927" s="1">
        <v>44438</v>
      </c>
      <c r="I927" s="1" t="s">
        <v>52</v>
      </c>
      <c r="J927" s="1">
        <v>44490</v>
      </c>
      <c r="K927">
        <v>35.428571428571431</v>
      </c>
      <c r="L927" s="48">
        <f t="shared" si="409"/>
        <v>0</v>
      </c>
      <c r="M927" s="48">
        <f t="shared" si="401"/>
        <v>0</v>
      </c>
      <c r="N927" s="48">
        <f t="shared" si="402"/>
        <v>1</v>
      </c>
      <c r="O927">
        <v>28</v>
      </c>
      <c r="P927">
        <v>2000</v>
      </c>
      <c r="Q927" s="9">
        <f>VLOOKUP(ROUND(K927,0),Sheet2!$B$20:$J$37,8,0)</f>
        <v>2210.1449790436654</v>
      </c>
      <c r="R927" s="46">
        <f>VLOOKUP(ROUND(K927,0),Sheet2!$B$20:$J$37,2,0)</f>
        <v>3055.7502977788663</v>
      </c>
      <c r="S927" s="46">
        <f>VLOOKUP(ROUND(K927,0),Sheet2!$B$20:$J$37,3,0)</f>
        <v>2930.1976609717044</v>
      </c>
      <c r="T927" s="46">
        <f>VLOOKUP(ROUND(K927,0),Sheet2!$B$20:$J$37,4,0)</f>
        <v>2863.7121862982881</v>
      </c>
      <c r="U927" s="46">
        <f>VLOOKUP(ROUND(K927,0),Sheet2!$B$20:$J$37,5,0)</f>
        <v>2761.3374049140311</v>
      </c>
      <c r="V927" s="46">
        <f>VLOOKUP(ROUND(K927,0),Sheet2!$B$20:$J$37,6,0)</f>
        <v>2590.2736093342287</v>
      </c>
      <c r="W927" s="46">
        <f>VLOOKUP(ROUND(K927,0),Sheet2!$B$20:$J$37,7,0)</f>
        <v>2400.2092941889473</v>
      </c>
      <c r="X927" s="46">
        <f>VLOOKUP(ROUND(K927,0),Sheet2!$B$20:$J$37,8,0)</f>
        <v>2210.1449790436654</v>
      </c>
      <c r="Y927" s="46">
        <f>VLOOKUP(ROUND(K927,0),Sheet2!$B$20:$J$37,9,0)</f>
        <v>2039.0811834638632</v>
      </c>
      <c r="Z927" s="46">
        <f>VLOOKUP(ROUND(K927,0),Sheet2!$B$20:$M$37,10,0)</f>
        <v>1936.7064020796063</v>
      </c>
      <c r="AA927" s="46">
        <f>VLOOKUP(ROUND(K927,0),Sheet2!$B$20:$M$37,11,0)</f>
        <v>1870.22092740619</v>
      </c>
      <c r="AB927" s="46">
        <f>VLOOKUP(ROUND(K927,0),Sheet2!$B$20:$M$37,12,0)</f>
        <v>1744.6682905990283</v>
      </c>
      <c r="AC927" s="46">
        <v>5</v>
      </c>
      <c r="AD927" s="53">
        <f t="shared" si="403"/>
        <v>1</v>
      </c>
      <c r="AE927">
        <v>1</v>
      </c>
      <c r="AF927" s="46">
        <v>0</v>
      </c>
      <c r="AG927">
        <v>0</v>
      </c>
      <c r="AH927" s="45">
        <v>0</v>
      </c>
      <c r="AL927">
        <v>0</v>
      </c>
      <c r="AM927" s="45">
        <v>0</v>
      </c>
      <c r="AO927">
        <v>0</v>
      </c>
      <c r="AQ927">
        <v>1</v>
      </c>
      <c r="AR927">
        <v>35.428571428571431</v>
      </c>
      <c r="AS927">
        <v>0</v>
      </c>
      <c r="AT927">
        <v>0</v>
      </c>
      <c r="AU927" t="s">
        <v>21</v>
      </c>
      <c r="AV927" t="s">
        <v>25</v>
      </c>
      <c r="AW927">
        <v>0</v>
      </c>
      <c r="AX927">
        <v>0</v>
      </c>
      <c r="AY927">
        <v>1</v>
      </c>
      <c r="AZ927" s="51">
        <f t="shared" si="407"/>
        <v>1</v>
      </c>
      <c r="BA927">
        <v>0</v>
      </c>
      <c r="BB927">
        <v>0</v>
      </c>
      <c r="BC927">
        <v>0</v>
      </c>
      <c r="BD927">
        <v>0</v>
      </c>
      <c r="BE927">
        <v>0</v>
      </c>
      <c r="BF927" s="51">
        <f t="shared" si="404"/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/>
      <c r="CW927">
        <v>0</v>
      </c>
      <c r="CY927">
        <v>0</v>
      </c>
      <c r="CZ927">
        <v>0</v>
      </c>
      <c r="DA927">
        <v>0</v>
      </c>
      <c r="DC927">
        <v>0</v>
      </c>
      <c r="DD927" s="54">
        <f t="shared" si="406"/>
        <v>0</v>
      </c>
      <c r="DF927">
        <v>1</v>
      </c>
      <c r="DG927" s="46">
        <v>0</v>
      </c>
      <c r="DH927" t="s">
        <v>69</v>
      </c>
    </row>
    <row r="928" spans="1:112" x14ac:dyDescent="0.35">
      <c r="A928" t="s">
        <v>2</v>
      </c>
      <c r="B928">
        <v>19050877</v>
      </c>
      <c r="C928">
        <v>1988</v>
      </c>
      <c r="D928">
        <v>34</v>
      </c>
      <c r="E928">
        <v>0</v>
      </c>
      <c r="F928" t="s">
        <v>8</v>
      </c>
      <c r="G928" s="3" t="s">
        <v>11</v>
      </c>
      <c r="H928" s="1">
        <v>44429</v>
      </c>
      <c r="I928" s="1">
        <v>44453</v>
      </c>
      <c r="J928" s="1">
        <v>44442</v>
      </c>
      <c r="K928">
        <v>36.714285714285715</v>
      </c>
      <c r="L928" s="48">
        <f t="shared" si="409"/>
        <v>0</v>
      </c>
      <c r="M928" s="48">
        <f t="shared" si="401"/>
        <v>0</v>
      </c>
      <c r="N928" s="48">
        <f t="shared" si="402"/>
        <v>1</v>
      </c>
      <c r="O928">
        <v>34.857142857142861</v>
      </c>
      <c r="P928">
        <v>2300</v>
      </c>
      <c r="Q928" s="9">
        <f>VLOOKUP(ROUND(K928,0),Sheet2!$B$20:$J$37,8,0)</f>
        <v>2560.5398489484351</v>
      </c>
      <c r="R928" s="46">
        <f>VLOOKUP(ROUND(K928,0),Sheet2!$B$20:$J$37,2,0)</f>
        <v>3540.206855246417</v>
      </c>
      <c r="S928" s="46">
        <f>VLOOKUP(ROUND(K928,0),Sheet2!$B$20:$J$37,3,0)</f>
        <v>3394.7491894672271</v>
      </c>
      <c r="T928" s="46">
        <f>VLOOKUP(ROUND(K928,0),Sheet2!$B$20:$J$37,4,0)</f>
        <v>3317.7231532154346</v>
      </c>
      <c r="U928" s="46">
        <f>VLOOKUP(ROUND(K928,0),Sheet2!$B$20:$J$37,5,0)</f>
        <v>3199.1179441692843</v>
      </c>
      <c r="V928" s="46">
        <f>VLOOKUP(ROUND(K928,0),Sheet2!$B$20:$J$37,6,0)</f>
        <v>3000.9338117039183</v>
      </c>
      <c r="W928" s="46">
        <f>VLOOKUP(ROUND(K928,0),Sheet2!$B$20:$J$37,7,0)</f>
        <v>2780.7368303261765</v>
      </c>
      <c r="X928" s="46">
        <f>VLOOKUP(ROUND(K928,0),Sheet2!$B$20:$J$37,8,0)</f>
        <v>2560.5398489484351</v>
      </c>
      <c r="Y928" s="46">
        <f>VLOOKUP(ROUND(K928,0),Sheet2!$B$20:$J$37,9,0)</f>
        <v>2362.355716483069</v>
      </c>
      <c r="Z928" s="46">
        <f>VLOOKUP(ROUND(K928,0),Sheet2!$B$20:$M$37,10,0)</f>
        <v>2243.7505074369187</v>
      </c>
      <c r="AA928" s="46">
        <f>VLOOKUP(ROUND(K928,0),Sheet2!$B$20:$M$37,11,0)</f>
        <v>2166.7244711851258</v>
      </c>
      <c r="AB928" s="46">
        <f>VLOOKUP(ROUND(K928,0),Sheet2!$B$20:$M$37,12,0)</f>
        <v>2021.2668054059363</v>
      </c>
      <c r="AC928" s="46">
        <v>5</v>
      </c>
      <c r="AD928" s="53">
        <f t="shared" si="403"/>
        <v>1</v>
      </c>
      <c r="AE928">
        <v>1</v>
      </c>
      <c r="AF928" s="46">
        <v>0</v>
      </c>
      <c r="AG928">
        <v>0</v>
      </c>
      <c r="AH928" s="45">
        <v>0</v>
      </c>
      <c r="AL928">
        <v>0</v>
      </c>
      <c r="AM928" s="45">
        <v>0</v>
      </c>
      <c r="AO928">
        <v>0</v>
      </c>
      <c r="AQ928">
        <v>1</v>
      </c>
      <c r="AR928">
        <v>36.714285714285715</v>
      </c>
      <c r="AS928">
        <v>0</v>
      </c>
      <c r="AT928">
        <v>0</v>
      </c>
      <c r="AU928" t="s">
        <v>20</v>
      </c>
      <c r="AV928" t="s">
        <v>25</v>
      </c>
      <c r="AW928">
        <v>0</v>
      </c>
      <c r="AX928">
        <v>0</v>
      </c>
      <c r="AY928">
        <v>0</v>
      </c>
      <c r="AZ928" s="51">
        <f t="shared" si="407"/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51">
        <f t="shared" si="404"/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24</v>
      </c>
      <c r="BW928" t="s">
        <v>25</v>
      </c>
      <c r="BX928">
        <v>0</v>
      </c>
      <c r="BY928">
        <v>1</v>
      </c>
      <c r="BZ928" s="52">
        <f t="shared" ref="BZ928" si="418">BX928+BY928</f>
        <v>1</v>
      </c>
      <c r="CA928">
        <v>0</v>
      </c>
      <c r="CB928">
        <v>0</v>
      </c>
      <c r="CC928">
        <v>1</v>
      </c>
      <c r="CD928">
        <v>0</v>
      </c>
      <c r="CE928">
        <v>0</v>
      </c>
      <c r="CF928" s="52">
        <f>CD928+CE928</f>
        <v>0</v>
      </c>
      <c r="CG928">
        <v>0</v>
      </c>
      <c r="CH928">
        <v>1</v>
      </c>
      <c r="CI928">
        <v>1</v>
      </c>
      <c r="CJ928">
        <v>0</v>
      </c>
      <c r="CK928">
        <v>0</v>
      </c>
      <c r="CL928">
        <v>0</v>
      </c>
      <c r="CM928">
        <v>1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Y928">
        <v>0</v>
      </c>
      <c r="CZ928">
        <v>0</v>
      </c>
      <c r="DA928">
        <v>0</v>
      </c>
      <c r="DC928">
        <v>0</v>
      </c>
      <c r="DD928" s="54">
        <f t="shared" si="406"/>
        <v>0</v>
      </c>
      <c r="DF928">
        <v>1</v>
      </c>
      <c r="DG928" s="46">
        <v>0</v>
      </c>
      <c r="DH928" t="s">
        <v>69</v>
      </c>
    </row>
    <row r="929" spans="1:112" x14ac:dyDescent="0.35">
      <c r="A929" t="s">
        <v>2</v>
      </c>
      <c r="B929">
        <v>20067329</v>
      </c>
      <c r="C929">
        <v>1989</v>
      </c>
      <c r="D929">
        <v>33</v>
      </c>
      <c r="E929">
        <v>0</v>
      </c>
      <c r="F929" t="s">
        <v>9</v>
      </c>
      <c r="G929" s="4" t="s">
        <v>11</v>
      </c>
      <c r="H929" s="1">
        <v>44428</v>
      </c>
      <c r="I929" s="1"/>
      <c r="J929" s="1">
        <v>44534</v>
      </c>
      <c r="K929">
        <v>37.285714285714285</v>
      </c>
      <c r="L929" s="48">
        <f t="shared" si="409"/>
        <v>0</v>
      </c>
      <c r="M929" s="48">
        <f t="shared" si="401"/>
        <v>0</v>
      </c>
      <c r="N929" s="48">
        <f t="shared" si="402"/>
        <v>0</v>
      </c>
      <c r="O929">
        <v>22.142857142857142</v>
      </c>
      <c r="P929">
        <v>2300</v>
      </c>
      <c r="Q929" s="9">
        <f>VLOOKUP(ROUND(K929,0),Sheet2!$B$20:$J$37,8,0)</f>
        <v>2560.5398489484351</v>
      </c>
      <c r="R929" s="46">
        <f>VLOOKUP(ROUND(K929,0),Sheet2!$B$20:$J$37,2,0)</f>
        <v>3540.206855246417</v>
      </c>
      <c r="S929" s="46">
        <f>VLOOKUP(ROUND(K929,0),Sheet2!$B$20:$J$37,3,0)</f>
        <v>3394.7491894672271</v>
      </c>
      <c r="T929" s="46">
        <f>VLOOKUP(ROUND(K929,0),Sheet2!$B$20:$J$37,4,0)</f>
        <v>3317.7231532154346</v>
      </c>
      <c r="U929" s="46">
        <f>VLOOKUP(ROUND(K929,0),Sheet2!$B$20:$J$37,5,0)</f>
        <v>3199.1179441692843</v>
      </c>
      <c r="V929" s="46">
        <f>VLOOKUP(ROUND(K929,0),Sheet2!$B$20:$J$37,6,0)</f>
        <v>3000.9338117039183</v>
      </c>
      <c r="W929" s="46">
        <f>VLOOKUP(ROUND(K929,0),Sheet2!$B$20:$J$37,7,0)</f>
        <v>2780.7368303261765</v>
      </c>
      <c r="X929" s="46">
        <f>VLOOKUP(ROUND(K929,0),Sheet2!$B$20:$J$37,8,0)</f>
        <v>2560.5398489484351</v>
      </c>
      <c r="Y929" s="46">
        <f>VLOOKUP(ROUND(K929,0),Sheet2!$B$20:$J$37,9,0)</f>
        <v>2362.355716483069</v>
      </c>
      <c r="Z929" s="46">
        <f>VLOOKUP(ROUND(K929,0),Sheet2!$B$20:$M$37,10,0)</f>
        <v>2243.7505074369187</v>
      </c>
      <c r="AA929" s="46">
        <f>VLOOKUP(ROUND(K929,0),Sheet2!$B$20:$M$37,11,0)</f>
        <v>2166.7244711851258</v>
      </c>
      <c r="AB929" s="46">
        <f>VLOOKUP(ROUND(K929,0),Sheet2!$B$20:$M$37,12,0)</f>
        <v>2021.2668054059363</v>
      </c>
      <c r="AC929" s="46">
        <v>5</v>
      </c>
      <c r="AD929" s="53">
        <f t="shared" si="403"/>
        <v>1</v>
      </c>
      <c r="AE929">
        <v>1</v>
      </c>
      <c r="AF929" s="46">
        <v>0</v>
      </c>
      <c r="AG929">
        <v>0</v>
      </c>
      <c r="AH929" s="45">
        <v>0</v>
      </c>
      <c r="AL929">
        <v>0</v>
      </c>
      <c r="AM929" s="45">
        <v>0</v>
      </c>
      <c r="AO929">
        <v>0</v>
      </c>
      <c r="AQ929">
        <v>0</v>
      </c>
      <c r="AS929">
        <v>0</v>
      </c>
      <c r="AT929">
        <v>0</v>
      </c>
      <c r="AU929" t="s">
        <v>21</v>
      </c>
      <c r="AV929" t="s">
        <v>24</v>
      </c>
      <c r="AW929">
        <v>0</v>
      </c>
      <c r="AX929">
        <v>0</v>
      </c>
      <c r="AY929">
        <v>1</v>
      </c>
      <c r="AZ929" s="51">
        <f t="shared" si="407"/>
        <v>1</v>
      </c>
      <c r="BA929">
        <v>0</v>
      </c>
      <c r="BB929">
        <v>1</v>
      </c>
      <c r="BC929">
        <v>0</v>
      </c>
      <c r="BD929">
        <v>0</v>
      </c>
      <c r="BE929">
        <v>0</v>
      </c>
      <c r="BF929" s="51">
        <f t="shared" si="404"/>
        <v>0</v>
      </c>
      <c r="BG929">
        <v>0</v>
      </c>
      <c r="BH929">
        <v>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/>
      <c r="CW929">
        <v>0</v>
      </c>
      <c r="CY929">
        <v>0</v>
      </c>
      <c r="CZ929">
        <v>0</v>
      </c>
      <c r="DA929">
        <v>1</v>
      </c>
      <c r="DC929">
        <v>0</v>
      </c>
      <c r="DD929" s="54">
        <f t="shared" si="406"/>
        <v>0</v>
      </c>
      <c r="DF929">
        <v>1</v>
      </c>
      <c r="DG929" s="46">
        <v>0</v>
      </c>
      <c r="DH929" t="s">
        <v>69</v>
      </c>
    </row>
    <row r="930" spans="1:112" x14ac:dyDescent="0.35">
      <c r="A930" t="s">
        <v>3</v>
      </c>
      <c r="B930">
        <v>938455506</v>
      </c>
      <c r="C930">
        <v>1988</v>
      </c>
      <c r="D930">
        <v>34</v>
      </c>
      <c r="E930">
        <v>2</v>
      </c>
      <c r="F930" t="s">
        <v>8</v>
      </c>
      <c r="G930" s="3" t="s">
        <v>11</v>
      </c>
      <c r="H930" s="1">
        <v>44459</v>
      </c>
      <c r="I930" s="1">
        <v>44483</v>
      </c>
      <c r="J930" s="1">
        <v>44477</v>
      </c>
      <c r="K930">
        <v>37.428571428571431</v>
      </c>
      <c r="L930" s="48">
        <f t="shared" si="409"/>
        <v>0</v>
      </c>
      <c r="M930" s="48">
        <f t="shared" si="401"/>
        <v>0</v>
      </c>
      <c r="N930" s="48">
        <f t="shared" si="402"/>
        <v>0</v>
      </c>
      <c r="O930">
        <v>34.857142857142861</v>
      </c>
      <c r="P930">
        <v>2300</v>
      </c>
      <c r="Q930" s="9">
        <f>VLOOKUP(ROUND(K930,0),Sheet2!$B$20:$J$37,8,0)</f>
        <v>2560.5398489484351</v>
      </c>
      <c r="R930" s="46">
        <f>VLOOKUP(ROUND(K930,0),Sheet2!$B$20:$J$37,2,0)</f>
        <v>3540.206855246417</v>
      </c>
      <c r="S930" s="46">
        <f>VLOOKUP(ROUND(K930,0),Sheet2!$B$20:$J$37,3,0)</f>
        <v>3394.7491894672271</v>
      </c>
      <c r="T930" s="46">
        <f>VLOOKUP(ROUND(K930,0),Sheet2!$B$20:$J$37,4,0)</f>
        <v>3317.7231532154346</v>
      </c>
      <c r="U930" s="46">
        <f>VLOOKUP(ROUND(K930,0),Sheet2!$B$20:$J$37,5,0)</f>
        <v>3199.1179441692843</v>
      </c>
      <c r="V930" s="46">
        <f>VLOOKUP(ROUND(K930,0),Sheet2!$B$20:$J$37,6,0)</f>
        <v>3000.9338117039183</v>
      </c>
      <c r="W930" s="46">
        <f>VLOOKUP(ROUND(K930,0),Sheet2!$B$20:$J$37,7,0)</f>
        <v>2780.7368303261765</v>
      </c>
      <c r="X930" s="46">
        <f>VLOOKUP(ROUND(K930,0),Sheet2!$B$20:$J$37,8,0)</f>
        <v>2560.5398489484351</v>
      </c>
      <c r="Y930" s="46">
        <f>VLOOKUP(ROUND(K930,0),Sheet2!$B$20:$J$37,9,0)</f>
        <v>2362.355716483069</v>
      </c>
      <c r="Z930" s="46">
        <f>VLOOKUP(ROUND(K930,0),Sheet2!$B$20:$M$37,10,0)</f>
        <v>2243.7505074369187</v>
      </c>
      <c r="AA930" s="46">
        <f>VLOOKUP(ROUND(K930,0),Sheet2!$B$20:$M$37,11,0)</f>
        <v>2166.7244711851258</v>
      </c>
      <c r="AB930" s="46">
        <f>VLOOKUP(ROUND(K930,0),Sheet2!$B$20:$M$37,12,0)</f>
        <v>2021.2668054059363</v>
      </c>
      <c r="AC930" s="46">
        <v>5</v>
      </c>
      <c r="AD930" s="53">
        <f t="shared" si="403"/>
        <v>1</v>
      </c>
      <c r="AE930">
        <v>1</v>
      </c>
      <c r="AF930" s="46">
        <v>0</v>
      </c>
      <c r="AG930">
        <v>0</v>
      </c>
      <c r="AH930" s="45">
        <v>0</v>
      </c>
      <c r="AL930">
        <v>0</v>
      </c>
      <c r="AM930" s="45">
        <v>0</v>
      </c>
      <c r="AO930">
        <v>0</v>
      </c>
      <c r="AQ930">
        <v>0</v>
      </c>
      <c r="AS930">
        <v>0</v>
      </c>
      <c r="AT930">
        <v>0</v>
      </c>
      <c r="AU930" t="s">
        <v>20</v>
      </c>
      <c r="AV930" t="s">
        <v>25</v>
      </c>
      <c r="AW930">
        <v>0</v>
      </c>
      <c r="AX930">
        <v>0</v>
      </c>
      <c r="AY930">
        <v>1</v>
      </c>
      <c r="AZ930" s="51">
        <f t="shared" si="407"/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 s="51">
        <f t="shared" si="404"/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24</v>
      </c>
      <c r="BW930" t="s">
        <v>25</v>
      </c>
      <c r="BX930">
        <v>0</v>
      </c>
      <c r="BY930">
        <v>0</v>
      </c>
      <c r="BZ930" s="52">
        <f t="shared" ref="BZ930:BZ935" si="419">BX930+BY930</f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 s="52">
        <f t="shared" ref="CF930:CF935" si="420">CD930+CE930</f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Y930">
        <v>0</v>
      </c>
      <c r="CZ930">
        <v>0</v>
      </c>
      <c r="DA930">
        <v>0</v>
      </c>
      <c r="DC930">
        <v>0</v>
      </c>
      <c r="DD930" s="54">
        <f t="shared" si="406"/>
        <v>0</v>
      </c>
      <c r="DE930" t="s">
        <v>73</v>
      </c>
      <c r="DF930">
        <v>1</v>
      </c>
      <c r="DG930" s="46">
        <v>0</v>
      </c>
      <c r="DH930" t="s">
        <v>69</v>
      </c>
    </row>
    <row r="931" spans="1:112" x14ac:dyDescent="0.35">
      <c r="A931" t="s">
        <v>3</v>
      </c>
      <c r="B931">
        <v>987482541</v>
      </c>
      <c r="C931">
        <v>1987</v>
      </c>
      <c r="D931">
        <v>35</v>
      </c>
      <c r="E931">
        <v>2</v>
      </c>
      <c r="F931" t="s">
        <v>8</v>
      </c>
      <c r="G931" s="3" t="s">
        <v>11</v>
      </c>
      <c r="H931" s="1">
        <v>44434</v>
      </c>
      <c r="I931" s="1">
        <v>44455</v>
      </c>
      <c r="J931" s="1">
        <v>44476</v>
      </c>
      <c r="K931">
        <v>37.285714285714285</v>
      </c>
      <c r="L931" s="48">
        <f t="shared" si="409"/>
        <v>0</v>
      </c>
      <c r="M931" s="48">
        <f t="shared" si="401"/>
        <v>0</v>
      </c>
      <c r="N931" s="48">
        <f t="shared" si="402"/>
        <v>0</v>
      </c>
      <c r="O931">
        <v>34.285714285714285</v>
      </c>
      <c r="P931">
        <v>2300</v>
      </c>
      <c r="Q931" s="9">
        <f>VLOOKUP(ROUND(K931,0),Sheet2!$B$20:$J$37,8,0)</f>
        <v>2560.5398489484351</v>
      </c>
      <c r="R931" s="46">
        <f>VLOOKUP(ROUND(K931,0),Sheet2!$B$20:$J$37,2,0)</f>
        <v>3540.206855246417</v>
      </c>
      <c r="S931" s="46">
        <f>VLOOKUP(ROUND(K931,0),Sheet2!$B$20:$J$37,3,0)</f>
        <v>3394.7491894672271</v>
      </c>
      <c r="T931" s="46">
        <f>VLOOKUP(ROUND(K931,0),Sheet2!$B$20:$J$37,4,0)</f>
        <v>3317.7231532154346</v>
      </c>
      <c r="U931" s="46">
        <f>VLOOKUP(ROUND(K931,0),Sheet2!$B$20:$J$37,5,0)</f>
        <v>3199.1179441692843</v>
      </c>
      <c r="V931" s="46">
        <f>VLOOKUP(ROUND(K931,0),Sheet2!$B$20:$J$37,6,0)</f>
        <v>3000.9338117039183</v>
      </c>
      <c r="W931" s="46">
        <f>VLOOKUP(ROUND(K931,0),Sheet2!$B$20:$J$37,7,0)</f>
        <v>2780.7368303261765</v>
      </c>
      <c r="X931" s="46">
        <f>VLOOKUP(ROUND(K931,0),Sheet2!$B$20:$J$37,8,0)</f>
        <v>2560.5398489484351</v>
      </c>
      <c r="Y931" s="46">
        <f>VLOOKUP(ROUND(K931,0),Sheet2!$B$20:$J$37,9,0)</f>
        <v>2362.355716483069</v>
      </c>
      <c r="Z931" s="46">
        <f>VLOOKUP(ROUND(K931,0),Sheet2!$B$20:$M$37,10,0)</f>
        <v>2243.7505074369187</v>
      </c>
      <c r="AA931" s="46">
        <f>VLOOKUP(ROUND(K931,0),Sheet2!$B$20:$M$37,11,0)</f>
        <v>2166.7244711851258</v>
      </c>
      <c r="AB931" s="46">
        <f>VLOOKUP(ROUND(K931,0),Sheet2!$B$20:$M$37,12,0)</f>
        <v>2021.2668054059363</v>
      </c>
      <c r="AC931" s="46">
        <v>5</v>
      </c>
      <c r="AD931" s="53">
        <f t="shared" si="403"/>
        <v>1</v>
      </c>
      <c r="AE931">
        <v>1</v>
      </c>
      <c r="AF931" s="46">
        <v>0</v>
      </c>
      <c r="AG931">
        <v>0</v>
      </c>
      <c r="AH931" s="45">
        <v>0</v>
      </c>
      <c r="AL931">
        <v>1</v>
      </c>
      <c r="AM931" s="45">
        <v>0</v>
      </c>
      <c r="AN931">
        <v>22</v>
      </c>
      <c r="AO931">
        <v>0</v>
      </c>
      <c r="AS931">
        <v>0</v>
      </c>
      <c r="AT931">
        <v>0</v>
      </c>
      <c r="AU931" t="s">
        <v>20</v>
      </c>
      <c r="AV931" t="s">
        <v>25</v>
      </c>
      <c r="AW931">
        <v>0</v>
      </c>
      <c r="AX931">
        <v>0</v>
      </c>
      <c r="AY931">
        <v>1</v>
      </c>
      <c r="AZ931" s="51">
        <f t="shared" si="407"/>
        <v>1</v>
      </c>
      <c r="BA931">
        <v>0</v>
      </c>
      <c r="BB931">
        <v>0</v>
      </c>
      <c r="BC931">
        <v>0</v>
      </c>
      <c r="BD931">
        <v>0</v>
      </c>
      <c r="BE931">
        <v>0</v>
      </c>
      <c r="BF931" s="51">
        <f t="shared" si="404"/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21</v>
      </c>
      <c r="BW931" t="s">
        <v>25</v>
      </c>
      <c r="BX931">
        <v>0</v>
      </c>
      <c r="BY931">
        <v>1</v>
      </c>
      <c r="BZ931" s="52">
        <f t="shared" si="419"/>
        <v>1</v>
      </c>
      <c r="CA931">
        <v>0</v>
      </c>
      <c r="CB931">
        <v>0</v>
      </c>
      <c r="CC931">
        <v>0</v>
      </c>
      <c r="CD931">
        <v>0</v>
      </c>
      <c r="CE931">
        <v>0</v>
      </c>
      <c r="CF931" s="52">
        <f t="shared" si="420"/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Y931">
        <v>0</v>
      </c>
      <c r="CZ931">
        <v>0</v>
      </c>
      <c r="DA931">
        <v>1</v>
      </c>
      <c r="DB931">
        <v>28</v>
      </c>
      <c r="DC931">
        <v>0</v>
      </c>
      <c r="DD931" s="54">
        <f t="shared" si="406"/>
        <v>0</v>
      </c>
      <c r="DE931" t="s">
        <v>8</v>
      </c>
      <c r="DF931">
        <v>1</v>
      </c>
      <c r="DG931" s="46">
        <v>0</v>
      </c>
      <c r="DH931" t="s">
        <v>69</v>
      </c>
    </row>
    <row r="932" spans="1:112" hidden="1" x14ac:dyDescent="0.35">
      <c r="A932" t="s">
        <v>3</v>
      </c>
      <c r="B932">
        <v>356243762</v>
      </c>
      <c r="C932">
        <v>1993</v>
      </c>
      <c r="D932">
        <v>29</v>
      </c>
      <c r="E932" s="45">
        <v>1</v>
      </c>
      <c r="F932" t="s">
        <v>8</v>
      </c>
      <c r="G932" s="3" t="s">
        <v>11</v>
      </c>
      <c r="H932" s="1">
        <v>44448</v>
      </c>
      <c r="I932" s="1">
        <v>44498</v>
      </c>
      <c r="J932" s="1">
        <v>44525</v>
      </c>
      <c r="K932">
        <v>39.571428571428569</v>
      </c>
      <c r="L932" s="48">
        <f t="shared" si="409"/>
        <v>0</v>
      </c>
      <c r="M932" s="48">
        <f t="shared" si="401"/>
        <v>0</v>
      </c>
      <c r="N932" s="48">
        <f t="shared" si="402"/>
        <v>0</v>
      </c>
      <c r="O932">
        <v>35.714285714285715</v>
      </c>
      <c r="P932">
        <v>2700</v>
      </c>
      <c r="Q932" s="9">
        <f>VLOOKUP(ROUND(K932,0),Sheet2!$B$20:$J$37,8,0)</f>
        <v>3027.866102317616</v>
      </c>
      <c r="R932" s="46">
        <f>VLOOKUP(ROUND(K932,0),Sheet2!$B$20:$J$37,2,0)</f>
        <v>4186.3329471694315</v>
      </c>
      <c r="S932" s="46">
        <f>VLOOKUP(ROUND(K932,0),Sheet2!$B$20:$J$37,3,0)</f>
        <v>4014.327682062572</v>
      </c>
      <c r="T932" s="46">
        <f>VLOOKUP(ROUND(K932,0),Sheet2!$B$20:$J$37,4,0)</f>
        <v>3923.2435599941455</v>
      </c>
      <c r="U932" s="46">
        <f>VLOOKUP(ROUND(K932,0),Sheet2!$B$20:$J$37,5,0)</f>
        <v>3782.9916157892471</v>
      </c>
      <c r="V932" s="46">
        <f>VLOOKUP(ROUND(K932,0),Sheet2!$B$20:$J$37,6,0)</f>
        <v>3548.6367327923881</v>
      </c>
      <c r="W932" s="46">
        <f>VLOOKUP(ROUND(K932,0),Sheet2!$B$20:$J$37,7,0)</f>
        <v>3288.2514175550023</v>
      </c>
      <c r="X932" s="46">
        <f>VLOOKUP(ROUND(K932,0),Sheet2!$B$20:$J$37,8,0)</f>
        <v>3027.866102317616</v>
      </c>
      <c r="Y932" s="46">
        <f>VLOOKUP(ROUND(K932,0),Sheet2!$B$20:$J$37,9,0)</f>
        <v>2793.5112193207569</v>
      </c>
      <c r="Z932" s="46">
        <f>VLOOKUP(ROUND(K932,0),Sheet2!$B$20:$M$37,10,0)</f>
        <v>2653.2592751158591</v>
      </c>
      <c r="AA932" s="46">
        <f>VLOOKUP(ROUND(K932,0),Sheet2!$B$20:$M$37,11,0)</f>
        <v>2562.1751530474321</v>
      </c>
      <c r="AB932" s="46">
        <f>VLOOKUP(ROUND(K932,0),Sheet2!$B$20:$M$37,12,0)</f>
        <v>2390.1698879405726</v>
      </c>
      <c r="AC932" s="46">
        <v>5</v>
      </c>
      <c r="AD932" s="53">
        <f t="shared" si="403"/>
        <v>1</v>
      </c>
      <c r="AE932">
        <v>1</v>
      </c>
      <c r="AF932" s="46">
        <v>0</v>
      </c>
      <c r="AG932">
        <v>0</v>
      </c>
      <c r="AH932" s="45">
        <v>0</v>
      </c>
      <c r="AL932">
        <v>0</v>
      </c>
      <c r="AM932" s="45">
        <v>0</v>
      </c>
      <c r="AO932">
        <v>0</v>
      </c>
      <c r="AS932">
        <v>0</v>
      </c>
      <c r="AT932">
        <v>0</v>
      </c>
      <c r="AU932" t="s">
        <v>20</v>
      </c>
      <c r="AV932" t="s">
        <v>25</v>
      </c>
      <c r="AW932">
        <v>0</v>
      </c>
      <c r="AX932">
        <v>0</v>
      </c>
      <c r="AY932">
        <v>1</v>
      </c>
      <c r="AZ932" s="51">
        <f t="shared" si="407"/>
        <v>1</v>
      </c>
      <c r="BA932">
        <v>0</v>
      </c>
      <c r="BB932">
        <v>0</v>
      </c>
      <c r="BC932">
        <v>1</v>
      </c>
      <c r="BD932">
        <v>0</v>
      </c>
      <c r="BE932">
        <v>0</v>
      </c>
      <c r="BF932" s="51">
        <f t="shared" si="404"/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50</v>
      </c>
      <c r="BW932" t="s">
        <v>25</v>
      </c>
      <c r="BX932">
        <v>0</v>
      </c>
      <c r="BY932">
        <v>1</v>
      </c>
      <c r="BZ932" s="52">
        <f t="shared" si="419"/>
        <v>1</v>
      </c>
      <c r="CA932">
        <v>0</v>
      </c>
      <c r="CB932">
        <v>0</v>
      </c>
      <c r="CC932">
        <v>1</v>
      </c>
      <c r="CD932">
        <v>0</v>
      </c>
      <c r="CE932">
        <v>0</v>
      </c>
      <c r="CF932" s="52">
        <f t="shared" si="420"/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Y932">
        <v>0</v>
      </c>
      <c r="CZ932">
        <v>0</v>
      </c>
      <c r="DA932">
        <v>0</v>
      </c>
      <c r="DC932">
        <v>0</v>
      </c>
      <c r="DD932" s="54">
        <f t="shared" si="406"/>
        <v>0</v>
      </c>
      <c r="DE932" t="s">
        <v>73</v>
      </c>
      <c r="DF932">
        <v>0</v>
      </c>
      <c r="DG932" s="46">
        <v>0</v>
      </c>
      <c r="DH932" t="s">
        <v>68</v>
      </c>
    </row>
    <row r="933" spans="1:112" hidden="1" x14ac:dyDescent="0.35">
      <c r="A933" t="s">
        <v>2</v>
      </c>
      <c r="B933">
        <v>21049433</v>
      </c>
      <c r="C933">
        <v>1991</v>
      </c>
      <c r="D933">
        <v>31</v>
      </c>
      <c r="E933">
        <v>1</v>
      </c>
      <c r="F933" t="s">
        <v>8</v>
      </c>
      <c r="G933" s="3" t="s">
        <v>11</v>
      </c>
      <c r="H933" s="1">
        <v>44438</v>
      </c>
      <c r="I933" s="1">
        <v>44459</v>
      </c>
      <c r="J933" s="1">
        <v>44496</v>
      </c>
      <c r="K933">
        <v>39.571428571428569</v>
      </c>
      <c r="L933" s="48">
        <f t="shared" si="409"/>
        <v>0</v>
      </c>
      <c r="M933" s="48">
        <f t="shared" si="401"/>
        <v>0</v>
      </c>
      <c r="N933" s="48">
        <f t="shared" si="402"/>
        <v>0</v>
      </c>
      <c r="O933">
        <v>34.285714285714285</v>
      </c>
      <c r="P933">
        <v>2700</v>
      </c>
      <c r="Q933" s="9">
        <f>VLOOKUP(ROUND(K933,0),Sheet2!$B$20:$J$37,8,0)</f>
        <v>3027.866102317616</v>
      </c>
      <c r="R933" s="46">
        <f>VLOOKUP(ROUND(K933,0),Sheet2!$B$20:$J$37,2,0)</f>
        <v>4186.3329471694315</v>
      </c>
      <c r="S933" s="46">
        <f>VLOOKUP(ROUND(K933,0),Sheet2!$B$20:$J$37,3,0)</f>
        <v>4014.327682062572</v>
      </c>
      <c r="T933" s="46">
        <f>VLOOKUP(ROUND(K933,0),Sheet2!$B$20:$J$37,4,0)</f>
        <v>3923.2435599941455</v>
      </c>
      <c r="U933" s="46">
        <f>VLOOKUP(ROUND(K933,0),Sheet2!$B$20:$J$37,5,0)</f>
        <v>3782.9916157892471</v>
      </c>
      <c r="V933" s="46">
        <f>VLOOKUP(ROUND(K933,0),Sheet2!$B$20:$J$37,6,0)</f>
        <v>3548.6367327923881</v>
      </c>
      <c r="W933" s="46">
        <f>VLOOKUP(ROUND(K933,0),Sheet2!$B$20:$J$37,7,0)</f>
        <v>3288.2514175550023</v>
      </c>
      <c r="X933" s="46">
        <f>VLOOKUP(ROUND(K933,0),Sheet2!$B$20:$J$37,8,0)</f>
        <v>3027.866102317616</v>
      </c>
      <c r="Y933" s="46">
        <f>VLOOKUP(ROUND(K933,0),Sheet2!$B$20:$J$37,9,0)</f>
        <v>2793.5112193207569</v>
      </c>
      <c r="Z933" s="46">
        <f>VLOOKUP(ROUND(K933,0),Sheet2!$B$20:$M$37,10,0)</f>
        <v>2653.2592751158591</v>
      </c>
      <c r="AA933" s="46">
        <f>VLOOKUP(ROUND(K933,0),Sheet2!$B$20:$M$37,11,0)</f>
        <v>2562.1751530474321</v>
      </c>
      <c r="AB933" s="46">
        <f>VLOOKUP(ROUND(K933,0),Sheet2!$B$20:$M$37,12,0)</f>
        <v>2390.1698879405726</v>
      </c>
      <c r="AC933" s="46">
        <v>5</v>
      </c>
      <c r="AD933" s="53">
        <f t="shared" si="403"/>
        <v>1</v>
      </c>
      <c r="AE933">
        <v>1</v>
      </c>
      <c r="AF933" s="46">
        <v>0</v>
      </c>
      <c r="AG933">
        <v>0</v>
      </c>
      <c r="AH933" s="45">
        <v>0</v>
      </c>
      <c r="AL933">
        <v>0</v>
      </c>
      <c r="AM933" s="45">
        <v>0</v>
      </c>
      <c r="AO933">
        <v>0</v>
      </c>
      <c r="AQ933">
        <v>0</v>
      </c>
      <c r="AS933">
        <v>0</v>
      </c>
      <c r="AT933">
        <v>0</v>
      </c>
      <c r="AU933" t="s">
        <v>20</v>
      </c>
      <c r="AV933" t="s">
        <v>25</v>
      </c>
      <c r="AW933">
        <v>0</v>
      </c>
      <c r="AX933">
        <v>1</v>
      </c>
      <c r="AY933">
        <v>0</v>
      </c>
      <c r="AZ933" s="51">
        <f t="shared" si="407"/>
        <v>1</v>
      </c>
      <c r="BA933">
        <v>0</v>
      </c>
      <c r="BB933">
        <v>1</v>
      </c>
      <c r="BC933">
        <v>0</v>
      </c>
      <c r="BD933">
        <v>0</v>
      </c>
      <c r="BE933">
        <v>0</v>
      </c>
      <c r="BF933" s="51">
        <f t="shared" si="404"/>
        <v>0</v>
      </c>
      <c r="BG933">
        <v>0</v>
      </c>
      <c r="BH933">
        <v>0</v>
      </c>
      <c r="BI933">
        <v>1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21</v>
      </c>
      <c r="BW933" t="s">
        <v>25</v>
      </c>
      <c r="BX933">
        <v>0</v>
      </c>
      <c r="BY933">
        <v>1</v>
      </c>
      <c r="BZ933" s="52">
        <f t="shared" si="419"/>
        <v>1</v>
      </c>
      <c r="CA933">
        <v>0</v>
      </c>
      <c r="CB933">
        <v>0</v>
      </c>
      <c r="CC933">
        <v>0</v>
      </c>
      <c r="CD933">
        <v>0</v>
      </c>
      <c r="CE933">
        <v>0</v>
      </c>
      <c r="CF933" s="52">
        <f t="shared" si="420"/>
        <v>0</v>
      </c>
      <c r="CG933">
        <v>0</v>
      </c>
      <c r="CH933">
        <v>0</v>
      </c>
      <c r="CI933">
        <v>1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Y933">
        <v>0</v>
      </c>
      <c r="CZ933">
        <v>0</v>
      </c>
      <c r="DA933">
        <v>0</v>
      </c>
      <c r="DC933">
        <v>0</v>
      </c>
      <c r="DD933" s="54">
        <f t="shared" si="406"/>
        <v>0</v>
      </c>
      <c r="DE933" t="s">
        <v>8</v>
      </c>
      <c r="DF933">
        <v>0</v>
      </c>
      <c r="DG933" s="46">
        <v>0</v>
      </c>
      <c r="DH933" t="s">
        <v>68</v>
      </c>
    </row>
    <row r="934" spans="1:112" x14ac:dyDescent="0.35">
      <c r="A934" t="s">
        <v>3</v>
      </c>
      <c r="B934">
        <v>938031315</v>
      </c>
      <c r="C934">
        <v>1987</v>
      </c>
      <c r="D934">
        <v>35</v>
      </c>
      <c r="E934">
        <v>3</v>
      </c>
      <c r="F934" t="s">
        <v>8</v>
      </c>
      <c r="G934" s="3" t="s">
        <v>11</v>
      </c>
      <c r="H934" s="1">
        <v>44448</v>
      </c>
      <c r="I934" s="1">
        <v>44469</v>
      </c>
      <c r="J934" s="1">
        <v>44475</v>
      </c>
      <c r="K934">
        <v>33.571428571428569</v>
      </c>
      <c r="L934" s="48">
        <f t="shared" si="409"/>
        <v>0</v>
      </c>
      <c r="M934" s="48">
        <f t="shared" si="401"/>
        <v>1</v>
      </c>
      <c r="N934" s="48">
        <v>1</v>
      </c>
      <c r="O934">
        <v>32.714285714285715</v>
      </c>
      <c r="P934">
        <v>1800</v>
      </c>
      <c r="Q934" s="9">
        <f>VLOOKUP(ROUND(K934,0),Sheet2!$B$20:$J$37,8,0)</f>
        <v>2031.66999959842</v>
      </c>
      <c r="R934" s="46">
        <f>VLOOKUP(ROUND(K934,0),Sheet2!$B$20:$J$37,2,0)</f>
        <v>2808.9904803202526</v>
      </c>
      <c r="S934" s="46">
        <f>VLOOKUP(ROUND(K934,0),Sheet2!$B$20:$J$37,3,0)</f>
        <v>2693.5765468497157</v>
      </c>
      <c r="T934" s="46">
        <f>VLOOKUP(ROUND(K934,0),Sheet2!$B$20:$J$37,4,0)</f>
        <v>2632.4599479008589</v>
      </c>
      <c r="U934" s="46">
        <f>VLOOKUP(ROUND(K934,0),Sheet2!$B$20:$J$37,5,0)</f>
        <v>2538.3521974926302</v>
      </c>
      <c r="V934" s="46">
        <f>VLOOKUP(ROUND(K934,0),Sheet2!$B$20:$J$37,6,0)</f>
        <v>2381.1022501849629</v>
      </c>
      <c r="W934" s="46">
        <f>VLOOKUP(ROUND(K934,0),Sheet2!$B$20:$J$37,7,0)</f>
        <v>2206.3861248916915</v>
      </c>
      <c r="X934" s="46">
        <f>VLOOKUP(ROUND(K934,0),Sheet2!$B$20:$J$37,8,0)</f>
        <v>2031.66999959842</v>
      </c>
      <c r="Y934" s="46">
        <f>VLOOKUP(ROUND(K934,0),Sheet2!$B$20:$J$37,9,0)</f>
        <v>1874.4200522907529</v>
      </c>
      <c r="Z934" s="46">
        <f>VLOOKUP(ROUND(K934,0),Sheet2!$B$20:$M$37,10,0)</f>
        <v>1780.312301882524</v>
      </c>
      <c r="AA934" s="46">
        <f>VLOOKUP(ROUND(K934,0),Sheet2!$B$20:$M$37,11,0)</f>
        <v>1719.1957029336675</v>
      </c>
      <c r="AB934" s="46">
        <f>VLOOKUP(ROUND(K934,0),Sheet2!$B$20:$M$37,12,0)</f>
        <v>1603.7817694631306</v>
      </c>
      <c r="AC934" s="46">
        <v>5</v>
      </c>
      <c r="AD934" s="53">
        <f t="shared" si="403"/>
        <v>1</v>
      </c>
      <c r="AE934">
        <v>1</v>
      </c>
      <c r="AF934" s="46">
        <v>0</v>
      </c>
      <c r="AG934">
        <v>0</v>
      </c>
      <c r="AH934" s="45">
        <v>0</v>
      </c>
      <c r="AL934">
        <v>0</v>
      </c>
      <c r="AM934" s="45">
        <v>0</v>
      </c>
      <c r="AO934">
        <v>0</v>
      </c>
      <c r="AQ934">
        <v>1</v>
      </c>
      <c r="AS934">
        <v>1</v>
      </c>
      <c r="AT934">
        <v>0</v>
      </c>
      <c r="AU934" t="s">
        <v>20</v>
      </c>
      <c r="AV934" t="s">
        <v>25</v>
      </c>
      <c r="AW934">
        <v>0</v>
      </c>
      <c r="AX934">
        <v>0</v>
      </c>
      <c r="AY934">
        <v>0</v>
      </c>
      <c r="AZ934" s="51">
        <f t="shared" si="407"/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51">
        <f t="shared" si="404"/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21</v>
      </c>
      <c r="BW934" t="s">
        <v>25</v>
      </c>
      <c r="BX934">
        <v>0</v>
      </c>
      <c r="BY934">
        <v>1</v>
      </c>
      <c r="BZ934" s="52">
        <f t="shared" si="419"/>
        <v>1</v>
      </c>
      <c r="CA934">
        <v>0</v>
      </c>
      <c r="CB934">
        <v>0</v>
      </c>
      <c r="CC934">
        <v>0</v>
      </c>
      <c r="CD934">
        <v>0</v>
      </c>
      <c r="CE934">
        <v>0</v>
      </c>
      <c r="CF934" s="52">
        <f t="shared" si="420"/>
        <v>0</v>
      </c>
      <c r="CG934">
        <v>0</v>
      </c>
      <c r="CH934">
        <v>1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Y934">
        <v>0</v>
      </c>
      <c r="CZ934">
        <v>0</v>
      </c>
      <c r="DA934">
        <v>1</v>
      </c>
      <c r="DC934">
        <v>0</v>
      </c>
      <c r="DD934" s="54">
        <f t="shared" si="406"/>
        <v>0</v>
      </c>
      <c r="DE934" t="s">
        <v>73</v>
      </c>
      <c r="DF934">
        <v>1</v>
      </c>
      <c r="DG934" s="46">
        <v>0</v>
      </c>
      <c r="DH934" t="s">
        <v>69</v>
      </c>
    </row>
    <row r="935" spans="1:112" x14ac:dyDescent="0.35">
      <c r="A935" t="s">
        <v>2</v>
      </c>
      <c r="B935">
        <v>21056856</v>
      </c>
      <c r="C935">
        <v>1990</v>
      </c>
      <c r="D935">
        <v>32</v>
      </c>
      <c r="E935">
        <v>0</v>
      </c>
      <c r="F935" t="s">
        <v>8</v>
      </c>
      <c r="G935" s="3" t="s">
        <v>11</v>
      </c>
      <c r="H935" s="1">
        <v>44449</v>
      </c>
      <c r="I935" s="1">
        <v>44470</v>
      </c>
      <c r="J935" s="1">
        <v>44510</v>
      </c>
      <c r="K935">
        <v>38.428571428571431</v>
      </c>
      <c r="L935" s="48">
        <f t="shared" ref="L935:L950" si="421">IF(K935&lt;28,1,0)</f>
        <v>0</v>
      </c>
      <c r="M935" s="48">
        <f t="shared" si="401"/>
        <v>0</v>
      </c>
      <c r="N935" s="48">
        <f t="shared" si="402"/>
        <v>0</v>
      </c>
      <c r="O935">
        <v>32.714285714285715</v>
      </c>
      <c r="P935">
        <v>2400</v>
      </c>
      <c r="Q935" s="9">
        <f>VLOOKUP(ROUND(K935,0),Sheet2!$B$20:$J$37,8,0)</f>
        <v>2726.9345824864808</v>
      </c>
      <c r="R935" s="46">
        <f>VLOOKUP(ROUND(K935,0),Sheet2!$B$20:$J$37,2,0)</f>
        <v>3770.264503671694</v>
      </c>
      <c r="S935" s="46">
        <f>VLOOKUP(ROUND(K935,0),Sheet2!$B$20:$J$37,3,0)</f>
        <v>3615.3543821737098</v>
      </c>
      <c r="T935" s="46">
        <f>VLOOKUP(ROUND(K935,0),Sheet2!$B$20:$J$37,4,0)</f>
        <v>3533.3228675721571</v>
      </c>
      <c r="U935" s="46">
        <f>VLOOKUP(ROUND(K935,0),Sheet2!$B$20:$J$37,5,0)</f>
        <v>3407.0101892735506</v>
      </c>
      <c r="V935" s="46">
        <f>VLOOKUP(ROUND(K935,0),Sheet2!$B$20:$J$37,6,0)</f>
        <v>3195.9472117761161</v>
      </c>
      <c r="W935" s="46">
        <f>VLOOKUP(ROUND(K935,0),Sheet2!$B$20:$J$37,7,0)</f>
        <v>2961.4408971312987</v>
      </c>
      <c r="X935" s="46">
        <f>VLOOKUP(ROUND(K935,0),Sheet2!$B$20:$J$37,8,0)</f>
        <v>2726.9345824864808</v>
      </c>
      <c r="Y935" s="46">
        <f>VLOOKUP(ROUND(K935,0),Sheet2!$B$20:$J$37,9,0)</f>
        <v>2515.8716049890463</v>
      </c>
      <c r="Z935" s="46">
        <f>VLOOKUP(ROUND(K935,0),Sheet2!$B$20:$M$37,10,0)</f>
        <v>2389.5589266904399</v>
      </c>
      <c r="AA935" s="46">
        <f>VLOOKUP(ROUND(K935,0),Sheet2!$B$20:$M$37,11,0)</f>
        <v>2307.5274120888876</v>
      </c>
      <c r="AB935" s="46">
        <f>VLOOKUP(ROUND(K935,0),Sheet2!$B$20:$M$37,12,0)</f>
        <v>2152.6172905909029</v>
      </c>
      <c r="AC935" s="46">
        <v>5</v>
      </c>
      <c r="AD935" s="53">
        <f t="shared" si="403"/>
        <v>1</v>
      </c>
      <c r="AE935">
        <v>1</v>
      </c>
      <c r="AF935" s="46">
        <v>0</v>
      </c>
      <c r="AG935">
        <v>0</v>
      </c>
      <c r="AH935" s="45">
        <v>0</v>
      </c>
      <c r="AL935">
        <v>0</v>
      </c>
      <c r="AM935" s="45">
        <v>0</v>
      </c>
      <c r="AO935">
        <v>0</v>
      </c>
      <c r="AQ935">
        <v>0</v>
      </c>
      <c r="AS935">
        <v>0</v>
      </c>
      <c r="AT935">
        <v>0</v>
      </c>
      <c r="AU935" t="s">
        <v>20</v>
      </c>
      <c r="AV935" t="s">
        <v>25</v>
      </c>
      <c r="AW935">
        <v>0</v>
      </c>
      <c r="AX935">
        <v>0</v>
      </c>
      <c r="AY935">
        <v>1</v>
      </c>
      <c r="AZ935" s="51">
        <f t="shared" si="407"/>
        <v>1</v>
      </c>
      <c r="BA935">
        <v>0</v>
      </c>
      <c r="BB935">
        <v>0</v>
      </c>
      <c r="BC935">
        <v>0</v>
      </c>
      <c r="BD935">
        <v>0</v>
      </c>
      <c r="BE935">
        <v>0</v>
      </c>
      <c r="BF935" s="51">
        <f t="shared" si="404"/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21</v>
      </c>
      <c r="BW935" t="s">
        <v>25</v>
      </c>
      <c r="BX935">
        <v>0</v>
      </c>
      <c r="BY935">
        <v>1</v>
      </c>
      <c r="BZ935" s="52">
        <f t="shared" si="419"/>
        <v>1</v>
      </c>
      <c r="CA935">
        <v>0</v>
      </c>
      <c r="CB935">
        <v>0</v>
      </c>
      <c r="CC935">
        <v>0</v>
      </c>
      <c r="CD935">
        <v>0</v>
      </c>
      <c r="CE935">
        <v>0</v>
      </c>
      <c r="CF935" s="52">
        <f t="shared" si="420"/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Y935">
        <v>0</v>
      </c>
      <c r="CZ935">
        <v>0</v>
      </c>
      <c r="DA935">
        <v>0</v>
      </c>
      <c r="DC935">
        <v>0</v>
      </c>
      <c r="DD935" s="54">
        <f t="shared" si="406"/>
        <v>0</v>
      </c>
      <c r="DF935">
        <v>1</v>
      </c>
      <c r="DG935" s="46">
        <v>0</v>
      </c>
      <c r="DH935" t="s">
        <v>69</v>
      </c>
    </row>
    <row r="936" spans="1:112" hidden="1" x14ac:dyDescent="0.35">
      <c r="A936" t="s">
        <v>2</v>
      </c>
      <c r="B936">
        <v>21016814</v>
      </c>
      <c r="C936">
        <v>1999</v>
      </c>
      <c r="D936">
        <v>23</v>
      </c>
      <c r="E936">
        <v>0</v>
      </c>
      <c r="F936" t="s">
        <v>8</v>
      </c>
      <c r="G936" s="3" t="s">
        <v>11</v>
      </c>
      <c r="H936" s="1">
        <v>44463</v>
      </c>
      <c r="I936" s="1" t="s">
        <v>52</v>
      </c>
      <c r="J936" s="1">
        <v>44465</v>
      </c>
      <c r="K936">
        <v>38.571428571428569</v>
      </c>
      <c r="L936" s="48">
        <f t="shared" si="421"/>
        <v>0</v>
      </c>
      <c r="M936" s="48">
        <f t="shared" si="401"/>
        <v>0</v>
      </c>
      <c r="N936" s="48">
        <f t="shared" si="402"/>
        <v>0</v>
      </c>
      <c r="O936">
        <v>38.285714285714285</v>
      </c>
      <c r="P936">
        <v>2500</v>
      </c>
      <c r="Q936" s="9">
        <f>VLOOKUP(ROUND(K936,0),Sheet2!$B$20:$J$37,8,0)</f>
        <v>2883.6536389391513</v>
      </c>
      <c r="R936" s="46">
        <f>VLOOKUP(ROUND(K936,0),Sheet2!$B$20:$J$37,2,0)</f>
        <v>3986.9445441050993</v>
      </c>
      <c r="S936" s="46">
        <f>VLOOKUP(ROUND(K936,0),Sheet2!$B$20:$J$37,3,0)</f>
        <v>3823.1316171522089</v>
      </c>
      <c r="T936" s="46">
        <f>VLOOKUP(ROUND(K936,0),Sheet2!$B$20:$J$37,4,0)</f>
        <v>3736.3856874523608</v>
      </c>
      <c r="U936" s="46">
        <f>VLOOKUP(ROUND(K936,0),Sheet2!$B$20:$J$37,5,0)</f>
        <v>3602.8137210549116</v>
      </c>
      <c r="V936" s="46">
        <f>VLOOKUP(ROUND(K936,0),Sheet2!$B$20:$J$37,6,0)</f>
        <v>3379.6207896898895</v>
      </c>
      <c r="W936" s="46">
        <f>VLOOKUP(ROUND(K936,0),Sheet2!$B$20:$J$37,7,0)</f>
        <v>3131.6372143145204</v>
      </c>
      <c r="X936" s="46">
        <f>VLOOKUP(ROUND(K936,0),Sheet2!$B$20:$J$37,8,0)</f>
        <v>2883.6536389391513</v>
      </c>
      <c r="Y936" s="46">
        <f>VLOOKUP(ROUND(K936,0),Sheet2!$B$20:$J$37,9,0)</f>
        <v>2660.4607075741292</v>
      </c>
      <c r="Z936" s="46">
        <f>VLOOKUP(ROUND(K936,0),Sheet2!$B$20:$M$37,10,0)</f>
        <v>2526.8887411766796</v>
      </c>
      <c r="AA936" s="46">
        <f>VLOOKUP(ROUND(K936,0),Sheet2!$B$20:$M$37,11,0)</f>
        <v>2440.1428114768319</v>
      </c>
      <c r="AB936" s="46">
        <f>VLOOKUP(ROUND(K936,0),Sheet2!$B$20:$M$37,12,0)</f>
        <v>2276.3298845239415</v>
      </c>
      <c r="AC936" s="46">
        <v>3</v>
      </c>
      <c r="AD936" s="53">
        <f t="shared" si="403"/>
        <v>1</v>
      </c>
      <c r="AE936">
        <v>1</v>
      </c>
      <c r="AF936" s="46">
        <v>0</v>
      </c>
      <c r="AG936">
        <v>0</v>
      </c>
      <c r="AH936" s="45">
        <v>0</v>
      </c>
      <c r="AL936">
        <v>0</v>
      </c>
      <c r="AM936" s="45">
        <v>0</v>
      </c>
      <c r="AO936">
        <v>0</v>
      </c>
      <c r="AQ936">
        <v>0</v>
      </c>
      <c r="AS936">
        <v>0</v>
      </c>
      <c r="AT936">
        <v>0</v>
      </c>
      <c r="AU936" t="s">
        <v>21</v>
      </c>
      <c r="AV936" t="s">
        <v>25</v>
      </c>
      <c r="AW936">
        <v>0</v>
      </c>
      <c r="AX936">
        <v>0</v>
      </c>
      <c r="AY936">
        <v>0</v>
      </c>
      <c r="AZ936" s="51">
        <f t="shared" si="407"/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51">
        <f t="shared" si="404"/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/>
      <c r="CW936">
        <v>0</v>
      </c>
      <c r="CY936">
        <v>0</v>
      </c>
      <c r="CZ936">
        <v>0</v>
      </c>
      <c r="DA936">
        <v>0</v>
      </c>
      <c r="DC936">
        <v>0</v>
      </c>
      <c r="DD936" s="54">
        <f t="shared" si="406"/>
        <v>0</v>
      </c>
      <c r="DF936">
        <v>0</v>
      </c>
      <c r="DG936" s="46">
        <v>0</v>
      </c>
      <c r="DH936" t="s">
        <v>68</v>
      </c>
    </row>
    <row r="937" spans="1:112" hidden="1" x14ac:dyDescent="0.35">
      <c r="A937" t="s">
        <v>3</v>
      </c>
      <c r="B937">
        <v>916967278</v>
      </c>
      <c r="C937">
        <v>1990</v>
      </c>
      <c r="D937">
        <v>32</v>
      </c>
      <c r="E937">
        <v>1</v>
      </c>
      <c r="F937" t="s">
        <v>8</v>
      </c>
      <c r="G937" s="3" t="s">
        <v>11</v>
      </c>
      <c r="H937" s="1">
        <v>44463</v>
      </c>
      <c r="I937" s="1">
        <v>44493</v>
      </c>
      <c r="J937" s="1">
        <v>44493</v>
      </c>
      <c r="K937">
        <v>39</v>
      </c>
      <c r="L937" s="48">
        <f t="shared" si="421"/>
        <v>0</v>
      </c>
      <c r="M937" s="48">
        <f t="shared" si="401"/>
        <v>0</v>
      </c>
      <c r="N937" s="48">
        <f t="shared" si="402"/>
        <v>0</v>
      </c>
      <c r="O937">
        <v>34.714285714285715</v>
      </c>
      <c r="P937">
        <v>2500</v>
      </c>
      <c r="Q937" s="9">
        <f>VLOOKUP(ROUND(K937,0),Sheet2!$B$20:$J$37,8,0)</f>
        <v>2883.6536389391513</v>
      </c>
      <c r="R937" s="46">
        <f>VLOOKUP(ROUND(K937,0),Sheet2!$B$20:$J$37,2,0)</f>
        <v>3986.9445441050993</v>
      </c>
      <c r="S937" s="46">
        <f>VLOOKUP(ROUND(K937,0),Sheet2!$B$20:$J$37,3,0)</f>
        <v>3823.1316171522089</v>
      </c>
      <c r="T937" s="46">
        <f>VLOOKUP(ROUND(K937,0),Sheet2!$B$20:$J$37,4,0)</f>
        <v>3736.3856874523608</v>
      </c>
      <c r="U937" s="46">
        <f>VLOOKUP(ROUND(K937,0),Sheet2!$B$20:$J$37,5,0)</f>
        <v>3602.8137210549116</v>
      </c>
      <c r="V937" s="46">
        <f>VLOOKUP(ROUND(K937,0),Sheet2!$B$20:$J$37,6,0)</f>
        <v>3379.6207896898895</v>
      </c>
      <c r="W937" s="46">
        <f>VLOOKUP(ROUND(K937,0),Sheet2!$B$20:$J$37,7,0)</f>
        <v>3131.6372143145204</v>
      </c>
      <c r="X937" s="46">
        <f>VLOOKUP(ROUND(K937,0),Sheet2!$B$20:$J$37,8,0)</f>
        <v>2883.6536389391513</v>
      </c>
      <c r="Y937" s="46">
        <f>VLOOKUP(ROUND(K937,0),Sheet2!$B$20:$J$37,9,0)</f>
        <v>2660.4607075741292</v>
      </c>
      <c r="Z937" s="46">
        <f>VLOOKUP(ROUND(K937,0),Sheet2!$B$20:$M$37,10,0)</f>
        <v>2526.8887411766796</v>
      </c>
      <c r="AA937" s="46">
        <f>VLOOKUP(ROUND(K937,0),Sheet2!$B$20:$M$37,11,0)</f>
        <v>2440.1428114768319</v>
      </c>
      <c r="AB937" s="46">
        <f>VLOOKUP(ROUND(K937,0),Sheet2!$B$20:$M$37,12,0)</f>
        <v>2276.3298845239415</v>
      </c>
      <c r="AC937" s="46">
        <v>3</v>
      </c>
      <c r="AD937" s="53">
        <f t="shared" si="403"/>
        <v>1</v>
      </c>
      <c r="AE937">
        <v>1</v>
      </c>
      <c r="AF937" s="46">
        <v>0</v>
      </c>
      <c r="AG937">
        <v>0</v>
      </c>
      <c r="AH937" s="45">
        <v>0</v>
      </c>
      <c r="AL937">
        <v>0</v>
      </c>
      <c r="AM937" s="45">
        <v>0</v>
      </c>
      <c r="AO937">
        <v>0</v>
      </c>
      <c r="AQ937">
        <v>0</v>
      </c>
      <c r="AS937">
        <v>0</v>
      </c>
      <c r="AT937">
        <v>0</v>
      </c>
      <c r="AU937" t="s">
        <v>20</v>
      </c>
      <c r="AV937" t="s">
        <v>25</v>
      </c>
      <c r="AW937">
        <v>0</v>
      </c>
      <c r="AX937">
        <v>0</v>
      </c>
      <c r="AY937">
        <v>0</v>
      </c>
      <c r="AZ937" s="51">
        <f t="shared" si="407"/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51">
        <f t="shared" si="404"/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30</v>
      </c>
      <c r="BW937" t="s">
        <v>25</v>
      </c>
      <c r="BX937">
        <v>0</v>
      </c>
      <c r="BY937">
        <v>0</v>
      </c>
      <c r="BZ937" s="52">
        <f t="shared" ref="BZ937:BZ943" si="422">BX937+BY937</f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 s="52">
        <f t="shared" ref="CF937:CF943" si="423">CD937+CE937</f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Y937">
        <v>0</v>
      </c>
      <c r="CZ937">
        <v>0</v>
      </c>
      <c r="DA937">
        <v>0</v>
      </c>
      <c r="DC937">
        <v>0</v>
      </c>
      <c r="DD937" s="54">
        <f t="shared" si="406"/>
        <v>0</v>
      </c>
      <c r="DE937" t="s">
        <v>73</v>
      </c>
      <c r="DF937">
        <v>0</v>
      </c>
      <c r="DG937" s="46">
        <v>0</v>
      </c>
      <c r="DH937" t="s">
        <v>68</v>
      </c>
    </row>
    <row r="938" spans="1:112" hidden="1" x14ac:dyDescent="0.35">
      <c r="A938" t="s">
        <v>2</v>
      </c>
      <c r="B938">
        <v>21048796</v>
      </c>
      <c r="C938">
        <v>1994</v>
      </c>
      <c r="D938">
        <v>28</v>
      </c>
      <c r="E938">
        <v>0</v>
      </c>
      <c r="F938" t="s">
        <v>8</v>
      </c>
      <c r="G938" s="3" t="s">
        <v>11</v>
      </c>
      <c r="H938" s="1">
        <v>44435</v>
      </c>
      <c r="I938" s="1">
        <v>44478</v>
      </c>
      <c r="J938" s="1">
        <v>44510</v>
      </c>
      <c r="K938">
        <v>39.299999999999997</v>
      </c>
      <c r="L938" s="48">
        <f t="shared" si="421"/>
        <v>0</v>
      </c>
      <c r="M938" s="48">
        <f t="shared" si="401"/>
        <v>0</v>
      </c>
      <c r="N938" s="48">
        <f t="shared" si="402"/>
        <v>0</v>
      </c>
      <c r="O938">
        <v>34.728571428571428</v>
      </c>
      <c r="P938">
        <v>2500</v>
      </c>
      <c r="Q938" s="9">
        <f>VLOOKUP(ROUND(K938,0),Sheet2!$B$20:$J$37,8,0)</f>
        <v>2883.6536389391513</v>
      </c>
      <c r="R938" s="46">
        <f>VLOOKUP(ROUND(K938,0),Sheet2!$B$20:$J$37,2,0)</f>
        <v>3986.9445441050993</v>
      </c>
      <c r="S938" s="46">
        <f>VLOOKUP(ROUND(K938,0),Sheet2!$B$20:$J$37,3,0)</f>
        <v>3823.1316171522089</v>
      </c>
      <c r="T938" s="46">
        <f>VLOOKUP(ROUND(K938,0),Sheet2!$B$20:$J$37,4,0)</f>
        <v>3736.3856874523608</v>
      </c>
      <c r="U938" s="46">
        <f>VLOOKUP(ROUND(K938,0),Sheet2!$B$20:$J$37,5,0)</f>
        <v>3602.8137210549116</v>
      </c>
      <c r="V938" s="46">
        <f>VLOOKUP(ROUND(K938,0),Sheet2!$B$20:$J$37,6,0)</f>
        <v>3379.6207896898895</v>
      </c>
      <c r="W938" s="46">
        <f>VLOOKUP(ROUND(K938,0),Sheet2!$B$20:$J$37,7,0)</f>
        <v>3131.6372143145204</v>
      </c>
      <c r="X938" s="46">
        <f>VLOOKUP(ROUND(K938,0),Sheet2!$B$20:$J$37,8,0)</f>
        <v>2883.6536389391513</v>
      </c>
      <c r="Y938" s="46">
        <f>VLOOKUP(ROUND(K938,0),Sheet2!$B$20:$J$37,9,0)</f>
        <v>2660.4607075741292</v>
      </c>
      <c r="Z938" s="46">
        <f>VLOOKUP(ROUND(K938,0),Sheet2!$B$20:$M$37,10,0)</f>
        <v>2526.8887411766796</v>
      </c>
      <c r="AA938" s="46">
        <f>VLOOKUP(ROUND(K938,0),Sheet2!$B$20:$M$37,11,0)</f>
        <v>2440.1428114768319</v>
      </c>
      <c r="AB938" s="46">
        <f>VLOOKUP(ROUND(K938,0),Sheet2!$B$20:$M$37,12,0)</f>
        <v>2276.3298845239415</v>
      </c>
      <c r="AC938" s="46">
        <v>3</v>
      </c>
      <c r="AD938" s="53">
        <f t="shared" si="403"/>
        <v>1</v>
      </c>
      <c r="AE938">
        <v>1</v>
      </c>
      <c r="AF938" s="46">
        <v>0</v>
      </c>
      <c r="AG938">
        <v>0</v>
      </c>
      <c r="AH938" s="45">
        <v>0</v>
      </c>
      <c r="AL938">
        <v>0</v>
      </c>
      <c r="AM938" s="45">
        <v>0</v>
      </c>
      <c r="AO938">
        <v>0</v>
      </c>
      <c r="AQ938">
        <v>0</v>
      </c>
      <c r="AS938">
        <v>0</v>
      </c>
      <c r="AT938">
        <v>0</v>
      </c>
      <c r="AU938" t="s">
        <v>20</v>
      </c>
      <c r="AV938" t="s">
        <v>24</v>
      </c>
      <c r="AW938">
        <v>0</v>
      </c>
      <c r="AX938">
        <v>0</v>
      </c>
      <c r="AY938">
        <v>1</v>
      </c>
      <c r="AZ938" s="51">
        <f t="shared" si="407"/>
        <v>1</v>
      </c>
      <c r="BA938">
        <v>0</v>
      </c>
      <c r="BB938">
        <v>0</v>
      </c>
      <c r="BC938">
        <v>0</v>
      </c>
      <c r="BD938">
        <v>0</v>
      </c>
      <c r="BE938">
        <v>0</v>
      </c>
      <c r="BF938" s="51">
        <f t="shared" si="404"/>
        <v>0</v>
      </c>
      <c r="BG938">
        <v>0</v>
      </c>
      <c r="BH938">
        <v>1</v>
      </c>
      <c r="BI938">
        <v>0</v>
      </c>
      <c r="BJ938">
        <v>0</v>
      </c>
      <c r="BK938">
        <v>1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43</v>
      </c>
      <c r="BW938" t="s">
        <v>24</v>
      </c>
      <c r="BX938">
        <v>0</v>
      </c>
      <c r="BY938">
        <v>0</v>
      </c>
      <c r="BZ938" s="52">
        <f t="shared" si="422"/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 s="52">
        <f t="shared" si="423"/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</v>
      </c>
      <c r="CY938">
        <v>0</v>
      </c>
      <c r="CZ938">
        <v>0</v>
      </c>
      <c r="DA938">
        <v>0</v>
      </c>
      <c r="DC938">
        <v>0</v>
      </c>
      <c r="DD938" s="54">
        <f t="shared" si="406"/>
        <v>0</v>
      </c>
      <c r="DE938" t="s">
        <v>73</v>
      </c>
      <c r="DF938">
        <v>0</v>
      </c>
      <c r="DG938" s="46">
        <v>0</v>
      </c>
      <c r="DH938" t="s">
        <v>68</v>
      </c>
    </row>
    <row r="939" spans="1:112" hidden="1" x14ac:dyDescent="0.35">
      <c r="A939" t="s">
        <v>2</v>
      </c>
      <c r="B939">
        <v>21045726</v>
      </c>
      <c r="C939">
        <v>1988</v>
      </c>
      <c r="D939">
        <v>34</v>
      </c>
      <c r="E939">
        <v>0</v>
      </c>
      <c r="F939" t="s">
        <v>8</v>
      </c>
      <c r="G939" s="4" t="s">
        <v>11</v>
      </c>
      <c r="H939" s="1">
        <v>44426</v>
      </c>
      <c r="I939" s="1">
        <v>44479</v>
      </c>
      <c r="J939" s="1">
        <v>44530</v>
      </c>
      <c r="K939" s="46">
        <v>38.714285714285715</v>
      </c>
      <c r="L939" s="48">
        <f t="shared" si="421"/>
        <v>0</v>
      </c>
      <c r="M939" s="48">
        <f t="shared" si="401"/>
        <v>0</v>
      </c>
      <c r="N939" s="48">
        <f t="shared" si="402"/>
        <v>0</v>
      </c>
      <c r="O939">
        <v>31.428571428571431</v>
      </c>
      <c r="P939">
        <v>2500</v>
      </c>
      <c r="Q939" s="9">
        <f>VLOOKUP(ROUND(K939,0),Sheet2!$B$20:$J$37,8,0)</f>
        <v>2883.6536389391513</v>
      </c>
      <c r="R939" s="46">
        <f>VLOOKUP(ROUND(K939,0),Sheet2!$B$20:$J$37,2,0)</f>
        <v>3986.9445441050993</v>
      </c>
      <c r="S939" s="46">
        <f>VLOOKUP(ROUND(K939,0),Sheet2!$B$20:$J$37,3,0)</f>
        <v>3823.1316171522089</v>
      </c>
      <c r="T939" s="46">
        <f>VLOOKUP(ROUND(K939,0),Sheet2!$B$20:$J$37,4,0)</f>
        <v>3736.3856874523608</v>
      </c>
      <c r="U939" s="46">
        <f>VLOOKUP(ROUND(K939,0),Sheet2!$B$20:$J$37,5,0)</f>
        <v>3602.8137210549116</v>
      </c>
      <c r="V939" s="46">
        <f>VLOOKUP(ROUND(K939,0),Sheet2!$B$20:$J$37,6,0)</f>
        <v>3379.6207896898895</v>
      </c>
      <c r="W939" s="46">
        <f>VLOOKUP(ROUND(K939,0),Sheet2!$B$20:$J$37,7,0)</f>
        <v>3131.6372143145204</v>
      </c>
      <c r="X939" s="46">
        <f>VLOOKUP(ROUND(K939,0),Sheet2!$B$20:$J$37,8,0)</f>
        <v>2883.6536389391513</v>
      </c>
      <c r="Y939" s="46">
        <f>VLOOKUP(ROUND(K939,0),Sheet2!$B$20:$J$37,9,0)</f>
        <v>2660.4607075741292</v>
      </c>
      <c r="Z939" s="46">
        <f>VLOOKUP(ROUND(K939,0),Sheet2!$B$20:$M$37,10,0)</f>
        <v>2526.8887411766796</v>
      </c>
      <c r="AA939" s="46">
        <f>VLOOKUP(ROUND(K939,0),Sheet2!$B$20:$M$37,11,0)</f>
        <v>2440.1428114768319</v>
      </c>
      <c r="AB939" s="46">
        <f>VLOOKUP(ROUND(K939,0),Sheet2!$B$20:$M$37,12,0)</f>
        <v>2276.3298845239415</v>
      </c>
      <c r="AC939" s="46">
        <v>3</v>
      </c>
      <c r="AD939" s="53">
        <f t="shared" si="403"/>
        <v>1</v>
      </c>
      <c r="AE939">
        <v>1</v>
      </c>
      <c r="AF939" s="46">
        <v>0</v>
      </c>
      <c r="AG939">
        <v>0</v>
      </c>
      <c r="AH939" s="45">
        <v>0</v>
      </c>
      <c r="AL939">
        <v>1</v>
      </c>
      <c r="AM939" s="45">
        <v>0</v>
      </c>
      <c r="AO939">
        <v>0</v>
      </c>
      <c r="AQ939">
        <v>0</v>
      </c>
      <c r="AS939">
        <v>0</v>
      </c>
      <c r="AT939">
        <v>0</v>
      </c>
      <c r="AU939" t="s">
        <v>20</v>
      </c>
      <c r="AV939" t="s">
        <v>24</v>
      </c>
      <c r="AW939">
        <v>0</v>
      </c>
      <c r="AX939">
        <v>0</v>
      </c>
      <c r="AY939">
        <v>1</v>
      </c>
      <c r="AZ939" s="51">
        <f t="shared" si="407"/>
        <v>1</v>
      </c>
      <c r="BA939">
        <v>0</v>
      </c>
      <c r="BB939">
        <v>1</v>
      </c>
      <c r="BC939">
        <v>0</v>
      </c>
      <c r="BD939">
        <v>0</v>
      </c>
      <c r="BE939">
        <v>0</v>
      </c>
      <c r="BF939" s="51">
        <f t="shared" si="404"/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53</v>
      </c>
      <c r="BW939" t="s">
        <v>24</v>
      </c>
      <c r="BX939">
        <v>0</v>
      </c>
      <c r="BY939">
        <v>1</v>
      </c>
      <c r="BZ939" s="52">
        <f t="shared" si="422"/>
        <v>1</v>
      </c>
      <c r="CA939">
        <v>0</v>
      </c>
      <c r="CB939">
        <v>0</v>
      </c>
      <c r="CC939">
        <v>0</v>
      </c>
      <c r="CD939">
        <v>0</v>
      </c>
      <c r="CE939">
        <v>0</v>
      </c>
      <c r="CF939" s="52">
        <f t="shared" si="423"/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Y939">
        <v>0</v>
      </c>
      <c r="CZ939">
        <v>0</v>
      </c>
      <c r="DA939">
        <v>0</v>
      </c>
      <c r="DC939">
        <v>0</v>
      </c>
      <c r="DD939" s="54">
        <f t="shared" si="406"/>
        <v>0</v>
      </c>
      <c r="DF939">
        <v>0</v>
      </c>
      <c r="DG939" s="46">
        <v>0</v>
      </c>
      <c r="DH939" t="s">
        <v>68</v>
      </c>
    </row>
    <row r="940" spans="1:112" x14ac:dyDescent="0.35">
      <c r="A940" t="s">
        <v>2</v>
      </c>
      <c r="B940">
        <v>20019681</v>
      </c>
      <c r="C940">
        <v>1992</v>
      </c>
      <c r="D940">
        <v>30</v>
      </c>
      <c r="E940" s="45">
        <v>0</v>
      </c>
      <c r="F940" t="s">
        <v>8</v>
      </c>
      <c r="G940" s="3" t="s">
        <v>11</v>
      </c>
      <c r="H940" s="1">
        <v>44429</v>
      </c>
      <c r="I940" s="1">
        <v>44452</v>
      </c>
      <c r="J940" s="1">
        <v>44494</v>
      </c>
      <c r="K940" s="46">
        <v>36.714285714285715</v>
      </c>
      <c r="L940" s="48">
        <f t="shared" si="421"/>
        <v>0</v>
      </c>
      <c r="M940" s="48">
        <f t="shared" si="401"/>
        <v>0</v>
      </c>
      <c r="N940" s="48">
        <f t="shared" si="402"/>
        <v>1</v>
      </c>
      <c r="O940">
        <v>30.714285714285715</v>
      </c>
      <c r="P940">
        <v>2200</v>
      </c>
      <c r="Q940" s="9">
        <f>VLOOKUP(ROUND(K940,0),Sheet2!$B$20:$J$37,8,0)</f>
        <v>2560.5398489484351</v>
      </c>
      <c r="R940" s="46">
        <f>VLOOKUP(ROUND(K940,0),Sheet2!$B$20:$J$37,2,0)</f>
        <v>3540.206855246417</v>
      </c>
      <c r="S940" s="46">
        <f>VLOOKUP(ROUND(K940,0),Sheet2!$B$20:$J$37,3,0)</f>
        <v>3394.7491894672271</v>
      </c>
      <c r="T940" s="46">
        <f>VLOOKUP(ROUND(K940,0),Sheet2!$B$20:$J$37,4,0)</f>
        <v>3317.7231532154346</v>
      </c>
      <c r="U940" s="46">
        <f>VLOOKUP(ROUND(K940,0),Sheet2!$B$20:$J$37,5,0)</f>
        <v>3199.1179441692843</v>
      </c>
      <c r="V940" s="46">
        <f>VLOOKUP(ROUND(K940,0),Sheet2!$B$20:$J$37,6,0)</f>
        <v>3000.9338117039183</v>
      </c>
      <c r="W940" s="46">
        <f>VLOOKUP(ROUND(K940,0),Sheet2!$B$20:$J$37,7,0)</f>
        <v>2780.7368303261765</v>
      </c>
      <c r="X940" s="46">
        <f>VLOOKUP(ROUND(K940,0),Sheet2!$B$20:$J$37,8,0)</f>
        <v>2560.5398489484351</v>
      </c>
      <c r="Y940" s="46">
        <f>VLOOKUP(ROUND(K940,0),Sheet2!$B$20:$J$37,9,0)</f>
        <v>2362.355716483069</v>
      </c>
      <c r="Z940" s="46">
        <f>VLOOKUP(ROUND(K940,0),Sheet2!$B$20:$M$37,10,0)</f>
        <v>2243.7505074369187</v>
      </c>
      <c r="AA940" s="46">
        <f>VLOOKUP(ROUND(K940,0),Sheet2!$B$20:$M$37,11,0)</f>
        <v>2166.7244711851258</v>
      </c>
      <c r="AB940" s="46">
        <f>VLOOKUP(ROUND(K940,0),Sheet2!$B$20:$M$37,12,0)</f>
        <v>2021.2668054059363</v>
      </c>
      <c r="AC940" s="46">
        <v>3</v>
      </c>
      <c r="AD940" s="53">
        <f t="shared" si="403"/>
        <v>1</v>
      </c>
      <c r="AE940">
        <v>1</v>
      </c>
      <c r="AF940" s="46">
        <v>0</v>
      </c>
      <c r="AG940">
        <v>0</v>
      </c>
      <c r="AH940" s="45">
        <v>0</v>
      </c>
      <c r="AL940">
        <v>0</v>
      </c>
      <c r="AM940" s="45">
        <v>0</v>
      </c>
      <c r="AO940">
        <v>0</v>
      </c>
      <c r="AQ940">
        <v>1</v>
      </c>
      <c r="AR940">
        <v>36.714285714285715</v>
      </c>
      <c r="AS940">
        <v>0</v>
      </c>
      <c r="AT940">
        <v>0</v>
      </c>
      <c r="AU940" t="s">
        <v>20</v>
      </c>
      <c r="AV940" t="s">
        <v>25</v>
      </c>
      <c r="AW940">
        <v>0</v>
      </c>
      <c r="AX940">
        <v>0</v>
      </c>
      <c r="AY940">
        <v>1</v>
      </c>
      <c r="AZ940" s="51">
        <f t="shared" si="407"/>
        <v>1</v>
      </c>
      <c r="BA940">
        <v>0</v>
      </c>
      <c r="BB940">
        <v>0</v>
      </c>
      <c r="BC940">
        <v>0</v>
      </c>
      <c r="BD940">
        <v>0</v>
      </c>
      <c r="BE940">
        <v>0</v>
      </c>
      <c r="BF940" s="51">
        <f t="shared" si="404"/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23</v>
      </c>
      <c r="BW940" t="s">
        <v>25</v>
      </c>
      <c r="BX940">
        <v>0</v>
      </c>
      <c r="BY940">
        <v>0</v>
      </c>
      <c r="BZ940" s="52">
        <f t="shared" si="422"/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 s="52">
        <f t="shared" si="423"/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Y940">
        <v>0</v>
      </c>
      <c r="CZ940">
        <v>0</v>
      </c>
      <c r="DA940">
        <v>0</v>
      </c>
      <c r="DC940">
        <v>0</v>
      </c>
      <c r="DD940" s="54">
        <f t="shared" si="406"/>
        <v>0</v>
      </c>
      <c r="DF940">
        <v>1</v>
      </c>
      <c r="DG940" s="46">
        <v>0</v>
      </c>
      <c r="DH940" t="s">
        <v>69</v>
      </c>
    </row>
    <row r="941" spans="1:112" x14ac:dyDescent="0.35">
      <c r="A941" t="s">
        <v>2</v>
      </c>
      <c r="B941">
        <v>21050906</v>
      </c>
      <c r="C941">
        <v>1983</v>
      </c>
      <c r="D941">
        <v>39</v>
      </c>
      <c r="E941">
        <v>0</v>
      </c>
      <c r="F941" t="s">
        <v>8</v>
      </c>
      <c r="G941" s="3" t="s">
        <v>11</v>
      </c>
      <c r="H941" s="1">
        <v>44446</v>
      </c>
      <c r="I941" s="1">
        <v>44469</v>
      </c>
      <c r="J941" s="1">
        <v>44467</v>
      </c>
      <c r="K941" s="46">
        <v>36.857142857142854</v>
      </c>
      <c r="L941" s="48">
        <f t="shared" si="421"/>
        <v>0</v>
      </c>
      <c r="M941" s="48">
        <f t="shared" si="401"/>
        <v>0</v>
      </c>
      <c r="N941" s="48">
        <f t="shared" si="402"/>
        <v>1</v>
      </c>
      <c r="O941">
        <v>33.857142857142854</v>
      </c>
      <c r="P941">
        <v>2200</v>
      </c>
      <c r="Q941" s="9">
        <f>VLOOKUP(ROUND(K941,0),Sheet2!$B$20:$J$37,8,0)</f>
        <v>2560.5398489484351</v>
      </c>
      <c r="R941" s="46">
        <f>VLOOKUP(ROUND(K941,0),Sheet2!$B$20:$J$37,2,0)</f>
        <v>3540.206855246417</v>
      </c>
      <c r="S941" s="46">
        <f>VLOOKUP(ROUND(K941,0),Sheet2!$B$20:$J$37,3,0)</f>
        <v>3394.7491894672271</v>
      </c>
      <c r="T941" s="46">
        <f>VLOOKUP(ROUND(K941,0),Sheet2!$B$20:$J$37,4,0)</f>
        <v>3317.7231532154346</v>
      </c>
      <c r="U941" s="46">
        <f>VLOOKUP(ROUND(K941,0),Sheet2!$B$20:$J$37,5,0)</f>
        <v>3199.1179441692843</v>
      </c>
      <c r="V941" s="46">
        <f>VLOOKUP(ROUND(K941,0),Sheet2!$B$20:$J$37,6,0)</f>
        <v>3000.9338117039183</v>
      </c>
      <c r="W941" s="46">
        <f>VLOOKUP(ROUND(K941,0),Sheet2!$B$20:$J$37,7,0)</f>
        <v>2780.7368303261765</v>
      </c>
      <c r="X941" s="46">
        <f>VLOOKUP(ROUND(K941,0),Sheet2!$B$20:$J$37,8,0)</f>
        <v>2560.5398489484351</v>
      </c>
      <c r="Y941" s="46">
        <f>VLOOKUP(ROUND(K941,0),Sheet2!$B$20:$J$37,9,0)</f>
        <v>2362.355716483069</v>
      </c>
      <c r="Z941" s="46">
        <f>VLOOKUP(ROUND(K941,0),Sheet2!$B$20:$M$37,10,0)</f>
        <v>2243.7505074369187</v>
      </c>
      <c r="AA941" s="46">
        <f>VLOOKUP(ROUND(K941,0),Sheet2!$B$20:$M$37,11,0)</f>
        <v>2166.7244711851258</v>
      </c>
      <c r="AB941" s="46">
        <f>VLOOKUP(ROUND(K941,0),Sheet2!$B$20:$M$37,12,0)</f>
        <v>2021.2668054059363</v>
      </c>
      <c r="AC941" s="46">
        <v>3</v>
      </c>
      <c r="AD941" s="53">
        <f t="shared" si="403"/>
        <v>1</v>
      </c>
      <c r="AE941">
        <v>1</v>
      </c>
      <c r="AF941" s="46">
        <v>0</v>
      </c>
      <c r="AG941">
        <v>0</v>
      </c>
      <c r="AH941" s="45">
        <v>0</v>
      </c>
      <c r="AL941">
        <v>0</v>
      </c>
      <c r="AM941" s="45">
        <v>0</v>
      </c>
      <c r="AO941">
        <v>0</v>
      </c>
      <c r="AQ941">
        <v>1</v>
      </c>
      <c r="AR941">
        <v>36.857142857142854</v>
      </c>
      <c r="AS941">
        <v>0</v>
      </c>
      <c r="AT941">
        <v>0</v>
      </c>
      <c r="AU941" t="s">
        <v>20</v>
      </c>
      <c r="AV941" t="s">
        <v>25</v>
      </c>
      <c r="AW941">
        <v>0</v>
      </c>
      <c r="AX941">
        <v>0</v>
      </c>
      <c r="AY941">
        <v>1</v>
      </c>
      <c r="AZ941" s="51">
        <f t="shared" si="407"/>
        <v>1</v>
      </c>
      <c r="BA941">
        <v>0</v>
      </c>
      <c r="BB941">
        <v>0</v>
      </c>
      <c r="BC941">
        <v>0</v>
      </c>
      <c r="BD941">
        <v>0</v>
      </c>
      <c r="BE941">
        <v>0</v>
      </c>
      <c r="BF941" s="51">
        <f t="shared" si="404"/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23</v>
      </c>
      <c r="BW941" t="s">
        <v>25</v>
      </c>
      <c r="BX941">
        <v>0</v>
      </c>
      <c r="BY941">
        <v>0</v>
      </c>
      <c r="BZ941" s="52">
        <f t="shared" si="422"/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 s="52">
        <f t="shared" si="423"/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Y941">
        <v>0</v>
      </c>
      <c r="CZ941">
        <v>0</v>
      </c>
      <c r="DA941">
        <v>0</v>
      </c>
      <c r="DC941">
        <v>0</v>
      </c>
      <c r="DD941" s="54">
        <f t="shared" si="406"/>
        <v>0</v>
      </c>
      <c r="DF941">
        <v>1</v>
      </c>
      <c r="DG941" s="46">
        <v>0</v>
      </c>
      <c r="DH941" t="s">
        <v>69</v>
      </c>
    </row>
    <row r="942" spans="1:112" x14ac:dyDescent="0.35">
      <c r="A942" t="s">
        <v>3</v>
      </c>
      <c r="B942">
        <v>775742738</v>
      </c>
      <c r="C942">
        <v>1990</v>
      </c>
      <c r="D942">
        <v>32</v>
      </c>
      <c r="E942" s="45">
        <v>2</v>
      </c>
      <c r="F942" t="s">
        <v>8</v>
      </c>
      <c r="G942" s="3" t="s">
        <v>11</v>
      </c>
      <c r="H942" s="1">
        <v>44433</v>
      </c>
      <c r="I942" s="1">
        <v>44487</v>
      </c>
      <c r="J942" s="1">
        <v>44516</v>
      </c>
      <c r="K942" s="46">
        <v>37.142857142857146</v>
      </c>
      <c r="L942" s="48">
        <f t="shared" si="421"/>
        <v>0</v>
      </c>
      <c r="M942" s="48">
        <f t="shared" si="401"/>
        <v>0</v>
      </c>
      <c r="N942" s="48">
        <f t="shared" si="402"/>
        <v>0</v>
      </c>
      <c r="O942">
        <v>33</v>
      </c>
      <c r="P942">
        <v>2200</v>
      </c>
      <c r="Q942" s="9">
        <f>VLOOKUP(ROUND(K942,0),Sheet2!$B$20:$J$37,8,0)</f>
        <v>2560.5398489484351</v>
      </c>
      <c r="R942" s="46">
        <f>VLOOKUP(ROUND(K942,0),Sheet2!$B$20:$J$37,2,0)</f>
        <v>3540.206855246417</v>
      </c>
      <c r="S942" s="46">
        <f>VLOOKUP(ROUND(K942,0),Sheet2!$B$20:$J$37,3,0)</f>
        <v>3394.7491894672271</v>
      </c>
      <c r="T942" s="46">
        <f>VLOOKUP(ROUND(K942,0),Sheet2!$B$20:$J$37,4,0)</f>
        <v>3317.7231532154346</v>
      </c>
      <c r="U942" s="46">
        <f>VLOOKUP(ROUND(K942,0),Sheet2!$B$20:$J$37,5,0)</f>
        <v>3199.1179441692843</v>
      </c>
      <c r="V942" s="46">
        <f>VLOOKUP(ROUND(K942,0),Sheet2!$B$20:$J$37,6,0)</f>
        <v>3000.9338117039183</v>
      </c>
      <c r="W942" s="46">
        <f>VLOOKUP(ROUND(K942,0),Sheet2!$B$20:$J$37,7,0)</f>
        <v>2780.7368303261765</v>
      </c>
      <c r="X942" s="46">
        <f>VLOOKUP(ROUND(K942,0),Sheet2!$B$20:$J$37,8,0)</f>
        <v>2560.5398489484351</v>
      </c>
      <c r="Y942" s="46">
        <f>VLOOKUP(ROUND(K942,0),Sheet2!$B$20:$J$37,9,0)</f>
        <v>2362.355716483069</v>
      </c>
      <c r="Z942" s="46">
        <f>VLOOKUP(ROUND(K942,0),Sheet2!$B$20:$M$37,10,0)</f>
        <v>2243.7505074369187</v>
      </c>
      <c r="AA942" s="46">
        <f>VLOOKUP(ROUND(K942,0),Sheet2!$B$20:$M$37,11,0)</f>
        <v>2166.7244711851258</v>
      </c>
      <c r="AB942" s="46">
        <f>VLOOKUP(ROUND(K942,0),Sheet2!$B$20:$M$37,12,0)</f>
        <v>2021.2668054059363</v>
      </c>
      <c r="AC942" s="46">
        <v>3</v>
      </c>
      <c r="AD942" s="53">
        <f t="shared" si="403"/>
        <v>1</v>
      </c>
      <c r="AE942">
        <v>1</v>
      </c>
      <c r="AF942" s="46">
        <v>0</v>
      </c>
      <c r="AG942">
        <v>0</v>
      </c>
      <c r="AH942" s="45">
        <v>0</v>
      </c>
      <c r="AL942">
        <v>0</v>
      </c>
      <c r="AM942" s="45">
        <v>0</v>
      </c>
      <c r="AO942">
        <v>0</v>
      </c>
      <c r="AS942">
        <v>0</v>
      </c>
      <c r="AT942">
        <v>0</v>
      </c>
      <c r="AU942" t="s">
        <v>20</v>
      </c>
      <c r="AV942" t="s">
        <v>24</v>
      </c>
      <c r="AW942">
        <v>0</v>
      </c>
      <c r="AX942">
        <v>0</v>
      </c>
      <c r="AY942">
        <v>0</v>
      </c>
      <c r="AZ942" s="51">
        <f t="shared" si="407"/>
        <v>0</v>
      </c>
      <c r="BA942">
        <v>0</v>
      </c>
      <c r="BB942">
        <v>0</v>
      </c>
      <c r="BC942">
        <v>1</v>
      </c>
      <c r="BD942">
        <v>0</v>
      </c>
      <c r="BE942">
        <v>0</v>
      </c>
      <c r="BF942" s="51">
        <f t="shared" si="404"/>
        <v>0</v>
      </c>
      <c r="BG942">
        <v>0</v>
      </c>
      <c r="BH942">
        <v>1</v>
      </c>
      <c r="BI942">
        <v>1</v>
      </c>
      <c r="BJ942">
        <v>1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54</v>
      </c>
      <c r="BW942" t="s">
        <v>24</v>
      </c>
      <c r="BX942">
        <v>0</v>
      </c>
      <c r="BY942">
        <v>0</v>
      </c>
      <c r="BZ942" s="52">
        <f t="shared" si="422"/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 s="52">
        <f t="shared" si="423"/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Y942">
        <v>0</v>
      </c>
      <c r="CZ942">
        <v>0</v>
      </c>
      <c r="DA942">
        <v>1</v>
      </c>
      <c r="DB942">
        <v>37</v>
      </c>
      <c r="DC942">
        <v>0</v>
      </c>
      <c r="DD942" s="54">
        <f t="shared" si="406"/>
        <v>0</v>
      </c>
      <c r="DE942" t="s">
        <v>73</v>
      </c>
      <c r="DF942">
        <v>1</v>
      </c>
      <c r="DG942" s="46">
        <v>0</v>
      </c>
      <c r="DH942" t="s">
        <v>69</v>
      </c>
    </row>
    <row r="943" spans="1:112" x14ac:dyDescent="0.35">
      <c r="A943" t="s">
        <v>3</v>
      </c>
      <c r="B943">
        <v>975994802</v>
      </c>
      <c r="C943">
        <v>1993</v>
      </c>
      <c r="D943">
        <v>29</v>
      </c>
      <c r="E943">
        <v>1</v>
      </c>
      <c r="F943" t="s">
        <v>8</v>
      </c>
      <c r="G943" s="3" t="s">
        <v>11</v>
      </c>
      <c r="H943" s="1">
        <v>44427</v>
      </c>
      <c r="I943" s="1">
        <v>44519</v>
      </c>
      <c r="J943" s="1">
        <v>44478</v>
      </c>
      <c r="K943" s="46">
        <v>34</v>
      </c>
      <c r="L943" s="48">
        <f t="shared" si="421"/>
        <v>0</v>
      </c>
      <c r="M943" s="48">
        <f t="shared" si="401"/>
        <v>0</v>
      </c>
      <c r="N943" s="48">
        <f t="shared" si="402"/>
        <v>1</v>
      </c>
      <c r="O943">
        <v>26.714285714285715</v>
      </c>
      <c r="P943">
        <v>1700</v>
      </c>
      <c r="Q943" s="9">
        <f>VLOOKUP(ROUND(K943,0),Sheet2!$B$20:$J$37,8,0)</f>
        <v>2031.66999959842</v>
      </c>
      <c r="R943" s="46">
        <f>VLOOKUP(ROUND(K943,0),Sheet2!$B$20:$J$37,2,0)</f>
        <v>2808.9904803202526</v>
      </c>
      <c r="S943" s="46">
        <f>VLOOKUP(ROUND(K943,0),Sheet2!$B$20:$J$37,3,0)</f>
        <v>2693.5765468497157</v>
      </c>
      <c r="T943" s="46">
        <f>VLOOKUP(ROUND(K943,0),Sheet2!$B$20:$J$37,4,0)</f>
        <v>2632.4599479008589</v>
      </c>
      <c r="U943" s="46">
        <f>VLOOKUP(ROUND(K943,0),Sheet2!$B$20:$J$37,5,0)</f>
        <v>2538.3521974926302</v>
      </c>
      <c r="V943" s="46">
        <f>VLOOKUP(ROUND(K943,0),Sheet2!$B$20:$J$37,6,0)</f>
        <v>2381.1022501849629</v>
      </c>
      <c r="W943" s="46">
        <f>VLOOKUP(ROUND(K943,0),Sheet2!$B$20:$J$37,7,0)</f>
        <v>2206.3861248916915</v>
      </c>
      <c r="X943" s="46">
        <f>VLOOKUP(ROUND(K943,0),Sheet2!$B$20:$J$37,8,0)</f>
        <v>2031.66999959842</v>
      </c>
      <c r="Y943" s="46">
        <f>VLOOKUP(ROUND(K943,0),Sheet2!$B$20:$J$37,9,0)</f>
        <v>1874.4200522907529</v>
      </c>
      <c r="Z943" s="46">
        <f>VLOOKUP(ROUND(K943,0),Sheet2!$B$20:$M$37,10,0)</f>
        <v>1780.312301882524</v>
      </c>
      <c r="AA943" s="46">
        <f>VLOOKUP(ROUND(K943,0),Sheet2!$B$20:$M$37,11,0)</f>
        <v>1719.1957029336675</v>
      </c>
      <c r="AB943" s="46">
        <f>VLOOKUP(ROUND(K943,0),Sheet2!$B$20:$M$37,12,0)</f>
        <v>1603.7817694631306</v>
      </c>
      <c r="AC943" s="46">
        <v>1</v>
      </c>
      <c r="AD943" s="53">
        <f t="shared" si="403"/>
        <v>1</v>
      </c>
      <c r="AE943">
        <v>1</v>
      </c>
      <c r="AF943" s="46">
        <v>0</v>
      </c>
      <c r="AG943">
        <v>0</v>
      </c>
      <c r="AH943" s="45">
        <v>0</v>
      </c>
      <c r="AL943">
        <v>0</v>
      </c>
      <c r="AM943" s="45">
        <v>0</v>
      </c>
      <c r="AO943">
        <v>0</v>
      </c>
      <c r="AQ943">
        <v>1</v>
      </c>
      <c r="AS943">
        <v>0</v>
      </c>
      <c r="AT943">
        <v>0</v>
      </c>
      <c r="AU943" t="s">
        <v>20</v>
      </c>
      <c r="AV943" t="s">
        <v>24</v>
      </c>
      <c r="AW943">
        <v>0</v>
      </c>
      <c r="AX943">
        <v>0</v>
      </c>
      <c r="AY943">
        <v>1</v>
      </c>
      <c r="AZ943" s="51">
        <f t="shared" si="407"/>
        <v>1</v>
      </c>
      <c r="BA943">
        <v>0</v>
      </c>
      <c r="BB943">
        <v>0</v>
      </c>
      <c r="BC943">
        <v>1</v>
      </c>
      <c r="BD943">
        <v>0</v>
      </c>
      <c r="BE943">
        <v>0</v>
      </c>
      <c r="BF943" s="51">
        <f t="shared" si="404"/>
        <v>0</v>
      </c>
      <c r="BG943">
        <v>0</v>
      </c>
      <c r="BH943">
        <v>1</v>
      </c>
      <c r="BI943">
        <v>1</v>
      </c>
      <c r="BJ943">
        <v>1</v>
      </c>
      <c r="BK943">
        <v>1</v>
      </c>
      <c r="BL943">
        <v>0</v>
      </c>
      <c r="BM943">
        <v>1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92</v>
      </c>
      <c r="BW943" t="s">
        <v>24</v>
      </c>
      <c r="BX943">
        <v>0</v>
      </c>
      <c r="BY943">
        <v>0</v>
      </c>
      <c r="BZ943" s="52">
        <f t="shared" si="422"/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 s="52">
        <f t="shared" si="423"/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Y943">
        <v>0</v>
      </c>
      <c r="CZ943">
        <v>0</v>
      </c>
      <c r="DA943">
        <v>1</v>
      </c>
      <c r="DB943">
        <v>30</v>
      </c>
      <c r="DC943">
        <v>0</v>
      </c>
      <c r="DD943" s="54">
        <f t="shared" si="406"/>
        <v>0</v>
      </c>
      <c r="DE943" t="s">
        <v>73</v>
      </c>
      <c r="DF943">
        <v>1</v>
      </c>
      <c r="DG943" s="46">
        <v>0</v>
      </c>
      <c r="DH943" t="s">
        <v>69</v>
      </c>
    </row>
    <row r="944" spans="1:112" x14ac:dyDescent="0.35">
      <c r="A944" t="s">
        <v>2</v>
      </c>
      <c r="B944">
        <v>21901329</v>
      </c>
      <c r="C944">
        <v>1997</v>
      </c>
      <c r="D944">
        <v>25</v>
      </c>
      <c r="E944">
        <v>0</v>
      </c>
      <c r="F944" t="s">
        <v>8</v>
      </c>
      <c r="G944" s="3" t="s">
        <v>11</v>
      </c>
      <c r="H944" s="1">
        <v>44450</v>
      </c>
      <c r="I944" s="1" t="s">
        <v>52</v>
      </c>
      <c r="J944" s="1">
        <v>44448</v>
      </c>
      <c r="K944" s="46">
        <v>39.142857142857146</v>
      </c>
      <c r="L944" s="48">
        <f t="shared" si="421"/>
        <v>0</v>
      </c>
      <c r="M944" s="48">
        <f t="shared" si="401"/>
        <v>0</v>
      </c>
      <c r="N944" s="48">
        <f t="shared" si="402"/>
        <v>0</v>
      </c>
      <c r="O944">
        <v>39.428571428571431</v>
      </c>
      <c r="P944">
        <v>2400</v>
      </c>
      <c r="Q944" s="9">
        <f>VLOOKUP(ROUND(K944,0),Sheet2!$B$20:$J$37,8,0)</f>
        <v>2883.6536389391513</v>
      </c>
      <c r="R944" s="46">
        <f>VLOOKUP(ROUND(K944,0),Sheet2!$B$20:$J$37,2,0)</f>
        <v>3986.9445441050993</v>
      </c>
      <c r="S944" s="46">
        <f>VLOOKUP(ROUND(K944,0),Sheet2!$B$20:$J$37,3,0)</f>
        <v>3823.1316171522089</v>
      </c>
      <c r="T944" s="46">
        <f>VLOOKUP(ROUND(K944,0),Sheet2!$B$20:$J$37,4,0)</f>
        <v>3736.3856874523608</v>
      </c>
      <c r="U944" s="46">
        <f>VLOOKUP(ROUND(K944,0),Sheet2!$B$20:$J$37,5,0)</f>
        <v>3602.8137210549116</v>
      </c>
      <c r="V944" s="46">
        <f>VLOOKUP(ROUND(K944,0),Sheet2!$B$20:$J$37,6,0)</f>
        <v>3379.6207896898895</v>
      </c>
      <c r="W944" s="46">
        <f>VLOOKUP(ROUND(K944,0),Sheet2!$B$20:$J$37,7,0)</f>
        <v>3131.6372143145204</v>
      </c>
      <c r="X944" s="46">
        <f>VLOOKUP(ROUND(K944,0),Sheet2!$B$20:$J$37,8,0)</f>
        <v>2883.6536389391513</v>
      </c>
      <c r="Y944" s="46">
        <f>VLOOKUP(ROUND(K944,0),Sheet2!$B$20:$J$37,9,0)</f>
        <v>2660.4607075741292</v>
      </c>
      <c r="Z944" s="46">
        <f>VLOOKUP(ROUND(K944,0),Sheet2!$B$20:$M$37,10,0)</f>
        <v>2526.8887411766796</v>
      </c>
      <c r="AA944" s="46">
        <f>VLOOKUP(ROUND(K944,0),Sheet2!$B$20:$M$37,11,0)</f>
        <v>2440.1428114768319</v>
      </c>
      <c r="AB944" s="46">
        <f>VLOOKUP(ROUND(K944,0),Sheet2!$B$20:$M$37,12,0)</f>
        <v>2276.3298845239415</v>
      </c>
      <c r="AC944" s="46">
        <v>1</v>
      </c>
      <c r="AD944" s="53">
        <f t="shared" si="403"/>
        <v>1</v>
      </c>
      <c r="AE944">
        <v>1</v>
      </c>
      <c r="AF944" s="46">
        <v>0</v>
      </c>
      <c r="AG944">
        <v>0</v>
      </c>
      <c r="AH944" s="45">
        <v>0</v>
      </c>
      <c r="AL944">
        <v>0</v>
      </c>
      <c r="AM944" s="45">
        <v>0</v>
      </c>
      <c r="AO944">
        <v>0</v>
      </c>
      <c r="AQ944">
        <v>0</v>
      </c>
      <c r="AS944">
        <v>0</v>
      </c>
      <c r="AT944">
        <v>0</v>
      </c>
      <c r="AU944" t="s">
        <v>21</v>
      </c>
      <c r="AV944" t="s">
        <v>25</v>
      </c>
      <c r="AW944">
        <v>0</v>
      </c>
      <c r="AX944">
        <v>0</v>
      </c>
      <c r="AY944">
        <v>1</v>
      </c>
      <c r="AZ944" s="51">
        <f t="shared" si="407"/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 s="51">
        <f t="shared" si="404"/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/>
      <c r="CW944">
        <v>0</v>
      </c>
      <c r="CY944">
        <v>0</v>
      </c>
      <c r="CZ944">
        <v>0</v>
      </c>
      <c r="DA944">
        <v>0</v>
      </c>
      <c r="DC944">
        <v>0</v>
      </c>
      <c r="DD944" s="54">
        <f t="shared" si="406"/>
        <v>0</v>
      </c>
      <c r="DE944" t="s">
        <v>8</v>
      </c>
      <c r="DF944">
        <v>1</v>
      </c>
      <c r="DG944" s="46">
        <v>0</v>
      </c>
      <c r="DH944" t="s">
        <v>69</v>
      </c>
    </row>
    <row r="945" spans="1:112" x14ac:dyDescent="0.35">
      <c r="A945" t="s">
        <v>3</v>
      </c>
      <c r="B945">
        <v>947586747</v>
      </c>
      <c r="C945">
        <v>1991</v>
      </c>
      <c r="D945">
        <v>31</v>
      </c>
      <c r="E945">
        <v>1</v>
      </c>
      <c r="F945" t="s">
        <v>9</v>
      </c>
      <c r="G945" s="3" t="s">
        <v>11</v>
      </c>
      <c r="H945" s="1">
        <v>44425</v>
      </c>
      <c r="I945" s="1"/>
      <c r="J945" s="1">
        <v>44492</v>
      </c>
      <c r="K945" s="46">
        <v>36.714285714285715</v>
      </c>
      <c r="L945" s="48">
        <f t="shared" si="421"/>
        <v>0</v>
      </c>
      <c r="M945" s="48">
        <f t="shared" si="401"/>
        <v>0</v>
      </c>
      <c r="N945" s="48">
        <f t="shared" si="402"/>
        <v>1</v>
      </c>
      <c r="O945">
        <v>27.142857142857146</v>
      </c>
      <c r="P945">
        <v>2100</v>
      </c>
      <c r="Q945" s="9">
        <f>VLOOKUP(ROUND(K945,0),Sheet2!$B$20:$J$37,8,0)</f>
        <v>2560.5398489484351</v>
      </c>
      <c r="R945" s="46">
        <f>VLOOKUP(ROUND(K945,0),Sheet2!$B$20:$J$37,2,0)</f>
        <v>3540.206855246417</v>
      </c>
      <c r="S945" s="46">
        <f>VLOOKUP(ROUND(K945,0),Sheet2!$B$20:$J$37,3,0)</f>
        <v>3394.7491894672271</v>
      </c>
      <c r="T945" s="46">
        <f>VLOOKUP(ROUND(K945,0),Sheet2!$B$20:$J$37,4,0)</f>
        <v>3317.7231532154346</v>
      </c>
      <c r="U945" s="46">
        <f>VLOOKUP(ROUND(K945,0),Sheet2!$B$20:$J$37,5,0)</f>
        <v>3199.1179441692843</v>
      </c>
      <c r="V945" s="46">
        <f>VLOOKUP(ROUND(K945,0),Sheet2!$B$20:$J$37,6,0)</f>
        <v>3000.9338117039183</v>
      </c>
      <c r="W945" s="46">
        <f>VLOOKUP(ROUND(K945,0),Sheet2!$B$20:$J$37,7,0)</f>
        <v>2780.7368303261765</v>
      </c>
      <c r="X945" s="46">
        <f>VLOOKUP(ROUND(K945,0),Sheet2!$B$20:$J$37,8,0)</f>
        <v>2560.5398489484351</v>
      </c>
      <c r="Y945" s="46">
        <f>VLOOKUP(ROUND(K945,0),Sheet2!$B$20:$J$37,9,0)</f>
        <v>2362.355716483069</v>
      </c>
      <c r="Z945" s="46">
        <f>VLOOKUP(ROUND(K945,0),Sheet2!$B$20:$M$37,10,0)</f>
        <v>2243.7505074369187</v>
      </c>
      <c r="AA945" s="46">
        <f>VLOOKUP(ROUND(K945,0),Sheet2!$B$20:$M$37,11,0)</f>
        <v>2166.7244711851258</v>
      </c>
      <c r="AB945" s="46">
        <f>VLOOKUP(ROUND(K945,0),Sheet2!$B$20:$M$37,12,0)</f>
        <v>2021.2668054059363</v>
      </c>
      <c r="AC945" s="46">
        <v>1</v>
      </c>
      <c r="AD945" s="53">
        <f t="shared" si="403"/>
        <v>1</v>
      </c>
      <c r="AE945">
        <v>1</v>
      </c>
      <c r="AF945" s="46">
        <v>0</v>
      </c>
      <c r="AG945">
        <v>0</v>
      </c>
      <c r="AH945" s="45">
        <v>0</v>
      </c>
      <c r="AL945">
        <v>0</v>
      </c>
      <c r="AM945" s="45">
        <v>0</v>
      </c>
      <c r="AO945">
        <v>0</v>
      </c>
      <c r="AQ945">
        <v>1</v>
      </c>
      <c r="AR945">
        <v>36.714285714285715</v>
      </c>
      <c r="AS945">
        <v>0</v>
      </c>
      <c r="AT945">
        <v>0</v>
      </c>
      <c r="AU945" t="s">
        <v>21</v>
      </c>
      <c r="AV945" t="s">
        <v>24</v>
      </c>
      <c r="AW945">
        <v>0</v>
      </c>
      <c r="AX945">
        <v>0</v>
      </c>
      <c r="AY945">
        <v>1</v>
      </c>
      <c r="AZ945" s="51">
        <f t="shared" si="407"/>
        <v>1</v>
      </c>
      <c r="BA945">
        <v>0</v>
      </c>
      <c r="BB945">
        <v>0</v>
      </c>
      <c r="BC945">
        <v>0</v>
      </c>
      <c r="BD945">
        <v>0</v>
      </c>
      <c r="BE945">
        <v>0</v>
      </c>
      <c r="BF945" s="51">
        <f t="shared" si="404"/>
        <v>0</v>
      </c>
      <c r="BG945">
        <v>0</v>
      </c>
      <c r="BH945">
        <v>0</v>
      </c>
      <c r="BI945">
        <v>0</v>
      </c>
      <c r="BJ945">
        <v>0</v>
      </c>
      <c r="BK945">
        <v>1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/>
      <c r="CW945">
        <v>0</v>
      </c>
      <c r="CY945">
        <v>0</v>
      </c>
      <c r="CZ945">
        <v>0</v>
      </c>
      <c r="DA945">
        <v>0</v>
      </c>
      <c r="DC945">
        <v>1</v>
      </c>
      <c r="DD945" s="54">
        <f t="shared" si="406"/>
        <v>1</v>
      </c>
      <c r="DE945" t="s">
        <v>73</v>
      </c>
      <c r="DF945">
        <v>1</v>
      </c>
      <c r="DG945" s="46">
        <v>0</v>
      </c>
      <c r="DH945" t="s">
        <v>69</v>
      </c>
    </row>
    <row r="946" spans="1:112" hidden="1" x14ac:dyDescent="0.35">
      <c r="A946" t="s">
        <v>3</v>
      </c>
      <c r="B946">
        <v>386364652</v>
      </c>
      <c r="C946">
        <v>1996</v>
      </c>
      <c r="D946">
        <v>26</v>
      </c>
      <c r="E946">
        <v>1</v>
      </c>
      <c r="F946" t="s">
        <v>9</v>
      </c>
      <c r="G946" s="3" t="s">
        <v>11</v>
      </c>
      <c r="H946" s="1">
        <v>44455</v>
      </c>
      <c r="I946" s="1">
        <v>44476</v>
      </c>
      <c r="J946" s="1">
        <v>44491</v>
      </c>
      <c r="K946" s="46">
        <v>39.571428571428569</v>
      </c>
      <c r="L946" s="48">
        <f t="shared" si="421"/>
        <v>0</v>
      </c>
      <c r="M946" s="48">
        <f t="shared" si="401"/>
        <v>0</v>
      </c>
      <c r="N946" s="48">
        <f t="shared" si="402"/>
        <v>0</v>
      </c>
      <c r="O946">
        <v>37.428571428571423</v>
      </c>
      <c r="P946">
        <v>2500</v>
      </c>
      <c r="Q946" s="9">
        <f>VLOOKUP(ROUND(K946,0),Sheet2!$B$20:$J$37,8,0)</f>
        <v>3027.866102317616</v>
      </c>
      <c r="R946" s="46">
        <f>VLOOKUP(ROUND(K946,0),Sheet2!$B$20:$J$37,2,0)</f>
        <v>4186.3329471694315</v>
      </c>
      <c r="S946" s="46">
        <f>VLOOKUP(ROUND(K946,0),Sheet2!$B$20:$J$37,3,0)</f>
        <v>4014.327682062572</v>
      </c>
      <c r="T946" s="46">
        <f>VLOOKUP(ROUND(K946,0),Sheet2!$B$20:$J$37,4,0)</f>
        <v>3923.2435599941455</v>
      </c>
      <c r="U946" s="46">
        <f>VLOOKUP(ROUND(K946,0),Sheet2!$B$20:$J$37,5,0)</f>
        <v>3782.9916157892471</v>
      </c>
      <c r="V946" s="46">
        <f>VLOOKUP(ROUND(K946,0),Sheet2!$B$20:$J$37,6,0)</f>
        <v>3548.6367327923881</v>
      </c>
      <c r="W946" s="46">
        <f>VLOOKUP(ROUND(K946,0),Sheet2!$B$20:$J$37,7,0)</f>
        <v>3288.2514175550023</v>
      </c>
      <c r="X946" s="46">
        <f>VLOOKUP(ROUND(K946,0),Sheet2!$B$20:$J$37,8,0)</f>
        <v>3027.866102317616</v>
      </c>
      <c r="Y946" s="46">
        <f>VLOOKUP(ROUND(K946,0),Sheet2!$B$20:$J$37,9,0)</f>
        <v>2793.5112193207569</v>
      </c>
      <c r="Z946" s="46">
        <f>VLOOKUP(ROUND(K946,0),Sheet2!$B$20:$M$37,10,0)</f>
        <v>2653.2592751158591</v>
      </c>
      <c r="AA946" s="46">
        <f>VLOOKUP(ROUND(K946,0),Sheet2!$B$20:$M$37,11,0)</f>
        <v>2562.1751530474321</v>
      </c>
      <c r="AB946" s="46">
        <f>VLOOKUP(ROUND(K946,0),Sheet2!$B$20:$M$37,12,0)</f>
        <v>2390.1698879405726</v>
      </c>
      <c r="AC946" s="46">
        <v>1</v>
      </c>
      <c r="AD946" s="53">
        <f t="shared" si="403"/>
        <v>1</v>
      </c>
      <c r="AE946">
        <v>1</v>
      </c>
      <c r="AF946" s="46">
        <v>0</v>
      </c>
      <c r="AG946">
        <v>0</v>
      </c>
      <c r="AH946" s="45">
        <v>0</v>
      </c>
      <c r="AL946">
        <v>0</v>
      </c>
      <c r="AM946" s="45">
        <v>0</v>
      </c>
      <c r="AO946">
        <v>0</v>
      </c>
      <c r="AQ946">
        <v>0</v>
      </c>
      <c r="AS946">
        <v>0</v>
      </c>
      <c r="AT946">
        <v>0</v>
      </c>
      <c r="AU946" t="s">
        <v>20</v>
      </c>
      <c r="AV946" t="s">
        <v>25</v>
      </c>
      <c r="AW946">
        <v>0</v>
      </c>
      <c r="AX946">
        <v>0</v>
      </c>
      <c r="AY946">
        <v>0</v>
      </c>
      <c r="AZ946" s="51">
        <f t="shared" si="407"/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51">
        <f t="shared" si="404"/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21</v>
      </c>
      <c r="BW946" t="s">
        <v>25</v>
      </c>
      <c r="BX946">
        <v>0</v>
      </c>
      <c r="BY946">
        <v>0</v>
      </c>
      <c r="BZ946" s="52">
        <f t="shared" ref="BZ946:BZ947" si="424">BX946+BY946</f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 s="52">
        <f t="shared" ref="CF946:CF947" si="425">CD946+CE946</f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Y946">
        <v>0</v>
      </c>
      <c r="CZ946">
        <v>0</v>
      </c>
      <c r="DA946">
        <v>0</v>
      </c>
      <c r="DC946">
        <v>0</v>
      </c>
      <c r="DD946" s="54">
        <f t="shared" si="406"/>
        <v>0</v>
      </c>
      <c r="DE946" t="s">
        <v>73</v>
      </c>
      <c r="DF946">
        <v>0</v>
      </c>
      <c r="DG946" s="46">
        <v>0</v>
      </c>
      <c r="DH946" t="s">
        <v>68</v>
      </c>
    </row>
    <row r="947" spans="1:112" hidden="1" x14ac:dyDescent="0.35">
      <c r="A947" t="s">
        <v>3</v>
      </c>
      <c r="B947">
        <v>977421487</v>
      </c>
      <c r="C947">
        <v>1993</v>
      </c>
      <c r="D947">
        <v>29</v>
      </c>
      <c r="E947">
        <v>1</v>
      </c>
      <c r="F947" t="s">
        <v>8</v>
      </c>
      <c r="G947" s="3" t="s">
        <v>11</v>
      </c>
      <c r="H947" s="1">
        <v>44448</v>
      </c>
      <c r="I947" s="1">
        <v>44469</v>
      </c>
      <c r="J947" s="1">
        <v>44523</v>
      </c>
      <c r="K947" s="46">
        <v>39.714285714285715</v>
      </c>
      <c r="L947" s="48">
        <f t="shared" si="421"/>
        <v>0</v>
      </c>
      <c r="M947" s="48">
        <f t="shared" si="401"/>
        <v>0</v>
      </c>
      <c r="N947" s="48">
        <f t="shared" si="402"/>
        <v>0</v>
      </c>
      <c r="O947">
        <v>32</v>
      </c>
      <c r="P947">
        <v>2500</v>
      </c>
      <c r="Q947" s="9">
        <f>VLOOKUP(ROUND(K947,0),Sheet2!$B$20:$J$37,8,0)</f>
        <v>3027.866102317616</v>
      </c>
      <c r="R947" s="46">
        <f>VLOOKUP(ROUND(K947,0),Sheet2!$B$20:$J$37,2,0)</f>
        <v>4186.3329471694315</v>
      </c>
      <c r="S947" s="46">
        <f>VLOOKUP(ROUND(K947,0),Sheet2!$B$20:$J$37,3,0)</f>
        <v>4014.327682062572</v>
      </c>
      <c r="T947" s="46">
        <f>VLOOKUP(ROUND(K947,0),Sheet2!$B$20:$J$37,4,0)</f>
        <v>3923.2435599941455</v>
      </c>
      <c r="U947" s="46">
        <f>VLOOKUP(ROUND(K947,0),Sheet2!$B$20:$J$37,5,0)</f>
        <v>3782.9916157892471</v>
      </c>
      <c r="V947" s="46">
        <f>VLOOKUP(ROUND(K947,0),Sheet2!$B$20:$J$37,6,0)</f>
        <v>3548.6367327923881</v>
      </c>
      <c r="W947" s="46">
        <f>VLOOKUP(ROUND(K947,0),Sheet2!$B$20:$J$37,7,0)</f>
        <v>3288.2514175550023</v>
      </c>
      <c r="X947" s="46">
        <f>VLOOKUP(ROUND(K947,0),Sheet2!$B$20:$J$37,8,0)</f>
        <v>3027.866102317616</v>
      </c>
      <c r="Y947" s="46">
        <f>VLOOKUP(ROUND(K947,0),Sheet2!$B$20:$J$37,9,0)</f>
        <v>2793.5112193207569</v>
      </c>
      <c r="Z947" s="46">
        <f>VLOOKUP(ROUND(K947,0),Sheet2!$B$20:$M$37,10,0)</f>
        <v>2653.2592751158591</v>
      </c>
      <c r="AA947" s="46">
        <f>VLOOKUP(ROUND(K947,0),Sheet2!$B$20:$M$37,11,0)</f>
        <v>2562.1751530474321</v>
      </c>
      <c r="AB947" s="46">
        <f>VLOOKUP(ROUND(K947,0),Sheet2!$B$20:$M$37,12,0)</f>
        <v>2390.1698879405726</v>
      </c>
      <c r="AC947" s="46">
        <v>1</v>
      </c>
      <c r="AD947" s="53">
        <f t="shared" si="403"/>
        <v>1</v>
      </c>
      <c r="AE947">
        <v>1</v>
      </c>
      <c r="AF947" s="46">
        <v>0</v>
      </c>
      <c r="AG947">
        <v>0</v>
      </c>
      <c r="AH947" s="45">
        <v>0</v>
      </c>
      <c r="AL947">
        <v>0</v>
      </c>
      <c r="AM947" s="45">
        <v>0</v>
      </c>
      <c r="AO947">
        <v>0</v>
      </c>
      <c r="AS947">
        <v>0</v>
      </c>
      <c r="AT947">
        <v>0</v>
      </c>
      <c r="AU947" t="s">
        <v>20</v>
      </c>
      <c r="AV947" t="s">
        <v>25</v>
      </c>
      <c r="AW947">
        <v>0</v>
      </c>
      <c r="AX947">
        <v>0</v>
      </c>
      <c r="AY947">
        <v>1</v>
      </c>
      <c r="AZ947" s="51">
        <f t="shared" si="407"/>
        <v>1</v>
      </c>
      <c r="BA947">
        <v>0</v>
      </c>
      <c r="BB947">
        <v>0</v>
      </c>
      <c r="BC947">
        <v>0</v>
      </c>
      <c r="BD947">
        <v>0</v>
      </c>
      <c r="BE947">
        <v>0</v>
      </c>
      <c r="BF947" s="51">
        <f t="shared" si="404"/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21</v>
      </c>
      <c r="BW947" t="s">
        <v>25</v>
      </c>
      <c r="BX947">
        <v>0</v>
      </c>
      <c r="BY947">
        <v>0</v>
      </c>
      <c r="BZ947" s="52">
        <f t="shared" si="424"/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 s="52">
        <f t="shared" si="425"/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Y947">
        <v>0</v>
      </c>
      <c r="CZ947">
        <v>0</v>
      </c>
      <c r="DA947">
        <v>0</v>
      </c>
      <c r="DC947">
        <v>0</v>
      </c>
      <c r="DD947" s="54">
        <f t="shared" si="406"/>
        <v>0</v>
      </c>
      <c r="DE947" t="s">
        <v>8</v>
      </c>
      <c r="DF947">
        <v>0</v>
      </c>
      <c r="DG947" s="46">
        <v>0</v>
      </c>
      <c r="DH947" t="s">
        <v>68</v>
      </c>
    </row>
    <row r="948" spans="1:112" hidden="1" x14ac:dyDescent="0.35">
      <c r="A948" t="s">
        <v>2</v>
      </c>
      <c r="B948">
        <v>21045206</v>
      </c>
      <c r="C948">
        <v>1993</v>
      </c>
      <c r="D948">
        <v>29</v>
      </c>
      <c r="E948">
        <v>0</v>
      </c>
      <c r="F948" t="s">
        <v>8</v>
      </c>
      <c r="G948" s="3" t="s">
        <v>11</v>
      </c>
      <c r="H948" s="1">
        <v>44424</v>
      </c>
      <c r="I948" s="1" t="s">
        <v>52</v>
      </c>
      <c r="J948" s="1">
        <v>44475</v>
      </c>
      <c r="K948" s="46">
        <v>40.142857142857146</v>
      </c>
      <c r="L948" s="48">
        <f t="shared" si="421"/>
        <v>0</v>
      </c>
      <c r="M948" s="48">
        <f t="shared" si="401"/>
        <v>0</v>
      </c>
      <c r="N948" s="48">
        <f t="shared" si="402"/>
        <v>0</v>
      </c>
      <c r="O948">
        <v>32.857142857142861</v>
      </c>
      <c r="P948">
        <v>2500</v>
      </c>
      <c r="Q948" s="9">
        <f>VLOOKUP(ROUND(K948,0),Sheet2!$B$20:$J$37,8,0)</f>
        <v>3027.866102317616</v>
      </c>
      <c r="R948" s="46">
        <f>VLOOKUP(ROUND(K948,0),Sheet2!$B$20:$J$37,2,0)</f>
        <v>4186.3329471694315</v>
      </c>
      <c r="S948" s="46">
        <f>VLOOKUP(ROUND(K948,0),Sheet2!$B$20:$J$37,3,0)</f>
        <v>4014.327682062572</v>
      </c>
      <c r="T948" s="46">
        <f>VLOOKUP(ROUND(K948,0),Sheet2!$B$20:$J$37,4,0)</f>
        <v>3923.2435599941455</v>
      </c>
      <c r="U948" s="46">
        <f>VLOOKUP(ROUND(K948,0),Sheet2!$B$20:$J$37,5,0)</f>
        <v>3782.9916157892471</v>
      </c>
      <c r="V948" s="46">
        <f>VLOOKUP(ROUND(K948,0),Sheet2!$B$20:$J$37,6,0)</f>
        <v>3548.6367327923881</v>
      </c>
      <c r="W948" s="46">
        <f>VLOOKUP(ROUND(K948,0),Sheet2!$B$20:$J$37,7,0)</f>
        <v>3288.2514175550023</v>
      </c>
      <c r="X948" s="46">
        <f>VLOOKUP(ROUND(K948,0),Sheet2!$B$20:$J$37,8,0)</f>
        <v>3027.866102317616</v>
      </c>
      <c r="Y948" s="46">
        <f>VLOOKUP(ROUND(K948,0),Sheet2!$B$20:$J$37,9,0)</f>
        <v>2793.5112193207569</v>
      </c>
      <c r="Z948" s="46">
        <f>VLOOKUP(ROUND(K948,0),Sheet2!$B$20:$M$37,10,0)</f>
        <v>2653.2592751158591</v>
      </c>
      <c r="AA948" s="46">
        <f>VLOOKUP(ROUND(K948,0),Sheet2!$B$20:$M$37,11,0)</f>
        <v>2562.1751530474321</v>
      </c>
      <c r="AB948" s="46">
        <f>VLOOKUP(ROUND(K948,0),Sheet2!$B$20:$M$37,12,0)</f>
        <v>2390.1698879405726</v>
      </c>
      <c r="AC948" s="46">
        <v>1</v>
      </c>
      <c r="AD948" s="53">
        <f t="shared" si="403"/>
        <v>1</v>
      </c>
      <c r="AE948">
        <v>1</v>
      </c>
      <c r="AF948" s="46">
        <v>0</v>
      </c>
      <c r="AG948">
        <v>0</v>
      </c>
      <c r="AH948" s="45">
        <v>0</v>
      </c>
      <c r="AL948">
        <v>0</v>
      </c>
      <c r="AM948" s="45">
        <v>0</v>
      </c>
      <c r="AO948">
        <v>0</v>
      </c>
      <c r="AQ948">
        <v>0</v>
      </c>
      <c r="AS948">
        <v>0</v>
      </c>
      <c r="AT948">
        <v>0</v>
      </c>
      <c r="AU948" t="s">
        <v>21</v>
      </c>
      <c r="AV948" t="s">
        <v>24</v>
      </c>
      <c r="AW948">
        <v>0</v>
      </c>
      <c r="AX948">
        <v>0</v>
      </c>
      <c r="AY948">
        <v>1</v>
      </c>
      <c r="AZ948" s="51">
        <f t="shared" si="407"/>
        <v>1</v>
      </c>
      <c r="BA948">
        <v>0</v>
      </c>
      <c r="BB948">
        <v>0</v>
      </c>
      <c r="BC948">
        <v>1</v>
      </c>
      <c r="BD948">
        <v>0</v>
      </c>
      <c r="BE948">
        <v>0</v>
      </c>
      <c r="BF948" s="51">
        <f t="shared" si="404"/>
        <v>0</v>
      </c>
      <c r="BG948">
        <v>0</v>
      </c>
      <c r="BH948">
        <v>0</v>
      </c>
      <c r="BI948">
        <v>0</v>
      </c>
      <c r="BJ948">
        <v>0</v>
      </c>
      <c r="BK948">
        <v>1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/>
      <c r="CW948">
        <v>0</v>
      </c>
      <c r="CY948">
        <v>0</v>
      </c>
      <c r="CZ948">
        <v>0</v>
      </c>
      <c r="DA948">
        <v>0</v>
      </c>
      <c r="DC948">
        <v>0</v>
      </c>
      <c r="DD948" s="54">
        <f t="shared" si="406"/>
        <v>0</v>
      </c>
      <c r="DE948" t="s">
        <v>73</v>
      </c>
      <c r="DF948">
        <v>0</v>
      </c>
      <c r="DG948" s="46">
        <v>0</v>
      </c>
      <c r="DH948" t="s">
        <v>68</v>
      </c>
    </row>
    <row r="949" spans="1:112" x14ac:dyDescent="0.35">
      <c r="A949" t="s">
        <v>3</v>
      </c>
      <c r="B949">
        <v>979577240</v>
      </c>
      <c r="C949">
        <v>1989</v>
      </c>
      <c r="D949">
        <v>33</v>
      </c>
      <c r="E949" s="45">
        <v>1</v>
      </c>
      <c r="F949" t="s">
        <v>8</v>
      </c>
      <c r="G949" s="3" t="s">
        <v>11</v>
      </c>
      <c r="H949" s="1">
        <v>44438</v>
      </c>
      <c r="I949" s="1">
        <v>44459</v>
      </c>
      <c r="J949" s="1">
        <v>44493</v>
      </c>
      <c r="K949" s="46">
        <v>39.714285714285715</v>
      </c>
      <c r="L949" s="48">
        <f t="shared" si="421"/>
        <v>0</v>
      </c>
      <c r="M949" s="48">
        <f t="shared" si="401"/>
        <v>0</v>
      </c>
      <c r="N949" s="48">
        <f t="shared" si="402"/>
        <v>0</v>
      </c>
      <c r="O949">
        <v>34.857142857142861</v>
      </c>
      <c r="P949">
        <v>2400</v>
      </c>
      <c r="Q949" s="9">
        <f>VLOOKUP(ROUND(K949,0),Sheet2!$B$20:$J$37,8,0)</f>
        <v>3027.866102317616</v>
      </c>
      <c r="R949" s="46">
        <f>VLOOKUP(ROUND(K949,0),Sheet2!$B$20:$J$37,2,0)</f>
        <v>4186.3329471694315</v>
      </c>
      <c r="S949" s="46">
        <f>VLOOKUP(ROUND(K949,0),Sheet2!$B$20:$J$37,3,0)</f>
        <v>4014.327682062572</v>
      </c>
      <c r="T949" s="46">
        <f>VLOOKUP(ROUND(K949,0),Sheet2!$B$20:$J$37,4,0)</f>
        <v>3923.2435599941455</v>
      </c>
      <c r="U949" s="46">
        <f>VLOOKUP(ROUND(K949,0),Sheet2!$B$20:$J$37,5,0)</f>
        <v>3782.9916157892471</v>
      </c>
      <c r="V949" s="46">
        <f>VLOOKUP(ROUND(K949,0),Sheet2!$B$20:$J$37,6,0)</f>
        <v>3548.6367327923881</v>
      </c>
      <c r="W949" s="46">
        <f>VLOOKUP(ROUND(K949,0),Sheet2!$B$20:$J$37,7,0)</f>
        <v>3288.2514175550023</v>
      </c>
      <c r="X949" s="46">
        <f>VLOOKUP(ROUND(K949,0),Sheet2!$B$20:$J$37,8,0)</f>
        <v>3027.866102317616</v>
      </c>
      <c r="Y949" s="46">
        <f>VLOOKUP(ROUND(K949,0),Sheet2!$B$20:$J$37,9,0)</f>
        <v>2793.5112193207569</v>
      </c>
      <c r="Z949" s="46">
        <f>VLOOKUP(ROUND(K949,0),Sheet2!$B$20:$M$37,10,0)</f>
        <v>2653.2592751158591</v>
      </c>
      <c r="AA949" s="46">
        <f>VLOOKUP(ROUND(K949,0),Sheet2!$B$20:$M$37,11,0)</f>
        <v>2562.1751530474321</v>
      </c>
      <c r="AB949" s="46">
        <f>VLOOKUP(ROUND(K949,0),Sheet2!$B$20:$M$37,12,0)</f>
        <v>2390.1698879405726</v>
      </c>
      <c r="AC949" s="46">
        <v>1</v>
      </c>
      <c r="AD949" s="53">
        <f t="shared" si="403"/>
        <v>1</v>
      </c>
      <c r="AE949">
        <v>1</v>
      </c>
      <c r="AF949" s="46">
        <v>0</v>
      </c>
      <c r="AG949">
        <v>0</v>
      </c>
      <c r="AH949" s="45">
        <v>0</v>
      </c>
      <c r="AL949">
        <v>0</v>
      </c>
      <c r="AM949" s="45">
        <v>0</v>
      </c>
      <c r="AO949">
        <v>0</v>
      </c>
      <c r="AQ949">
        <v>0</v>
      </c>
      <c r="AS949">
        <v>0</v>
      </c>
      <c r="AT949">
        <v>0</v>
      </c>
      <c r="AU949" t="s">
        <v>20</v>
      </c>
      <c r="AV949" t="s">
        <v>25</v>
      </c>
      <c r="AW949">
        <v>0</v>
      </c>
      <c r="AX949">
        <v>0</v>
      </c>
      <c r="AY949">
        <v>1</v>
      </c>
      <c r="AZ949" s="51">
        <f t="shared" si="407"/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 s="51">
        <f t="shared" si="404"/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21</v>
      </c>
      <c r="BW949" t="s">
        <v>25</v>
      </c>
      <c r="BX949">
        <v>0</v>
      </c>
      <c r="BY949">
        <v>1</v>
      </c>
      <c r="BZ949" s="52">
        <f t="shared" ref="BZ949:BZ950" si="426">BX949+BY949</f>
        <v>1</v>
      </c>
      <c r="CA949">
        <v>0</v>
      </c>
      <c r="CB949">
        <v>0</v>
      </c>
      <c r="CC949">
        <v>1</v>
      </c>
      <c r="CD949">
        <v>0</v>
      </c>
      <c r="CE949">
        <v>0</v>
      </c>
      <c r="CF949" s="52">
        <f t="shared" ref="CF949:CF950" si="427">CD949+CE949</f>
        <v>0</v>
      </c>
      <c r="CG949">
        <v>0</v>
      </c>
      <c r="CH949">
        <v>1</v>
      </c>
      <c r="CI949">
        <v>0</v>
      </c>
      <c r="CJ949">
        <v>0</v>
      </c>
      <c r="CK949">
        <v>1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1</v>
      </c>
      <c r="CX949">
        <v>1</v>
      </c>
      <c r="CY949">
        <v>0</v>
      </c>
      <c r="CZ949">
        <v>0</v>
      </c>
      <c r="DA949">
        <v>0</v>
      </c>
      <c r="DC949">
        <v>0</v>
      </c>
      <c r="DD949" s="54">
        <f t="shared" si="406"/>
        <v>0</v>
      </c>
      <c r="DE949" t="s">
        <v>8</v>
      </c>
      <c r="DF949">
        <v>1</v>
      </c>
      <c r="DG949" s="46">
        <v>0</v>
      </c>
      <c r="DH949" t="s">
        <v>69</v>
      </c>
    </row>
    <row r="950" spans="1:112" hidden="1" x14ac:dyDescent="0.35">
      <c r="A950" t="s">
        <v>2</v>
      </c>
      <c r="B950">
        <v>21049365</v>
      </c>
      <c r="C950">
        <v>1983</v>
      </c>
      <c r="D950">
        <v>39</v>
      </c>
      <c r="E950">
        <v>0</v>
      </c>
      <c r="F950" t="s">
        <v>8</v>
      </c>
      <c r="G950" s="3" t="s">
        <v>11</v>
      </c>
      <c r="H950" s="1">
        <v>44438</v>
      </c>
      <c r="I950" s="1">
        <v>44459</v>
      </c>
      <c r="J950" s="1">
        <v>44492</v>
      </c>
      <c r="K950" s="46">
        <v>37.285714285714285</v>
      </c>
      <c r="L950" s="48">
        <f t="shared" si="421"/>
        <v>0</v>
      </c>
      <c r="M950" s="48">
        <f t="shared" si="401"/>
        <v>0</v>
      </c>
      <c r="N950" s="48">
        <f t="shared" si="402"/>
        <v>0</v>
      </c>
      <c r="O950">
        <v>32.571428571428569</v>
      </c>
      <c r="P950">
        <v>3400</v>
      </c>
      <c r="Q950" s="9">
        <f>VLOOKUP(ROUND(K950,0),Sheet2!$B$20:$J$37,8,0)</f>
        <v>2560.5398489484351</v>
      </c>
      <c r="R950" s="46">
        <f>VLOOKUP(ROUND(K950,0),Sheet2!$B$20:$J$37,2,0)</f>
        <v>3540.206855246417</v>
      </c>
      <c r="S950" s="46">
        <f>VLOOKUP(ROUND(K950,0),Sheet2!$B$20:$J$37,3,0)</f>
        <v>3394.7491894672271</v>
      </c>
      <c r="T950" s="46">
        <f>VLOOKUP(ROUND(K950,0),Sheet2!$B$20:$J$37,4,0)</f>
        <v>3317.7231532154346</v>
      </c>
      <c r="U950" s="46">
        <f>VLOOKUP(ROUND(K950,0),Sheet2!$B$20:$J$37,5,0)</f>
        <v>3199.1179441692843</v>
      </c>
      <c r="V950" s="46">
        <f>VLOOKUP(ROUND(K950,0),Sheet2!$B$20:$J$37,6,0)</f>
        <v>3000.9338117039183</v>
      </c>
      <c r="W950" s="46">
        <f>VLOOKUP(ROUND(K950,0),Sheet2!$B$20:$J$37,7,0)</f>
        <v>2780.7368303261765</v>
      </c>
      <c r="X950" s="46">
        <f>VLOOKUP(ROUND(K950,0),Sheet2!$B$20:$J$37,8,0)</f>
        <v>2560.5398489484351</v>
      </c>
      <c r="Y950" s="46">
        <f>VLOOKUP(ROUND(K950,0),Sheet2!$B$20:$J$37,9,0)</f>
        <v>2362.355716483069</v>
      </c>
      <c r="Z950" s="46">
        <f>VLOOKUP(ROUND(K950,0),Sheet2!$B$20:$M$37,10,0)</f>
        <v>2243.7505074369187</v>
      </c>
      <c r="AA950" s="46">
        <f>VLOOKUP(ROUND(K950,0),Sheet2!$B$20:$M$37,11,0)</f>
        <v>2166.7244711851258</v>
      </c>
      <c r="AB950" s="46">
        <f>VLOOKUP(ROUND(K950,0),Sheet2!$B$20:$M$37,12,0)</f>
        <v>2021.2668054059363</v>
      </c>
      <c r="AC950" s="46">
        <v>97</v>
      </c>
      <c r="AD950" s="53">
        <f t="shared" si="403"/>
        <v>0</v>
      </c>
      <c r="AE950">
        <v>1</v>
      </c>
      <c r="AF950" s="46">
        <v>0</v>
      </c>
      <c r="AG950">
        <v>0</v>
      </c>
      <c r="AH950" s="45">
        <v>0</v>
      </c>
      <c r="AL950">
        <v>0</v>
      </c>
      <c r="AM950" s="45">
        <v>0</v>
      </c>
      <c r="AO950">
        <v>0</v>
      </c>
      <c r="AQ950">
        <v>0</v>
      </c>
      <c r="AS950">
        <v>0</v>
      </c>
      <c r="AT950">
        <v>0</v>
      </c>
      <c r="AU950" t="s">
        <v>20</v>
      </c>
      <c r="AV950" t="s">
        <v>25</v>
      </c>
      <c r="AW950">
        <v>0</v>
      </c>
      <c r="AX950">
        <v>0</v>
      </c>
      <c r="AY950">
        <v>1</v>
      </c>
      <c r="AZ950" s="51">
        <f t="shared" si="407"/>
        <v>1</v>
      </c>
      <c r="BA950">
        <v>0</v>
      </c>
      <c r="BB950">
        <v>0</v>
      </c>
      <c r="BC950">
        <v>0</v>
      </c>
      <c r="BD950">
        <v>0</v>
      </c>
      <c r="BE950">
        <v>0</v>
      </c>
      <c r="BF950" s="51">
        <f t="shared" si="404"/>
        <v>0</v>
      </c>
      <c r="BG950">
        <v>0</v>
      </c>
      <c r="BH950">
        <v>1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21</v>
      </c>
      <c r="BW950" t="s">
        <v>25</v>
      </c>
      <c r="BX950">
        <v>0</v>
      </c>
      <c r="BY950">
        <v>0</v>
      </c>
      <c r="BZ950" s="52">
        <f t="shared" si="426"/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 s="52">
        <f t="shared" si="427"/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Y950">
        <v>0</v>
      </c>
      <c r="CZ950">
        <v>0</v>
      </c>
      <c r="DA950">
        <v>0</v>
      </c>
      <c r="DC950">
        <v>0</v>
      </c>
      <c r="DD950" s="54">
        <f t="shared" si="406"/>
        <v>0</v>
      </c>
      <c r="DF950">
        <v>0</v>
      </c>
      <c r="DG950" s="46">
        <v>0</v>
      </c>
      <c r="DH950" t="s">
        <v>68</v>
      </c>
    </row>
    <row r="951" spans="1:112" x14ac:dyDescent="0.35">
      <c r="A951" t="s">
        <v>2</v>
      </c>
      <c r="B951">
        <v>21036157</v>
      </c>
      <c r="C951">
        <v>1980</v>
      </c>
      <c r="D951">
        <v>42</v>
      </c>
      <c r="E951">
        <v>0</v>
      </c>
      <c r="F951" t="s">
        <v>8</v>
      </c>
      <c r="G951" s="3" t="s">
        <v>11</v>
      </c>
      <c r="H951" s="1">
        <v>44424</v>
      </c>
      <c r="I951" s="1" t="s">
        <v>52</v>
      </c>
      <c r="J951" s="1">
        <v>44506</v>
      </c>
      <c r="K951" s="46">
        <v>37.857142857142854</v>
      </c>
      <c r="L951" s="48">
        <f t="shared" ref="L951:L955" si="428">IF(K951&lt;28,1,0)</f>
        <v>0</v>
      </c>
      <c r="M951" s="48">
        <f t="shared" ref="M951:M955" si="429">IF(AND(K951&gt;=28, K951&lt;34),1,0)</f>
        <v>0</v>
      </c>
      <c r="N951" s="48">
        <f t="shared" ref="N951:N955" si="430">IF(AND(K951&gt;=34, K951&lt;37),1,0)</f>
        <v>0</v>
      </c>
      <c r="O951">
        <v>26.142857142857139</v>
      </c>
      <c r="P951">
        <v>2100</v>
      </c>
      <c r="Q951" s="9">
        <f>VLOOKUP(ROUND(K951,0),Sheet2!$B$20:$J$37,8,0)</f>
        <v>2726.9345824864808</v>
      </c>
      <c r="R951" s="46">
        <f>VLOOKUP(ROUND(K951,0),Sheet2!$B$20:$J$37,2,0)</f>
        <v>3770.264503671694</v>
      </c>
      <c r="S951" s="46">
        <f>VLOOKUP(ROUND(K951,0),Sheet2!$B$20:$J$37,3,0)</f>
        <v>3615.3543821737098</v>
      </c>
      <c r="T951" s="46">
        <f>VLOOKUP(ROUND(K951,0),Sheet2!$B$20:$J$37,4,0)</f>
        <v>3533.3228675721571</v>
      </c>
      <c r="U951" s="46">
        <f>VLOOKUP(ROUND(K951,0),Sheet2!$B$20:$J$37,5,0)</f>
        <v>3407.0101892735506</v>
      </c>
      <c r="V951" s="46">
        <f>VLOOKUP(ROUND(K951,0),Sheet2!$B$20:$J$37,6,0)</f>
        <v>3195.9472117761161</v>
      </c>
      <c r="W951" s="46">
        <f>VLOOKUP(ROUND(K951,0),Sheet2!$B$20:$J$37,7,0)</f>
        <v>2961.4408971312987</v>
      </c>
      <c r="X951" s="46">
        <f>VLOOKUP(ROUND(K951,0),Sheet2!$B$20:$J$37,8,0)</f>
        <v>2726.9345824864808</v>
      </c>
      <c r="Y951" s="46">
        <f>VLOOKUP(ROUND(K951,0),Sheet2!$B$20:$J$37,9,0)</f>
        <v>2515.8716049890463</v>
      </c>
      <c r="Z951" s="46">
        <f>VLOOKUP(ROUND(K951,0),Sheet2!$B$20:$M$37,10,0)</f>
        <v>2389.5589266904399</v>
      </c>
      <c r="AA951" s="46">
        <f>VLOOKUP(ROUND(K951,0),Sheet2!$B$20:$M$37,11,0)</f>
        <v>2307.5274120888876</v>
      </c>
      <c r="AB951" s="46">
        <f>VLOOKUP(ROUND(K951,0),Sheet2!$B$20:$M$37,12,0)</f>
        <v>2152.6172905909029</v>
      </c>
      <c r="AC951" s="46">
        <v>1</v>
      </c>
      <c r="AD951" s="53">
        <f t="shared" si="403"/>
        <v>1</v>
      </c>
      <c r="AE951">
        <v>1</v>
      </c>
      <c r="AF951" s="46">
        <v>0</v>
      </c>
      <c r="AG951">
        <v>0</v>
      </c>
      <c r="AH951" s="45">
        <v>0</v>
      </c>
      <c r="AL951">
        <v>0</v>
      </c>
      <c r="AM951" s="45">
        <v>0</v>
      </c>
      <c r="AO951">
        <v>0</v>
      </c>
      <c r="AQ951">
        <v>0</v>
      </c>
      <c r="AS951">
        <v>0</v>
      </c>
      <c r="AT951">
        <v>0</v>
      </c>
      <c r="AU951" t="s">
        <v>21</v>
      </c>
      <c r="AV951" t="s">
        <v>24</v>
      </c>
      <c r="AW951">
        <v>0</v>
      </c>
      <c r="AX951">
        <v>0</v>
      </c>
      <c r="AY951">
        <v>0</v>
      </c>
      <c r="AZ951" s="51">
        <f t="shared" si="407"/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51">
        <f t="shared" si="404"/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/>
      <c r="CW951">
        <v>0</v>
      </c>
      <c r="CY951">
        <v>0</v>
      </c>
      <c r="CZ951">
        <v>0</v>
      </c>
      <c r="DA951">
        <v>0</v>
      </c>
      <c r="DC951">
        <v>0</v>
      </c>
      <c r="DD951" s="54">
        <f t="shared" si="406"/>
        <v>0</v>
      </c>
      <c r="DF951">
        <v>1</v>
      </c>
      <c r="DG951" s="46">
        <v>0</v>
      </c>
      <c r="DH951" t="s">
        <v>69</v>
      </c>
    </row>
    <row r="952" spans="1:112" x14ac:dyDescent="0.35">
      <c r="A952" t="s">
        <v>3</v>
      </c>
      <c r="B952">
        <v>786664264</v>
      </c>
      <c r="C952">
        <v>1990</v>
      </c>
      <c r="D952">
        <v>32</v>
      </c>
      <c r="E952">
        <v>0</v>
      </c>
      <c r="F952" t="s">
        <v>8</v>
      </c>
      <c r="G952" s="3" t="s">
        <v>11</v>
      </c>
      <c r="H952" s="1">
        <v>44428</v>
      </c>
      <c r="I952" s="1">
        <v>44485</v>
      </c>
      <c r="J952" s="1">
        <v>44515</v>
      </c>
      <c r="K952" s="46">
        <v>38</v>
      </c>
      <c r="L952" s="48">
        <f t="shared" si="428"/>
        <v>0</v>
      </c>
      <c r="M952" s="48">
        <f t="shared" si="429"/>
        <v>0</v>
      </c>
      <c r="N952" s="48">
        <f t="shared" si="430"/>
        <v>0</v>
      </c>
      <c r="O952">
        <v>33.714285714285715</v>
      </c>
      <c r="P952">
        <v>2100</v>
      </c>
      <c r="Q952" s="9">
        <f>VLOOKUP(ROUND(K952,0),Sheet2!$B$20:$J$37,8,0)</f>
        <v>2726.9345824864808</v>
      </c>
      <c r="R952" s="46">
        <f>VLOOKUP(ROUND(K952,0),Sheet2!$B$20:$J$37,2,0)</f>
        <v>3770.264503671694</v>
      </c>
      <c r="S952" s="46">
        <f>VLOOKUP(ROUND(K952,0),Sheet2!$B$20:$J$37,3,0)</f>
        <v>3615.3543821737098</v>
      </c>
      <c r="T952" s="46">
        <f>VLOOKUP(ROUND(K952,0),Sheet2!$B$20:$J$37,4,0)</f>
        <v>3533.3228675721571</v>
      </c>
      <c r="U952" s="46">
        <f>VLOOKUP(ROUND(K952,0),Sheet2!$B$20:$J$37,5,0)</f>
        <v>3407.0101892735506</v>
      </c>
      <c r="V952" s="46">
        <f>VLOOKUP(ROUND(K952,0),Sheet2!$B$20:$J$37,6,0)</f>
        <v>3195.9472117761161</v>
      </c>
      <c r="W952" s="46">
        <f>VLOOKUP(ROUND(K952,0),Sheet2!$B$20:$J$37,7,0)</f>
        <v>2961.4408971312987</v>
      </c>
      <c r="X952" s="46">
        <f>VLOOKUP(ROUND(K952,0),Sheet2!$B$20:$J$37,8,0)</f>
        <v>2726.9345824864808</v>
      </c>
      <c r="Y952" s="46">
        <f>VLOOKUP(ROUND(K952,0),Sheet2!$B$20:$J$37,9,0)</f>
        <v>2515.8716049890463</v>
      </c>
      <c r="Z952" s="46">
        <f>VLOOKUP(ROUND(K952,0),Sheet2!$B$20:$M$37,10,0)</f>
        <v>2389.5589266904399</v>
      </c>
      <c r="AA952" s="46">
        <f>VLOOKUP(ROUND(K952,0),Sheet2!$B$20:$M$37,11,0)</f>
        <v>2307.5274120888876</v>
      </c>
      <c r="AB952" s="46">
        <f>VLOOKUP(ROUND(K952,0),Sheet2!$B$20:$M$37,12,0)</f>
        <v>2152.6172905909029</v>
      </c>
      <c r="AC952" s="46">
        <v>1</v>
      </c>
      <c r="AD952" s="53">
        <f t="shared" si="403"/>
        <v>1</v>
      </c>
      <c r="AE952">
        <v>1</v>
      </c>
      <c r="AF952" s="46">
        <v>0</v>
      </c>
      <c r="AG952">
        <v>0</v>
      </c>
      <c r="AH952" s="45">
        <v>1</v>
      </c>
      <c r="AI952" s="42">
        <v>140</v>
      </c>
      <c r="AJ952" s="42">
        <v>100</v>
      </c>
      <c r="AK952">
        <v>37</v>
      </c>
      <c r="AL952">
        <v>0</v>
      </c>
      <c r="AM952" s="45">
        <v>0</v>
      </c>
      <c r="AO952">
        <v>0</v>
      </c>
      <c r="AS952">
        <v>0</v>
      </c>
      <c r="AT952">
        <v>0</v>
      </c>
      <c r="AU952" t="s">
        <v>20</v>
      </c>
      <c r="AV952" t="s">
        <v>24</v>
      </c>
      <c r="AW952">
        <v>0</v>
      </c>
      <c r="AX952">
        <v>0</v>
      </c>
      <c r="AY952">
        <v>1</v>
      </c>
      <c r="AZ952" s="51">
        <f t="shared" si="407"/>
        <v>1</v>
      </c>
      <c r="BA952">
        <v>0</v>
      </c>
      <c r="BB952">
        <v>0</v>
      </c>
      <c r="BC952">
        <v>1</v>
      </c>
      <c r="BD952">
        <v>0</v>
      </c>
      <c r="BE952">
        <v>0</v>
      </c>
      <c r="BF952" s="51">
        <f t="shared" si="404"/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57</v>
      </c>
      <c r="BW952" t="s">
        <v>24</v>
      </c>
      <c r="BX952">
        <v>0</v>
      </c>
      <c r="BY952">
        <v>0</v>
      </c>
      <c r="BZ952" s="52">
        <f t="shared" ref="BZ952:BZ953" si="431">BX952+BY952</f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 s="52">
        <f t="shared" ref="CF952:CF953" si="432">CD952+CE952</f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</v>
      </c>
      <c r="CX952">
        <v>1</v>
      </c>
      <c r="CY952">
        <v>0</v>
      </c>
      <c r="CZ952">
        <v>0</v>
      </c>
      <c r="DA952">
        <v>1</v>
      </c>
      <c r="DB952">
        <v>37</v>
      </c>
      <c r="DC952">
        <v>0</v>
      </c>
      <c r="DD952" s="54">
        <f t="shared" si="406"/>
        <v>0</v>
      </c>
      <c r="DE952" t="s">
        <v>73</v>
      </c>
      <c r="DF952">
        <v>1</v>
      </c>
      <c r="DG952" s="46">
        <v>0</v>
      </c>
      <c r="DH952" t="s">
        <v>69</v>
      </c>
    </row>
    <row r="953" spans="1:112" x14ac:dyDescent="0.35">
      <c r="A953" t="s">
        <v>3</v>
      </c>
      <c r="B953">
        <v>343202860</v>
      </c>
      <c r="C953">
        <v>1993</v>
      </c>
      <c r="D953">
        <v>29</v>
      </c>
      <c r="E953">
        <v>2</v>
      </c>
      <c r="F953" t="s">
        <v>8</v>
      </c>
      <c r="G953" s="3" t="s">
        <v>11</v>
      </c>
      <c r="H953" s="1">
        <v>44445</v>
      </c>
      <c r="I953" s="1">
        <v>44475</v>
      </c>
      <c r="J953" s="1">
        <v>44485</v>
      </c>
      <c r="K953" s="46">
        <v>39.428571428571431</v>
      </c>
      <c r="L953" s="48">
        <f t="shared" si="428"/>
        <v>0</v>
      </c>
      <c r="M953" s="48">
        <f t="shared" si="429"/>
        <v>0</v>
      </c>
      <c r="N953" s="48">
        <f t="shared" si="430"/>
        <v>0</v>
      </c>
      <c r="O953">
        <v>38</v>
      </c>
      <c r="P953">
        <v>2200</v>
      </c>
      <c r="Q953" s="9">
        <f>VLOOKUP(ROUND(K953,0),Sheet2!$B$20:$J$37,8,0)</f>
        <v>2883.6536389391513</v>
      </c>
      <c r="R953" s="46">
        <f>VLOOKUP(ROUND(K953,0),Sheet2!$B$20:$J$37,2,0)</f>
        <v>3986.9445441050993</v>
      </c>
      <c r="S953" s="46">
        <f>VLOOKUP(ROUND(K953,0),Sheet2!$B$20:$J$37,3,0)</f>
        <v>3823.1316171522089</v>
      </c>
      <c r="T953" s="46">
        <f>VLOOKUP(ROUND(K953,0),Sheet2!$B$20:$J$37,4,0)</f>
        <v>3736.3856874523608</v>
      </c>
      <c r="U953" s="46">
        <f>VLOOKUP(ROUND(K953,0),Sheet2!$B$20:$J$37,5,0)</f>
        <v>3602.8137210549116</v>
      </c>
      <c r="V953" s="46">
        <f>VLOOKUP(ROUND(K953,0),Sheet2!$B$20:$J$37,6,0)</f>
        <v>3379.6207896898895</v>
      </c>
      <c r="W953" s="46">
        <f>VLOOKUP(ROUND(K953,0),Sheet2!$B$20:$J$37,7,0)</f>
        <v>3131.6372143145204</v>
      </c>
      <c r="X953" s="46">
        <f>VLOOKUP(ROUND(K953,0),Sheet2!$B$20:$J$37,8,0)</f>
        <v>2883.6536389391513</v>
      </c>
      <c r="Y953" s="46">
        <f>VLOOKUP(ROUND(K953,0),Sheet2!$B$20:$J$37,9,0)</f>
        <v>2660.4607075741292</v>
      </c>
      <c r="Z953" s="46">
        <f>VLOOKUP(ROUND(K953,0),Sheet2!$B$20:$M$37,10,0)</f>
        <v>2526.8887411766796</v>
      </c>
      <c r="AA953" s="46">
        <f>VLOOKUP(ROUND(K953,0),Sheet2!$B$20:$M$37,11,0)</f>
        <v>2440.1428114768319</v>
      </c>
      <c r="AB953" s="46">
        <f>VLOOKUP(ROUND(K953,0),Sheet2!$B$20:$M$37,12,0)</f>
        <v>2276.3298845239415</v>
      </c>
      <c r="AC953" s="46">
        <v>1</v>
      </c>
      <c r="AD953" s="53">
        <f t="shared" si="403"/>
        <v>1</v>
      </c>
      <c r="AE953">
        <v>1</v>
      </c>
      <c r="AF953" s="46">
        <v>0</v>
      </c>
      <c r="AG953">
        <v>0</v>
      </c>
      <c r="AH953" s="45">
        <v>0</v>
      </c>
      <c r="AL953">
        <v>0</v>
      </c>
      <c r="AM953" s="45">
        <v>0</v>
      </c>
      <c r="AO953">
        <v>0</v>
      </c>
      <c r="AQ953">
        <v>0</v>
      </c>
      <c r="AS953">
        <v>0</v>
      </c>
      <c r="AT953">
        <v>0</v>
      </c>
      <c r="AU953" t="s">
        <v>20</v>
      </c>
      <c r="AV953" t="s">
        <v>25</v>
      </c>
      <c r="AW953">
        <v>0</v>
      </c>
      <c r="AX953">
        <v>0</v>
      </c>
      <c r="AY953">
        <v>1</v>
      </c>
      <c r="AZ953" s="51">
        <f t="shared" si="407"/>
        <v>1</v>
      </c>
      <c r="BA953">
        <v>0</v>
      </c>
      <c r="BB953">
        <v>0</v>
      </c>
      <c r="BC953">
        <v>0</v>
      </c>
      <c r="BD953">
        <v>0</v>
      </c>
      <c r="BE953">
        <v>0</v>
      </c>
      <c r="BF953" s="51">
        <f t="shared" si="404"/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30</v>
      </c>
      <c r="BW953" t="s">
        <v>25</v>
      </c>
      <c r="BX953">
        <v>0</v>
      </c>
      <c r="BY953">
        <v>0</v>
      </c>
      <c r="BZ953" s="52">
        <f t="shared" si="431"/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 s="52">
        <f t="shared" si="432"/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Y953">
        <v>0</v>
      </c>
      <c r="CZ953">
        <v>0</v>
      </c>
      <c r="DA953">
        <v>0</v>
      </c>
      <c r="DC953">
        <v>0</v>
      </c>
      <c r="DD953" s="54">
        <f t="shared" si="406"/>
        <v>0</v>
      </c>
      <c r="DE953" t="s">
        <v>73</v>
      </c>
      <c r="DF953">
        <v>1</v>
      </c>
      <c r="DG953" s="46">
        <v>0</v>
      </c>
      <c r="DH953" t="s">
        <v>69</v>
      </c>
    </row>
    <row r="954" spans="1:112" x14ac:dyDescent="0.35">
      <c r="A954" t="s">
        <v>2</v>
      </c>
      <c r="B954">
        <v>21024727</v>
      </c>
      <c r="C954">
        <v>1996</v>
      </c>
      <c r="D954">
        <v>26</v>
      </c>
      <c r="E954">
        <v>0</v>
      </c>
      <c r="F954" t="s">
        <v>8</v>
      </c>
      <c r="G954" s="4" t="s">
        <v>11</v>
      </c>
      <c r="H954" s="1">
        <v>44473</v>
      </c>
      <c r="I954" s="1"/>
      <c r="J954" s="1">
        <v>44536</v>
      </c>
      <c r="K954" s="46">
        <v>36.857142857142854</v>
      </c>
      <c r="L954" s="48">
        <f t="shared" si="428"/>
        <v>0</v>
      </c>
      <c r="M954" s="48">
        <f t="shared" si="429"/>
        <v>0</v>
      </c>
      <c r="N954" s="48">
        <f t="shared" si="430"/>
        <v>1</v>
      </c>
      <c r="O954">
        <v>27.857142857142854</v>
      </c>
      <c r="P954">
        <v>1900</v>
      </c>
      <c r="Q954" s="9">
        <f>VLOOKUP(ROUND(K954,0),Sheet2!$B$20:$J$37,8,0)</f>
        <v>2560.5398489484351</v>
      </c>
      <c r="R954" s="46">
        <f>VLOOKUP(ROUND(K954,0),Sheet2!$B$20:$J$37,2,0)</f>
        <v>3540.206855246417</v>
      </c>
      <c r="S954" s="46">
        <f>VLOOKUP(ROUND(K954,0),Sheet2!$B$20:$J$37,3,0)</f>
        <v>3394.7491894672271</v>
      </c>
      <c r="T954" s="46">
        <f>VLOOKUP(ROUND(K954,0),Sheet2!$B$20:$J$37,4,0)</f>
        <v>3317.7231532154346</v>
      </c>
      <c r="U954" s="46">
        <f>VLOOKUP(ROUND(K954,0),Sheet2!$B$20:$J$37,5,0)</f>
        <v>3199.1179441692843</v>
      </c>
      <c r="V954" s="46">
        <f>VLOOKUP(ROUND(K954,0),Sheet2!$B$20:$J$37,6,0)</f>
        <v>3000.9338117039183</v>
      </c>
      <c r="W954" s="46">
        <f>VLOOKUP(ROUND(K954,0),Sheet2!$B$20:$J$37,7,0)</f>
        <v>2780.7368303261765</v>
      </c>
      <c r="X954" s="46">
        <f>VLOOKUP(ROUND(K954,0),Sheet2!$B$20:$J$37,8,0)</f>
        <v>2560.5398489484351</v>
      </c>
      <c r="Y954" s="46">
        <f>VLOOKUP(ROUND(K954,0),Sheet2!$B$20:$J$37,9,0)</f>
        <v>2362.355716483069</v>
      </c>
      <c r="Z954" s="46">
        <f>VLOOKUP(ROUND(K954,0),Sheet2!$B$20:$M$37,10,0)</f>
        <v>2243.7505074369187</v>
      </c>
      <c r="AA954" s="46">
        <f>VLOOKUP(ROUND(K954,0),Sheet2!$B$20:$M$37,11,0)</f>
        <v>2166.7244711851258</v>
      </c>
      <c r="AB954" s="46">
        <f>VLOOKUP(ROUND(K954,0),Sheet2!$B$20:$M$37,12,0)</f>
        <v>2021.2668054059363</v>
      </c>
      <c r="AC954" s="46">
        <v>1</v>
      </c>
      <c r="AD954" s="53">
        <f t="shared" si="403"/>
        <v>1</v>
      </c>
      <c r="AE954">
        <v>1</v>
      </c>
      <c r="AF954" s="46">
        <v>0</v>
      </c>
      <c r="AG954">
        <v>0</v>
      </c>
      <c r="AH954" s="45">
        <v>0</v>
      </c>
      <c r="AL954">
        <v>0</v>
      </c>
      <c r="AM954" s="45">
        <v>0</v>
      </c>
      <c r="AO954">
        <v>0</v>
      </c>
      <c r="AQ954">
        <v>1</v>
      </c>
      <c r="AS954">
        <v>0</v>
      </c>
      <c r="AT954">
        <v>0</v>
      </c>
      <c r="AU954" t="s">
        <v>21</v>
      </c>
      <c r="AV954" t="s">
        <v>25</v>
      </c>
      <c r="AW954">
        <v>0</v>
      </c>
      <c r="AX954">
        <v>1</v>
      </c>
      <c r="AY954">
        <v>1</v>
      </c>
      <c r="AZ954" s="51">
        <v>1</v>
      </c>
      <c r="BA954">
        <v>0</v>
      </c>
      <c r="BB954">
        <v>1</v>
      </c>
      <c r="BC954">
        <v>0</v>
      </c>
      <c r="BD954">
        <v>0</v>
      </c>
      <c r="BE954">
        <v>0</v>
      </c>
      <c r="BF954" s="51">
        <f t="shared" si="404"/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/>
      <c r="CW954">
        <v>0</v>
      </c>
      <c r="CY954">
        <v>0</v>
      </c>
      <c r="CZ954">
        <v>0</v>
      </c>
      <c r="DA954">
        <v>1</v>
      </c>
      <c r="DC954">
        <v>0</v>
      </c>
      <c r="DD954" s="54">
        <f t="shared" si="406"/>
        <v>0</v>
      </c>
      <c r="DF954">
        <v>1</v>
      </c>
      <c r="DG954" s="46">
        <v>0</v>
      </c>
      <c r="DH954" t="s">
        <v>69</v>
      </c>
    </row>
    <row r="955" spans="1:112" x14ac:dyDescent="0.35">
      <c r="A955" t="s">
        <v>3</v>
      </c>
      <c r="B955">
        <v>359827339</v>
      </c>
      <c r="C955">
        <v>1994</v>
      </c>
      <c r="D955">
        <v>28</v>
      </c>
      <c r="E955">
        <v>2</v>
      </c>
      <c r="F955" t="s">
        <v>8</v>
      </c>
      <c r="G955" s="3" t="s">
        <v>11</v>
      </c>
      <c r="H955" s="1">
        <v>44446</v>
      </c>
      <c r="I955" s="1">
        <v>44467</v>
      </c>
      <c r="J955" s="1">
        <v>44497</v>
      </c>
      <c r="K955" s="46">
        <v>36</v>
      </c>
      <c r="L955" s="48">
        <f t="shared" si="428"/>
        <v>0</v>
      </c>
      <c r="M955" s="48">
        <f t="shared" si="429"/>
        <v>0</v>
      </c>
      <c r="N955" s="48">
        <f t="shared" si="430"/>
        <v>1</v>
      </c>
      <c r="O955">
        <v>31.714285714285715</v>
      </c>
      <c r="P955">
        <v>1700</v>
      </c>
      <c r="Q955" s="9">
        <f>VLOOKUP(ROUND(K955,0),Sheet2!$B$20:$J$37,8,0)</f>
        <v>2387.3360354311162</v>
      </c>
      <c r="R955" s="46">
        <f>VLOOKUP(ROUND(K955,0),Sheet2!$B$20:$J$37,2,0)</f>
        <v>3300.7349609813637</v>
      </c>
      <c r="S955" s="46">
        <f>VLOOKUP(ROUND(K955,0),Sheet2!$B$20:$J$37,3,0)</f>
        <v>3165.1165571955503</v>
      </c>
      <c r="T955" s="46">
        <f>VLOOKUP(ROUND(K955,0),Sheet2!$B$20:$J$37,4,0)</f>
        <v>3093.3008297090801</v>
      </c>
      <c r="U955" s="46">
        <f>VLOOKUP(ROUND(K955,0),Sheet2!$B$20:$J$37,5,0)</f>
        <v>2982.7184891678853</v>
      </c>
      <c r="V955" s="46">
        <f>VLOOKUP(ROUND(K955,0),Sheet2!$B$20:$J$37,6,0)</f>
        <v>2797.9402201323423</v>
      </c>
      <c r="W955" s="46">
        <f>VLOOKUP(ROUND(K955,0),Sheet2!$B$20:$J$37,7,0)</f>
        <v>2592.6381277817295</v>
      </c>
      <c r="X955" s="46">
        <f>VLOOKUP(ROUND(K955,0),Sheet2!$B$20:$J$37,8,0)</f>
        <v>2387.3360354311162</v>
      </c>
      <c r="Y955" s="46">
        <f>VLOOKUP(ROUND(K955,0),Sheet2!$B$20:$J$37,9,0)</f>
        <v>2202.5577663955733</v>
      </c>
      <c r="Z955" s="46">
        <f>VLOOKUP(ROUND(K955,0),Sheet2!$B$20:$M$37,10,0)</f>
        <v>2091.9754258543785</v>
      </c>
      <c r="AA955" s="46">
        <f>VLOOKUP(ROUND(K955,0),Sheet2!$B$20:$M$37,11,0)</f>
        <v>2020.1596983679083</v>
      </c>
      <c r="AB955" s="46">
        <f>VLOOKUP(ROUND(K955,0),Sheet2!$B$20:$M$37,12,0)</f>
        <v>1884.5412945820949</v>
      </c>
      <c r="AC955" s="46">
        <v>1</v>
      </c>
      <c r="AD955" s="53">
        <f t="shared" si="403"/>
        <v>1</v>
      </c>
      <c r="AE955">
        <v>1</v>
      </c>
      <c r="AF955" s="46">
        <v>0</v>
      </c>
      <c r="AG955">
        <v>0</v>
      </c>
      <c r="AH955" s="45">
        <v>0</v>
      </c>
      <c r="AL955">
        <v>0</v>
      </c>
      <c r="AM955" s="45">
        <v>0</v>
      </c>
      <c r="AO955">
        <v>0</v>
      </c>
      <c r="AQ955">
        <v>1</v>
      </c>
      <c r="AR955">
        <v>36</v>
      </c>
      <c r="AS955">
        <v>0</v>
      </c>
      <c r="AT955">
        <v>0</v>
      </c>
      <c r="AU955" t="s">
        <v>20</v>
      </c>
      <c r="AV955" t="s">
        <v>25</v>
      </c>
      <c r="AW955">
        <v>0</v>
      </c>
      <c r="AX955">
        <v>0</v>
      </c>
      <c r="AY955">
        <v>1</v>
      </c>
      <c r="AZ955" s="51">
        <f t="shared" si="407"/>
        <v>1</v>
      </c>
      <c r="BA955">
        <v>0</v>
      </c>
      <c r="BB955">
        <v>0</v>
      </c>
      <c r="BC955">
        <v>0</v>
      </c>
      <c r="BD955">
        <v>0</v>
      </c>
      <c r="BE955">
        <v>0</v>
      </c>
      <c r="BF955" s="51">
        <f t="shared" si="404"/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21</v>
      </c>
      <c r="BW955" t="s">
        <v>25</v>
      </c>
      <c r="BX955">
        <v>0</v>
      </c>
      <c r="BY955">
        <v>1</v>
      </c>
      <c r="BZ955" s="52">
        <f t="shared" ref="BZ955" si="433">BX955+BY955</f>
        <v>1</v>
      </c>
      <c r="CA955">
        <v>0</v>
      </c>
      <c r="CB955">
        <v>0</v>
      </c>
      <c r="CC955">
        <v>0</v>
      </c>
      <c r="CD955">
        <v>0</v>
      </c>
      <c r="CE955">
        <v>0</v>
      </c>
      <c r="CF955" s="52">
        <f>CD955+CE955</f>
        <v>0</v>
      </c>
      <c r="CG955">
        <v>0</v>
      </c>
      <c r="CH955">
        <v>0</v>
      </c>
      <c r="CI955">
        <v>0</v>
      </c>
      <c r="CJ955">
        <v>0</v>
      </c>
      <c r="CK955">
        <v>1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Y955">
        <v>0</v>
      </c>
      <c r="CZ955">
        <v>0</v>
      </c>
      <c r="DA955">
        <v>1</v>
      </c>
      <c r="DB955">
        <v>32</v>
      </c>
      <c r="DC955">
        <v>0</v>
      </c>
      <c r="DD955" s="54">
        <f t="shared" si="406"/>
        <v>0</v>
      </c>
      <c r="DE955" t="s">
        <v>73</v>
      </c>
      <c r="DF955">
        <v>1</v>
      </c>
      <c r="DG955" s="46">
        <v>0</v>
      </c>
      <c r="DH955" t="s">
        <v>69</v>
      </c>
    </row>
  </sheetData>
  <autoFilter ref="A1:DH955" xr:uid="{81073167-D3C1-415F-BB15-53607F3547D1}">
    <filterColumn colId="109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F3B-DA6C-2749-BF8B-4BDB22D04E59}">
  <dimension ref="A1:Z1000"/>
  <sheetViews>
    <sheetView workbookViewId="0">
      <selection activeCell="J20" sqref="J20"/>
    </sheetView>
  </sheetViews>
  <sheetFormatPr defaultColWidth="14.453125" defaultRowHeight="14.5" x14ac:dyDescent="0.35"/>
  <cols>
    <col min="1" max="1" width="5.453125" customWidth="1"/>
    <col min="2" max="2" width="15" customWidth="1"/>
    <col min="3" max="13" width="6.7265625" customWidth="1"/>
    <col min="14" max="16" width="11.453125" customWidth="1"/>
    <col min="17" max="17" width="8.7265625" customWidth="1"/>
    <col min="18" max="21" width="11.453125" customWidth="1"/>
    <col min="22" max="24" width="10" customWidth="1"/>
    <col min="25" max="25" width="15.453125" customWidth="1"/>
    <col min="26" max="26" width="10" customWidth="1"/>
  </cols>
  <sheetData>
    <row r="1" spans="1:25" ht="45" customHeight="1" x14ac:dyDescent="0.65">
      <c r="A1" s="58" t="s">
        <v>181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 spans="1:25" ht="12.7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2.7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customHeight="1" x14ac:dyDescent="0.35">
      <c r="A4" s="7" t="str">
        <f>"1."</f>
        <v>1.</v>
      </c>
      <c r="B4" s="59" t="s">
        <v>182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6"/>
      <c r="O4" s="8"/>
      <c r="P4" s="8"/>
      <c r="Q4" s="8"/>
      <c r="R4" s="6"/>
      <c r="S4" s="6"/>
      <c r="T4" s="6"/>
      <c r="U4" s="6"/>
      <c r="W4" s="6"/>
      <c r="X4" s="6"/>
      <c r="Y4" s="6"/>
    </row>
    <row r="5" spans="1:25" ht="12.75" customHeight="1" x14ac:dyDescent="0.35">
      <c r="A5" s="6"/>
      <c r="B5" s="60" t="s">
        <v>183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6"/>
      <c r="O5" s="8"/>
      <c r="P5" s="8"/>
      <c r="Q5" s="8"/>
      <c r="R5" s="6"/>
      <c r="S5" s="6"/>
      <c r="T5" s="6"/>
      <c r="U5" s="6"/>
      <c r="V5" s="6"/>
      <c r="W5" s="6"/>
      <c r="X5" s="6"/>
      <c r="Y5" s="6"/>
    </row>
    <row r="6" spans="1:25" ht="12.75" customHeight="1" x14ac:dyDescent="0.35">
      <c r="A6" s="6"/>
      <c r="B6" s="59" t="s">
        <v>184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6"/>
      <c r="O6" s="8"/>
      <c r="P6" s="8"/>
      <c r="Q6" s="8"/>
      <c r="R6" s="6"/>
      <c r="S6" s="6"/>
      <c r="T6" s="6"/>
      <c r="U6" s="6"/>
      <c r="V6" s="6"/>
      <c r="W6" s="6"/>
      <c r="X6" s="6"/>
      <c r="Y6" s="6"/>
    </row>
    <row r="7" spans="1:25" ht="12.75" customHeight="1" x14ac:dyDescent="0.35">
      <c r="A7" s="7" t="str">
        <f>"2."</f>
        <v>2.</v>
      </c>
      <c r="B7" s="6" t="s">
        <v>185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  <c r="P7" s="8"/>
      <c r="Q7" s="8"/>
      <c r="R7" s="6"/>
      <c r="S7" s="6"/>
      <c r="T7" s="6"/>
      <c r="U7" s="6"/>
      <c r="V7" s="6"/>
      <c r="W7" s="6"/>
      <c r="X7" s="6"/>
      <c r="Y7" s="6"/>
    </row>
    <row r="8" spans="1:25" ht="13.5" customHeight="1" thickBot="1" x14ac:dyDescent="0.4">
      <c r="A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/>
      <c r="P8" s="8"/>
      <c r="Q8" s="8"/>
      <c r="R8" s="6"/>
      <c r="S8" s="6"/>
      <c r="T8" s="6"/>
      <c r="U8" s="6"/>
      <c r="V8" s="6"/>
      <c r="W8" s="6"/>
      <c r="X8" s="6"/>
      <c r="Y8" s="6"/>
    </row>
    <row r="9" spans="1:25" ht="13.5" customHeight="1" thickBot="1" x14ac:dyDescent="0.4">
      <c r="A9" s="6"/>
      <c r="B9" s="6" t="s">
        <v>186</v>
      </c>
      <c r="C9" s="6"/>
      <c r="D9" s="6"/>
      <c r="E9" s="10">
        <v>3288</v>
      </c>
      <c r="F9" s="6" t="s">
        <v>187</v>
      </c>
      <c r="G9" s="6"/>
      <c r="H9" s="6"/>
      <c r="I9" s="6"/>
      <c r="J9" s="6"/>
      <c r="K9" s="6"/>
      <c r="L9" s="6"/>
      <c r="M9" s="6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customHeight="1" x14ac:dyDescent="0.35">
      <c r="A10" s="6"/>
      <c r="B10" s="6"/>
      <c r="C10" s="6"/>
      <c r="D10" s="6"/>
      <c r="E10" s="1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customHeight="1" x14ac:dyDescent="0.35">
      <c r="A11" s="6"/>
      <c r="C11" s="6"/>
      <c r="D11" s="6"/>
      <c r="E11" s="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customHeight="1" x14ac:dyDescent="0.35">
      <c r="A12" s="6"/>
      <c r="B12" s="6" t="s">
        <v>188</v>
      </c>
      <c r="C12" s="6"/>
      <c r="D12" s="6"/>
      <c r="E12" s="11"/>
      <c r="F12" s="6"/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3.5" customHeight="1" thickBot="1" x14ac:dyDescent="0.4">
      <c r="A13" s="6"/>
      <c r="B13" s="6" t="s">
        <v>189</v>
      </c>
      <c r="C13" s="6"/>
      <c r="D13" s="6"/>
      <c r="E13" s="1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3.5" customHeight="1" thickBot="1" x14ac:dyDescent="0.4">
      <c r="A14" s="6"/>
      <c r="B14" s="6" t="s">
        <v>190</v>
      </c>
      <c r="C14" s="6"/>
      <c r="D14" s="6"/>
      <c r="E14" s="13">
        <v>13.2291667</v>
      </c>
      <c r="F14" s="6" t="s">
        <v>191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 customHeight="1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3.5" customHeight="1" thickBot="1" x14ac:dyDescent="0.4">
      <c r="A16" s="6"/>
      <c r="B16" s="6"/>
      <c r="C16" s="6"/>
      <c r="D16" s="6"/>
      <c r="E16" s="6"/>
      <c r="F16" s="6"/>
      <c r="G16" s="6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3.5" customHeight="1" thickBot="1" x14ac:dyDescent="0.4">
      <c r="A17" s="6"/>
      <c r="B17" s="61" t="s">
        <v>192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75" customHeight="1" x14ac:dyDescent="0.35">
      <c r="A18" s="6"/>
      <c r="B18" s="15" t="s">
        <v>193</v>
      </c>
      <c r="C18" s="16"/>
      <c r="D18" s="16"/>
      <c r="E18" s="16"/>
      <c r="F18" s="16"/>
      <c r="G18" s="16"/>
      <c r="H18" s="16" t="s">
        <v>194</v>
      </c>
      <c r="I18" s="17"/>
      <c r="J18" s="16"/>
      <c r="K18" s="16"/>
      <c r="L18" s="17"/>
      <c r="M18" s="1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2.75" customHeight="1" x14ac:dyDescent="0.35">
      <c r="A19" s="6"/>
      <c r="B19" s="19"/>
      <c r="C19" s="20" t="s">
        <v>195</v>
      </c>
      <c r="D19" s="20" t="s">
        <v>196</v>
      </c>
      <c r="E19" s="20" t="s">
        <v>197</v>
      </c>
      <c r="F19" s="20" t="s">
        <v>198</v>
      </c>
      <c r="G19" s="20" t="s">
        <v>199</v>
      </c>
      <c r="H19" s="20" t="s">
        <v>200</v>
      </c>
      <c r="I19" s="20" t="s">
        <v>201</v>
      </c>
      <c r="J19" s="20" t="s">
        <v>202</v>
      </c>
      <c r="K19" s="20" t="s">
        <v>203</v>
      </c>
      <c r="L19" s="21" t="s">
        <v>204</v>
      </c>
      <c r="M19" s="22" t="s">
        <v>205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2.75" customHeight="1" x14ac:dyDescent="0.35">
      <c r="A20" s="6"/>
      <c r="B20" s="23">
        <v>24</v>
      </c>
      <c r="C20" s="24">
        <f t="shared" ref="C20:C37" si="0">EXP(0.578+0.332*($B20+0.5)-0.00354*($B20+0.5)*($B20+0.5))*($D$41-$D$42*$J$46*$D$41)</f>
        <v>819.89840652912483</v>
      </c>
      <c r="D20" s="24">
        <f t="shared" ref="D20:D37" si="1">EXP(0.578+0.332*($B20+0.5)-0.00354*($B20+0.5)*($B20+0.5))*($D$41-$D$42*$J$45*$D$41)</f>
        <v>786.21096586077363</v>
      </c>
      <c r="E20" s="24">
        <f t="shared" ref="E20:E37" si="2">EXP(0.578+0.332*($B20+0.5)-0.00354*($B20+0.5)*($B20+0.5))*($D$41-$D$42*$J$44*$D$41)</f>
        <v>768.37202961598655</v>
      </c>
      <c r="F20" s="24">
        <f t="shared" ref="F20:F37" si="3">EXP(0.578+0.332*($B20+0.5)-0.00354*($B20+0.5)*($B20+0.5))*($D$41-$D$42*$J$43*$D$41)</f>
        <v>740.90351552086202</v>
      </c>
      <c r="G20" s="24">
        <f t="shared" ref="G20:G37" si="4">EXP(0.578+0.332*($B20+0.5)-0.00354*($B20+0.5)*($B20+0.5))*($D$41-$D$42*$J$42*$D$41)</f>
        <v>695.00482624881931</v>
      </c>
      <c r="H20" s="24">
        <f t="shared" ref="H20:H37" si="5">EXP(0.578+0.332*($B20+0.5)-0.00354*($B20+0.5)*($B20+0.5))*$D$41</f>
        <v>644.00804511819604</v>
      </c>
      <c r="I20" s="24">
        <f t="shared" ref="I20:I37" si="6">EXP(0.578+0.332*($B20+0.5)-0.00354*($B20+0.5)*($B20+0.5))*($D$41+$D$42*$J$42*$D$41)</f>
        <v>593.01126398757276</v>
      </c>
      <c r="J20" s="24">
        <f t="shared" ref="J20:J37" si="7">EXP(0.578+0.332*($B20+0.5)-0.00354*($B20+0.5)*($B20+0.5))*($D$41+$D$42*$J$43*$D$41)</f>
        <v>547.11257471553017</v>
      </c>
      <c r="K20" s="24">
        <f t="shared" ref="K20:K37" si="8">EXP(0.578+0.332*($B20+0.5)-0.00354*($B20+0.5)*($B20+0.5))*($D$41+$D$42*$J$44*$D$41)</f>
        <v>519.64406062040564</v>
      </c>
      <c r="L20" s="24">
        <f t="shared" ref="L20:L37" si="9">EXP(0.578+0.332*($B20+0.5)-0.00354*($B20+0.5)*($B20+0.5))*($D$41+$D$42*$J$45*$D$41)</f>
        <v>501.80512437561845</v>
      </c>
      <c r="M20" s="25">
        <f t="shared" ref="M20:M37" si="10">EXP(0.578+0.332*($B20+0.5)-0.00354*($B20+0.5)*($B20+0.5))*($D$41+$D$42*$J$46*$D$41)</f>
        <v>468.11768370726736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75" customHeight="1" x14ac:dyDescent="0.35">
      <c r="A21" s="6"/>
      <c r="B21" s="19">
        <v>25</v>
      </c>
      <c r="C21" s="24">
        <f t="shared" si="0"/>
        <v>957.36090168113913</v>
      </c>
      <c r="D21" s="24">
        <f t="shared" si="1"/>
        <v>918.02549339548239</v>
      </c>
      <c r="E21" s="24">
        <f t="shared" si="2"/>
        <v>897.1957174716099</v>
      </c>
      <c r="F21" s="24">
        <f t="shared" si="3"/>
        <v>865.12188830870946</v>
      </c>
      <c r="G21" s="24">
        <f t="shared" si="4"/>
        <v>811.52791837591838</v>
      </c>
      <c r="H21" s="24">
        <f t="shared" si="5"/>
        <v>751.98112089801043</v>
      </c>
      <c r="I21" s="24">
        <f t="shared" si="6"/>
        <v>692.4343234201026</v>
      </c>
      <c r="J21" s="24">
        <f t="shared" si="7"/>
        <v>638.84035348731152</v>
      </c>
      <c r="K21" s="24">
        <f t="shared" si="8"/>
        <v>606.76652432441108</v>
      </c>
      <c r="L21" s="24">
        <f t="shared" si="9"/>
        <v>585.93674840053859</v>
      </c>
      <c r="M21" s="25">
        <f t="shared" si="10"/>
        <v>546.60134011488185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customHeight="1" x14ac:dyDescent="0.35">
      <c r="A22" s="6"/>
      <c r="B22" s="19">
        <v>26</v>
      </c>
      <c r="C22" s="24">
        <f t="shared" si="0"/>
        <v>1109.9835097401437</v>
      </c>
      <c r="D22" s="24">
        <f t="shared" si="1"/>
        <v>1064.3772451963293</v>
      </c>
      <c r="E22" s="24">
        <f t="shared" si="2"/>
        <v>1040.2267834984675</v>
      </c>
      <c r="F22" s="24">
        <f t="shared" si="3"/>
        <v>1003.0397400308208</v>
      </c>
      <c r="G22" s="24">
        <f t="shared" si="4"/>
        <v>940.90181195955256</v>
      </c>
      <c r="H22" s="24">
        <f t="shared" si="5"/>
        <v>871.86205574823418</v>
      </c>
      <c r="I22" s="24">
        <f t="shared" si="6"/>
        <v>802.82229953691581</v>
      </c>
      <c r="J22" s="24">
        <f t="shared" si="7"/>
        <v>740.68437146564759</v>
      </c>
      <c r="K22" s="24">
        <f t="shared" si="8"/>
        <v>703.49732799800086</v>
      </c>
      <c r="L22" s="24">
        <f t="shared" si="9"/>
        <v>679.34686630013903</v>
      </c>
      <c r="M22" s="25">
        <f t="shared" si="10"/>
        <v>633.74060175632451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customHeight="1" x14ac:dyDescent="0.35">
      <c r="A23" s="6"/>
      <c r="B23" s="19">
        <v>27</v>
      </c>
      <c r="C23" s="24">
        <f t="shared" si="0"/>
        <v>1277.8578983502273</v>
      </c>
      <c r="D23" s="24">
        <f t="shared" si="1"/>
        <v>1225.3541225281822</v>
      </c>
      <c r="E23" s="24">
        <f t="shared" si="2"/>
        <v>1197.5511345030341</v>
      </c>
      <c r="F23" s="24">
        <f t="shared" si="3"/>
        <v>1154.7399064132128</v>
      </c>
      <c r="G23" s="24">
        <f t="shared" si="4"/>
        <v>1083.2042110842096</v>
      </c>
      <c r="H23" s="24">
        <f t="shared" si="5"/>
        <v>1003.7228521264886</v>
      </c>
      <c r="I23" s="24">
        <f t="shared" si="6"/>
        <v>924.24149316876776</v>
      </c>
      <c r="J23" s="24">
        <f t="shared" si="7"/>
        <v>852.70579783976473</v>
      </c>
      <c r="K23" s="24">
        <f t="shared" si="8"/>
        <v>809.89456974994334</v>
      </c>
      <c r="L23" s="24">
        <f t="shared" si="9"/>
        <v>782.09158172479511</v>
      </c>
      <c r="M23" s="25">
        <f t="shared" si="10"/>
        <v>729.58780590275001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customHeight="1" x14ac:dyDescent="0.35">
      <c r="A24" s="6"/>
      <c r="B24" s="19">
        <v>28</v>
      </c>
      <c r="C24" s="24">
        <f t="shared" si="0"/>
        <v>1460.7429251250553</v>
      </c>
      <c r="D24" s="24">
        <f t="shared" si="1"/>
        <v>1400.7248909027678</v>
      </c>
      <c r="E24" s="24">
        <f t="shared" si="2"/>
        <v>1368.9427826515255</v>
      </c>
      <c r="F24" s="24">
        <f t="shared" si="3"/>
        <v>1320.0044784559975</v>
      </c>
      <c r="G24" s="24">
        <f t="shared" si="4"/>
        <v>1238.2307061291599</v>
      </c>
      <c r="H24" s="24">
        <f t="shared" si="5"/>
        <v>1147.3740992038447</v>
      </c>
      <c r="I24" s="24">
        <f t="shared" si="6"/>
        <v>1056.5174922785297</v>
      </c>
      <c r="J24" s="24">
        <f t="shared" si="7"/>
        <v>974.74371995169213</v>
      </c>
      <c r="K24" s="24">
        <f t="shared" si="8"/>
        <v>925.80541575616417</v>
      </c>
      <c r="L24" s="24">
        <f t="shared" si="9"/>
        <v>894.02330750492172</v>
      </c>
      <c r="M24" s="25">
        <f t="shared" si="10"/>
        <v>834.00527328263433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customHeight="1" x14ac:dyDescent="0.35">
      <c r="A25" s="6"/>
      <c r="B25" s="19">
        <v>29</v>
      </c>
      <c r="C25" s="24">
        <f t="shared" si="0"/>
        <v>1658.0217239394674</v>
      </c>
      <c r="D25" s="24">
        <f t="shared" si="1"/>
        <v>1589.8980295801907</v>
      </c>
      <c r="E25" s="24">
        <f t="shared" si="2"/>
        <v>1553.8236286662554</v>
      </c>
      <c r="F25" s="24">
        <f t="shared" si="3"/>
        <v>1498.2760233393312</v>
      </c>
      <c r="G25" s="24">
        <f t="shared" si="4"/>
        <v>1405.4583970244412</v>
      </c>
      <c r="H25" s="24">
        <f t="shared" si="5"/>
        <v>1302.3312653063774</v>
      </c>
      <c r="I25" s="24">
        <f t="shared" si="6"/>
        <v>1199.2041335883137</v>
      </c>
      <c r="J25" s="24">
        <f t="shared" si="7"/>
        <v>1106.3865072734236</v>
      </c>
      <c r="K25" s="24">
        <f t="shared" si="8"/>
        <v>1050.8389019464994</v>
      </c>
      <c r="L25" s="24">
        <f t="shared" si="9"/>
        <v>1014.7645010325641</v>
      </c>
      <c r="M25" s="25">
        <f t="shared" si="10"/>
        <v>946.64080667328744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customHeight="1" x14ac:dyDescent="0.35">
      <c r="A26" s="6"/>
      <c r="B26" s="19">
        <v>30</v>
      </c>
      <c r="C26" s="24">
        <f t="shared" si="0"/>
        <v>1868.6666574157268</v>
      </c>
      <c r="D26" s="24">
        <f t="shared" si="1"/>
        <v>1791.888124064129</v>
      </c>
      <c r="E26" s="24">
        <f t="shared" si="2"/>
        <v>1751.2306168669681</v>
      </c>
      <c r="F26" s="24">
        <f>EXP(0.578+0.332*($B26+0.5)-0.00354*($B26+0.5)*($B26+0.5))*($D$41-$D$42*$J$43*$D$41)</f>
        <v>1688.6259136384228</v>
      </c>
      <c r="G26" s="24">
        <f t="shared" si="4"/>
        <v>1584.0161844588793</v>
      </c>
      <c r="H26" s="24">
        <f t="shared" si="5"/>
        <v>1467.7871690400791</v>
      </c>
      <c r="I26" s="24">
        <f t="shared" si="6"/>
        <v>1351.5581536212792</v>
      </c>
      <c r="J26" s="24">
        <f t="shared" si="7"/>
        <v>1246.9484244417356</v>
      </c>
      <c r="K26" s="24">
        <f t="shared" si="8"/>
        <v>1184.3437212131903</v>
      </c>
      <c r="L26" s="24">
        <f t="shared" si="9"/>
        <v>1143.6862140160292</v>
      </c>
      <c r="M26" s="25">
        <f t="shared" si="10"/>
        <v>1066.9076806644316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customHeight="1" x14ac:dyDescent="0.35">
      <c r="A27" s="6"/>
      <c r="B27" s="19">
        <v>31</v>
      </c>
      <c r="C27" s="24">
        <f t="shared" si="0"/>
        <v>2091.2148376103892</v>
      </c>
      <c r="D27" s="24">
        <f t="shared" si="1"/>
        <v>2005.2923925784473</v>
      </c>
      <c r="E27" s="24">
        <f t="shared" si="2"/>
        <v>1959.7927942560061</v>
      </c>
      <c r="F27" s="24">
        <f t="shared" si="3"/>
        <v>1889.7322065229405</v>
      </c>
      <c r="G27" s="24">
        <f t="shared" si="4"/>
        <v>1772.6640194546262</v>
      </c>
      <c r="H27" s="24">
        <f t="shared" si="5"/>
        <v>1642.5927514518135</v>
      </c>
      <c r="I27" s="24">
        <f t="shared" si="6"/>
        <v>1512.5214834490007</v>
      </c>
      <c r="J27" s="24">
        <f t="shared" si="7"/>
        <v>1395.4532963806864</v>
      </c>
      <c r="K27" s="24">
        <f t="shared" si="8"/>
        <v>1325.3927086476208</v>
      </c>
      <c r="L27" s="24">
        <f t="shared" si="9"/>
        <v>1279.8931103251796</v>
      </c>
      <c r="M27" s="25">
        <f t="shared" si="10"/>
        <v>1193.9706652932377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customHeight="1" x14ac:dyDescent="0.35">
      <c r="A28" s="6"/>
      <c r="B28" s="19">
        <v>32</v>
      </c>
      <c r="C28" s="24">
        <f t="shared" si="0"/>
        <v>2323.7567367246402</v>
      </c>
      <c r="D28" s="24">
        <f t="shared" si="1"/>
        <v>2228.2797647330967</v>
      </c>
      <c r="E28" s="24">
        <f t="shared" si="2"/>
        <v>2177.7206369866362</v>
      </c>
      <c r="F28" s="24">
        <f t="shared" si="3"/>
        <v>2099.8693517931774</v>
      </c>
      <c r="G28" s="24">
        <f t="shared" si="4"/>
        <v>1969.7832489865471</v>
      </c>
      <c r="H28" s="24">
        <f t="shared" si="5"/>
        <v>1825.2481300500176</v>
      </c>
      <c r="I28" s="24">
        <f t="shared" si="6"/>
        <v>1680.7130111134884</v>
      </c>
      <c r="J28" s="24">
        <f t="shared" si="7"/>
        <v>1550.6269083068582</v>
      </c>
      <c r="K28" s="24">
        <f t="shared" si="8"/>
        <v>1472.7756231133994</v>
      </c>
      <c r="L28" s="24">
        <f t="shared" si="9"/>
        <v>1422.2164953669387</v>
      </c>
      <c r="M28" s="25">
        <f t="shared" si="10"/>
        <v>1326.739523375395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customHeight="1" x14ac:dyDescent="0.35">
      <c r="A29" s="6"/>
      <c r="B29" s="19">
        <v>33</v>
      </c>
      <c r="C29" s="24">
        <f t="shared" si="0"/>
        <v>2563.9400545487206</v>
      </c>
      <c r="D29" s="24">
        <f t="shared" si="1"/>
        <v>2458.5945900655538</v>
      </c>
      <c r="E29" s="24">
        <f t="shared" si="2"/>
        <v>2402.8096747585791</v>
      </c>
      <c r="F29" s="24">
        <f t="shared" si="3"/>
        <v>2316.9116867071484</v>
      </c>
      <c r="G29" s="24">
        <f t="shared" si="4"/>
        <v>2173.3798943061156</v>
      </c>
      <c r="H29" s="24">
        <f t="shared" si="5"/>
        <v>2013.9056365778019</v>
      </c>
      <c r="I29" s="24">
        <f t="shared" si="6"/>
        <v>1854.4313788494881</v>
      </c>
      <c r="J29" s="24">
        <f t="shared" si="7"/>
        <v>1710.8995864484555</v>
      </c>
      <c r="K29" s="24">
        <f t="shared" si="8"/>
        <v>1625.0015983970247</v>
      </c>
      <c r="L29" s="24">
        <f t="shared" si="9"/>
        <v>1569.2166830900501</v>
      </c>
      <c r="M29" s="25">
        <f t="shared" si="10"/>
        <v>1463.8712186068833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customHeight="1" x14ac:dyDescent="0.35">
      <c r="A30" s="6"/>
      <c r="B30" s="19">
        <v>34</v>
      </c>
      <c r="C30" s="24">
        <f t="shared" si="0"/>
        <v>2808.9904803202526</v>
      </c>
      <c r="D30" s="24">
        <f t="shared" si="1"/>
        <v>2693.5765468497157</v>
      </c>
      <c r="E30" s="24">
        <f t="shared" si="2"/>
        <v>2632.4599479008589</v>
      </c>
      <c r="F30" s="24">
        <f t="shared" si="3"/>
        <v>2538.3521974926302</v>
      </c>
      <c r="G30" s="24">
        <f t="shared" si="4"/>
        <v>2381.1022501849629</v>
      </c>
      <c r="H30" s="24">
        <f t="shared" si="5"/>
        <v>2206.3861248916915</v>
      </c>
      <c r="I30" s="24">
        <f t="shared" si="6"/>
        <v>2031.66999959842</v>
      </c>
      <c r="J30" s="24">
        <f t="shared" si="7"/>
        <v>1874.4200522907529</v>
      </c>
      <c r="K30" s="24">
        <f t="shared" si="8"/>
        <v>1780.312301882524</v>
      </c>
      <c r="L30" s="24">
        <f t="shared" si="9"/>
        <v>1719.1957029336675</v>
      </c>
      <c r="M30" s="25">
        <f t="shared" si="10"/>
        <v>1603.7817694631306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customHeight="1" x14ac:dyDescent="0.35">
      <c r="A31" s="6"/>
      <c r="B31" s="19">
        <v>35</v>
      </c>
      <c r="C31" s="24">
        <f t="shared" si="0"/>
        <v>3055.7502977788663</v>
      </c>
      <c r="D31" s="24">
        <f t="shared" si="1"/>
        <v>2930.1976609717044</v>
      </c>
      <c r="E31" s="24">
        <f t="shared" si="2"/>
        <v>2863.7121862982881</v>
      </c>
      <c r="F31" s="24">
        <f t="shared" si="3"/>
        <v>2761.3374049140311</v>
      </c>
      <c r="G31" s="24">
        <f t="shared" si="4"/>
        <v>2590.2736093342287</v>
      </c>
      <c r="H31" s="24">
        <f t="shared" si="5"/>
        <v>2400.2092941889473</v>
      </c>
      <c r="I31" s="24">
        <f t="shared" si="6"/>
        <v>2210.1449790436654</v>
      </c>
      <c r="J31" s="24">
        <f t="shared" si="7"/>
        <v>2039.0811834638632</v>
      </c>
      <c r="K31" s="24">
        <f t="shared" si="8"/>
        <v>1936.7064020796063</v>
      </c>
      <c r="L31" s="24">
        <f t="shared" si="9"/>
        <v>1870.22092740619</v>
      </c>
      <c r="M31" s="25">
        <f t="shared" si="10"/>
        <v>1744.6682905990283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customHeight="1" x14ac:dyDescent="0.35">
      <c r="A32" s="6"/>
      <c r="B32" s="19">
        <v>36</v>
      </c>
      <c r="C32" s="24">
        <f t="shared" si="0"/>
        <v>3300.7349609813637</v>
      </c>
      <c r="D32" s="24">
        <f t="shared" si="1"/>
        <v>3165.1165571955503</v>
      </c>
      <c r="E32" s="24">
        <f t="shared" si="2"/>
        <v>3093.3008297090801</v>
      </c>
      <c r="F32" s="24">
        <f t="shared" si="3"/>
        <v>2982.7184891678853</v>
      </c>
      <c r="G32" s="24">
        <f t="shared" si="4"/>
        <v>2797.9402201323423</v>
      </c>
      <c r="H32" s="24">
        <f t="shared" si="5"/>
        <v>2592.6381277817295</v>
      </c>
      <c r="I32" s="24">
        <f t="shared" si="6"/>
        <v>2387.3360354311162</v>
      </c>
      <c r="J32" s="24">
        <f t="shared" si="7"/>
        <v>2202.5577663955733</v>
      </c>
      <c r="K32" s="24">
        <f t="shared" si="8"/>
        <v>2091.9754258543785</v>
      </c>
      <c r="L32" s="24">
        <f t="shared" si="9"/>
        <v>2020.1596983679083</v>
      </c>
      <c r="M32" s="25">
        <f t="shared" si="10"/>
        <v>1884.5412945820949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customHeight="1" x14ac:dyDescent="0.35">
      <c r="A33" s="6"/>
      <c r="B33" s="19">
        <v>37</v>
      </c>
      <c r="C33" s="24">
        <f t="shared" si="0"/>
        <v>3540.206855246417</v>
      </c>
      <c r="D33" s="24">
        <f t="shared" si="1"/>
        <v>3394.7491894672271</v>
      </c>
      <c r="E33" s="24">
        <f t="shared" si="2"/>
        <v>3317.7231532154346</v>
      </c>
      <c r="F33" s="24">
        <f t="shared" si="3"/>
        <v>3199.1179441692843</v>
      </c>
      <c r="G33" s="24">
        <f t="shared" si="4"/>
        <v>3000.9338117039183</v>
      </c>
      <c r="H33" s="24">
        <f t="shared" si="5"/>
        <v>2780.7368303261765</v>
      </c>
      <c r="I33" s="24">
        <f t="shared" si="6"/>
        <v>2560.5398489484351</v>
      </c>
      <c r="J33" s="24">
        <f t="shared" si="7"/>
        <v>2362.355716483069</v>
      </c>
      <c r="K33" s="24">
        <f t="shared" si="8"/>
        <v>2243.7505074369187</v>
      </c>
      <c r="L33" s="24">
        <f t="shared" si="9"/>
        <v>2166.7244711851258</v>
      </c>
      <c r="M33" s="25">
        <f t="shared" si="10"/>
        <v>2021.2668054059363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customHeight="1" x14ac:dyDescent="0.35">
      <c r="A34" s="6"/>
      <c r="B34" s="19">
        <v>38</v>
      </c>
      <c r="C34" s="24">
        <f t="shared" si="0"/>
        <v>3770.264503671694</v>
      </c>
      <c r="D34" s="24">
        <f t="shared" si="1"/>
        <v>3615.3543821737098</v>
      </c>
      <c r="E34" s="24">
        <f t="shared" si="2"/>
        <v>3533.3228675721571</v>
      </c>
      <c r="F34" s="24">
        <f t="shared" si="3"/>
        <v>3407.0101892735506</v>
      </c>
      <c r="G34" s="24">
        <f t="shared" si="4"/>
        <v>3195.9472117761161</v>
      </c>
      <c r="H34" s="24">
        <f t="shared" si="5"/>
        <v>2961.4408971312987</v>
      </c>
      <c r="I34" s="24">
        <f t="shared" si="6"/>
        <v>2726.9345824864808</v>
      </c>
      <c r="J34" s="24">
        <f t="shared" si="7"/>
        <v>2515.8716049890463</v>
      </c>
      <c r="K34" s="24">
        <f t="shared" si="8"/>
        <v>2389.5589266904399</v>
      </c>
      <c r="L34" s="24">
        <f t="shared" si="9"/>
        <v>2307.5274120888876</v>
      </c>
      <c r="M34" s="25">
        <f t="shared" si="10"/>
        <v>2152.6172905909029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customHeight="1" x14ac:dyDescent="0.35">
      <c r="A35" s="6"/>
      <c r="B35" s="19">
        <v>39</v>
      </c>
      <c r="C35" s="24">
        <f t="shared" si="0"/>
        <v>3986.9445441050993</v>
      </c>
      <c r="D35" s="24">
        <f t="shared" si="1"/>
        <v>3823.1316171522089</v>
      </c>
      <c r="E35" s="24">
        <f t="shared" si="2"/>
        <v>3736.3856874523608</v>
      </c>
      <c r="F35" s="24">
        <f t="shared" si="3"/>
        <v>3602.8137210549116</v>
      </c>
      <c r="G35" s="24">
        <f t="shared" si="4"/>
        <v>3379.6207896898895</v>
      </c>
      <c r="H35" s="24">
        <f t="shared" si="5"/>
        <v>3131.6372143145204</v>
      </c>
      <c r="I35" s="24">
        <f t="shared" si="6"/>
        <v>2883.6536389391513</v>
      </c>
      <c r="J35" s="24">
        <f t="shared" si="7"/>
        <v>2660.4607075741292</v>
      </c>
      <c r="K35" s="24">
        <f t="shared" si="8"/>
        <v>2526.8887411766796</v>
      </c>
      <c r="L35" s="24">
        <f t="shared" si="9"/>
        <v>2440.1428114768319</v>
      </c>
      <c r="M35" s="25">
        <f t="shared" si="10"/>
        <v>2276.3298845239415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customHeight="1" x14ac:dyDescent="0.35">
      <c r="A36" s="6"/>
      <c r="B36" s="19">
        <v>40</v>
      </c>
      <c r="C36" s="24">
        <f t="shared" si="0"/>
        <v>4186.3329471694315</v>
      </c>
      <c r="D36" s="24">
        <f t="shared" si="1"/>
        <v>4014.327682062572</v>
      </c>
      <c r="E36" s="24">
        <f t="shared" si="2"/>
        <v>3923.2435599941455</v>
      </c>
      <c r="F36" s="24">
        <f t="shared" si="3"/>
        <v>3782.9916157892471</v>
      </c>
      <c r="G36" s="24">
        <f t="shared" si="4"/>
        <v>3548.6367327923881</v>
      </c>
      <c r="H36" s="24">
        <f t="shared" si="5"/>
        <v>3288.2514175550023</v>
      </c>
      <c r="I36" s="24">
        <f t="shared" si="6"/>
        <v>3027.866102317616</v>
      </c>
      <c r="J36" s="24">
        <f t="shared" si="7"/>
        <v>2793.5112193207569</v>
      </c>
      <c r="K36" s="24">
        <f t="shared" si="8"/>
        <v>2653.2592751158591</v>
      </c>
      <c r="L36" s="24">
        <f t="shared" si="9"/>
        <v>2562.1751530474321</v>
      </c>
      <c r="M36" s="25">
        <f t="shared" si="10"/>
        <v>2390.1698879405726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3.5" customHeight="1" thickBot="1" x14ac:dyDescent="0.4">
      <c r="A37" s="6"/>
      <c r="B37" s="26">
        <v>41</v>
      </c>
      <c r="C37" s="27">
        <f t="shared" si="0"/>
        <v>4364.6812349581469</v>
      </c>
      <c r="D37" s="27">
        <f t="shared" si="1"/>
        <v>4185.3481139665346</v>
      </c>
      <c r="E37" s="27">
        <f t="shared" si="2"/>
        <v>4090.3835797520487</v>
      </c>
      <c r="F37" s="27">
        <f t="shared" si="3"/>
        <v>3944.1565508074395</v>
      </c>
      <c r="G37" s="27">
        <f t="shared" si="4"/>
        <v>3699.8175617576503</v>
      </c>
      <c r="H37" s="27">
        <f t="shared" si="5"/>
        <v>3428.3391787389946</v>
      </c>
      <c r="I37" s="27">
        <f t="shared" si="6"/>
        <v>3156.860795720339</v>
      </c>
      <c r="J37" s="27">
        <f t="shared" si="7"/>
        <v>2912.5218066705502</v>
      </c>
      <c r="K37" s="27">
        <f t="shared" si="8"/>
        <v>2766.294777725941</v>
      </c>
      <c r="L37" s="27">
        <f t="shared" si="9"/>
        <v>2671.3302435114551</v>
      </c>
      <c r="M37" s="28">
        <f t="shared" si="10"/>
        <v>2491.9971225198424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customHeight="1" x14ac:dyDescent="0.35">
      <c r="A39" s="6"/>
      <c r="B39" s="6"/>
      <c r="C39" s="7"/>
      <c r="D39" s="6"/>
      <c r="E39" s="6"/>
      <c r="F39" s="6"/>
      <c r="G39" s="6"/>
      <c r="H39" s="29"/>
      <c r="I39" s="6"/>
      <c r="J39" s="29" t="s">
        <v>206</v>
      </c>
      <c r="K39" s="2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customHeight="1" x14ac:dyDescent="0.35">
      <c r="A40" s="6"/>
      <c r="B40" s="6"/>
      <c r="C40" s="11" t="s">
        <v>207</v>
      </c>
      <c r="D40" s="11"/>
      <c r="E40" s="6"/>
      <c r="F40" s="6"/>
      <c r="G40" s="6"/>
      <c r="H40" s="6"/>
      <c r="I40" s="6"/>
      <c r="J40" s="29" t="s">
        <v>208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customHeight="1" x14ac:dyDescent="0.35">
      <c r="A41" s="6"/>
      <c r="B41" s="29"/>
      <c r="C41" s="30" t="str">
        <f>"1:"</f>
        <v>1:</v>
      </c>
      <c r="D41" s="6">
        <f>E9/3705</f>
        <v>0.88744939271255063</v>
      </c>
      <c r="E41" s="6"/>
      <c r="F41" s="6"/>
      <c r="G41" s="6"/>
      <c r="H41" s="24"/>
      <c r="I41" s="31"/>
      <c r="J41" s="31"/>
      <c r="K41" s="24"/>
      <c r="L41" s="24"/>
      <c r="M41" s="24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customHeight="1" x14ac:dyDescent="0.35">
      <c r="A42" s="6"/>
      <c r="B42" s="29"/>
      <c r="C42" s="30" t="str">
        <f>"2:"</f>
        <v>2:</v>
      </c>
      <c r="D42" s="6">
        <f>E14/100*D41</f>
        <v>0.11740215954008097</v>
      </c>
      <c r="E42" s="6"/>
      <c r="F42" s="6"/>
      <c r="G42" s="6"/>
      <c r="H42" s="24"/>
      <c r="I42" s="31">
        <v>25</v>
      </c>
      <c r="J42" s="32">
        <v>-0.67448980000000003</v>
      </c>
      <c r="K42" s="24"/>
      <c r="L42" s="24"/>
      <c r="M42" s="24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customHeight="1" x14ac:dyDescent="0.35">
      <c r="A43" s="6"/>
      <c r="B43" s="29"/>
      <c r="C43" s="6"/>
      <c r="D43" s="6"/>
      <c r="E43" s="6"/>
      <c r="F43" s="6"/>
      <c r="G43" s="6"/>
      <c r="H43" s="24"/>
      <c r="I43" s="31">
        <v>10</v>
      </c>
      <c r="J43" s="32">
        <v>-1.2815516</v>
      </c>
      <c r="K43" s="24"/>
      <c r="L43" s="24"/>
      <c r="M43" s="24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customHeight="1" x14ac:dyDescent="0.35">
      <c r="A44" s="6"/>
      <c r="B44" s="29"/>
      <c r="C44" s="6"/>
      <c r="D44" s="6"/>
      <c r="E44" s="6"/>
      <c r="F44" s="6"/>
      <c r="G44" s="6"/>
      <c r="H44" s="24"/>
      <c r="I44" s="31">
        <v>5</v>
      </c>
      <c r="J44" s="32">
        <v>-1.6448536</v>
      </c>
      <c r="K44" s="24"/>
      <c r="L44" s="24"/>
      <c r="M44" s="24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customHeight="1" x14ac:dyDescent="0.35">
      <c r="A45" s="6"/>
      <c r="B45" s="29"/>
      <c r="C45" s="6"/>
      <c r="D45" s="6"/>
      <c r="E45" s="6"/>
      <c r="F45" s="6"/>
      <c r="G45" s="6"/>
      <c r="H45" s="24"/>
      <c r="I45" s="31">
        <v>3</v>
      </c>
      <c r="J45" s="32">
        <v>-1.8807936000000001</v>
      </c>
      <c r="K45" s="24"/>
      <c r="L45" s="24"/>
      <c r="M45" s="2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customHeight="1" x14ac:dyDescent="0.35">
      <c r="A46" s="6"/>
      <c r="B46" s="29"/>
      <c r="C46" s="6"/>
      <c r="D46" s="6"/>
      <c r="E46" s="6"/>
      <c r="F46" s="6"/>
      <c r="G46" s="6"/>
      <c r="H46" s="24"/>
      <c r="I46" s="31">
        <v>1</v>
      </c>
      <c r="J46" s="32">
        <v>-2.3263479</v>
      </c>
      <c r="K46" s="24"/>
      <c r="L46" s="24"/>
      <c r="M46" s="2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customHeight="1" x14ac:dyDescent="0.35">
      <c r="A47" s="6"/>
      <c r="B47" s="33" t="s">
        <v>209</v>
      </c>
      <c r="C47" s="29"/>
      <c r="D47" s="29"/>
      <c r="E47" s="24"/>
      <c r="F47" s="24"/>
      <c r="G47" s="24"/>
      <c r="H47" s="24"/>
      <c r="I47" s="24"/>
      <c r="J47" s="24"/>
      <c r="K47" s="2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7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6" ht="12.75" customHeight="1" x14ac:dyDescent="0.35">
      <c r="A49" s="55" t="s">
        <v>210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6" ht="12.75" customHeight="1" x14ac:dyDescent="0.35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6"/>
    </row>
    <row r="51" spans="1:26" ht="12.75" customHeight="1" x14ac:dyDescent="0.35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6"/>
    </row>
    <row r="52" spans="1:26" ht="17.25" customHeight="1" x14ac:dyDescent="0.3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6" ht="12.75" customHeight="1" x14ac:dyDescent="0.35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6"/>
      <c r="X53" s="6"/>
      <c r="Y53" s="6"/>
    </row>
    <row r="54" spans="1:26" ht="12.75" customHeight="1" x14ac:dyDescent="0.35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6"/>
    </row>
    <row r="55" spans="1:26" ht="12.75" customHeight="1" x14ac:dyDescent="0.35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6"/>
      <c r="X55" s="6"/>
      <c r="Y55" s="6"/>
      <c r="Z55" s="6"/>
    </row>
    <row r="56" spans="1:26" ht="12.75" customHeight="1" x14ac:dyDescent="0.35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6"/>
      <c r="W59" s="6"/>
      <c r="X59" s="6"/>
      <c r="Y59" s="6"/>
      <c r="Z59" s="6"/>
    </row>
    <row r="60" spans="1:26" ht="12.75" customHeight="1" x14ac:dyDescent="0.3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6"/>
      <c r="W60" s="6"/>
      <c r="X60" s="6"/>
      <c r="Y60" s="6"/>
      <c r="Z60" s="6"/>
    </row>
    <row r="61" spans="1:26" ht="12.75" customHeight="1" x14ac:dyDescent="0.3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6"/>
      <c r="W61" s="6"/>
      <c r="X61" s="6"/>
      <c r="Y61" s="6"/>
      <c r="Z61" s="6"/>
    </row>
    <row r="62" spans="1:26" ht="12.75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6"/>
      <c r="W62" s="6"/>
      <c r="X62" s="6"/>
      <c r="Y62" s="6"/>
      <c r="Z62" s="6"/>
    </row>
    <row r="63" spans="1:26" ht="12.75" customHeight="1" x14ac:dyDescent="0.3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6"/>
      <c r="W63" s="6"/>
      <c r="X63" s="6"/>
      <c r="Y63" s="6"/>
      <c r="Z63" s="6"/>
    </row>
    <row r="64" spans="1:26" ht="12.75" customHeight="1" x14ac:dyDescent="0.3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6"/>
      <c r="W64" s="6"/>
      <c r="X64" s="6"/>
      <c r="Y64" s="6"/>
      <c r="Z64" s="6"/>
    </row>
    <row r="65" spans="1:26" ht="12.75" customHeight="1" x14ac:dyDescent="0.3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6"/>
      <c r="W65" s="6"/>
      <c r="X65" s="6"/>
      <c r="Y65" s="6"/>
      <c r="Z65" s="6"/>
    </row>
    <row r="66" spans="1:26" ht="12.75" customHeight="1" x14ac:dyDescent="0.3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6"/>
      <c r="W66" s="6"/>
      <c r="X66" s="6"/>
      <c r="Y66" s="6"/>
      <c r="Z66" s="6"/>
    </row>
    <row r="67" spans="1:26" ht="12.75" customHeight="1" x14ac:dyDescent="0.3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6"/>
      <c r="W67" s="6"/>
      <c r="X67" s="6"/>
      <c r="Y67" s="6"/>
      <c r="Z67" s="6"/>
    </row>
    <row r="68" spans="1:26" ht="12.75" customHeight="1" x14ac:dyDescent="0.3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6"/>
      <c r="W68" s="6"/>
      <c r="X68" s="6"/>
      <c r="Y68" s="6"/>
      <c r="Z68" s="6"/>
    </row>
    <row r="69" spans="1:26" ht="12.75" customHeight="1" x14ac:dyDescent="0.3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6"/>
      <c r="W69" s="6"/>
      <c r="X69" s="6"/>
      <c r="Y69" s="6"/>
      <c r="Z69" s="6"/>
    </row>
    <row r="70" spans="1:26" ht="12.75" customHeight="1" x14ac:dyDescent="0.3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6"/>
      <c r="W70" s="6"/>
      <c r="X70" s="6"/>
      <c r="Y70" s="6"/>
      <c r="Z70" s="6"/>
    </row>
    <row r="71" spans="1:26" ht="12.75" customHeight="1" x14ac:dyDescent="0.3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6"/>
      <c r="W71" s="6"/>
      <c r="X71" s="6"/>
      <c r="Y71" s="6"/>
      <c r="Z71" s="6"/>
    </row>
    <row r="72" spans="1:26" ht="12.75" customHeight="1" x14ac:dyDescent="0.3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6"/>
      <c r="W72" s="6"/>
      <c r="X72" s="6"/>
      <c r="Y72" s="6"/>
      <c r="Z72" s="6"/>
    </row>
    <row r="73" spans="1:26" ht="12.75" customHeight="1" x14ac:dyDescent="0.3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6"/>
      <c r="W73" s="6"/>
      <c r="X73" s="6"/>
      <c r="Y73" s="6"/>
      <c r="Z73" s="6"/>
    </row>
    <row r="74" spans="1:26" ht="12.75" customHeight="1" x14ac:dyDescent="0.3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6"/>
      <c r="W74" s="6"/>
      <c r="X74" s="6"/>
      <c r="Y74" s="6"/>
      <c r="Z74" s="6"/>
    </row>
    <row r="75" spans="1:26" ht="12.75" customHeight="1" x14ac:dyDescent="0.3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6"/>
      <c r="W75" s="6"/>
      <c r="X75" s="6"/>
      <c r="Y75" s="6"/>
      <c r="Z75" s="6"/>
    </row>
    <row r="76" spans="1:26" ht="12.75" customHeight="1" x14ac:dyDescent="0.3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6"/>
      <c r="W76" s="6"/>
      <c r="X76" s="6"/>
      <c r="Y76" s="6"/>
      <c r="Z76" s="6"/>
    </row>
    <row r="77" spans="1:26" ht="12.75" customHeight="1" x14ac:dyDescent="0.3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6"/>
      <c r="W77" s="6"/>
      <c r="X77" s="6"/>
      <c r="Y77" s="6"/>
      <c r="Z77" s="6"/>
    </row>
    <row r="78" spans="1:26" ht="12.75" customHeight="1" x14ac:dyDescent="0.3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6"/>
      <c r="W78" s="6"/>
      <c r="X78" s="6"/>
      <c r="Y78" s="6"/>
      <c r="Z78" s="6"/>
    </row>
    <row r="79" spans="1:26" ht="12.75" customHeight="1" x14ac:dyDescent="0.3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6"/>
      <c r="W79" s="6"/>
      <c r="X79" s="6"/>
      <c r="Y79" s="6"/>
      <c r="Z79" s="6"/>
    </row>
    <row r="80" spans="1:26" ht="12.75" customHeight="1" x14ac:dyDescent="0.3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 ht="12.75" customHeight="1" x14ac:dyDescent="0.3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ht="12.75" customHeight="1" x14ac:dyDescent="0.35">
      <c r="A82" s="37"/>
      <c r="B82" s="37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12.75" customHeight="1" x14ac:dyDescent="0.35">
      <c r="A83" s="37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spans="1:21" ht="12.75" customHeight="1" x14ac:dyDescent="0.35">
      <c r="A84" s="37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spans="1:21" ht="12.75" customHeight="1" x14ac:dyDescent="0.35">
      <c r="A85" s="37"/>
      <c r="B85" s="37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1" ht="12.75" customHeight="1" x14ac:dyDescent="0.35">
      <c r="A86" s="39"/>
      <c r="B86" s="37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spans="1:21" ht="12.75" customHeight="1" x14ac:dyDescent="0.35">
      <c r="A87" s="37"/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ht="12.75" customHeight="1" x14ac:dyDescent="0.35">
      <c r="A88" s="37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spans="1:21" ht="12.75" customHeight="1" x14ac:dyDescent="0.3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spans="1:21" ht="12.75" customHeight="1" x14ac:dyDescent="0.3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spans="1:21" ht="12.75" customHeight="1" x14ac:dyDescent="0.3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ht="12.75" customHeight="1" x14ac:dyDescent="0.3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ht="12.75" customHeight="1" x14ac:dyDescent="0.3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ht="12.75" customHeight="1" x14ac:dyDescent="0.3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ht="12.75" customHeight="1" x14ac:dyDescent="0.3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ht="12.75" customHeight="1" x14ac:dyDescent="0.35">
      <c r="A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 customHeight="1" x14ac:dyDescent="0.35">
      <c r="A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 customHeight="1" x14ac:dyDescent="0.35">
      <c r="A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 customHeight="1" x14ac:dyDescent="0.35">
      <c r="A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 customHeight="1" x14ac:dyDescent="0.35">
      <c r="A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 customHeight="1" x14ac:dyDescent="0.35">
      <c r="A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 customHeight="1" x14ac:dyDescent="0.35">
      <c r="A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 customHeight="1" x14ac:dyDescent="0.35">
      <c r="A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 customHeight="1" x14ac:dyDescent="0.35">
      <c r="A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 customHeight="1" x14ac:dyDescent="0.35">
      <c r="A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 customHeight="1" x14ac:dyDescent="0.35">
      <c r="A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 customHeight="1" x14ac:dyDescent="0.35">
      <c r="A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 customHeight="1" x14ac:dyDescent="0.35">
      <c r="A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 customHeight="1" x14ac:dyDescent="0.35">
      <c r="A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 customHeight="1" x14ac:dyDescent="0.35">
      <c r="A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 customHeight="1" x14ac:dyDescent="0.35">
      <c r="A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 customHeight="1" x14ac:dyDescent="0.35">
      <c r="A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 customHeight="1" x14ac:dyDescent="0.35">
      <c r="A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 customHeight="1" x14ac:dyDescent="0.35">
      <c r="A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 customHeight="1" x14ac:dyDescent="0.35">
      <c r="A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 customHeight="1" x14ac:dyDescent="0.35">
      <c r="A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 customHeight="1" x14ac:dyDescent="0.35">
      <c r="A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 customHeight="1" x14ac:dyDescent="0.35">
      <c r="A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 customHeight="1" x14ac:dyDescent="0.35">
      <c r="A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 customHeight="1" x14ac:dyDescent="0.35">
      <c r="A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 customHeight="1" x14ac:dyDescent="0.35">
      <c r="A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 customHeight="1" x14ac:dyDescent="0.35">
      <c r="A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 customHeight="1" x14ac:dyDescent="0.35">
      <c r="A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 customHeight="1" x14ac:dyDescent="0.35">
      <c r="A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 customHeight="1" x14ac:dyDescent="0.35">
      <c r="A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 customHeight="1" x14ac:dyDescent="0.35">
      <c r="A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 customHeight="1" x14ac:dyDescent="0.35">
      <c r="A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 customHeight="1" x14ac:dyDescent="0.35">
      <c r="A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 customHeight="1" x14ac:dyDescent="0.35">
      <c r="A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 customHeight="1" x14ac:dyDescent="0.35">
      <c r="A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 customHeight="1" x14ac:dyDescent="0.35">
      <c r="A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 customHeight="1" x14ac:dyDescent="0.35">
      <c r="A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 customHeight="1" x14ac:dyDescent="0.35">
      <c r="A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 customHeight="1" x14ac:dyDescent="0.35">
      <c r="A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 customHeight="1" x14ac:dyDescent="0.35">
      <c r="A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 customHeight="1" x14ac:dyDescent="0.35">
      <c r="A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 customHeight="1" x14ac:dyDescent="0.35">
      <c r="A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 customHeight="1" x14ac:dyDescent="0.35">
      <c r="A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 customHeight="1" x14ac:dyDescent="0.35">
      <c r="A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 customHeight="1" x14ac:dyDescent="0.35">
      <c r="A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 customHeight="1" x14ac:dyDescent="0.35">
      <c r="A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 customHeight="1" x14ac:dyDescent="0.35">
      <c r="A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 customHeight="1" x14ac:dyDescent="0.35">
      <c r="A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 customHeight="1" x14ac:dyDescent="0.35">
      <c r="A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 customHeight="1" x14ac:dyDescent="0.35">
      <c r="A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 customHeight="1" x14ac:dyDescent="0.35">
      <c r="A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 customHeight="1" x14ac:dyDescent="0.35">
      <c r="A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 customHeight="1" x14ac:dyDescent="0.35">
      <c r="A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 customHeight="1" x14ac:dyDescent="0.35">
      <c r="A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 customHeight="1" x14ac:dyDescent="0.35">
      <c r="A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 customHeight="1" x14ac:dyDescent="0.35">
      <c r="A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 customHeight="1" x14ac:dyDescent="0.35">
      <c r="A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 customHeight="1" x14ac:dyDescent="0.35">
      <c r="A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 customHeight="1" x14ac:dyDescent="0.35">
      <c r="A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 customHeight="1" x14ac:dyDescent="0.35">
      <c r="A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 customHeight="1" x14ac:dyDescent="0.35">
      <c r="A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 customHeight="1" x14ac:dyDescent="0.35">
      <c r="A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 customHeight="1" x14ac:dyDescent="0.35">
      <c r="A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 customHeight="1" x14ac:dyDescent="0.35">
      <c r="A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 customHeight="1" x14ac:dyDescent="0.35">
      <c r="A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 customHeight="1" x14ac:dyDescent="0.35">
      <c r="A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 customHeight="1" x14ac:dyDescent="0.35">
      <c r="A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 customHeight="1" x14ac:dyDescent="0.35">
      <c r="A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 customHeight="1" x14ac:dyDescent="0.35">
      <c r="A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 customHeight="1" x14ac:dyDescent="0.35">
      <c r="A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 customHeight="1" x14ac:dyDescent="0.35">
      <c r="A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 customHeight="1" x14ac:dyDescent="0.35">
      <c r="A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 customHeight="1" x14ac:dyDescent="0.35">
      <c r="A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 customHeight="1" x14ac:dyDescent="0.35">
      <c r="A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 customHeight="1" x14ac:dyDescent="0.35">
      <c r="A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 customHeight="1" x14ac:dyDescent="0.35">
      <c r="A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 customHeight="1" x14ac:dyDescent="0.35">
      <c r="A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 customHeight="1" x14ac:dyDescent="0.35">
      <c r="A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 customHeight="1" x14ac:dyDescent="0.35">
      <c r="A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 customHeight="1" x14ac:dyDescent="0.35">
      <c r="A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 customHeight="1" x14ac:dyDescent="0.35">
      <c r="A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 customHeight="1" x14ac:dyDescent="0.35">
      <c r="A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 customHeight="1" x14ac:dyDescent="0.35">
      <c r="A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 customHeight="1" x14ac:dyDescent="0.35">
      <c r="A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 customHeight="1" x14ac:dyDescent="0.35">
      <c r="A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 customHeight="1" x14ac:dyDescent="0.35">
      <c r="A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 customHeight="1" x14ac:dyDescent="0.35">
      <c r="A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 customHeight="1" x14ac:dyDescent="0.35">
      <c r="A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 customHeight="1" x14ac:dyDescent="0.35">
      <c r="A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 customHeight="1" x14ac:dyDescent="0.35">
      <c r="A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 customHeight="1" x14ac:dyDescent="0.35">
      <c r="A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 customHeight="1" x14ac:dyDescent="0.35">
      <c r="A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 customHeight="1" x14ac:dyDescent="0.35">
      <c r="A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 customHeight="1" x14ac:dyDescent="0.35">
      <c r="A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 customHeight="1" x14ac:dyDescent="0.35">
      <c r="A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 customHeight="1" x14ac:dyDescent="0.35">
      <c r="A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 customHeight="1" x14ac:dyDescent="0.35">
      <c r="A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 customHeight="1" x14ac:dyDescent="0.35">
      <c r="A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 customHeight="1" x14ac:dyDescent="0.35">
      <c r="A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 customHeight="1" x14ac:dyDescent="0.35">
      <c r="A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 customHeight="1" x14ac:dyDescent="0.35">
      <c r="A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 customHeight="1" x14ac:dyDescent="0.35">
      <c r="A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 customHeight="1" x14ac:dyDescent="0.35">
      <c r="A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 customHeight="1" x14ac:dyDescent="0.35">
      <c r="A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 customHeight="1" x14ac:dyDescent="0.35">
      <c r="A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 customHeight="1" x14ac:dyDescent="0.35">
      <c r="A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 customHeight="1" x14ac:dyDescent="0.35">
      <c r="A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 customHeight="1" x14ac:dyDescent="0.35">
      <c r="A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 customHeight="1" x14ac:dyDescent="0.35">
      <c r="A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 customHeight="1" x14ac:dyDescent="0.35">
      <c r="A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 customHeight="1" x14ac:dyDescent="0.35">
      <c r="A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 customHeight="1" x14ac:dyDescent="0.35">
      <c r="A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 customHeight="1" x14ac:dyDescent="0.35">
      <c r="A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 customHeight="1" x14ac:dyDescent="0.35">
      <c r="A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 customHeight="1" x14ac:dyDescent="0.35">
      <c r="A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 customHeight="1" x14ac:dyDescent="0.35">
      <c r="A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 customHeight="1" x14ac:dyDescent="0.35">
      <c r="A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 customHeight="1" x14ac:dyDescent="0.35">
      <c r="A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 customHeight="1" x14ac:dyDescent="0.35">
      <c r="A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 customHeight="1" x14ac:dyDescent="0.35">
      <c r="A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 customHeight="1" x14ac:dyDescent="0.35">
      <c r="A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 customHeight="1" x14ac:dyDescent="0.35">
      <c r="A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 customHeight="1" x14ac:dyDescent="0.35">
      <c r="A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 customHeight="1" x14ac:dyDescent="0.35">
      <c r="A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 customHeight="1" x14ac:dyDescent="0.35">
      <c r="A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 customHeight="1" x14ac:dyDescent="0.35">
      <c r="A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 customHeight="1" x14ac:dyDescent="0.35">
      <c r="A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 customHeight="1" x14ac:dyDescent="0.35">
      <c r="A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 customHeight="1" x14ac:dyDescent="0.35">
      <c r="A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 customHeight="1" x14ac:dyDescent="0.35">
      <c r="A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 customHeight="1" x14ac:dyDescent="0.35">
      <c r="A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 customHeight="1" x14ac:dyDescent="0.35">
      <c r="A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 customHeight="1" x14ac:dyDescent="0.35">
      <c r="A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 customHeight="1" x14ac:dyDescent="0.35">
      <c r="A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customHeight="1" x14ac:dyDescent="0.35">
      <c r="A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customHeight="1" x14ac:dyDescent="0.35">
      <c r="A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customHeight="1" x14ac:dyDescent="0.35">
      <c r="A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customHeight="1" x14ac:dyDescent="0.35">
      <c r="A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customHeight="1" x14ac:dyDescent="0.35">
      <c r="A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customHeight="1" x14ac:dyDescent="0.35">
      <c r="A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customHeight="1" x14ac:dyDescent="0.35">
      <c r="A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customHeight="1" x14ac:dyDescent="0.35">
      <c r="A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customHeight="1" x14ac:dyDescent="0.35">
      <c r="A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customHeight="1" x14ac:dyDescent="0.35">
      <c r="A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customHeight="1" x14ac:dyDescent="0.35">
      <c r="A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customHeight="1" x14ac:dyDescent="0.35">
      <c r="A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customHeight="1" x14ac:dyDescent="0.35">
      <c r="A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customHeight="1" x14ac:dyDescent="0.35">
      <c r="A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customHeight="1" x14ac:dyDescent="0.35">
      <c r="A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customHeight="1" x14ac:dyDescent="0.35">
      <c r="A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customHeight="1" x14ac:dyDescent="0.35">
      <c r="A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customHeight="1" x14ac:dyDescent="0.35">
      <c r="A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customHeight="1" x14ac:dyDescent="0.35">
      <c r="A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customHeight="1" x14ac:dyDescent="0.35">
      <c r="A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customHeight="1" x14ac:dyDescent="0.35">
      <c r="A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customHeight="1" x14ac:dyDescent="0.35">
      <c r="A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customHeight="1" x14ac:dyDescent="0.35">
      <c r="A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customHeight="1" x14ac:dyDescent="0.35">
      <c r="A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customHeight="1" x14ac:dyDescent="0.35">
      <c r="A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customHeight="1" x14ac:dyDescent="0.35">
      <c r="A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customHeight="1" x14ac:dyDescent="0.35">
      <c r="A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customHeight="1" x14ac:dyDescent="0.35">
      <c r="A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customHeight="1" x14ac:dyDescent="0.35">
      <c r="A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customHeight="1" x14ac:dyDescent="0.35">
      <c r="A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customHeight="1" x14ac:dyDescent="0.35">
      <c r="A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customHeight="1" x14ac:dyDescent="0.35">
      <c r="A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customHeight="1" x14ac:dyDescent="0.35">
      <c r="A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customHeight="1" x14ac:dyDescent="0.35">
      <c r="A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customHeight="1" x14ac:dyDescent="0.35">
      <c r="A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customHeight="1" x14ac:dyDescent="0.35">
      <c r="A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customHeight="1" x14ac:dyDescent="0.35">
      <c r="A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customHeight="1" x14ac:dyDescent="0.35">
      <c r="A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customHeight="1" x14ac:dyDescent="0.35">
      <c r="A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customHeight="1" x14ac:dyDescent="0.35">
      <c r="A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customHeight="1" x14ac:dyDescent="0.35">
      <c r="A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customHeight="1" x14ac:dyDescent="0.35">
      <c r="A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customHeight="1" x14ac:dyDescent="0.35">
      <c r="A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customHeight="1" x14ac:dyDescent="0.35">
      <c r="A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customHeight="1" x14ac:dyDescent="0.35">
      <c r="A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customHeight="1" x14ac:dyDescent="0.35">
      <c r="A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customHeight="1" x14ac:dyDescent="0.35">
      <c r="A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customHeight="1" x14ac:dyDescent="0.35">
      <c r="A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customHeight="1" x14ac:dyDescent="0.35">
      <c r="A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customHeight="1" x14ac:dyDescent="0.35">
      <c r="A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customHeight="1" x14ac:dyDescent="0.35">
      <c r="A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customHeight="1" x14ac:dyDescent="0.35">
      <c r="A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customHeight="1" x14ac:dyDescent="0.35">
      <c r="A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customHeight="1" x14ac:dyDescent="0.35">
      <c r="A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customHeight="1" x14ac:dyDescent="0.35">
      <c r="A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customHeight="1" x14ac:dyDescent="0.35">
      <c r="A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customHeight="1" x14ac:dyDescent="0.35">
      <c r="A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customHeight="1" x14ac:dyDescent="0.35">
      <c r="A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customHeight="1" x14ac:dyDescent="0.35">
      <c r="A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customHeight="1" x14ac:dyDescent="0.35">
      <c r="A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customHeight="1" x14ac:dyDescent="0.35">
      <c r="A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customHeight="1" x14ac:dyDescent="0.35">
      <c r="A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customHeight="1" x14ac:dyDescent="0.35">
      <c r="A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customHeight="1" x14ac:dyDescent="0.35">
      <c r="A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customHeight="1" x14ac:dyDescent="0.35">
      <c r="A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customHeight="1" x14ac:dyDescent="0.35">
      <c r="A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customHeight="1" x14ac:dyDescent="0.35">
      <c r="A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customHeight="1" x14ac:dyDescent="0.35">
      <c r="A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customHeight="1" x14ac:dyDescent="0.35">
      <c r="A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customHeight="1" x14ac:dyDescent="0.35">
      <c r="A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customHeight="1" x14ac:dyDescent="0.35">
      <c r="A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customHeight="1" x14ac:dyDescent="0.35">
      <c r="A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customHeight="1" x14ac:dyDescent="0.35">
      <c r="A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customHeight="1" x14ac:dyDescent="0.35">
      <c r="A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customHeight="1" x14ac:dyDescent="0.35">
      <c r="A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customHeight="1" x14ac:dyDescent="0.35">
      <c r="A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customHeight="1" x14ac:dyDescent="0.35">
      <c r="A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customHeight="1" x14ac:dyDescent="0.35">
      <c r="A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customHeight="1" x14ac:dyDescent="0.35">
      <c r="A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customHeight="1" x14ac:dyDescent="0.35">
      <c r="A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customHeight="1" x14ac:dyDescent="0.35">
      <c r="A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customHeight="1" x14ac:dyDescent="0.35">
      <c r="A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customHeight="1" x14ac:dyDescent="0.35">
      <c r="A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customHeight="1" x14ac:dyDescent="0.35">
      <c r="A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customHeight="1" x14ac:dyDescent="0.35">
      <c r="A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customHeight="1" x14ac:dyDescent="0.35">
      <c r="A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customHeight="1" x14ac:dyDescent="0.35">
      <c r="A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customHeight="1" x14ac:dyDescent="0.35">
      <c r="A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customHeight="1" x14ac:dyDescent="0.35">
      <c r="A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customHeight="1" x14ac:dyDescent="0.35">
      <c r="A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customHeight="1" x14ac:dyDescent="0.35">
      <c r="A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customHeight="1" x14ac:dyDescent="0.35">
      <c r="A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customHeight="1" x14ac:dyDescent="0.35">
      <c r="A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customHeight="1" x14ac:dyDescent="0.35">
      <c r="A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customHeight="1" x14ac:dyDescent="0.35">
      <c r="A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customHeight="1" x14ac:dyDescent="0.35">
      <c r="A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customHeight="1" x14ac:dyDescent="0.35">
      <c r="A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customHeight="1" x14ac:dyDescent="0.35">
      <c r="A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customHeight="1" x14ac:dyDescent="0.35">
      <c r="A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customHeight="1" x14ac:dyDescent="0.35">
      <c r="A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customHeight="1" x14ac:dyDescent="0.35">
      <c r="A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customHeight="1" x14ac:dyDescent="0.35">
      <c r="A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customHeight="1" x14ac:dyDescent="0.35">
      <c r="A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customHeight="1" x14ac:dyDescent="0.35">
      <c r="A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customHeight="1" x14ac:dyDescent="0.35">
      <c r="A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customHeight="1" x14ac:dyDescent="0.35">
      <c r="A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customHeight="1" x14ac:dyDescent="0.35">
      <c r="A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customHeight="1" x14ac:dyDescent="0.35">
      <c r="A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customHeight="1" x14ac:dyDescent="0.35">
      <c r="A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customHeight="1" x14ac:dyDescent="0.35">
      <c r="A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customHeight="1" x14ac:dyDescent="0.35">
      <c r="A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customHeight="1" x14ac:dyDescent="0.35">
      <c r="A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customHeight="1" x14ac:dyDescent="0.35">
      <c r="A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customHeight="1" x14ac:dyDescent="0.35">
      <c r="A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customHeight="1" x14ac:dyDescent="0.35">
      <c r="A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customHeight="1" x14ac:dyDescent="0.35">
      <c r="A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customHeight="1" x14ac:dyDescent="0.35">
      <c r="A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customHeight="1" x14ac:dyDescent="0.35">
      <c r="A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customHeight="1" x14ac:dyDescent="0.35">
      <c r="A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customHeight="1" x14ac:dyDescent="0.35">
      <c r="A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customHeight="1" x14ac:dyDescent="0.35">
      <c r="A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customHeight="1" x14ac:dyDescent="0.35">
      <c r="A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customHeight="1" x14ac:dyDescent="0.35">
      <c r="A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customHeight="1" x14ac:dyDescent="0.35">
      <c r="A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customHeight="1" x14ac:dyDescent="0.35">
      <c r="A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customHeight="1" x14ac:dyDescent="0.35">
      <c r="A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customHeight="1" x14ac:dyDescent="0.35">
      <c r="A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customHeight="1" x14ac:dyDescent="0.35">
      <c r="A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customHeight="1" x14ac:dyDescent="0.35">
      <c r="A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customHeight="1" x14ac:dyDescent="0.35">
      <c r="A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customHeight="1" x14ac:dyDescent="0.35">
      <c r="A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customHeight="1" x14ac:dyDescent="0.35">
      <c r="A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customHeight="1" x14ac:dyDescent="0.35">
      <c r="A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customHeight="1" x14ac:dyDescent="0.35">
      <c r="A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customHeight="1" x14ac:dyDescent="0.35">
      <c r="A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customHeight="1" x14ac:dyDescent="0.35">
      <c r="A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customHeight="1" x14ac:dyDescent="0.35">
      <c r="A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customHeight="1" x14ac:dyDescent="0.35">
      <c r="A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customHeight="1" x14ac:dyDescent="0.35">
      <c r="A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customHeight="1" x14ac:dyDescent="0.35">
      <c r="A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customHeight="1" x14ac:dyDescent="0.35">
      <c r="A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customHeight="1" x14ac:dyDescent="0.35">
      <c r="A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customHeight="1" x14ac:dyDescent="0.35">
      <c r="A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customHeight="1" x14ac:dyDescent="0.35">
      <c r="A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customHeight="1" x14ac:dyDescent="0.35">
      <c r="A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customHeight="1" x14ac:dyDescent="0.35">
      <c r="A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customHeight="1" x14ac:dyDescent="0.35">
      <c r="A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customHeight="1" x14ac:dyDescent="0.35">
      <c r="A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customHeight="1" x14ac:dyDescent="0.35">
      <c r="A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customHeight="1" x14ac:dyDescent="0.35">
      <c r="A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customHeight="1" x14ac:dyDescent="0.35">
      <c r="A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customHeight="1" x14ac:dyDescent="0.35">
      <c r="A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customHeight="1" x14ac:dyDescent="0.35">
      <c r="A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customHeight="1" x14ac:dyDescent="0.35">
      <c r="A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customHeight="1" x14ac:dyDescent="0.35">
      <c r="A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customHeight="1" x14ac:dyDescent="0.35">
      <c r="A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customHeight="1" x14ac:dyDescent="0.35">
      <c r="A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customHeight="1" x14ac:dyDescent="0.35">
      <c r="A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customHeight="1" x14ac:dyDescent="0.35">
      <c r="A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customHeight="1" x14ac:dyDescent="0.35">
      <c r="A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customHeight="1" x14ac:dyDescent="0.35">
      <c r="A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customHeight="1" x14ac:dyDescent="0.35">
      <c r="A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customHeight="1" x14ac:dyDescent="0.35">
      <c r="A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customHeight="1" x14ac:dyDescent="0.35">
      <c r="A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customHeight="1" x14ac:dyDescent="0.35">
      <c r="A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customHeight="1" x14ac:dyDescent="0.35">
      <c r="A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customHeight="1" x14ac:dyDescent="0.35">
      <c r="A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customHeight="1" x14ac:dyDescent="0.35">
      <c r="A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customHeight="1" x14ac:dyDescent="0.35">
      <c r="A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customHeight="1" x14ac:dyDescent="0.35">
      <c r="A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customHeight="1" x14ac:dyDescent="0.35">
      <c r="A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customHeight="1" x14ac:dyDescent="0.35">
      <c r="A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customHeight="1" x14ac:dyDescent="0.35">
      <c r="A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customHeight="1" x14ac:dyDescent="0.35">
      <c r="A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customHeight="1" x14ac:dyDescent="0.35">
      <c r="A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customHeight="1" x14ac:dyDescent="0.35">
      <c r="A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customHeight="1" x14ac:dyDescent="0.35">
      <c r="A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customHeight="1" x14ac:dyDescent="0.35">
      <c r="A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customHeight="1" x14ac:dyDescent="0.35">
      <c r="A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customHeight="1" x14ac:dyDescent="0.35">
      <c r="A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customHeight="1" x14ac:dyDescent="0.35">
      <c r="A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customHeight="1" x14ac:dyDescent="0.35">
      <c r="A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customHeight="1" x14ac:dyDescent="0.35">
      <c r="A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customHeight="1" x14ac:dyDescent="0.35">
      <c r="A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customHeight="1" x14ac:dyDescent="0.35">
      <c r="A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customHeight="1" x14ac:dyDescent="0.35">
      <c r="A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customHeight="1" x14ac:dyDescent="0.35">
      <c r="A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customHeight="1" x14ac:dyDescent="0.35">
      <c r="A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customHeight="1" x14ac:dyDescent="0.35">
      <c r="A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customHeight="1" x14ac:dyDescent="0.35">
      <c r="A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customHeight="1" x14ac:dyDescent="0.35">
      <c r="A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customHeight="1" x14ac:dyDescent="0.35">
      <c r="A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customHeight="1" x14ac:dyDescent="0.35">
      <c r="A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customHeight="1" x14ac:dyDescent="0.35">
      <c r="A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customHeight="1" x14ac:dyDescent="0.35">
      <c r="A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customHeight="1" x14ac:dyDescent="0.35">
      <c r="A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customHeight="1" x14ac:dyDescent="0.35">
      <c r="A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customHeight="1" x14ac:dyDescent="0.35">
      <c r="A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customHeight="1" x14ac:dyDescent="0.35">
      <c r="A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customHeight="1" x14ac:dyDescent="0.35">
      <c r="A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customHeight="1" x14ac:dyDescent="0.35">
      <c r="A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customHeight="1" x14ac:dyDescent="0.35">
      <c r="A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customHeight="1" x14ac:dyDescent="0.35">
      <c r="A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customHeight="1" x14ac:dyDescent="0.35">
      <c r="A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customHeight="1" x14ac:dyDescent="0.35">
      <c r="A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customHeight="1" x14ac:dyDescent="0.35">
      <c r="A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customHeight="1" x14ac:dyDescent="0.35">
      <c r="A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customHeight="1" x14ac:dyDescent="0.35">
      <c r="A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customHeight="1" x14ac:dyDescent="0.35">
      <c r="A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customHeight="1" x14ac:dyDescent="0.35">
      <c r="A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customHeight="1" x14ac:dyDescent="0.35">
      <c r="A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customHeight="1" x14ac:dyDescent="0.35">
      <c r="A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customHeight="1" x14ac:dyDescent="0.35">
      <c r="A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customHeight="1" x14ac:dyDescent="0.35">
      <c r="A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customHeight="1" x14ac:dyDescent="0.35">
      <c r="A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customHeight="1" x14ac:dyDescent="0.35">
      <c r="A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customHeight="1" x14ac:dyDescent="0.35">
      <c r="A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customHeight="1" x14ac:dyDescent="0.35">
      <c r="A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customHeight="1" x14ac:dyDescent="0.35">
      <c r="A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customHeight="1" x14ac:dyDescent="0.35">
      <c r="A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customHeight="1" x14ac:dyDescent="0.35">
      <c r="A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customHeight="1" x14ac:dyDescent="0.35">
      <c r="A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customHeight="1" x14ac:dyDescent="0.35">
      <c r="A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customHeight="1" x14ac:dyDescent="0.35">
      <c r="A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customHeight="1" x14ac:dyDescent="0.35">
      <c r="A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customHeight="1" x14ac:dyDescent="0.35">
      <c r="A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customHeight="1" x14ac:dyDescent="0.35">
      <c r="A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customHeight="1" x14ac:dyDescent="0.35">
      <c r="A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customHeight="1" x14ac:dyDescent="0.35">
      <c r="A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customHeight="1" x14ac:dyDescent="0.35">
      <c r="A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customHeight="1" x14ac:dyDescent="0.35">
      <c r="A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customHeight="1" x14ac:dyDescent="0.35">
      <c r="A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customHeight="1" x14ac:dyDescent="0.35">
      <c r="A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customHeight="1" x14ac:dyDescent="0.35">
      <c r="A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customHeight="1" x14ac:dyDescent="0.35">
      <c r="A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customHeight="1" x14ac:dyDescent="0.35">
      <c r="A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customHeight="1" x14ac:dyDescent="0.35">
      <c r="A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customHeight="1" x14ac:dyDescent="0.35">
      <c r="A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customHeight="1" x14ac:dyDescent="0.35">
      <c r="A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customHeight="1" x14ac:dyDescent="0.35">
      <c r="A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customHeight="1" x14ac:dyDescent="0.35">
      <c r="A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customHeight="1" x14ac:dyDescent="0.35">
      <c r="A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customHeight="1" x14ac:dyDescent="0.35">
      <c r="A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customHeight="1" x14ac:dyDescent="0.35">
      <c r="A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customHeight="1" x14ac:dyDescent="0.35">
      <c r="A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customHeight="1" x14ac:dyDescent="0.35">
      <c r="A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customHeight="1" x14ac:dyDescent="0.35">
      <c r="A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customHeight="1" x14ac:dyDescent="0.35">
      <c r="A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customHeight="1" x14ac:dyDescent="0.35">
      <c r="A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customHeight="1" x14ac:dyDescent="0.35">
      <c r="A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customHeight="1" x14ac:dyDescent="0.35">
      <c r="A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customHeight="1" x14ac:dyDescent="0.35">
      <c r="A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customHeight="1" x14ac:dyDescent="0.35">
      <c r="A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customHeight="1" x14ac:dyDescent="0.35">
      <c r="A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customHeight="1" x14ac:dyDescent="0.35">
      <c r="A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customHeight="1" x14ac:dyDescent="0.35">
      <c r="A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customHeight="1" x14ac:dyDescent="0.35">
      <c r="A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customHeight="1" x14ac:dyDescent="0.35">
      <c r="A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customHeight="1" x14ac:dyDescent="0.35">
      <c r="A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customHeight="1" x14ac:dyDescent="0.35">
      <c r="A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customHeight="1" x14ac:dyDescent="0.35">
      <c r="A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customHeight="1" x14ac:dyDescent="0.35">
      <c r="A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customHeight="1" x14ac:dyDescent="0.35">
      <c r="A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customHeight="1" x14ac:dyDescent="0.35">
      <c r="A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customHeight="1" x14ac:dyDescent="0.35">
      <c r="A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customHeight="1" x14ac:dyDescent="0.35">
      <c r="A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customHeight="1" x14ac:dyDescent="0.35">
      <c r="A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customHeight="1" x14ac:dyDescent="0.35">
      <c r="A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customHeight="1" x14ac:dyDescent="0.35">
      <c r="A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customHeight="1" x14ac:dyDescent="0.35">
      <c r="A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customHeight="1" x14ac:dyDescent="0.35">
      <c r="A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customHeight="1" x14ac:dyDescent="0.35">
      <c r="A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customHeight="1" x14ac:dyDescent="0.35">
      <c r="A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customHeight="1" x14ac:dyDescent="0.35">
      <c r="A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customHeight="1" x14ac:dyDescent="0.35">
      <c r="A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customHeight="1" x14ac:dyDescent="0.35">
      <c r="A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customHeight="1" x14ac:dyDescent="0.35">
      <c r="A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customHeight="1" x14ac:dyDescent="0.35">
      <c r="A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customHeight="1" x14ac:dyDescent="0.35">
      <c r="A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customHeight="1" x14ac:dyDescent="0.35">
      <c r="A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customHeight="1" x14ac:dyDescent="0.35">
      <c r="A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customHeight="1" x14ac:dyDescent="0.35">
      <c r="A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customHeight="1" x14ac:dyDescent="0.35">
      <c r="A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customHeight="1" x14ac:dyDescent="0.35">
      <c r="A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customHeight="1" x14ac:dyDescent="0.35">
      <c r="A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customHeight="1" x14ac:dyDescent="0.35">
      <c r="A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customHeight="1" x14ac:dyDescent="0.35">
      <c r="A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customHeight="1" x14ac:dyDescent="0.35">
      <c r="A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customHeight="1" x14ac:dyDescent="0.35">
      <c r="A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customHeight="1" x14ac:dyDescent="0.35">
      <c r="A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customHeight="1" x14ac:dyDescent="0.35">
      <c r="A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customHeight="1" x14ac:dyDescent="0.35">
      <c r="A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customHeight="1" x14ac:dyDescent="0.35">
      <c r="A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customHeight="1" x14ac:dyDescent="0.35">
      <c r="A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customHeight="1" x14ac:dyDescent="0.35">
      <c r="A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customHeight="1" x14ac:dyDescent="0.35">
      <c r="A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customHeight="1" x14ac:dyDescent="0.35">
      <c r="A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customHeight="1" x14ac:dyDescent="0.35">
      <c r="A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customHeight="1" x14ac:dyDescent="0.35">
      <c r="A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customHeight="1" x14ac:dyDescent="0.35">
      <c r="A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customHeight="1" x14ac:dyDescent="0.35">
      <c r="A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customHeight="1" x14ac:dyDescent="0.35">
      <c r="A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customHeight="1" x14ac:dyDescent="0.35">
      <c r="A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customHeight="1" x14ac:dyDescent="0.35">
      <c r="A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customHeight="1" x14ac:dyDescent="0.35">
      <c r="A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customHeight="1" x14ac:dyDescent="0.35">
      <c r="A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customHeight="1" x14ac:dyDescent="0.35">
      <c r="A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customHeight="1" x14ac:dyDescent="0.35">
      <c r="A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customHeight="1" x14ac:dyDescent="0.35">
      <c r="A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customHeight="1" x14ac:dyDescent="0.35">
      <c r="A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customHeight="1" x14ac:dyDescent="0.35">
      <c r="A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customHeight="1" x14ac:dyDescent="0.35">
      <c r="A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customHeight="1" x14ac:dyDescent="0.35">
      <c r="A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customHeight="1" x14ac:dyDescent="0.35">
      <c r="A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customHeight="1" x14ac:dyDescent="0.35">
      <c r="A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customHeight="1" x14ac:dyDescent="0.35">
      <c r="A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customHeight="1" x14ac:dyDescent="0.35">
      <c r="A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customHeight="1" x14ac:dyDescent="0.35">
      <c r="A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customHeight="1" x14ac:dyDescent="0.35">
      <c r="A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customHeight="1" x14ac:dyDescent="0.35">
      <c r="A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customHeight="1" x14ac:dyDescent="0.35">
      <c r="A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customHeight="1" x14ac:dyDescent="0.35">
      <c r="A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customHeight="1" x14ac:dyDescent="0.35">
      <c r="A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customHeight="1" x14ac:dyDescent="0.35">
      <c r="A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customHeight="1" x14ac:dyDescent="0.35">
      <c r="A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customHeight="1" x14ac:dyDescent="0.35">
      <c r="A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customHeight="1" x14ac:dyDescent="0.35">
      <c r="A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customHeight="1" x14ac:dyDescent="0.35">
      <c r="A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customHeight="1" x14ac:dyDescent="0.35">
      <c r="A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customHeight="1" x14ac:dyDescent="0.35">
      <c r="A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customHeight="1" x14ac:dyDescent="0.35">
      <c r="A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customHeight="1" x14ac:dyDescent="0.35">
      <c r="A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customHeight="1" x14ac:dyDescent="0.35">
      <c r="A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customHeight="1" x14ac:dyDescent="0.35">
      <c r="A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customHeight="1" x14ac:dyDescent="0.35">
      <c r="A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customHeight="1" x14ac:dyDescent="0.35">
      <c r="A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customHeight="1" x14ac:dyDescent="0.35">
      <c r="A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customHeight="1" x14ac:dyDescent="0.35">
      <c r="A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customHeight="1" x14ac:dyDescent="0.35">
      <c r="A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customHeight="1" x14ac:dyDescent="0.35">
      <c r="A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customHeight="1" x14ac:dyDescent="0.35">
      <c r="A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customHeight="1" x14ac:dyDescent="0.35">
      <c r="A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customHeight="1" x14ac:dyDescent="0.35">
      <c r="A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customHeight="1" x14ac:dyDescent="0.35">
      <c r="A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customHeight="1" x14ac:dyDescent="0.35">
      <c r="A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customHeight="1" x14ac:dyDescent="0.35">
      <c r="A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customHeight="1" x14ac:dyDescent="0.35">
      <c r="A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customHeight="1" x14ac:dyDescent="0.35">
      <c r="A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customHeight="1" x14ac:dyDescent="0.35">
      <c r="A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customHeight="1" x14ac:dyDescent="0.35">
      <c r="A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customHeight="1" x14ac:dyDescent="0.35">
      <c r="A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customHeight="1" x14ac:dyDescent="0.35">
      <c r="A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customHeight="1" x14ac:dyDescent="0.35">
      <c r="A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customHeight="1" x14ac:dyDescent="0.35">
      <c r="A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customHeight="1" x14ac:dyDescent="0.35">
      <c r="A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customHeight="1" x14ac:dyDescent="0.35">
      <c r="A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customHeight="1" x14ac:dyDescent="0.35">
      <c r="A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customHeight="1" x14ac:dyDescent="0.35">
      <c r="A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customHeight="1" x14ac:dyDescent="0.35">
      <c r="A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customHeight="1" x14ac:dyDescent="0.35">
      <c r="A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customHeight="1" x14ac:dyDescent="0.35">
      <c r="A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customHeight="1" x14ac:dyDescent="0.35">
      <c r="A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customHeight="1" x14ac:dyDescent="0.35">
      <c r="A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customHeight="1" x14ac:dyDescent="0.35">
      <c r="A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customHeight="1" x14ac:dyDescent="0.35">
      <c r="A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customHeight="1" x14ac:dyDescent="0.35">
      <c r="A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customHeight="1" x14ac:dyDescent="0.35">
      <c r="A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customHeight="1" x14ac:dyDescent="0.35">
      <c r="A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customHeight="1" x14ac:dyDescent="0.35">
      <c r="A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customHeight="1" x14ac:dyDescent="0.35">
      <c r="A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customHeight="1" x14ac:dyDescent="0.35">
      <c r="A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customHeight="1" x14ac:dyDescent="0.35">
      <c r="A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customHeight="1" x14ac:dyDescent="0.35">
      <c r="A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customHeight="1" x14ac:dyDescent="0.35">
      <c r="A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customHeight="1" x14ac:dyDescent="0.35">
      <c r="A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customHeight="1" x14ac:dyDescent="0.35">
      <c r="A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customHeight="1" x14ac:dyDescent="0.35">
      <c r="A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customHeight="1" x14ac:dyDescent="0.35">
      <c r="A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customHeight="1" x14ac:dyDescent="0.35">
      <c r="A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customHeight="1" x14ac:dyDescent="0.35">
      <c r="A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customHeight="1" x14ac:dyDescent="0.35">
      <c r="A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customHeight="1" x14ac:dyDescent="0.35">
      <c r="A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customHeight="1" x14ac:dyDescent="0.35">
      <c r="A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customHeight="1" x14ac:dyDescent="0.35">
      <c r="A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customHeight="1" x14ac:dyDescent="0.35">
      <c r="A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customHeight="1" x14ac:dyDescent="0.35">
      <c r="A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customHeight="1" x14ac:dyDescent="0.35">
      <c r="A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customHeight="1" x14ac:dyDescent="0.35">
      <c r="A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customHeight="1" x14ac:dyDescent="0.35">
      <c r="A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customHeight="1" x14ac:dyDescent="0.35">
      <c r="A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customHeight="1" x14ac:dyDescent="0.35">
      <c r="A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customHeight="1" x14ac:dyDescent="0.35">
      <c r="A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customHeight="1" x14ac:dyDescent="0.35">
      <c r="A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customHeight="1" x14ac:dyDescent="0.35">
      <c r="A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customHeight="1" x14ac:dyDescent="0.35">
      <c r="A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customHeight="1" x14ac:dyDescent="0.35">
      <c r="A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customHeight="1" x14ac:dyDescent="0.35">
      <c r="A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customHeight="1" x14ac:dyDescent="0.35">
      <c r="A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customHeight="1" x14ac:dyDescent="0.35">
      <c r="A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customHeight="1" x14ac:dyDescent="0.35">
      <c r="A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customHeight="1" x14ac:dyDescent="0.35">
      <c r="A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customHeight="1" x14ac:dyDescent="0.35">
      <c r="A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customHeight="1" x14ac:dyDescent="0.35">
      <c r="A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customHeight="1" x14ac:dyDescent="0.35">
      <c r="A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customHeight="1" x14ac:dyDescent="0.35">
      <c r="A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customHeight="1" x14ac:dyDescent="0.35">
      <c r="A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customHeight="1" x14ac:dyDescent="0.35">
      <c r="A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customHeight="1" x14ac:dyDescent="0.35">
      <c r="A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customHeight="1" x14ac:dyDescent="0.35">
      <c r="A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customHeight="1" x14ac:dyDescent="0.35">
      <c r="A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customHeight="1" x14ac:dyDescent="0.35">
      <c r="A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customHeight="1" x14ac:dyDescent="0.35">
      <c r="A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customHeight="1" x14ac:dyDescent="0.35">
      <c r="A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customHeight="1" x14ac:dyDescent="0.35">
      <c r="A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customHeight="1" x14ac:dyDescent="0.35">
      <c r="A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customHeight="1" x14ac:dyDescent="0.35">
      <c r="A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customHeight="1" x14ac:dyDescent="0.35">
      <c r="A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customHeight="1" x14ac:dyDescent="0.35">
      <c r="A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customHeight="1" x14ac:dyDescent="0.35">
      <c r="A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customHeight="1" x14ac:dyDescent="0.35">
      <c r="A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customHeight="1" x14ac:dyDescent="0.35">
      <c r="A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customHeight="1" x14ac:dyDescent="0.35">
      <c r="A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customHeight="1" x14ac:dyDescent="0.35">
      <c r="A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customHeight="1" x14ac:dyDescent="0.35">
      <c r="A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customHeight="1" x14ac:dyDescent="0.35">
      <c r="A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customHeight="1" x14ac:dyDescent="0.35">
      <c r="A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customHeight="1" x14ac:dyDescent="0.35">
      <c r="A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customHeight="1" x14ac:dyDescent="0.35">
      <c r="A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customHeight="1" x14ac:dyDescent="0.35">
      <c r="A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customHeight="1" x14ac:dyDescent="0.35">
      <c r="A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customHeight="1" x14ac:dyDescent="0.35">
      <c r="A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customHeight="1" x14ac:dyDescent="0.35">
      <c r="A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customHeight="1" x14ac:dyDescent="0.35">
      <c r="A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customHeight="1" x14ac:dyDescent="0.35">
      <c r="A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customHeight="1" x14ac:dyDescent="0.35">
      <c r="A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customHeight="1" x14ac:dyDescent="0.35">
      <c r="A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customHeight="1" x14ac:dyDescent="0.35">
      <c r="A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customHeight="1" x14ac:dyDescent="0.35">
      <c r="A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customHeight="1" x14ac:dyDescent="0.35">
      <c r="A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customHeight="1" x14ac:dyDescent="0.35">
      <c r="A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customHeight="1" x14ac:dyDescent="0.35">
      <c r="A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customHeight="1" x14ac:dyDescent="0.35">
      <c r="A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customHeight="1" x14ac:dyDescent="0.35">
      <c r="A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customHeight="1" x14ac:dyDescent="0.35">
      <c r="A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customHeight="1" x14ac:dyDescent="0.35">
      <c r="A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customHeight="1" x14ac:dyDescent="0.35">
      <c r="A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customHeight="1" x14ac:dyDescent="0.35">
      <c r="A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customHeight="1" x14ac:dyDescent="0.35">
      <c r="A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customHeight="1" x14ac:dyDescent="0.35">
      <c r="A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customHeight="1" x14ac:dyDescent="0.35">
      <c r="A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customHeight="1" x14ac:dyDescent="0.35">
      <c r="A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customHeight="1" x14ac:dyDescent="0.35">
      <c r="A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customHeight="1" x14ac:dyDescent="0.35">
      <c r="A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customHeight="1" x14ac:dyDescent="0.35">
      <c r="A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customHeight="1" x14ac:dyDescent="0.35">
      <c r="A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customHeight="1" x14ac:dyDescent="0.35">
      <c r="A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customHeight="1" x14ac:dyDescent="0.35">
      <c r="A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customHeight="1" x14ac:dyDescent="0.35">
      <c r="A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customHeight="1" x14ac:dyDescent="0.35">
      <c r="A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customHeight="1" x14ac:dyDescent="0.35">
      <c r="A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customHeight="1" x14ac:dyDescent="0.35">
      <c r="A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customHeight="1" x14ac:dyDescent="0.35">
      <c r="A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customHeight="1" x14ac:dyDescent="0.35">
      <c r="A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customHeight="1" x14ac:dyDescent="0.35">
      <c r="A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customHeight="1" x14ac:dyDescent="0.35">
      <c r="A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customHeight="1" x14ac:dyDescent="0.35">
      <c r="A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customHeight="1" x14ac:dyDescent="0.35">
      <c r="A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customHeight="1" x14ac:dyDescent="0.35">
      <c r="A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customHeight="1" x14ac:dyDescent="0.35">
      <c r="A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customHeight="1" x14ac:dyDescent="0.35">
      <c r="A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customHeight="1" x14ac:dyDescent="0.35">
      <c r="A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customHeight="1" x14ac:dyDescent="0.35">
      <c r="A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customHeight="1" x14ac:dyDescent="0.35">
      <c r="A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customHeight="1" x14ac:dyDescent="0.35">
      <c r="A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customHeight="1" x14ac:dyDescent="0.35">
      <c r="A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customHeight="1" x14ac:dyDescent="0.35">
      <c r="A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customHeight="1" x14ac:dyDescent="0.35">
      <c r="A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customHeight="1" x14ac:dyDescent="0.35">
      <c r="A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customHeight="1" x14ac:dyDescent="0.35">
      <c r="A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customHeight="1" x14ac:dyDescent="0.35">
      <c r="A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customHeight="1" x14ac:dyDescent="0.35">
      <c r="A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customHeight="1" x14ac:dyDescent="0.35">
      <c r="A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customHeight="1" x14ac:dyDescent="0.35">
      <c r="A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customHeight="1" x14ac:dyDescent="0.35">
      <c r="A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customHeight="1" x14ac:dyDescent="0.35">
      <c r="A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customHeight="1" x14ac:dyDescent="0.35">
      <c r="A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customHeight="1" x14ac:dyDescent="0.35">
      <c r="A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customHeight="1" x14ac:dyDescent="0.35">
      <c r="A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customHeight="1" x14ac:dyDescent="0.35">
      <c r="A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customHeight="1" x14ac:dyDescent="0.35">
      <c r="A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customHeight="1" x14ac:dyDescent="0.35">
      <c r="A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customHeight="1" x14ac:dyDescent="0.35">
      <c r="A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customHeight="1" x14ac:dyDescent="0.35">
      <c r="A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customHeight="1" x14ac:dyDescent="0.35">
      <c r="A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customHeight="1" x14ac:dyDescent="0.35">
      <c r="A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customHeight="1" x14ac:dyDescent="0.35">
      <c r="A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customHeight="1" x14ac:dyDescent="0.35">
      <c r="A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customHeight="1" x14ac:dyDescent="0.35">
      <c r="A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customHeight="1" x14ac:dyDescent="0.35">
      <c r="A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customHeight="1" x14ac:dyDescent="0.35">
      <c r="A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customHeight="1" x14ac:dyDescent="0.35">
      <c r="A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customHeight="1" x14ac:dyDescent="0.35">
      <c r="A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customHeight="1" x14ac:dyDescent="0.35">
      <c r="A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customHeight="1" x14ac:dyDescent="0.35">
      <c r="A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customHeight="1" x14ac:dyDescent="0.35">
      <c r="A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customHeight="1" x14ac:dyDescent="0.35">
      <c r="A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customHeight="1" x14ac:dyDescent="0.35">
      <c r="A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customHeight="1" x14ac:dyDescent="0.35">
      <c r="A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customHeight="1" x14ac:dyDescent="0.35">
      <c r="A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customHeight="1" x14ac:dyDescent="0.35">
      <c r="A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customHeight="1" x14ac:dyDescent="0.35">
      <c r="A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customHeight="1" x14ac:dyDescent="0.35">
      <c r="A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customHeight="1" x14ac:dyDescent="0.35">
      <c r="A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customHeight="1" x14ac:dyDescent="0.35">
      <c r="A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customHeight="1" x14ac:dyDescent="0.35">
      <c r="A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customHeight="1" x14ac:dyDescent="0.35">
      <c r="A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customHeight="1" x14ac:dyDescent="0.35">
      <c r="A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customHeight="1" x14ac:dyDescent="0.35">
      <c r="A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customHeight="1" x14ac:dyDescent="0.35">
      <c r="A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customHeight="1" x14ac:dyDescent="0.35">
      <c r="A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customHeight="1" x14ac:dyDescent="0.35">
      <c r="A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customHeight="1" x14ac:dyDescent="0.35">
      <c r="A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customHeight="1" x14ac:dyDescent="0.35">
      <c r="A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customHeight="1" x14ac:dyDescent="0.35">
      <c r="A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customHeight="1" x14ac:dyDescent="0.35">
      <c r="A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customHeight="1" x14ac:dyDescent="0.35">
      <c r="A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customHeight="1" x14ac:dyDescent="0.35">
      <c r="A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customHeight="1" x14ac:dyDescent="0.35">
      <c r="A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customHeight="1" x14ac:dyDescent="0.35">
      <c r="A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customHeight="1" x14ac:dyDescent="0.35">
      <c r="A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customHeight="1" x14ac:dyDescent="0.35">
      <c r="A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customHeight="1" x14ac:dyDescent="0.35">
      <c r="A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customHeight="1" x14ac:dyDescent="0.35">
      <c r="A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customHeight="1" x14ac:dyDescent="0.35">
      <c r="A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customHeight="1" x14ac:dyDescent="0.35">
      <c r="A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customHeight="1" x14ac:dyDescent="0.35">
      <c r="A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customHeight="1" x14ac:dyDescent="0.35">
      <c r="A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customHeight="1" x14ac:dyDescent="0.35">
      <c r="A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customHeight="1" x14ac:dyDescent="0.35">
      <c r="A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customHeight="1" x14ac:dyDescent="0.35">
      <c r="A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customHeight="1" x14ac:dyDescent="0.35">
      <c r="A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customHeight="1" x14ac:dyDescent="0.35">
      <c r="A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customHeight="1" x14ac:dyDescent="0.35">
      <c r="A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customHeight="1" x14ac:dyDescent="0.35">
      <c r="A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customHeight="1" x14ac:dyDescent="0.35">
      <c r="A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customHeight="1" x14ac:dyDescent="0.35">
      <c r="A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customHeight="1" x14ac:dyDescent="0.35">
      <c r="A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customHeight="1" x14ac:dyDescent="0.35">
      <c r="A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customHeight="1" x14ac:dyDescent="0.35">
      <c r="A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customHeight="1" x14ac:dyDescent="0.35">
      <c r="A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customHeight="1" x14ac:dyDescent="0.35">
      <c r="A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customHeight="1" x14ac:dyDescent="0.35">
      <c r="A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customHeight="1" x14ac:dyDescent="0.35">
      <c r="A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customHeight="1" x14ac:dyDescent="0.35">
      <c r="A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customHeight="1" x14ac:dyDescent="0.35">
      <c r="A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customHeight="1" x14ac:dyDescent="0.35">
      <c r="A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customHeight="1" x14ac:dyDescent="0.35">
      <c r="A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customHeight="1" x14ac:dyDescent="0.35">
      <c r="A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customHeight="1" x14ac:dyDescent="0.35">
      <c r="A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customHeight="1" x14ac:dyDescent="0.35">
      <c r="A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customHeight="1" x14ac:dyDescent="0.35">
      <c r="A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customHeight="1" x14ac:dyDescent="0.35">
      <c r="A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customHeight="1" x14ac:dyDescent="0.35">
      <c r="A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customHeight="1" x14ac:dyDescent="0.35">
      <c r="A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customHeight="1" x14ac:dyDescent="0.35">
      <c r="A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customHeight="1" x14ac:dyDescent="0.35">
      <c r="A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customHeight="1" x14ac:dyDescent="0.35">
      <c r="A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customHeight="1" x14ac:dyDescent="0.35">
      <c r="A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customHeight="1" x14ac:dyDescent="0.35">
      <c r="A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customHeight="1" x14ac:dyDescent="0.35">
      <c r="A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customHeight="1" x14ac:dyDescent="0.35">
      <c r="A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customHeight="1" x14ac:dyDescent="0.35">
      <c r="A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customHeight="1" x14ac:dyDescent="0.35">
      <c r="A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customHeight="1" x14ac:dyDescent="0.35">
      <c r="A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customHeight="1" x14ac:dyDescent="0.35">
      <c r="A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customHeight="1" x14ac:dyDescent="0.35">
      <c r="A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customHeight="1" x14ac:dyDescent="0.35">
      <c r="A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customHeight="1" x14ac:dyDescent="0.35">
      <c r="A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customHeight="1" x14ac:dyDescent="0.35">
      <c r="A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customHeight="1" x14ac:dyDescent="0.35">
      <c r="A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customHeight="1" x14ac:dyDescent="0.35">
      <c r="A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customHeight="1" x14ac:dyDescent="0.35">
      <c r="A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customHeight="1" x14ac:dyDescent="0.35">
      <c r="A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customHeight="1" x14ac:dyDescent="0.35">
      <c r="A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customHeight="1" x14ac:dyDescent="0.35">
      <c r="A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customHeight="1" x14ac:dyDescent="0.35">
      <c r="A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customHeight="1" x14ac:dyDescent="0.35">
      <c r="A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customHeight="1" x14ac:dyDescent="0.35">
      <c r="A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customHeight="1" x14ac:dyDescent="0.35">
      <c r="A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customHeight="1" x14ac:dyDescent="0.35">
      <c r="A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customHeight="1" x14ac:dyDescent="0.35">
      <c r="A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customHeight="1" x14ac:dyDescent="0.35">
      <c r="A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customHeight="1" x14ac:dyDescent="0.35">
      <c r="A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customHeight="1" x14ac:dyDescent="0.35">
      <c r="A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customHeight="1" x14ac:dyDescent="0.35">
      <c r="A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customHeight="1" x14ac:dyDescent="0.35">
      <c r="A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customHeight="1" x14ac:dyDescent="0.35">
      <c r="A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customHeight="1" x14ac:dyDescent="0.35">
      <c r="A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customHeight="1" x14ac:dyDescent="0.35">
      <c r="A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customHeight="1" x14ac:dyDescent="0.35">
      <c r="A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customHeight="1" x14ac:dyDescent="0.35">
      <c r="A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customHeight="1" x14ac:dyDescent="0.35">
      <c r="A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customHeight="1" x14ac:dyDescent="0.35">
      <c r="A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customHeight="1" x14ac:dyDescent="0.35">
      <c r="A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customHeight="1" x14ac:dyDescent="0.35">
      <c r="A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customHeight="1" x14ac:dyDescent="0.35">
      <c r="A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customHeight="1" x14ac:dyDescent="0.35">
      <c r="A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customHeight="1" x14ac:dyDescent="0.35">
      <c r="A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customHeight="1" x14ac:dyDescent="0.35">
      <c r="A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customHeight="1" x14ac:dyDescent="0.35">
      <c r="A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customHeight="1" x14ac:dyDescent="0.35">
      <c r="A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customHeight="1" x14ac:dyDescent="0.35">
      <c r="A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customHeight="1" x14ac:dyDescent="0.35">
      <c r="A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customHeight="1" x14ac:dyDescent="0.35">
      <c r="A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customHeight="1" x14ac:dyDescent="0.35">
      <c r="A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customHeight="1" x14ac:dyDescent="0.35">
      <c r="A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customHeight="1" x14ac:dyDescent="0.35">
      <c r="A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customHeight="1" x14ac:dyDescent="0.35">
      <c r="A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customHeight="1" x14ac:dyDescent="0.35">
      <c r="A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customHeight="1" x14ac:dyDescent="0.35">
      <c r="A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customHeight="1" x14ac:dyDescent="0.35">
      <c r="A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customHeight="1" x14ac:dyDescent="0.35">
      <c r="A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customHeight="1" x14ac:dyDescent="0.35">
      <c r="A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customHeight="1" x14ac:dyDescent="0.35">
      <c r="A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customHeight="1" x14ac:dyDescent="0.35">
      <c r="A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customHeight="1" x14ac:dyDescent="0.35">
      <c r="A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customHeight="1" x14ac:dyDescent="0.35">
      <c r="A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customHeight="1" x14ac:dyDescent="0.35">
      <c r="A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customHeight="1" x14ac:dyDescent="0.35">
      <c r="A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customHeight="1" x14ac:dyDescent="0.35">
      <c r="A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customHeight="1" x14ac:dyDescent="0.35">
      <c r="A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customHeight="1" x14ac:dyDescent="0.35">
      <c r="A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customHeight="1" x14ac:dyDescent="0.35">
      <c r="A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customHeight="1" x14ac:dyDescent="0.35">
      <c r="A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customHeight="1" x14ac:dyDescent="0.35">
      <c r="A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customHeight="1" x14ac:dyDescent="0.35">
      <c r="A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customHeight="1" x14ac:dyDescent="0.35">
      <c r="A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customHeight="1" x14ac:dyDescent="0.35">
      <c r="A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customHeight="1" x14ac:dyDescent="0.35">
      <c r="A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customHeight="1" x14ac:dyDescent="0.35">
      <c r="A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customHeight="1" x14ac:dyDescent="0.35">
      <c r="A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customHeight="1" x14ac:dyDescent="0.35">
      <c r="A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customHeight="1" x14ac:dyDescent="0.35">
      <c r="A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customHeight="1" x14ac:dyDescent="0.35">
      <c r="A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customHeight="1" x14ac:dyDescent="0.35">
      <c r="A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customHeight="1" x14ac:dyDescent="0.35">
      <c r="A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customHeight="1" x14ac:dyDescent="0.35">
      <c r="A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customHeight="1" x14ac:dyDescent="0.35">
      <c r="A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customHeight="1" x14ac:dyDescent="0.35">
      <c r="A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customHeight="1" x14ac:dyDescent="0.35">
      <c r="A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customHeight="1" x14ac:dyDescent="0.35">
      <c r="A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customHeight="1" x14ac:dyDescent="0.35">
      <c r="A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customHeight="1" x14ac:dyDescent="0.35">
      <c r="A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customHeight="1" x14ac:dyDescent="0.35">
      <c r="A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customHeight="1" x14ac:dyDescent="0.35">
      <c r="A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customHeight="1" x14ac:dyDescent="0.35">
      <c r="A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customHeight="1" x14ac:dyDescent="0.35">
      <c r="A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customHeight="1" x14ac:dyDescent="0.35">
      <c r="A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customHeight="1" x14ac:dyDescent="0.35">
      <c r="A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customHeight="1" x14ac:dyDescent="0.35">
      <c r="A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customHeight="1" x14ac:dyDescent="0.35">
      <c r="A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customHeight="1" x14ac:dyDescent="0.35">
      <c r="A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customHeight="1" x14ac:dyDescent="0.35">
      <c r="A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customHeight="1" x14ac:dyDescent="0.35">
      <c r="A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customHeight="1" x14ac:dyDescent="0.35">
      <c r="A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customHeight="1" x14ac:dyDescent="0.35">
      <c r="A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customHeight="1" x14ac:dyDescent="0.35">
      <c r="A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customHeight="1" x14ac:dyDescent="0.35">
      <c r="A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customHeight="1" x14ac:dyDescent="0.35">
      <c r="A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customHeight="1" x14ac:dyDescent="0.35">
      <c r="A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customHeight="1" x14ac:dyDescent="0.35">
      <c r="A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customHeight="1" x14ac:dyDescent="0.35">
      <c r="A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customHeight="1" x14ac:dyDescent="0.35">
      <c r="A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customHeight="1" x14ac:dyDescent="0.35">
      <c r="A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customHeight="1" x14ac:dyDescent="0.35">
      <c r="A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customHeight="1" x14ac:dyDescent="0.35">
      <c r="A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customHeight="1" x14ac:dyDescent="0.35">
      <c r="A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customHeight="1" x14ac:dyDescent="0.35">
      <c r="A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customHeight="1" x14ac:dyDescent="0.35">
      <c r="A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customHeight="1" x14ac:dyDescent="0.35">
      <c r="A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customHeight="1" x14ac:dyDescent="0.35">
      <c r="A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customHeight="1" x14ac:dyDescent="0.35">
      <c r="A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customHeight="1" x14ac:dyDescent="0.35">
      <c r="A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customHeight="1" x14ac:dyDescent="0.35">
      <c r="A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customHeight="1" x14ac:dyDescent="0.35">
      <c r="A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customHeight="1" x14ac:dyDescent="0.35">
      <c r="A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customHeight="1" x14ac:dyDescent="0.35">
      <c r="A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customHeight="1" x14ac:dyDescent="0.35">
      <c r="A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customHeight="1" x14ac:dyDescent="0.35">
      <c r="A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customHeight="1" x14ac:dyDescent="0.35">
      <c r="A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customHeight="1" x14ac:dyDescent="0.35">
      <c r="A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customHeight="1" x14ac:dyDescent="0.35">
      <c r="A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customHeight="1" x14ac:dyDescent="0.35">
      <c r="A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customHeight="1" x14ac:dyDescent="0.35">
      <c r="A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customHeight="1" x14ac:dyDescent="0.35">
      <c r="A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customHeight="1" x14ac:dyDescent="0.35">
      <c r="A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customHeight="1" x14ac:dyDescent="0.35">
      <c r="A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customHeight="1" x14ac:dyDescent="0.35">
      <c r="A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customHeight="1" x14ac:dyDescent="0.35">
      <c r="A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customHeight="1" x14ac:dyDescent="0.35">
      <c r="A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customHeight="1" x14ac:dyDescent="0.35">
      <c r="A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customHeight="1" x14ac:dyDescent="0.35">
      <c r="A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customHeight="1" x14ac:dyDescent="0.35">
      <c r="A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customHeight="1" x14ac:dyDescent="0.35">
      <c r="A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customHeight="1" x14ac:dyDescent="0.35">
      <c r="A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customHeight="1" x14ac:dyDescent="0.35">
      <c r="A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customHeight="1" x14ac:dyDescent="0.35">
      <c r="A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customHeight="1" x14ac:dyDescent="0.35">
      <c r="A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customHeight="1" x14ac:dyDescent="0.35">
      <c r="A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customHeight="1" x14ac:dyDescent="0.35">
      <c r="A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customHeight="1" x14ac:dyDescent="0.35">
      <c r="A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customHeight="1" x14ac:dyDescent="0.35">
      <c r="A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customHeight="1" x14ac:dyDescent="0.35">
      <c r="A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customHeight="1" x14ac:dyDescent="0.35">
      <c r="A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customHeight="1" x14ac:dyDescent="0.35">
      <c r="A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customHeight="1" x14ac:dyDescent="0.35">
      <c r="A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customHeight="1" x14ac:dyDescent="0.35">
      <c r="A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customHeight="1" x14ac:dyDescent="0.35">
      <c r="A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customHeight="1" x14ac:dyDescent="0.35">
      <c r="A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customHeight="1" x14ac:dyDescent="0.35">
      <c r="A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customHeight="1" x14ac:dyDescent="0.35">
      <c r="A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customHeight="1" x14ac:dyDescent="0.35">
      <c r="A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customHeight="1" x14ac:dyDescent="0.35">
      <c r="A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customHeight="1" x14ac:dyDescent="0.35">
      <c r="A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customHeight="1" x14ac:dyDescent="0.35">
      <c r="A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customHeight="1" x14ac:dyDescent="0.35">
      <c r="A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customHeight="1" x14ac:dyDescent="0.35">
      <c r="A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customHeight="1" x14ac:dyDescent="0.35">
      <c r="A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customHeight="1" x14ac:dyDescent="0.35">
      <c r="A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customHeight="1" x14ac:dyDescent="0.35">
      <c r="A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customHeight="1" x14ac:dyDescent="0.35">
      <c r="A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customHeight="1" x14ac:dyDescent="0.35">
      <c r="A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customHeight="1" x14ac:dyDescent="0.35">
      <c r="A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customHeight="1" x14ac:dyDescent="0.35">
      <c r="A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customHeight="1" x14ac:dyDescent="0.35">
      <c r="A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customHeight="1" x14ac:dyDescent="0.35">
      <c r="A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customHeight="1" x14ac:dyDescent="0.35">
      <c r="A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customHeight="1" x14ac:dyDescent="0.35">
      <c r="A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customHeight="1" x14ac:dyDescent="0.35">
      <c r="A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customHeight="1" x14ac:dyDescent="0.35">
      <c r="A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customHeight="1" x14ac:dyDescent="0.35">
      <c r="A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customHeight="1" x14ac:dyDescent="0.35">
      <c r="A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customHeight="1" x14ac:dyDescent="0.35">
      <c r="A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customHeight="1" x14ac:dyDescent="0.35">
      <c r="A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customHeight="1" x14ac:dyDescent="0.35">
      <c r="A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customHeight="1" x14ac:dyDescent="0.35">
      <c r="A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customHeight="1" x14ac:dyDescent="0.35">
      <c r="A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customHeight="1" x14ac:dyDescent="0.35">
      <c r="A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customHeight="1" x14ac:dyDescent="0.35">
      <c r="A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customHeight="1" x14ac:dyDescent="0.35">
      <c r="A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customHeight="1" x14ac:dyDescent="0.35">
      <c r="A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customHeight="1" x14ac:dyDescent="0.35">
      <c r="A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customHeight="1" x14ac:dyDescent="0.35">
      <c r="A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customHeight="1" x14ac:dyDescent="0.35">
      <c r="A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customHeight="1" x14ac:dyDescent="0.35">
      <c r="A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customHeight="1" x14ac:dyDescent="0.35">
      <c r="A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customHeight="1" x14ac:dyDescent="0.35">
      <c r="A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customHeight="1" x14ac:dyDescent="0.35">
      <c r="A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customHeight="1" x14ac:dyDescent="0.35">
      <c r="A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customHeight="1" x14ac:dyDescent="0.35">
      <c r="A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customHeight="1" x14ac:dyDescent="0.35">
      <c r="A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customHeight="1" x14ac:dyDescent="0.35">
      <c r="A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customHeight="1" x14ac:dyDescent="0.35">
      <c r="A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customHeight="1" x14ac:dyDescent="0.35">
      <c r="A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customHeight="1" x14ac:dyDescent="0.35">
      <c r="A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customHeight="1" x14ac:dyDescent="0.35">
      <c r="A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customHeight="1" x14ac:dyDescent="0.35">
      <c r="A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customHeight="1" x14ac:dyDescent="0.35">
      <c r="A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customHeight="1" x14ac:dyDescent="0.35">
      <c r="A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customHeight="1" x14ac:dyDescent="0.35">
      <c r="A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2.75" customHeight="1" x14ac:dyDescent="0.35">
      <c r="A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6">
    <mergeCell ref="A49:Y52"/>
    <mergeCell ref="A1:Y1"/>
    <mergeCell ref="B4:M4"/>
    <mergeCell ref="B5:M5"/>
    <mergeCell ref="B6:M6"/>
    <mergeCell ref="B17:M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0E8-0936-134A-BA2F-E5C4A7E82FDE}">
  <dimension ref="A1:CM18"/>
  <sheetViews>
    <sheetView workbookViewId="0">
      <selection activeCell="D33" sqref="D33"/>
    </sheetView>
  </sheetViews>
  <sheetFormatPr defaultColWidth="11.453125" defaultRowHeight="14.5" x14ac:dyDescent="0.35"/>
  <sheetData>
    <row r="1" spans="1:91" s="44" customFormat="1" x14ac:dyDescent="0.35">
      <c r="A1" s="44" t="s">
        <v>1</v>
      </c>
      <c r="B1" s="44" t="s">
        <v>0</v>
      </c>
      <c r="C1" s="44" t="s">
        <v>4</v>
      </c>
      <c r="D1" s="44" t="s">
        <v>5</v>
      </c>
      <c r="E1" s="44" t="s">
        <v>6</v>
      </c>
      <c r="F1" s="44" t="s">
        <v>7</v>
      </c>
      <c r="G1" s="2" t="s">
        <v>10</v>
      </c>
      <c r="H1" s="1" t="s">
        <v>23</v>
      </c>
      <c r="I1" s="1" t="s">
        <v>51</v>
      </c>
      <c r="J1" s="1" t="s">
        <v>64</v>
      </c>
      <c r="K1" s="44" t="s">
        <v>65</v>
      </c>
      <c r="L1" s="44" t="s">
        <v>74</v>
      </c>
      <c r="M1" s="44" t="s">
        <v>54</v>
      </c>
      <c r="N1" s="44" t="s">
        <v>55</v>
      </c>
      <c r="O1" s="44" t="s">
        <v>72</v>
      </c>
      <c r="P1" s="44" t="s">
        <v>212</v>
      </c>
      <c r="Q1" s="44" t="s">
        <v>211</v>
      </c>
      <c r="R1" s="44" t="s">
        <v>56</v>
      </c>
      <c r="S1" s="44" t="s">
        <v>105</v>
      </c>
      <c r="T1" s="44" t="s">
        <v>213</v>
      </c>
      <c r="U1" s="44" t="s">
        <v>214</v>
      </c>
      <c r="V1" s="44" t="s">
        <v>14</v>
      </c>
      <c r="W1" s="44" t="s">
        <v>106</v>
      </c>
      <c r="X1" s="44" t="s">
        <v>107</v>
      </c>
      <c r="Y1" s="44" t="s">
        <v>108</v>
      </c>
      <c r="Z1" s="44" t="s">
        <v>16</v>
      </c>
      <c r="AA1" s="44" t="s">
        <v>109</v>
      </c>
      <c r="AB1" s="44" t="s">
        <v>110</v>
      </c>
      <c r="AC1" s="44" t="s">
        <v>18</v>
      </c>
      <c r="AD1" s="44" t="s">
        <v>19</v>
      </c>
      <c r="AE1" s="44" t="s">
        <v>22</v>
      </c>
      <c r="AF1" s="44" t="s">
        <v>26</v>
      </c>
      <c r="AG1" s="44" t="s">
        <v>27</v>
      </c>
      <c r="AH1" s="44" t="s">
        <v>43</v>
      </c>
      <c r="AI1" s="44" t="s">
        <v>44</v>
      </c>
      <c r="AJ1" s="44" t="s">
        <v>45</v>
      </c>
      <c r="AK1" s="44" t="s">
        <v>46</v>
      </c>
      <c r="AL1" s="44" t="s">
        <v>28</v>
      </c>
      <c r="AM1" s="44" t="s">
        <v>29</v>
      </c>
      <c r="AN1" s="44" t="s">
        <v>30</v>
      </c>
      <c r="AO1" s="44" t="s">
        <v>47</v>
      </c>
      <c r="AP1" s="44" t="s">
        <v>31</v>
      </c>
      <c r="AQ1" s="44" t="s">
        <v>32</v>
      </c>
      <c r="AR1" s="44" t="s">
        <v>33</v>
      </c>
      <c r="AS1" s="44" t="s">
        <v>49</v>
      </c>
      <c r="AT1" s="44" t="s">
        <v>87</v>
      </c>
      <c r="AU1" s="44" t="s">
        <v>34</v>
      </c>
      <c r="AV1" s="44" t="s">
        <v>35</v>
      </c>
      <c r="AW1" s="44" t="s">
        <v>36</v>
      </c>
      <c r="AX1" s="44" t="s">
        <v>37</v>
      </c>
      <c r="AY1" s="44" t="s">
        <v>48</v>
      </c>
      <c r="AZ1" s="44" t="s">
        <v>38</v>
      </c>
      <c r="BA1" s="44" t="s">
        <v>39</v>
      </c>
      <c r="BB1" s="44" t="s">
        <v>40</v>
      </c>
      <c r="BC1" s="44" t="s">
        <v>41</v>
      </c>
      <c r="BD1" s="44" t="s">
        <v>42</v>
      </c>
      <c r="BE1" s="44" t="s">
        <v>50</v>
      </c>
      <c r="BF1" s="44" t="s">
        <v>53</v>
      </c>
      <c r="BG1" s="44" t="s">
        <v>75</v>
      </c>
      <c r="BH1" s="44" t="s">
        <v>76</v>
      </c>
      <c r="BI1" s="44" t="s">
        <v>77</v>
      </c>
      <c r="BJ1" s="44" t="s">
        <v>78</v>
      </c>
      <c r="BK1" s="44" t="s">
        <v>79</v>
      </c>
      <c r="BL1" s="44" t="s">
        <v>80</v>
      </c>
      <c r="BM1" s="44" t="s">
        <v>81</v>
      </c>
      <c r="BN1" s="44" t="s">
        <v>82</v>
      </c>
      <c r="BO1" s="44" t="s">
        <v>83</v>
      </c>
      <c r="BP1" s="44" t="s">
        <v>84</v>
      </c>
      <c r="BQ1" s="44" t="s">
        <v>85</v>
      </c>
      <c r="BR1" s="44" t="s">
        <v>86</v>
      </c>
      <c r="BS1" s="44" t="s">
        <v>88</v>
      </c>
      <c r="BT1" s="44" t="s">
        <v>89</v>
      </c>
      <c r="BU1" s="44" t="s">
        <v>90</v>
      </c>
      <c r="BV1" s="44" t="s">
        <v>91</v>
      </c>
      <c r="BW1" s="44" t="s">
        <v>92</v>
      </c>
      <c r="BX1" s="44" t="s">
        <v>93</v>
      </c>
      <c r="BY1" s="44" t="s">
        <v>94</v>
      </c>
      <c r="BZ1" s="44" t="s">
        <v>95</v>
      </c>
      <c r="CA1" s="44" t="s">
        <v>96</v>
      </c>
      <c r="CB1" s="44" t="s">
        <v>97</v>
      </c>
      <c r="CC1" s="44" t="s">
        <v>98</v>
      </c>
      <c r="CD1" s="44" t="s">
        <v>57</v>
      </c>
      <c r="CE1" s="44" t="s">
        <v>60</v>
      </c>
      <c r="CF1" s="44" t="s">
        <v>58</v>
      </c>
      <c r="CG1" s="44" t="s">
        <v>59</v>
      </c>
      <c r="CH1" s="44" t="s">
        <v>61</v>
      </c>
      <c r="CI1" s="44" t="s">
        <v>62</v>
      </c>
      <c r="CJ1" s="44" t="s">
        <v>63</v>
      </c>
      <c r="CK1" s="44" t="s">
        <v>66</v>
      </c>
      <c r="CL1" s="44" t="s">
        <v>71</v>
      </c>
      <c r="CM1" s="44" t="s">
        <v>67</v>
      </c>
    </row>
    <row r="2" spans="1:91" s="44" customFormat="1" x14ac:dyDescent="0.35">
      <c r="A2" s="44" t="s">
        <v>3</v>
      </c>
      <c r="B2" s="40">
        <v>908608315</v>
      </c>
      <c r="C2" s="44">
        <v>1993</v>
      </c>
      <c r="D2" s="44">
        <v>29</v>
      </c>
      <c r="E2" s="44">
        <v>1</v>
      </c>
      <c r="F2" s="44" t="s">
        <v>9</v>
      </c>
      <c r="G2" s="3" t="s">
        <v>12</v>
      </c>
      <c r="H2" s="1">
        <v>44424</v>
      </c>
      <c r="I2" s="1">
        <v>44470</v>
      </c>
      <c r="J2" s="1">
        <v>44446</v>
      </c>
      <c r="K2" s="44">
        <v>38</v>
      </c>
      <c r="L2" s="44">
        <v>34.857142857142854</v>
      </c>
      <c r="M2" s="44">
        <v>2500</v>
      </c>
      <c r="N2" s="44">
        <v>2500</v>
      </c>
      <c r="P2" s="44">
        <v>2726.9345824864808</v>
      </c>
      <c r="R2" s="44">
        <v>1</v>
      </c>
      <c r="S2" s="44">
        <v>0</v>
      </c>
      <c r="W2" s="44">
        <v>0</v>
      </c>
      <c r="Y2" s="44">
        <v>0</v>
      </c>
      <c r="AA2" s="44">
        <v>0</v>
      </c>
      <c r="AC2" s="44">
        <v>0</v>
      </c>
      <c r="AD2" s="44">
        <v>0</v>
      </c>
      <c r="AE2" s="44" t="s">
        <v>20</v>
      </c>
      <c r="AF2" s="44" t="s">
        <v>24</v>
      </c>
      <c r="AG2" s="44">
        <v>0</v>
      </c>
      <c r="AH2" s="44">
        <v>1</v>
      </c>
      <c r="AI2" s="44">
        <v>1</v>
      </c>
      <c r="AJ2" s="44">
        <v>1</v>
      </c>
      <c r="AK2" s="44">
        <v>0</v>
      </c>
      <c r="AL2" s="44">
        <v>1</v>
      </c>
      <c r="AM2" s="44">
        <v>0</v>
      </c>
      <c r="AN2" s="44">
        <v>0</v>
      </c>
      <c r="AO2" s="44">
        <v>0</v>
      </c>
      <c r="AP2" s="44">
        <v>0</v>
      </c>
      <c r="AQ2" s="44">
        <v>0</v>
      </c>
      <c r="AR2" s="44">
        <v>1</v>
      </c>
      <c r="AS2" s="44">
        <v>0</v>
      </c>
      <c r="AT2" s="44">
        <v>0</v>
      </c>
      <c r="AU2" s="44">
        <v>0</v>
      </c>
      <c r="AV2" s="44">
        <v>0</v>
      </c>
      <c r="AW2" s="44">
        <v>1</v>
      </c>
      <c r="AX2" s="44">
        <v>0</v>
      </c>
      <c r="AY2" s="44">
        <v>0</v>
      </c>
      <c r="AZ2" s="44">
        <v>0</v>
      </c>
      <c r="BA2" s="44">
        <v>0</v>
      </c>
      <c r="BB2" s="44">
        <v>0</v>
      </c>
      <c r="BC2" s="44">
        <v>0</v>
      </c>
      <c r="BD2" s="44">
        <v>0</v>
      </c>
      <c r="BE2" s="44">
        <v>46</v>
      </c>
      <c r="BF2" s="44" t="s">
        <v>24</v>
      </c>
      <c r="BG2" s="44">
        <v>0</v>
      </c>
      <c r="BH2" s="44">
        <v>0</v>
      </c>
      <c r="BI2" s="44">
        <v>0</v>
      </c>
      <c r="BJ2" s="44">
        <v>0</v>
      </c>
      <c r="BK2" s="44">
        <v>0</v>
      </c>
      <c r="BL2" s="44">
        <v>0</v>
      </c>
      <c r="BM2" s="44">
        <v>0</v>
      </c>
      <c r="BN2" s="44">
        <v>0</v>
      </c>
      <c r="BO2" s="44">
        <v>0</v>
      </c>
      <c r="BP2" s="44">
        <v>0</v>
      </c>
      <c r="BQ2" s="44">
        <v>0</v>
      </c>
      <c r="BR2" s="44">
        <v>0</v>
      </c>
      <c r="BS2" s="44">
        <v>0</v>
      </c>
      <c r="BT2" s="44">
        <v>0</v>
      </c>
      <c r="BU2" s="44">
        <v>0</v>
      </c>
      <c r="BV2" s="44">
        <v>0</v>
      </c>
      <c r="BW2" s="44">
        <v>0</v>
      </c>
      <c r="BX2" s="44">
        <v>0</v>
      </c>
      <c r="BY2" s="44">
        <v>0</v>
      </c>
      <c r="BZ2" s="44">
        <v>0</v>
      </c>
      <c r="CA2" s="44">
        <v>0</v>
      </c>
      <c r="CB2" s="44">
        <v>0</v>
      </c>
      <c r="CC2" s="44">
        <v>0</v>
      </c>
      <c r="CD2" s="44">
        <v>0</v>
      </c>
      <c r="CF2" s="44">
        <v>0</v>
      </c>
      <c r="CG2" s="44">
        <v>0</v>
      </c>
      <c r="CH2" s="44">
        <v>0</v>
      </c>
      <c r="CJ2" s="44">
        <v>0</v>
      </c>
      <c r="CK2" s="44" t="s">
        <v>73</v>
      </c>
      <c r="CM2" s="44" t="s">
        <v>68</v>
      </c>
    </row>
    <row r="3" spans="1:91" s="44" customFormat="1" x14ac:dyDescent="0.35">
      <c r="A3" s="44" t="s">
        <v>2</v>
      </c>
      <c r="B3" s="44">
        <v>19403121</v>
      </c>
      <c r="C3" s="44">
        <v>1991</v>
      </c>
      <c r="D3" s="44">
        <v>31</v>
      </c>
      <c r="E3" s="44">
        <v>0</v>
      </c>
      <c r="F3" s="44" t="s">
        <v>9</v>
      </c>
      <c r="G3" s="3" t="s">
        <v>12</v>
      </c>
      <c r="H3" s="1">
        <v>44426</v>
      </c>
      <c r="I3" s="1" t="s">
        <v>52</v>
      </c>
      <c r="J3" s="1">
        <v>44423</v>
      </c>
      <c r="K3" s="44">
        <v>33.714285714285715</v>
      </c>
      <c r="L3" s="44">
        <v>34.142857142857146</v>
      </c>
      <c r="M3" s="44">
        <v>1900</v>
      </c>
      <c r="N3" s="44">
        <v>1800</v>
      </c>
      <c r="P3" s="44">
        <v>2031.66999959842</v>
      </c>
      <c r="R3" s="44">
        <v>1</v>
      </c>
      <c r="S3" s="44">
        <v>0</v>
      </c>
      <c r="W3" s="44">
        <v>0</v>
      </c>
      <c r="Y3" s="44">
        <v>0</v>
      </c>
      <c r="AA3" s="44">
        <v>1</v>
      </c>
      <c r="AB3" s="44">
        <v>33.714285714285715</v>
      </c>
      <c r="AC3" s="44">
        <v>0</v>
      </c>
      <c r="AD3" s="44">
        <v>0</v>
      </c>
      <c r="AE3" s="44" t="s">
        <v>21</v>
      </c>
      <c r="AF3" s="44" t="s">
        <v>24</v>
      </c>
      <c r="AG3" s="44">
        <v>0</v>
      </c>
      <c r="AH3" s="44">
        <v>0</v>
      </c>
      <c r="AI3" s="44">
        <v>1</v>
      </c>
      <c r="AJ3" s="44">
        <v>0</v>
      </c>
      <c r="AK3" s="44">
        <v>0</v>
      </c>
      <c r="AL3" s="44">
        <v>1</v>
      </c>
      <c r="AM3" s="44">
        <v>0</v>
      </c>
      <c r="AN3" s="44">
        <v>0</v>
      </c>
      <c r="AO3" s="44">
        <v>0</v>
      </c>
      <c r="AP3" s="44">
        <v>1</v>
      </c>
      <c r="AQ3" s="44">
        <v>1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0</v>
      </c>
      <c r="AY3" s="44">
        <v>0</v>
      </c>
      <c r="AZ3" s="44">
        <v>0</v>
      </c>
      <c r="BA3" s="44">
        <v>0</v>
      </c>
      <c r="BB3" s="44">
        <v>0</v>
      </c>
      <c r="BC3" s="44">
        <v>0</v>
      </c>
      <c r="BD3" s="44">
        <v>0</v>
      </c>
      <c r="BG3" s="44">
        <v>0</v>
      </c>
      <c r="BH3" s="44">
        <v>0</v>
      </c>
      <c r="BI3" s="44">
        <v>0</v>
      </c>
      <c r="BJ3" s="44">
        <v>0</v>
      </c>
      <c r="BK3" s="44">
        <v>0</v>
      </c>
      <c r="BL3" s="44">
        <v>0</v>
      </c>
      <c r="BM3" s="44">
        <v>0</v>
      </c>
      <c r="BN3" s="44">
        <v>0</v>
      </c>
      <c r="BO3" s="44">
        <v>0</v>
      </c>
      <c r="BP3" s="44">
        <v>0</v>
      </c>
      <c r="BQ3" s="44">
        <v>0</v>
      </c>
      <c r="BR3" s="44">
        <v>0</v>
      </c>
      <c r="BS3" s="44">
        <v>0</v>
      </c>
      <c r="BT3" s="44">
        <v>0</v>
      </c>
      <c r="BU3" s="44">
        <v>0</v>
      </c>
      <c r="BV3" s="44">
        <v>0</v>
      </c>
      <c r="BW3" s="44">
        <v>0</v>
      </c>
      <c r="BX3" s="44">
        <v>0</v>
      </c>
      <c r="BY3" s="44">
        <v>0</v>
      </c>
      <c r="BZ3" s="44">
        <v>0</v>
      </c>
      <c r="CA3" s="44">
        <v>0</v>
      </c>
      <c r="CB3" s="44">
        <v>0</v>
      </c>
      <c r="CC3" s="44">
        <v>0</v>
      </c>
      <c r="CD3" s="44">
        <v>0</v>
      </c>
      <c r="CF3" s="44">
        <v>0</v>
      </c>
      <c r="CG3" s="44">
        <v>0</v>
      </c>
      <c r="CH3" s="44">
        <v>0</v>
      </c>
      <c r="CJ3" s="44">
        <v>0</v>
      </c>
      <c r="CK3" s="44" t="s">
        <v>73</v>
      </c>
    </row>
    <row r="4" spans="1:91" s="44" customFormat="1" x14ac:dyDescent="0.35">
      <c r="A4" s="44" t="s">
        <v>2</v>
      </c>
      <c r="B4" s="44">
        <v>14006405</v>
      </c>
      <c r="C4" s="44">
        <v>1991</v>
      </c>
      <c r="D4" s="44">
        <v>31</v>
      </c>
      <c r="F4" s="44" t="s">
        <v>9</v>
      </c>
      <c r="G4" s="4" t="s">
        <v>12</v>
      </c>
      <c r="H4" s="1">
        <v>44428</v>
      </c>
      <c r="I4" s="1">
        <v>44481</v>
      </c>
      <c r="J4" s="1">
        <v>44520</v>
      </c>
      <c r="K4" s="44">
        <v>37</v>
      </c>
      <c r="L4" s="44">
        <v>31.428571428571431</v>
      </c>
      <c r="M4" s="44">
        <v>2400</v>
      </c>
      <c r="N4" s="44">
        <v>2700</v>
      </c>
      <c r="P4" s="44">
        <v>2560.5398489484351</v>
      </c>
      <c r="R4" s="44">
        <v>1</v>
      </c>
      <c r="S4" s="44">
        <v>0</v>
      </c>
      <c r="W4" s="44">
        <v>0</v>
      </c>
      <c r="Y4" s="44">
        <v>0</v>
      </c>
      <c r="AA4" s="44">
        <v>0</v>
      </c>
      <c r="AC4" s="44">
        <v>0</v>
      </c>
      <c r="AD4" s="44">
        <v>0</v>
      </c>
      <c r="AE4" s="44" t="s">
        <v>20</v>
      </c>
      <c r="AF4" s="44" t="s">
        <v>24</v>
      </c>
      <c r="AG4" s="44">
        <v>0</v>
      </c>
      <c r="AH4" s="44">
        <v>0</v>
      </c>
      <c r="AI4" s="44">
        <v>1</v>
      </c>
      <c r="AJ4" s="44">
        <v>0</v>
      </c>
      <c r="AK4" s="44">
        <v>1</v>
      </c>
      <c r="AL4" s="44">
        <v>0</v>
      </c>
      <c r="AM4" s="44">
        <v>0</v>
      </c>
      <c r="AN4" s="44">
        <v>0</v>
      </c>
      <c r="AO4" s="44">
        <v>0</v>
      </c>
      <c r="AP4" s="44">
        <v>0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53</v>
      </c>
      <c r="BF4" s="44" t="s">
        <v>24</v>
      </c>
      <c r="BG4" s="44">
        <v>0</v>
      </c>
      <c r="BH4" s="44">
        <v>1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  <c r="BT4" s="44">
        <v>0</v>
      </c>
      <c r="BU4" s="44">
        <v>0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F4" s="44">
        <v>0</v>
      </c>
      <c r="CG4" s="44">
        <v>0</v>
      </c>
      <c r="CH4" s="44">
        <v>0</v>
      </c>
      <c r="CJ4" s="44">
        <v>0</v>
      </c>
    </row>
    <row r="5" spans="1:91" s="44" customFormat="1" x14ac:dyDescent="0.35">
      <c r="A5" s="44" t="s">
        <v>2</v>
      </c>
      <c r="B5" s="44">
        <v>19045968</v>
      </c>
      <c r="C5" s="44">
        <v>1990</v>
      </c>
      <c r="D5" s="44">
        <v>32</v>
      </c>
      <c r="E5" s="44">
        <v>0</v>
      </c>
      <c r="F5" s="44" t="s">
        <v>9</v>
      </c>
      <c r="G5" s="3" t="s">
        <v>12</v>
      </c>
      <c r="H5" s="1">
        <v>44449</v>
      </c>
      <c r="I5" s="1">
        <v>44471</v>
      </c>
      <c r="J5" s="1">
        <v>44490</v>
      </c>
      <c r="K5" s="44">
        <v>36.428571428571431</v>
      </c>
      <c r="L5" s="44">
        <v>33.714285714285715</v>
      </c>
      <c r="M5" s="44">
        <v>2400</v>
      </c>
      <c r="N5" s="44">
        <v>2000</v>
      </c>
      <c r="P5" s="44">
        <v>2387.3360354311162</v>
      </c>
      <c r="R5" s="44">
        <v>1</v>
      </c>
      <c r="S5" s="44">
        <v>0</v>
      </c>
      <c r="W5" s="44">
        <v>0</v>
      </c>
      <c r="Y5" s="44">
        <v>0</v>
      </c>
      <c r="AA5" s="44">
        <v>1</v>
      </c>
      <c r="AB5" s="44">
        <v>36.428571428571431</v>
      </c>
      <c r="AC5" s="44">
        <v>0</v>
      </c>
      <c r="AD5" s="44">
        <v>0</v>
      </c>
      <c r="AE5" s="44" t="s">
        <v>20</v>
      </c>
      <c r="AF5" s="44" t="s">
        <v>25</v>
      </c>
      <c r="AG5" s="44">
        <v>0</v>
      </c>
      <c r="AH5" s="44">
        <v>1</v>
      </c>
      <c r="AI5" s="44">
        <v>1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22</v>
      </c>
      <c r="BF5" s="44" t="s">
        <v>25</v>
      </c>
      <c r="BG5" s="44">
        <v>1</v>
      </c>
      <c r="BH5" s="44">
        <v>1</v>
      </c>
      <c r="BI5" s="44">
        <v>0</v>
      </c>
      <c r="BJ5" s="44">
        <v>0</v>
      </c>
      <c r="BK5" s="44">
        <v>0</v>
      </c>
      <c r="BL5" s="44">
        <v>0</v>
      </c>
      <c r="BM5" s="44">
        <v>1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F5" s="44">
        <v>0</v>
      </c>
      <c r="CG5" s="44">
        <v>0</v>
      </c>
      <c r="CH5" s="44">
        <v>0</v>
      </c>
      <c r="CJ5" s="44">
        <v>0</v>
      </c>
    </row>
    <row r="6" spans="1:91" s="44" customFormat="1" x14ac:dyDescent="0.35">
      <c r="A6" s="44" t="s">
        <v>2</v>
      </c>
      <c r="B6" s="44">
        <v>21044230</v>
      </c>
      <c r="C6" s="44">
        <v>1989</v>
      </c>
      <c r="D6" s="44">
        <v>33</v>
      </c>
      <c r="E6" s="44">
        <v>0</v>
      </c>
      <c r="F6" s="44" t="s">
        <v>9</v>
      </c>
      <c r="G6" s="3" t="s">
        <v>12</v>
      </c>
      <c r="H6" s="1">
        <v>44425</v>
      </c>
      <c r="I6" s="1" t="s">
        <v>52</v>
      </c>
      <c r="J6" s="1">
        <v>44471</v>
      </c>
      <c r="K6" s="44">
        <v>34.142857142857146</v>
      </c>
      <c r="L6" s="44">
        <v>27.571428571428577</v>
      </c>
      <c r="M6" s="44">
        <v>1500</v>
      </c>
      <c r="N6" s="44">
        <v>1700</v>
      </c>
      <c r="P6" s="44">
        <v>2031.66999959842</v>
      </c>
      <c r="R6" s="44">
        <v>1</v>
      </c>
      <c r="S6" s="44">
        <v>0</v>
      </c>
      <c r="W6" s="44">
        <v>0</v>
      </c>
      <c r="Y6" s="44">
        <v>0</v>
      </c>
      <c r="AA6" s="44">
        <v>1</v>
      </c>
      <c r="AB6" s="44">
        <v>34.142857142857146</v>
      </c>
      <c r="AC6" s="44">
        <v>0</v>
      </c>
      <c r="AD6" s="44">
        <v>0</v>
      </c>
      <c r="AE6" s="44" t="s">
        <v>21</v>
      </c>
      <c r="AF6" s="44" t="s">
        <v>24</v>
      </c>
      <c r="AG6" s="44">
        <v>0</v>
      </c>
      <c r="AH6" s="44">
        <v>0</v>
      </c>
      <c r="AI6" s="44">
        <v>1</v>
      </c>
      <c r="AJ6" s="44">
        <v>0</v>
      </c>
      <c r="AK6" s="44">
        <v>0</v>
      </c>
      <c r="AL6" s="44">
        <v>1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1</v>
      </c>
      <c r="AS6" s="44">
        <v>1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v>0</v>
      </c>
      <c r="BU6" s="44">
        <v>0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F6" s="44">
        <v>0</v>
      </c>
      <c r="CG6" s="44">
        <v>0</v>
      </c>
      <c r="CH6" s="44">
        <v>0</v>
      </c>
      <c r="CJ6" s="44">
        <v>0</v>
      </c>
    </row>
    <row r="7" spans="1:91" s="44" customFormat="1" x14ac:dyDescent="0.35">
      <c r="A7" s="44" t="s">
        <v>2</v>
      </c>
      <c r="B7" s="44">
        <v>16713687</v>
      </c>
      <c r="C7" s="44">
        <v>1989</v>
      </c>
      <c r="D7" s="44">
        <v>33</v>
      </c>
      <c r="E7" s="44">
        <v>0</v>
      </c>
      <c r="F7" s="44" t="s">
        <v>8</v>
      </c>
      <c r="G7" s="3" t="s">
        <v>12</v>
      </c>
      <c r="H7" s="1">
        <v>44450</v>
      </c>
      <c r="I7" s="1" t="s">
        <v>52</v>
      </c>
      <c r="J7" s="1">
        <v>44489</v>
      </c>
      <c r="K7" s="44">
        <v>35.285714285714285</v>
      </c>
      <c r="L7" s="44">
        <v>29.714285714285715</v>
      </c>
      <c r="M7" s="44">
        <v>1800</v>
      </c>
      <c r="N7" s="44">
        <v>2000</v>
      </c>
      <c r="P7" s="44">
        <v>2210.1449790436654</v>
      </c>
      <c r="R7" s="44">
        <v>1</v>
      </c>
      <c r="S7" s="44">
        <v>0</v>
      </c>
      <c r="W7" s="44">
        <v>0</v>
      </c>
      <c r="Y7" s="44">
        <v>0</v>
      </c>
      <c r="AA7" s="44">
        <v>1</v>
      </c>
      <c r="AB7" s="44">
        <v>35.285714285714285</v>
      </c>
      <c r="AC7" s="44">
        <v>0</v>
      </c>
      <c r="AD7" s="44">
        <v>0</v>
      </c>
      <c r="AE7" s="44" t="s">
        <v>21</v>
      </c>
      <c r="AF7" s="44" t="s">
        <v>25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F7" s="44">
        <v>0</v>
      </c>
      <c r="CG7" s="44">
        <v>0</v>
      </c>
      <c r="CH7" s="44">
        <v>0</v>
      </c>
      <c r="CJ7" s="44">
        <v>0</v>
      </c>
    </row>
    <row r="8" spans="1:91" s="44" customFormat="1" x14ac:dyDescent="0.35">
      <c r="A8" s="44" t="s">
        <v>2</v>
      </c>
      <c r="B8" s="44">
        <v>20063282</v>
      </c>
      <c r="C8" s="44">
        <v>1988</v>
      </c>
      <c r="D8" s="44">
        <v>34</v>
      </c>
      <c r="F8" s="44" t="s">
        <v>9</v>
      </c>
      <c r="G8" s="4" t="s">
        <v>12</v>
      </c>
      <c r="H8" s="1">
        <v>44439</v>
      </c>
      <c r="I8" s="1"/>
      <c r="J8" s="1">
        <v>44508</v>
      </c>
      <c r="K8" s="44">
        <v>34.142857142857146</v>
      </c>
      <c r="L8" s="44">
        <v>24.285714285714288</v>
      </c>
      <c r="M8" s="44">
        <v>2200</v>
      </c>
      <c r="N8" s="44">
        <v>2700</v>
      </c>
      <c r="P8" s="44">
        <v>2031.66999959842</v>
      </c>
      <c r="R8" s="44">
        <v>1</v>
      </c>
      <c r="S8" s="44">
        <v>0</v>
      </c>
      <c r="W8" s="44">
        <v>0</v>
      </c>
      <c r="Y8" s="44">
        <v>0</v>
      </c>
      <c r="AA8" s="44">
        <v>1</v>
      </c>
      <c r="AC8" s="44">
        <v>0</v>
      </c>
      <c r="AD8" s="44">
        <v>0</v>
      </c>
      <c r="AE8" s="44" t="s">
        <v>21</v>
      </c>
      <c r="AF8" s="44" t="s">
        <v>25</v>
      </c>
      <c r="AG8" s="44">
        <v>0</v>
      </c>
      <c r="AH8" s="44">
        <v>0</v>
      </c>
      <c r="AI8" s="44">
        <v>1</v>
      </c>
      <c r="AJ8" s="44">
        <v>0</v>
      </c>
      <c r="AK8" s="44">
        <v>1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CD8" s="44">
        <v>0</v>
      </c>
      <c r="CF8" s="44">
        <v>0</v>
      </c>
      <c r="CG8" s="44">
        <v>0</v>
      </c>
      <c r="CH8" s="44">
        <v>0</v>
      </c>
      <c r="CJ8" s="44">
        <v>0</v>
      </c>
    </row>
    <row r="9" spans="1:91" s="44" customFormat="1" x14ac:dyDescent="0.35">
      <c r="A9" s="44" t="s">
        <v>2</v>
      </c>
      <c r="B9" s="44">
        <v>20063282</v>
      </c>
      <c r="C9" s="44">
        <v>1988</v>
      </c>
      <c r="D9" s="44">
        <v>34</v>
      </c>
      <c r="F9" s="44" t="s">
        <v>9</v>
      </c>
      <c r="G9" s="4" t="s">
        <v>12</v>
      </c>
      <c r="H9" s="1">
        <v>44439</v>
      </c>
      <c r="I9" s="1">
        <v>44461</v>
      </c>
      <c r="J9" s="1">
        <v>44508</v>
      </c>
      <c r="K9" s="44">
        <v>34.142857142857146</v>
      </c>
      <c r="L9" s="44">
        <v>27.428571428571431</v>
      </c>
      <c r="M9" s="44">
        <v>2200</v>
      </c>
      <c r="N9" s="44">
        <v>2100</v>
      </c>
      <c r="P9" s="44">
        <v>2031.66999959842</v>
      </c>
      <c r="R9" s="44">
        <v>1</v>
      </c>
      <c r="S9" s="44">
        <v>0</v>
      </c>
      <c r="W9" s="44">
        <v>0</v>
      </c>
      <c r="Y9" s="44">
        <v>0</v>
      </c>
      <c r="AA9" s="44">
        <v>1</v>
      </c>
      <c r="AC9" s="44">
        <v>0</v>
      </c>
      <c r="AD9" s="44">
        <v>0</v>
      </c>
      <c r="AE9" s="44" t="s">
        <v>20</v>
      </c>
      <c r="AF9" s="44" t="s">
        <v>25</v>
      </c>
      <c r="AG9" s="44">
        <v>0</v>
      </c>
      <c r="AH9" s="44">
        <v>0</v>
      </c>
      <c r="AI9" s="44">
        <v>1</v>
      </c>
      <c r="AJ9" s="44">
        <v>0</v>
      </c>
      <c r="AK9" s="44">
        <v>1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22</v>
      </c>
      <c r="BF9" s="44" t="s">
        <v>25</v>
      </c>
      <c r="BG9" s="44">
        <v>0</v>
      </c>
      <c r="BH9" s="44">
        <v>1</v>
      </c>
      <c r="BI9" s="44">
        <v>0</v>
      </c>
      <c r="BJ9" s="44">
        <v>0</v>
      </c>
      <c r="BK9" s="44">
        <v>1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1</v>
      </c>
      <c r="BR9" s="44">
        <v>0</v>
      </c>
      <c r="BS9" s="44">
        <v>0</v>
      </c>
      <c r="BT9" s="44">
        <v>0</v>
      </c>
      <c r="BU9" s="44">
        <v>0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F9" s="44">
        <v>0</v>
      </c>
      <c r="CG9" s="44">
        <v>0</v>
      </c>
      <c r="CH9" s="44">
        <v>0</v>
      </c>
      <c r="CJ9" s="44">
        <v>0</v>
      </c>
    </row>
    <row r="10" spans="1:91" s="44" customFormat="1" x14ac:dyDescent="0.35">
      <c r="A10" s="44" t="s">
        <v>3</v>
      </c>
      <c r="B10" s="44">
        <v>909022196</v>
      </c>
      <c r="C10" s="44">
        <v>1987</v>
      </c>
      <c r="D10" s="44">
        <v>35</v>
      </c>
      <c r="E10" s="44">
        <v>1</v>
      </c>
      <c r="F10" s="44" t="s">
        <v>8</v>
      </c>
      <c r="G10" s="3" t="s">
        <v>12</v>
      </c>
      <c r="H10" s="1">
        <v>44426</v>
      </c>
      <c r="I10" s="1">
        <v>44480</v>
      </c>
      <c r="J10" s="1">
        <v>44508</v>
      </c>
      <c r="K10" s="44">
        <v>37</v>
      </c>
      <c r="L10" s="44">
        <v>33</v>
      </c>
      <c r="M10" s="44">
        <v>2100</v>
      </c>
      <c r="N10" s="44">
        <v>2100</v>
      </c>
      <c r="P10" s="44">
        <v>2560.5398489484351</v>
      </c>
      <c r="R10" s="44">
        <v>1</v>
      </c>
      <c r="S10" s="44">
        <v>0</v>
      </c>
      <c r="W10" s="44">
        <v>0</v>
      </c>
      <c r="Y10" s="44">
        <v>0</v>
      </c>
      <c r="AA10" s="44">
        <v>0</v>
      </c>
      <c r="AC10" s="44">
        <v>0</v>
      </c>
      <c r="AD10" s="44">
        <v>0</v>
      </c>
      <c r="AE10" s="44" t="s">
        <v>20</v>
      </c>
      <c r="AF10" s="44" t="s">
        <v>24</v>
      </c>
      <c r="AG10" s="44">
        <v>0</v>
      </c>
      <c r="AH10" s="44">
        <v>0</v>
      </c>
      <c r="AI10" s="44">
        <v>1</v>
      </c>
      <c r="AJ10" s="44">
        <v>0</v>
      </c>
      <c r="AK10" s="44">
        <v>0</v>
      </c>
      <c r="AL10" s="44">
        <v>1</v>
      </c>
      <c r="AM10" s="44">
        <v>0</v>
      </c>
      <c r="AN10" s="44">
        <v>0</v>
      </c>
      <c r="AO10" s="44">
        <v>0</v>
      </c>
      <c r="AP10" s="44">
        <v>1</v>
      </c>
      <c r="AQ10" s="44">
        <v>1</v>
      </c>
      <c r="AR10" s="44">
        <v>1</v>
      </c>
      <c r="AS10" s="44">
        <v>0</v>
      </c>
      <c r="AT10" s="44">
        <v>0</v>
      </c>
      <c r="AU10" s="44">
        <v>1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54</v>
      </c>
      <c r="BF10" s="44" t="s">
        <v>24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F10" s="44">
        <v>0</v>
      </c>
      <c r="CG10" s="44">
        <v>0</v>
      </c>
      <c r="CH10" s="44">
        <v>0</v>
      </c>
      <c r="CJ10" s="44">
        <v>0</v>
      </c>
      <c r="CK10" s="44" t="s">
        <v>73</v>
      </c>
    </row>
    <row r="11" spans="1:91" s="44" customFormat="1" x14ac:dyDescent="0.35">
      <c r="A11" s="44" t="s">
        <v>3</v>
      </c>
      <c r="B11" s="44">
        <v>768010587</v>
      </c>
      <c r="C11" s="44">
        <v>1987</v>
      </c>
      <c r="D11" s="44">
        <v>35</v>
      </c>
      <c r="E11" s="44">
        <v>1</v>
      </c>
      <c r="F11" s="44" t="s">
        <v>8</v>
      </c>
      <c r="G11" s="3" t="s">
        <v>12</v>
      </c>
      <c r="H11" s="1">
        <v>44456</v>
      </c>
      <c r="I11" s="1">
        <v>44477</v>
      </c>
      <c r="J11" s="1">
        <v>44509</v>
      </c>
      <c r="K11" s="44">
        <v>35.571428571428569</v>
      </c>
      <c r="L11" s="44">
        <v>31</v>
      </c>
      <c r="M11" s="44">
        <v>2000</v>
      </c>
      <c r="N11" s="44">
        <v>2100</v>
      </c>
      <c r="P11" s="44">
        <v>2387.3360354311162</v>
      </c>
      <c r="R11" s="44">
        <v>1</v>
      </c>
      <c r="S11" s="44">
        <v>0</v>
      </c>
      <c r="W11" s="44">
        <v>0</v>
      </c>
      <c r="Y11" s="44">
        <v>0</v>
      </c>
      <c r="AA11" s="44">
        <v>1</v>
      </c>
      <c r="AC11" s="44">
        <v>0</v>
      </c>
      <c r="AD11" s="44">
        <v>0</v>
      </c>
      <c r="AE11" s="44" t="s">
        <v>20</v>
      </c>
      <c r="AF11" s="44" t="s">
        <v>25</v>
      </c>
      <c r="AG11" s="44">
        <v>0</v>
      </c>
      <c r="AH11" s="44">
        <v>0</v>
      </c>
      <c r="AI11" s="44">
        <v>1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E11" s="44">
        <v>21</v>
      </c>
      <c r="BF11" s="44" t="s">
        <v>25</v>
      </c>
      <c r="BG11" s="44">
        <v>0</v>
      </c>
      <c r="BH11" s="44">
        <v>1</v>
      </c>
      <c r="BI11" s="44">
        <v>1</v>
      </c>
      <c r="BJ11" s="44">
        <v>0</v>
      </c>
      <c r="BK11" s="44">
        <v>1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1</v>
      </c>
      <c r="CE11" s="44">
        <v>1</v>
      </c>
      <c r="CF11" s="44">
        <v>0</v>
      </c>
      <c r="CG11" s="44">
        <v>0</v>
      </c>
      <c r="CH11" s="44">
        <v>0</v>
      </c>
      <c r="CJ11" s="44">
        <v>0</v>
      </c>
      <c r="CK11" s="44" t="s">
        <v>73</v>
      </c>
    </row>
    <row r="12" spans="1:91" s="44" customFormat="1" x14ac:dyDescent="0.35">
      <c r="A12" s="44" t="s">
        <v>2</v>
      </c>
      <c r="B12" s="44">
        <v>21401484</v>
      </c>
      <c r="C12" s="44">
        <v>1986</v>
      </c>
      <c r="D12" s="44">
        <v>36</v>
      </c>
      <c r="E12" s="44">
        <v>0</v>
      </c>
      <c r="F12" s="44" t="s">
        <v>8</v>
      </c>
      <c r="G12" s="3" t="s">
        <v>12</v>
      </c>
      <c r="H12" s="1">
        <v>44427</v>
      </c>
      <c r="I12" s="1" t="s">
        <v>52</v>
      </c>
      <c r="J12" s="1">
        <v>44479</v>
      </c>
      <c r="K12" s="44">
        <v>36</v>
      </c>
      <c r="L12" s="44">
        <v>28.571428571428569</v>
      </c>
      <c r="M12" s="44">
        <v>2200</v>
      </c>
      <c r="N12" s="44">
        <v>2100</v>
      </c>
      <c r="P12" s="44">
        <v>2387.3360354311162</v>
      </c>
      <c r="R12" s="44">
        <v>1</v>
      </c>
      <c r="S12" s="44">
        <v>0</v>
      </c>
      <c r="W12" s="44">
        <v>0</v>
      </c>
      <c r="Y12" s="44">
        <v>0</v>
      </c>
      <c r="AA12" s="44">
        <v>1</v>
      </c>
      <c r="AB12" s="44">
        <v>36</v>
      </c>
      <c r="AC12" s="44">
        <v>0</v>
      </c>
      <c r="AD12" s="44">
        <v>0</v>
      </c>
      <c r="AE12" s="44" t="s">
        <v>21</v>
      </c>
      <c r="AF12" s="44" t="s">
        <v>24</v>
      </c>
      <c r="AG12" s="44">
        <v>0</v>
      </c>
      <c r="AH12" s="44">
        <v>0</v>
      </c>
      <c r="AI12" s="44">
        <v>1</v>
      </c>
      <c r="AJ12" s="44">
        <v>0</v>
      </c>
      <c r="AK12" s="44">
        <v>0</v>
      </c>
      <c r="AL12" s="44">
        <v>1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1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F12" s="44">
        <v>0</v>
      </c>
      <c r="CG12" s="44">
        <v>0</v>
      </c>
      <c r="CH12" s="44">
        <v>0</v>
      </c>
      <c r="CJ12" s="44">
        <v>0</v>
      </c>
    </row>
    <row r="13" spans="1:91" s="44" customFormat="1" x14ac:dyDescent="0.35">
      <c r="A13" s="44" t="s">
        <v>2</v>
      </c>
      <c r="B13" s="44">
        <v>20042972</v>
      </c>
      <c r="C13" s="44">
        <v>1985</v>
      </c>
      <c r="D13" s="44">
        <v>37</v>
      </c>
      <c r="F13" s="44" t="s">
        <v>9</v>
      </c>
      <c r="G13" s="4" t="s">
        <v>12</v>
      </c>
      <c r="H13" s="1">
        <v>44428</v>
      </c>
      <c r="I13" s="1"/>
      <c r="J13" s="1">
        <v>44506</v>
      </c>
      <c r="K13" s="44">
        <v>36.142857142857146</v>
      </c>
      <c r="L13" s="44">
        <v>25.000000000000004</v>
      </c>
      <c r="M13" s="44">
        <v>2900</v>
      </c>
      <c r="N13" s="44">
        <v>2000</v>
      </c>
      <c r="P13" s="44">
        <v>2387.3360354311162</v>
      </c>
      <c r="R13" s="44">
        <v>1</v>
      </c>
      <c r="S13" s="44">
        <v>0</v>
      </c>
      <c r="W13" s="44">
        <v>0</v>
      </c>
      <c r="Y13" s="44">
        <v>0</v>
      </c>
      <c r="AA13" s="44">
        <v>1</v>
      </c>
      <c r="AC13" s="44">
        <v>0</v>
      </c>
      <c r="AD13" s="44">
        <v>0</v>
      </c>
      <c r="AE13" s="44" t="s">
        <v>21</v>
      </c>
      <c r="AF13" s="44" t="s">
        <v>24</v>
      </c>
      <c r="AG13" s="44">
        <v>0</v>
      </c>
      <c r="AH13" s="44">
        <v>0</v>
      </c>
      <c r="AI13" s="44">
        <v>1</v>
      </c>
      <c r="AJ13" s="44">
        <v>0</v>
      </c>
      <c r="AK13" s="44">
        <v>1</v>
      </c>
      <c r="AL13" s="44">
        <v>1</v>
      </c>
      <c r="AM13" s="44">
        <v>0</v>
      </c>
      <c r="AN13" s="44">
        <v>0</v>
      </c>
      <c r="AO13" s="44">
        <v>0</v>
      </c>
      <c r="AP13" s="44">
        <v>1</v>
      </c>
      <c r="AQ13" s="44">
        <v>0</v>
      </c>
      <c r="AR13" s="44">
        <v>1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CD13" s="44">
        <v>0</v>
      </c>
      <c r="CF13" s="44">
        <v>0</v>
      </c>
      <c r="CG13" s="44">
        <v>0</v>
      </c>
      <c r="CH13" s="44">
        <v>1</v>
      </c>
      <c r="CJ13" s="44">
        <v>0</v>
      </c>
    </row>
    <row r="14" spans="1:91" s="44" customFormat="1" x14ac:dyDescent="0.35">
      <c r="A14" s="44" t="s">
        <v>2</v>
      </c>
      <c r="B14" s="44">
        <v>19004603</v>
      </c>
      <c r="C14" s="44">
        <v>1984</v>
      </c>
      <c r="D14" s="44">
        <v>38</v>
      </c>
      <c r="F14" s="44" t="s">
        <v>8</v>
      </c>
      <c r="G14" s="4" t="s">
        <v>12</v>
      </c>
      <c r="H14" s="1">
        <v>44422</v>
      </c>
      <c r="I14" s="1">
        <v>44478</v>
      </c>
      <c r="J14" s="1">
        <v>44508</v>
      </c>
      <c r="K14" s="44">
        <v>34.142857142857146</v>
      </c>
      <c r="L14" s="44">
        <v>29.857142857142861</v>
      </c>
      <c r="M14" s="44">
        <v>2000</v>
      </c>
      <c r="N14" s="44">
        <v>1600</v>
      </c>
      <c r="P14" s="44">
        <v>2031.66999959842</v>
      </c>
      <c r="R14" s="44">
        <v>1</v>
      </c>
      <c r="S14" s="44">
        <v>0</v>
      </c>
      <c r="W14" s="44">
        <v>0</v>
      </c>
      <c r="Y14" s="44">
        <v>0</v>
      </c>
      <c r="AA14" s="44">
        <v>1</v>
      </c>
      <c r="AC14" s="44">
        <v>0</v>
      </c>
      <c r="AD14" s="44">
        <v>0</v>
      </c>
      <c r="AE14" s="44" t="s">
        <v>20</v>
      </c>
      <c r="AF14" s="44" t="s">
        <v>24</v>
      </c>
      <c r="AG14" s="44">
        <v>0</v>
      </c>
      <c r="AH14" s="44">
        <v>1</v>
      </c>
      <c r="AI14" s="44">
        <v>1</v>
      </c>
      <c r="AJ14" s="44">
        <v>0</v>
      </c>
      <c r="AK14" s="44">
        <v>1</v>
      </c>
      <c r="AL14" s="44">
        <v>1</v>
      </c>
      <c r="AM14" s="44">
        <v>0</v>
      </c>
      <c r="AN14" s="44">
        <v>0</v>
      </c>
      <c r="AO14" s="44">
        <v>0</v>
      </c>
      <c r="AP14" s="44">
        <v>1</v>
      </c>
      <c r="AQ14" s="44">
        <v>1</v>
      </c>
      <c r="AR14" s="44">
        <v>1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56</v>
      </c>
      <c r="BF14" s="44" t="s">
        <v>24</v>
      </c>
      <c r="BG14" s="44">
        <v>1</v>
      </c>
      <c r="BH14" s="44">
        <v>1</v>
      </c>
      <c r="BI14" s="44">
        <v>0</v>
      </c>
      <c r="BJ14" s="44">
        <v>1</v>
      </c>
      <c r="BK14" s="44">
        <v>1</v>
      </c>
      <c r="BL14" s="44">
        <v>0</v>
      </c>
      <c r="BM14" s="44">
        <v>0</v>
      </c>
      <c r="BN14" s="44">
        <v>0</v>
      </c>
      <c r="BO14" s="44">
        <v>0</v>
      </c>
      <c r="BP14" s="44">
        <v>1</v>
      </c>
      <c r="BQ14" s="44">
        <v>1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F14" s="44">
        <v>0</v>
      </c>
      <c r="CG14" s="44">
        <v>0</v>
      </c>
      <c r="CH14" s="44">
        <v>0</v>
      </c>
      <c r="CJ14" s="44">
        <v>0</v>
      </c>
    </row>
    <row r="15" spans="1:91" s="44" customFormat="1" x14ac:dyDescent="0.35">
      <c r="A15" s="44" t="s">
        <v>3</v>
      </c>
      <c r="B15" s="44">
        <v>916272828</v>
      </c>
      <c r="C15" s="44">
        <v>1984</v>
      </c>
      <c r="D15" s="44">
        <v>38</v>
      </c>
      <c r="E15" s="44">
        <v>2</v>
      </c>
      <c r="F15" s="44" t="s">
        <v>9</v>
      </c>
      <c r="G15" s="3" t="s">
        <v>12</v>
      </c>
      <c r="H15" s="1">
        <v>44425</v>
      </c>
      <c r="I15" s="1">
        <v>44481</v>
      </c>
      <c r="J15" s="1">
        <v>44532</v>
      </c>
      <c r="K15" s="44">
        <v>37.571428571428569</v>
      </c>
      <c r="L15" s="44">
        <v>30.285714285714285</v>
      </c>
      <c r="M15" s="44">
        <v>2800</v>
      </c>
      <c r="N15" s="44">
        <v>2100</v>
      </c>
      <c r="P15" s="44">
        <v>2726.9345824864808</v>
      </c>
      <c r="R15" s="44">
        <v>1</v>
      </c>
      <c r="S15" s="44">
        <v>0</v>
      </c>
      <c r="W15" s="44">
        <v>0</v>
      </c>
      <c r="Y15" s="44">
        <v>0</v>
      </c>
      <c r="AC15" s="44">
        <v>0</v>
      </c>
      <c r="AD15" s="44">
        <v>0</v>
      </c>
      <c r="AE15" s="44" t="s">
        <v>20</v>
      </c>
      <c r="AF15" s="44" t="s">
        <v>24</v>
      </c>
      <c r="AG15" s="44">
        <v>0</v>
      </c>
      <c r="AH15" s="44">
        <v>0</v>
      </c>
      <c r="AI15" s="44">
        <v>1</v>
      </c>
      <c r="AJ15" s="44">
        <v>0</v>
      </c>
      <c r="AK15" s="44">
        <v>0</v>
      </c>
      <c r="AL15" s="44">
        <v>1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E15" s="44">
        <v>56</v>
      </c>
      <c r="BF15" s="44" t="s">
        <v>24</v>
      </c>
      <c r="BG15" s="44">
        <v>0</v>
      </c>
      <c r="BH15" s="44">
        <v>1</v>
      </c>
      <c r="BI15" s="44">
        <v>0</v>
      </c>
      <c r="BJ15" s="44">
        <v>0</v>
      </c>
      <c r="BK15" s="44">
        <v>1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F15" s="44">
        <v>0</v>
      </c>
      <c r="CG15" s="44">
        <v>0</v>
      </c>
      <c r="CH15" s="44">
        <v>0</v>
      </c>
      <c r="CJ15" s="44">
        <v>0</v>
      </c>
      <c r="CK15" s="44" t="s">
        <v>73</v>
      </c>
    </row>
    <row r="16" spans="1:91" s="44" customFormat="1" x14ac:dyDescent="0.35">
      <c r="A16" s="44" t="s">
        <v>3</v>
      </c>
      <c r="B16" s="44">
        <v>908090431</v>
      </c>
      <c r="C16" s="44">
        <v>1983</v>
      </c>
      <c r="D16" s="44">
        <v>39</v>
      </c>
      <c r="E16" s="44">
        <v>2</v>
      </c>
      <c r="F16" s="44" t="s">
        <v>8</v>
      </c>
      <c r="G16" s="3" t="s">
        <v>13</v>
      </c>
      <c r="H16" s="1">
        <v>44428</v>
      </c>
      <c r="I16" s="1"/>
      <c r="J16" s="1">
        <v>44491</v>
      </c>
      <c r="K16" s="44">
        <v>39.714285714285715</v>
      </c>
      <c r="L16" s="44">
        <v>30.714285714285715</v>
      </c>
      <c r="M16" s="44">
        <v>3000</v>
      </c>
      <c r="N16" s="44">
        <v>2700</v>
      </c>
      <c r="O16" s="44">
        <v>2500</v>
      </c>
      <c r="P16" s="44">
        <v>3027.866102317616</v>
      </c>
      <c r="R16" s="44">
        <v>1</v>
      </c>
      <c r="S16" s="44">
        <v>0</v>
      </c>
      <c r="W16" s="44">
        <v>1</v>
      </c>
      <c r="X16" s="44">
        <v>32</v>
      </c>
      <c r="Y16" s="44">
        <v>0</v>
      </c>
      <c r="AA16" s="44">
        <v>0</v>
      </c>
      <c r="AC16" s="44">
        <v>0</v>
      </c>
      <c r="AD16" s="44">
        <v>0</v>
      </c>
      <c r="AE16" s="44" t="s">
        <v>21</v>
      </c>
      <c r="AF16" s="44" t="s">
        <v>24</v>
      </c>
      <c r="AG16" s="44">
        <v>0</v>
      </c>
      <c r="AH16" s="44">
        <v>0</v>
      </c>
      <c r="AI16" s="44">
        <v>1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1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F16" s="44">
        <v>0</v>
      </c>
      <c r="CG16" s="44">
        <v>0</v>
      </c>
      <c r="CH16" s="44">
        <v>0</v>
      </c>
      <c r="CJ16" s="44">
        <v>1.1000000000000001</v>
      </c>
      <c r="CK16" s="44" t="s">
        <v>73</v>
      </c>
      <c r="CM16" s="44" t="s">
        <v>68</v>
      </c>
    </row>
    <row r="17" spans="1:88" s="44" customFormat="1" x14ac:dyDescent="0.35">
      <c r="A17" s="44" t="s">
        <v>2</v>
      </c>
      <c r="B17" s="44">
        <v>16009535</v>
      </c>
      <c r="C17" s="44">
        <v>1978</v>
      </c>
      <c r="D17" s="44">
        <v>44</v>
      </c>
      <c r="F17" s="44" t="s">
        <v>9</v>
      </c>
      <c r="G17" s="4" t="s">
        <v>12</v>
      </c>
      <c r="H17" s="1">
        <v>44426</v>
      </c>
      <c r="I17" s="1"/>
      <c r="J17" s="1">
        <v>44502</v>
      </c>
      <c r="K17" s="44">
        <v>32.857142857142854</v>
      </c>
      <c r="L17" s="44">
        <v>21.999999999999996</v>
      </c>
      <c r="M17" s="44">
        <v>1400</v>
      </c>
      <c r="N17" s="44">
        <v>1700</v>
      </c>
      <c r="P17" s="44">
        <v>1854.4313788494881</v>
      </c>
      <c r="R17" s="44">
        <v>1</v>
      </c>
      <c r="S17" s="44">
        <v>0</v>
      </c>
      <c r="W17" s="44">
        <v>1</v>
      </c>
      <c r="Y17" s="44">
        <v>0</v>
      </c>
      <c r="AA17" s="44">
        <v>1</v>
      </c>
      <c r="AC17" s="44">
        <v>0</v>
      </c>
      <c r="AD17" s="44">
        <v>0</v>
      </c>
      <c r="AE17" s="44" t="s">
        <v>21</v>
      </c>
      <c r="AF17" s="44" t="s">
        <v>24</v>
      </c>
      <c r="AG17" s="44">
        <v>0</v>
      </c>
      <c r="AH17" s="44">
        <v>0</v>
      </c>
      <c r="AI17" s="44">
        <v>1</v>
      </c>
      <c r="AJ17" s="44">
        <v>0</v>
      </c>
      <c r="AK17" s="44">
        <v>1</v>
      </c>
      <c r="AL17" s="44">
        <v>1</v>
      </c>
      <c r="AM17" s="44">
        <v>0</v>
      </c>
      <c r="AN17" s="44">
        <v>0</v>
      </c>
      <c r="AO17" s="44">
        <v>0</v>
      </c>
      <c r="AP17" s="44">
        <v>1</v>
      </c>
      <c r="AQ17" s="44">
        <v>1</v>
      </c>
      <c r="AR17" s="44">
        <v>1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CD17" s="44">
        <v>0</v>
      </c>
      <c r="CF17" s="44">
        <v>0</v>
      </c>
      <c r="CG17" s="44">
        <v>0</v>
      </c>
      <c r="CH17" s="44">
        <v>0</v>
      </c>
      <c r="CJ17" s="44">
        <v>0</v>
      </c>
    </row>
    <row r="18" spans="1:88" s="44" customFormat="1" x14ac:dyDescent="0.35">
      <c r="A18" s="44" t="s">
        <v>2</v>
      </c>
      <c r="B18" s="44">
        <v>14004341</v>
      </c>
      <c r="C18" s="44">
        <v>1973</v>
      </c>
      <c r="D18" s="44">
        <v>49</v>
      </c>
      <c r="E18" s="44">
        <v>0</v>
      </c>
      <c r="F18" s="44" t="s">
        <v>9</v>
      </c>
      <c r="G18" s="3" t="s">
        <v>12</v>
      </c>
      <c r="H18" s="1">
        <v>44438</v>
      </c>
      <c r="I18" s="1" t="s">
        <v>52</v>
      </c>
      <c r="J18" s="1">
        <v>44449</v>
      </c>
      <c r="K18" s="44">
        <v>36.142857142857146</v>
      </c>
      <c r="L18" s="44">
        <v>34.571428571428577</v>
      </c>
      <c r="M18" s="44">
        <v>2200</v>
      </c>
      <c r="N18" s="44">
        <v>2400</v>
      </c>
      <c r="P18" s="44">
        <v>2387.3360354311162</v>
      </c>
      <c r="R18" s="44">
        <v>1</v>
      </c>
      <c r="S18" s="44">
        <v>0</v>
      </c>
      <c r="W18" s="44">
        <v>0</v>
      </c>
      <c r="Y18" s="44">
        <v>0</v>
      </c>
      <c r="AA18" s="44">
        <v>1</v>
      </c>
      <c r="AB18" s="44">
        <v>36.142857142857146</v>
      </c>
      <c r="AC18" s="44">
        <v>0</v>
      </c>
      <c r="AD18" s="44">
        <v>0</v>
      </c>
      <c r="AE18" s="44" t="s">
        <v>21</v>
      </c>
      <c r="AF18" s="44" t="s">
        <v>25</v>
      </c>
      <c r="AG18" s="44">
        <v>0</v>
      </c>
      <c r="AH18" s="44">
        <v>0</v>
      </c>
      <c r="AI18" s="44">
        <v>1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v>0</v>
      </c>
      <c r="BU18" s="44">
        <v>0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F18" s="44">
        <v>0</v>
      </c>
      <c r="CG18" s="44">
        <v>0</v>
      </c>
      <c r="CH18" s="44">
        <v>0</v>
      </c>
      <c r="CJ18" s="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7137-DD4D-4CAD-B0C0-9759CB3D428A}">
  <dimension ref="A1:B88"/>
  <sheetViews>
    <sheetView topLeftCell="A56" workbookViewId="0">
      <selection activeCell="B18" sqref="B18"/>
    </sheetView>
  </sheetViews>
  <sheetFormatPr defaultColWidth="8.81640625" defaultRowHeight="14.5" x14ac:dyDescent="0.35"/>
  <cols>
    <col min="1" max="1" width="19.453125" customWidth="1"/>
    <col min="2" max="2" width="51.453125" customWidth="1"/>
  </cols>
  <sheetData>
    <row r="1" spans="1:2" x14ac:dyDescent="0.35">
      <c r="A1" t="s">
        <v>179</v>
      </c>
      <c r="B1" t="s">
        <v>180</v>
      </c>
    </row>
    <row r="2" spans="1:2" x14ac:dyDescent="0.35">
      <c r="A2" t="s">
        <v>1</v>
      </c>
      <c r="B2" t="s">
        <v>101</v>
      </c>
    </row>
    <row r="3" spans="1:2" x14ac:dyDescent="0.35">
      <c r="A3" t="s">
        <v>0</v>
      </c>
      <c r="B3" t="s">
        <v>99</v>
      </c>
    </row>
    <row r="4" spans="1:2" x14ac:dyDescent="0.35">
      <c r="A4" t="s">
        <v>4</v>
      </c>
      <c r="B4" t="s">
        <v>100</v>
      </c>
    </row>
    <row r="5" spans="1:2" x14ac:dyDescent="0.35">
      <c r="A5" t="s">
        <v>5</v>
      </c>
      <c r="B5" t="s">
        <v>155</v>
      </c>
    </row>
    <row r="6" spans="1:2" x14ac:dyDescent="0.35">
      <c r="A6" t="s">
        <v>6</v>
      </c>
      <c r="B6" t="s">
        <v>156</v>
      </c>
    </row>
    <row r="7" spans="1:2" x14ac:dyDescent="0.35">
      <c r="A7" t="s">
        <v>7</v>
      </c>
      <c r="B7" t="s">
        <v>102</v>
      </c>
    </row>
    <row r="8" spans="1:2" x14ac:dyDescent="0.35">
      <c r="A8" s="2" t="s">
        <v>10</v>
      </c>
      <c r="B8" t="s">
        <v>103</v>
      </c>
    </row>
    <row r="9" spans="1:2" x14ac:dyDescent="0.35">
      <c r="A9" s="1" t="s">
        <v>23</v>
      </c>
      <c r="B9" t="s">
        <v>157</v>
      </c>
    </row>
    <row r="10" spans="1:2" x14ac:dyDescent="0.35">
      <c r="A10" s="1" t="s">
        <v>51</v>
      </c>
      <c r="B10" t="s">
        <v>158</v>
      </c>
    </row>
    <row r="11" spans="1:2" x14ac:dyDescent="0.35">
      <c r="A11" s="1" t="s">
        <v>64</v>
      </c>
      <c r="B11" t="s">
        <v>159</v>
      </c>
    </row>
    <row r="12" spans="1:2" x14ac:dyDescent="0.35">
      <c r="A12" t="s">
        <v>65</v>
      </c>
      <c r="B12" t="s">
        <v>160</v>
      </c>
    </row>
    <row r="13" spans="1:2" x14ac:dyDescent="0.35">
      <c r="A13" t="s">
        <v>74</v>
      </c>
      <c r="B13" t="s">
        <v>161</v>
      </c>
    </row>
    <row r="14" spans="1:2" x14ac:dyDescent="0.35">
      <c r="A14" t="s">
        <v>54</v>
      </c>
      <c r="B14" t="s">
        <v>162</v>
      </c>
    </row>
    <row r="15" spans="1:2" x14ac:dyDescent="0.35">
      <c r="A15" t="s">
        <v>55</v>
      </c>
      <c r="B15" t="s">
        <v>163</v>
      </c>
    </row>
    <row r="16" spans="1:2" x14ac:dyDescent="0.35">
      <c r="A16" t="s">
        <v>72</v>
      </c>
      <c r="B16" t="s">
        <v>164</v>
      </c>
    </row>
    <row r="17" spans="1:2" x14ac:dyDescent="0.35">
      <c r="A17" t="s">
        <v>56</v>
      </c>
      <c r="B17" t="s">
        <v>104</v>
      </c>
    </row>
    <row r="18" spans="1:2" x14ac:dyDescent="0.35">
      <c r="A18" t="s">
        <v>105</v>
      </c>
      <c r="B18" t="s">
        <v>111</v>
      </c>
    </row>
    <row r="19" spans="1:2" x14ac:dyDescent="0.35">
      <c r="A19" t="s">
        <v>14</v>
      </c>
      <c r="B19" t="s">
        <v>165</v>
      </c>
    </row>
    <row r="20" spans="1:2" x14ac:dyDescent="0.35">
      <c r="A20" t="s">
        <v>106</v>
      </c>
      <c r="B20" t="s">
        <v>112</v>
      </c>
    </row>
    <row r="21" spans="1:2" x14ac:dyDescent="0.35">
      <c r="A21" t="s">
        <v>107</v>
      </c>
      <c r="B21" t="s">
        <v>166</v>
      </c>
    </row>
    <row r="22" spans="1:2" x14ac:dyDescent="0.35">
      <c r="A22" t="s">
        <v>108</v>
      </c>
      <c r="B22" t="s">
        <v>114</v>
      </c>
    </row>
    <row r="23" spans="1:2" x14ac:dyDescent="0.35">
      <c r="A23" t="s">
        <v>16</v>
      </c>
      <c r="B23" t="s">
        <v>167</v>
      </c>
    </row>
    <row r="24" spans="1:2" x14ac:dyDescent="0.35">
      <c r="A24" t="s">
        <v>109</v>
      </c>
      <c r="B24" t="s">
        <v>111</v>
      </c>
    </row>
    <row r="25" spans="1:2" x14ac:dyDescent="0.35">
      <c r="A25" t="s">
        <v>110</v>
      </c>
      <c r="B25" t="s">
        <v>168</v>
      </c>
    </row>
    <row r="26" spans="1:2" x14ac:dyDescent="0.35">
      <c r="A26" t="s">
        <v>18</v>
      </c>
      <c r="B26" t="s">
        <v>113</v>
      </c>
    </row>
    <row r="27" spans="1:2" x14ac:dyDescent="0.35">
      <c r="A27" t="s">
        <v>19</v>
      </c>
      <c r="B27" t="s">
        <v>115</v>
      </c>
    </row>
    <row r="28" spans="1:2" x14ac:dyDescent="0.35">
      <c r="A28" t="s">
        <v>22</v>
      </c>
      <c r="B28" t="s">
        <v>116</v>
      </c>
    </row>
    <row r="29" spans="1:2" x14ac:dyDescent="0.35">
      <c r="A29" t="s">
        <v>26</v>
      </c>
      <c r="B29" t="s">
        <v>117</v>
      </c>
    </row>
    <row r="30" spans="1:2" x14ac:dyDescent="0.35">
      <c r="A30" t="s">
        <v>27</v>
      </c>
      <c r="B30" t="s">
        <v>118</v>
      </c>
    </row>
    <row r="31" spans="1:2" x14ac:dyDescent="0.35">
      <c r="A31" t="s">
        <v>43</v>
      </c>
      <c r="B31" t="s">
        <v>120</v>
      </c>
    </row>
    <row r="32" spans="1:2" x14ac:dyDescent="0.35">
      <c r="A32" t="s">
        <v>44</v>
      </c>
      <c r="B32" t="s">
        <v>121</v>
      </c>
    </row>
    <row r="33" spans="1:2" x14ac:dyDescent="0.35">
      <c r="A33" t="s">
        <v>45</v>
      </c>
      <c r="B33" t="s">
        <v>122</v>
      </c>
    </row>
    <row r="34" spans="1:2" x14ac:dyDescent="0.35">
      <c r="A34" t="s">
        <v>46</v>
      </c>
      <c r="B34" t="s">
        <v>123</v>
      </c>
    </row>
    <row r="35" spans="1:2" x14ac:dyDescent="0.35">
      <c r="A35" t="s">
        <v>28</v>
      </c>
      <c r="B35" t="s">
        <v>119</v>
      </c>
    </row>
    <row r="36" spans="1:2" x14ac:dyDescent="0.35">
      <c r="A36" t="s">
        <v>29</v>
      </c>
      <c r="B36" t="s">
        <v>119</v>
      </c>
    </row>
    <row r="37" spans="1:2" x14ac:dyDescent="0.35">
      <c r="A37" t="s">
        <v>30</v>
      </c>
      <c r="B37" t="s">
        <v>119</v>
      </c>
    </row>
    <row r="38" spans="1:2" x14ac:dyDescent="0.35">
      <c r="A38" t="s">
        <v>47</v>
      </c>
      <c r="B38" t="s">
        <v>119</v>
      </c>
    </row>
    <row r="39" spans="1:2" x14ac:dyDescent="0.35">
      <c r="A39" t="s">
        <v>31</v>
      </c>
      <c r="B39" t="s">
        <v>119</v>
      </c>
    </row>
    <row r="40" spans="1:2" x14ac:dyDescent="0.35">
      <c r="A40" t="s">
        <v>32</v>
      </c>
      <c r="B40" t="s">
        <v>119</v>
      </c>
    </row>
    <row r="41" spans="1:2" x14ac:dyDescent="0.35">
      <c r="A41" t="s">
        <v>33</v>
      </c>
      <c r="B41" t="s">
        <v>124</v>
      </c>
    </row>
    <row r="42" spans="1:2" x14ac:dyDescent="0.35">
      <c r="A42" t="s">
        <v>49</v>
      </c>
      <c r="B42" t="s">
        <v>125</v>
      </c>
    </row>
    <row r="43" spans="1:2" x14ac:dyDescent="0.35">
      <c r="A43" t="s">
        <v>87</v>
      </c>
      <c r="B43" t="s">
        <v>126</v>
      </c>
    </row>
    <row r="44" spans="1:2" x14ac:dyDescent="0.35">
      <c r="A44" t="s">
        <v>34</v>
      </c>
      <c r="B44" t="s">
        <v>127</v>
      </c>
    </row>
    <row r="45" spans="1:2" x14ac:dyDescent="0.35">
      <c r="A45" t="s">
        <v>35</v>
      </c>
      <c r="B45" t="s">
        <v>128</v>
      </c>
    </row>
    <row r="46" spans="1:2" x14ac:dyDescent="0.35">
      <c r="A46" t="s">
        <v>36</v>
      </c>
      <c r="B46" t="s">
        <v>119</v>
      </c>
    </row>
    <row r="47" spans="1:2" x14ac:dyDescent="0.35">
      <c r="A47" t="s">
        <v>37</v>
      </c>
      <c r="B47" t="s">
        <v>129</v>
      </c>
    </row>
    <row r="48" spans="1:2" x14ac:dyDescent="0.35">
      <c r="A48" t="s">
        <v>48</v>
      </c>
      <c r="B48" t="s">
        <v>131</v>
      </c>
    </row>
    <row r="49" spans="1:2" x14ac:dyDescent="0.35">
      <c r="A49" t="s">
        <v>38</v>
      </c>
      <c r="B49" t="s">
        <v>130</v>
      </c>
    </row>
    <row r="50" spans="1:2" x14ac:dyDescent="0.35">
      <c r="A50" t="s">
        <v>39</v>
      </c>
      <c r="B50" t="s">
        <v>132</v>
      </c>
    </row>
    <row r="51" spans="1:2" x14ac:dyDescent="0.35">
      <c r="A51" t="s">
        <v>40</v>
      </c>
      <c r="B51" t="s">
        <v>133</v>
      </c>
    </row>
    <row r="52" spans="1:2" x14ac:dyDescent="0.35">
      <c r="A52" t="s">
        <v>41</v>
      </c>
      <c r="B52" t="s">
        <v>134</v>
      </c>
    </row>
    <row r="53" spans="1:2" x14ac:dyDescent="0.35">
      <c r="A53" t="s">
        <v>42</v>
      </c>
      <c r="B53" t="s">
        <v>135</v>
      </c>
    </row>
    <row r="54" spans="1:2" x14ac:dyDescent="0.35">
      <c r="A54" t="s">
        <v>50</v>
      </c>
      <c r="B54" t="s">
        <v>154</v>
      </c>
    </row>
    <row r="55" spans="1:2" x14ac:dyDescent="0.35">
      <c r="A55" t="s">
        <v>53</v>
      </c>
      <c r="B55" t="s">
        <v>153</v>
      </c>
    </row>
    <row r="56" spans="1:2" x14ac:dyDescent="0.35">
      <c r="A56" t="s">
        <v>75</v>
      </c>
      <c r="B56" t="s">
        <v>136</v>
      </c>
    </row>
    <row r="57" spans="1:2" x14ac:dyDescent="0.35">
      <c r="A57" t="s">
        <v>76</v>
      </c>
      <c r="B57" t="s">
        <v>137</v>
      </c>
    </row>
    <row r="58" spans="1:2" x14ac:dyDescent="0.35">
      <c r="A58" t="s">
        <v>77</v>
      </c>
      <c r="B58" t="s">
        <v>138</v>
      </c>
    </row>
    <row r="59" spans="1:2" x14ac:dyDescent="0.35">
      <c r="A59" t="s">
        <v>78</v>
      </c>
      <c r="B59" t="s">
        <v>139</v>
      </c>
    </row>
    <row r="60" spans="1:2" x14ac:dyDescent="0.35">
      <c r="A60" t="s">
        <v>79</v>
      </c>
      <c r="B60" t="s">
        <v>140</v>
      </c>
    </row>
    <row r="61" spans="1:2" x14ac:dyDescent="0.35">
      <c r="A61" t="s">
        <v>80</v>
      </c>
      <c r="B61" t="s">
        <v>140</v>
      </c>
    </row>
    <row r="62" spans="1:2" x14ac:dyDescent="0.35">
      <c r="A62" t="s">
        <v>81</v>
      </c>
      <c r="B62" t="s">
        <v>140</v>
      </c>
    </row>
    <row r="63" spans="1:2" x14ac:dyDescent="0.35">
      <c r="A63" t="s">
        <v>82</v>
      </c>
      <c r="B63" t="s">
        <v>140</v>
      </c>
    </row>
    <row r="64" spans="1:2" x14ac:dyDescent="0.35">
      <c r="A64" t="s">
        <v>83</v>
      </c>
      <c r="B64" t="s">
        <v>140</v>
      </c>
    </row>
    <row r="65" spans="1:2" x14ac:dyDescent="0.35">
      <c r="A65" t="s">
        <v>84</v>
      </c>
      <c r="B65" t="s">
        <v>140</v>
      </c>
    </row>
    <row r="66" spans="1:2" x14ac:dyDescent="0.35">
      <c r="A66" t="s">
        <v>85</v>
      </c>
      <c r="B66" t="s">
        <v>141</v>
      </c>
    </row>
    <row r="67" spans="1:2" x14ac:dyDescent="0.35">
      <c r="A67" t="s">
        <v>86</v>
      </c>
      <c r="B67" t="s">
        <v>142</v>
      </c>
    </row>
    <row r="68" spans="1:2" x14ac:dyDescent="0.35">
      <c r="A68" t="s">
        <v>88</v>
      </c>
      <c r="B68" t="s">
        <v>143</v>
      </c>
    </row>
    <row r="69" spans="1:2" x14ac:dyDescent="0.35">
      <c r="A69" t="s">
        <v>89</v>
      </c>
      <c r="B69" t="s">
        <v>144</v>
      </c>
    </row>
    <row r="70" spans="1:2" x14ac:dyDescent="0.35">
      <c r="A70" t="s">
        <v>90</v>
      </c>
      <c r="B70" t="s">
        <v>145</v>
      </c>
    </row>
    <row r="71" spans="1:2" x14ac:dyDescent="0.35">
      <c r="A71" t="s">
        <v>91</v>
      </c>
      <c r="B71" t="s">
        <v>140</v>
      </c>
    </row>
    <row r="72" spans="1:2" x14ac:dyDescent="0.35">
      <c r="A72" t="s">
        <v>92</v>
      </c>
      <c r="B72" t="s">
        <v>146</v>
      </c>
    </row>
    <row r="73" spans="1:2" x14ac:dyDescent="0.35">
      <c r="A73" t="s">
        <v>93</v>
      </c>
      <c r="B73" t="s">
        <v>147</v>
      </c>
    </row>
    <row r="74" spans="1:2" x14ac:dyDescent="0.35">
      <c r="A74" t="s">
        <v>94</v>
      </c>
      <c r="B74" t="s">
        <v>148</v>
      </c>
    </row>
    <row r="75" spans="1:2" x14ac:dyDescent="0.35">
      <c r="A75" t="s">
        <v>95</v>
      </c>
      <c r="B75" t="s">
        <v>149</v>
      </c>
    </row>
    <row r="76" spans="1:2" x14ac:dyDescent="0.35">
      <c r="A76" t="s">
        <v>96</v>
      </c>
      <c r="B76" t="s">
        <v>150</v>
      </c>
    </row>
    <row r="77" spans="1:2" x14ac:dyDescent="0.35">
      <c r="A77" t="s">
        <v>97</v>
      </c>
      <c r="B77" t="s">
        <v>151</v>
      </c>
    </row>
    <row r="78" spans="1:2" x14ac:dyDescent="0.35">
      <c r="A78" t="s">
        <v>98</v>
      </c>
      <c r="B78" t="s">
        <v>152</v>
      </c>
    </row>
    <row r="79" spans="1:2" x14ac:dyDescent="0.35">
      <c r="A79" t="s">
        <v>57</v>
      </c>
      <c r="B79" t="s">
        <v>172</v>
      </c>
    </row>
    <row r="80" spans="1:2" x14ac:dyDescent="0.35">
      <c r="A80" t="s">
        <v>60</v>
      </c>
      <c r="B80" t="s">
        <v>169</v>
      </c>
    </row>
    <row r="81" spans="1:2" x14ac:dyDescent="0.35">
      <c r="A81" t="s">
        <v>58</v>
      </c>
      <c r="B81" t="s">
        <v>170</v>
      </c>
    </row>
    <row r="82" spans="1:2" x14ac:dyDescent="0.35">
      <c r="A82" t="s">
        <v>59</v>
      </c>
      <c r="B82" t="s">
        <v>171</v>
      </c>
    </row>
    <row r="83" spans="1:2" x14ac:dyDescent="0.35">
      <c r="A83" t="s">
        <v>61</v>
      </c>
      <c r="B83" t="s">
        <v>173</v>
      </c>
    </row>
    <row r="84" spans="1:2" x14ac:dyDescent="0.35">
      <c r="A84" t="s">
        <v>62</v>
      </c>
      <c r="B84" t="s">
        <v>174</v>
      </c>
    </row>
    <row r="85" spans="1:2" x14ac:dyDescent="0.35">
      <c r="A85" t="s">
        <v>63</v>
      </c>
      <c r="B85" t="s">
        <v>175</v>
      </c>
    </row>
    <row r="86" spans="1:2" x14ac:dyDescent="0.35">
      <c r="A86" t="s">
        <v>66</v>
      </c>
      <c r="B86" t="s">
        <v>176</v>
      </c>
    </row>
    <row r="87" spans="1:2" x14ac:dyDescent="0.35">
      <c r="A87" t="s">
        <v>71</v>
      </c>
      <c r="B87" t="s">
        <v>177</v>
      </c>
    </row>
    <row r="88" spans="1:2" x14ac:dyDescent="0.35">
      <c r="A88" t="s">
        <v>67</v>
      </c>
      <c r="B8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Duy Nguyen-Le</cp:lastModifiedBy>
  <dcterms:created xsi:type="dcterms:W3CDTF">2022-01-27T03:09:13Z</dcterms:created>
  <dcterms:modified xsi:type="dcterms:W3CDTF">2022-06-10T13:04:02Z</dcterms:modified>
</cp:coreProperties>
</file>