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TUD_APP\Manager_QuanLyHieuSach\src\main\resources\DataImports\"/>
    </mc:Choice>
  </mc:AlternateContent>
  <xr:revisionPtr revIDLastSave="0" documentId="13_ncr:1_{AF0F0164-83D6-4BE9-9A79-9ABBC8636271}" xr6:coauthVersionLast="47" xr6:coauthVersionMax="47" xr10:uidLastSave="{00000000-0000-0000-0000-000000000000}"/>
  <bookViews>
    <workbookView xWindow="-108" yWindow="-108" windowWidth="23256" windowHeight="12456" activeTab="1" xr2:uid="{B4A98E7E-91B4-4117-82EF-535CA966D02F}"/>
  </bookViews>
  <sheets>
    <sheet name="Trang_tính3" sheetId="3" r:id="rId1"/>
    <sheet name="Trang_tính2" sheetId="2" r:id="rId2"/>
    <sheet name="Trang_tính1" sheetId="1" r:id="rId3"/>
  </sheets>
  <definedNames>
    <definedName name="_xlnm._FilterDatabase" localSheetId="2" hidden="1">Trang_tính1!$A$1:$L$1</definedName>
    <definedName name="_xlnm._FilterDatabase" localSheetId="0" hidden="1">Trang_tính3!$A$1:$D$26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2" i="2"/>
  <c r="C4" i="1" l="1"/>
  <c r="D2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" i="3"/>
  <c r="A2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C3" i="1"/>
  <c r="C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E3" i="1"/>
  <c r="E2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H8" i="1"/>
  <c r="E8" i="1"/>
  <c r="H7" i="1"/>
  <c r="E7" i="1"/>
  <c r="H6" i="1"/>
  <c r="E6" i="1"/>
  <c r="H5" i="1"/>
  <c r="E5" i="1"/>
  <c r="H4" i="1"/>
  <c r="E4" i="1"/>
  <c r="H3" i="1"/>
  <c r="H2" i="1"/>
</calcChain>
</file>

<file path=xl/sharedStrings.xml><?xml version="1.0" encoding="utf-8"?>
<sst xmlns="http://schemas.openxmlformats.org/spreadsheetml/2006/main" count="246" uniqueCount="198">
  <si>
    <t>idSanPham</t>
  </si>
  <si>
    <t>tenSanPham</t>
  </si>
  <si>
    <t>loaiSanPham</t>
  </si>
  <si>
    <t>nhaCungCap</t>
  </si>
  <si>
    <t>kichThuoc</t>
  </si>
  <si>
    <t>mauSac</t>
  </si>
  <si>
    <t>trangThai</t>
  </si>
  <si>
    <t>thue</t>
  </si>
  <si>
    <t>giaNhap</t>
  </si>
  <si>
    <t>soLuong</t>
  </si>
  <si>
    <t>giaBan</t>
  </si>
  <si>
    <t>giaKhuyenMai</t>
  </si>
  <si>
    <t>Đèn trang trí phòng ngủ</t>
  </si>
  <si>
    <t>Vàng</t>
  </si>
  <si>
    <t>Bàn là hơi nước</t>
  </si>
  <si>
    <t>Trắng</t>
  </si>
  <si>
    <t>Điều hòa không khí</t>
  </si>
  <si>
    <t>Xanh</t>
  </si>
  <si>
    <t>Túi xách da thật</t>
  </si>
  <si>
    <t>Nâu</t>
  </si>
  <si>
    <t>Loa Bluetooth di động</t>
  </si>
  <si>
    <t>Đen</t>
  </si>
  <si>
    <t>Quạt mini USB</t>
  </si>
  <si>
    <t>Đỏ</t>
  </si>
  <si>
    <t>Ốp lưng điện thoại</t>
  </si>
  <si>
    <t>Hồng</t>
  </si>
  <si>
    <t>Máy pha cà phê</t>
  </si>
  <si>
    <t>Đồng hồ đeo tay</t>
  </si>
  <si>
    <t>Bạc</t>
  </si>
  <si>
    <t>Gối ôm hình thú</t>
  </si>
  <si>
    <t>Kính mát thời trang</t>
  </si>
  <si>
    <t>Xám</t>
  </si>
  <si>
    <t>Túi xách laptop</t>
  </si>
  <si>
    <t>Chuột máy tính không dây</t>
  </si>
  <si>
    <t>Nước hoa nữ</t>
  </si>
  <si>
    <t>Hương hoa</t>
  </si>
  <si>
    <t>Ổ cắm điện thông minh</t>
  </si>
  <si>
    <t>Kem chống nắng</t>
  </si>
  <si>
    <t>Đồng hồ báo thức</t>
  </si>
  <si>
    <t>Sạc dự phòng 10000mAh</t>
  </si>
  <si>
    <t>Chảo chống dính</t>
  </si>
  <si>
    <t>Túi đựng mỹ phẩm</t>
  </si>
  <si>
    <t>Bình nước thể thao</t>
  </si>
  <si>
    <t>Xanh dương</t>
  </si>
  <si>
    <t>Miếng dán tường hình hoa</t>
  </si>
  <si>
    <t>Nhiều màu</t>
  </si>
  <si>
    <t>Găng tay mùa đông</t>
  </si>
  <si>
    <t>Thước kẻ</t>
  </si>
  <si>
    <t>Khăn trải bàn</t>
  </si>
  <si>
    <t>Bảng flipchart</t>
  </si>
  <si>
    <t>Sổ tay da bò</t>
  </si>
  <si>
    <t>Kem</t>
  </si>
  <si>
    <t>Thảm trải sàn phòng khách</t>
  </si>
  <si>
    <t>Ốp lưng máy tính bảng</t>
  </si>
  <si>
    <t>Xanh lá</t>
  </si>
  <si>
    <t>Miếng lót chuột</t>
  </si>
  <si>
    <t>Dây cáp sạc nhanh</t>
  </si>
  <si>
    <t>Cặp xách công sở</t>
  </si>
  <si>
    <t>Kính chống tia UV</t>
  </si>
  <si>
    <t>Gương trang điểm</t>
  </si>
  <si>
    <t>Bình phun nước hoa hồng</t>
  </si>
  <si>
    <t>Ổ cắm điện đa năng</t>
  </si>
  <si>
    <t>Khay đựng đồ trang điểm</t>
  </si>
  <si>
    <t>Gối tựa lưng sofa</t>
  </si>
  <si>
    <t>Ổ cắm điện thông minh WiFi</t>
  </si>
  <si>
    <t>Máy sấy tóc</t>
  </si>
  <si>
    <t>Túi đựng laptop chống sốc</t>
  </si>
  <si>
    <t>Chuột máy tính có dây</t>
  </si>
  <si>
    <t>Khăn mặt bông nhung</t>
  </si>
  <si>
    <t>Túi xách du lịch</t>
  </si>
  <si>
    <t>Kính lúp đeo mắt</t>
  </si>
  <si>
    <t>Dây loa đa năng</t>
  </si>
  <si>
    <t>Thước đo chiều dài cánh cửa</t>
  </si>
  <si>
    <t>Gối trang trí hình con thỏ</t>
  </si>
  <si>
    <t>Máy làm sữa đậu nành</t>
  </si>
  <si>
    <t>Nón snapback hiphop</t>
  </si>
  <si>
    <t>Đèn đọc sách LED</t>
  </si>
  <si>
    <t>Ghế sofa phòng khách</t>
  </si>
  <si>
    <t>Máy pha cà phê espresso</t>
  </si>
  <si>
    <t>Bình hoa trang trí</t>
  </si>
  <si>
    <t>Ống kính máy ảnh Nikon</t>
  </si>
  <si>
    <t>Xanh lá cây</t>
  </si>
  <si>
    <t>Túi xách laptop chống sốc</t>
  </si>
  <si>
    <t>Quần áo thể thao nam</t>
  </si>
  <si>
    <t>Máy sấy tóc chuyên nghiệp</t>
  </si>
  <si>
    <t>Gương trang điểm LED</t>
  </si>
  <si>
    <t>idLoaiSanPham</t>
  </si>
  <si>
    <t>tenLoaiSanPham</t>
  </si>
  <si>
    <t>Đồ chơi</t>
  </si>
  <si>
    <t>Sách</t>
  </si>
  <si>
    <t>Phim và album</t>
  </si>
  <si>
    <t>Trò chơi giáo dục</t>
  </si>
  <si>
    <t>Bản đồ</t>
  </si>
  <si>
    <t>Dấu trang</t>
  </si>
  <si>
    <t>Văn phòng phẩm</t>
  </si>
  <si>
    <t>Bút mực trang trí</t>
  </si>
  <si>
    <t>Thiệp chúc mừng và thiệp ghi chú trống</t>
  </si>
  <si>
    <t>Trò chơi bảng</t>
  </si>
  <si>
    <t>idNhaCungCap</t>
  </si>
  <si>
    <t>tenNhaCungCap</t>
  </si>
  <si>
    <t>diaChi</t>
  </si>
  <si>
    <t>soDienThoai</t>
  </si>
  <si>
    <t>Công ty Điện tử Minh Châu</t>
  </si>
  <si>
    <t>Công ty Thời trang Áo Đẹp</t>
  </si>
  <si>
    <t>Công ty Đồ gia dụng Hạnh Phúc</t>
  </si>
  <si>
    <t>Công ty Mỹ phẩm Tâm Anh</t>
  </si>
  <si>
    <t>Công ty Quà lưu niệm Vui Vẻ</t>
  </si>
  <si>
    <t>Công ty Sách Hữu Nghị</t>
  </si>
  <si>
    <t>Công ty Đồ chơi Trí Tuệ</t>
  </si>
  <si>
    <t>Công ty Nước hoa Thanh Xuân</t>
  </si>
  <si>
    <t>Công ty Đồ điện gia dụng Tiến Đạt</t>
  </si>
  <si>
    <t>Công ty Phụ kiện Thời trang Sang Trọng</t>
  </si>
  <si>
    <t>Công ty Sách Văn Học Việt Nam</t>
  </si>
  <si>
    <t>Công ty Sách Giáo Khoa Thành Phố</t>
  </si>
  <si>
    <t>Công ty Văn Phòng Phẩm Thái Bình</t>
  </si>
  <si>
    <t>Công ty Đồ Dùng Học Tập Huy Hoàng</t>
  </si>
  <si>
    <t>Công ty Sách Ngoại Văn Anh Văn</t>
  </si>
  <si>
    <t>Công ty Quà Tặng Văn Hóa Việt</t>
  </si>
  <si>
    <t>Công ty Sách Khoa Học Kỹ Thuật</t>
  </si>
  <si>
    <t>Công ty Đồ Chơi Giáo Dục Thông Minh</t>
  </si>
  <si>
    <t>896 Đường Phan Chu Trinh, Quận Bình Thạnh</t>
  </si>
  <si>
    <t>897 Đường Phan Chu Trinh, Quận Bình Thạnh</t>
  </si>
  <si>
    <t>918 Đường Phan Chu Trinh, Quận Bình Thạnh</t>
  </si>
  <si>
    <t>Sổ tay và sổ ghi chú</t>
  </si>
  <si>
    <t>Trò chơi chiến lược và bảng</t>
  </si>
  <si>
    <t>Vật phẩm văn phòng hiện đại</t>
  </si>
  <si>
    <t>Phim và bộ sưu tập hình ảnh</t>
  </si>
  <si>
    <t>Sổ tay thông minh</t>
  </si>
  <si>
    <t>Đồ chơi sáng tạo</t>
  </si>
  <si>
    <t>Trò chơi học thuật và giáo dục</t>
  </si>
  <si>
    <t>Đồ chơi giáo dục STEM</t>
  </si>
  <si>
    <t>Đồ chơi sáng tạo cho trẻ em</t>
  </si>
  <si>
    <t>Công ty Sách Truyện Thiếu Nhi</t>
  </si>
  <si>
    <t>Công ty Văn Phòng Phẩm Sáng Tạo</t>
  </si>
  <si>
    <t>Công ty Quà Tặng Sách Nghệ Thuật</t>
  </si>
  <si>
    <t>Công ty Văn Phòng Phẩm Chất Lượng</t>
  </si>
  <si>
    <t>Công ty Đồ Dùng Học Tập Tiện Lợi</t>
  </si>
  <si>
    <t>Công ty Sách Ngoại Văn Pháp Văn</t>
  </si>
  <si>
    <t>Công ty Quà Tặng Văn Hóa Nhật</t>
  </si>
  <si>
    <t>Công ty Sách Khoa Học Phổ Thông</t>
  </si>
  <si>
    <t>Công ty Đồ Chơi Giáo Dục Vui Nhộn</t>
  </si>
  <si>
    <t>Công ty Sách Truyện Thiếu Niên</t>
  </si>
  <si>
    <t>Công ty Văn Phòng Phẩm Đa Dạng</t>
  </si>
  <si>
    <t>123 Đường Nguyễn Văn Linh, Quận 1, TP.Hồ Chí Minh</t>
  </si>
  <si>
    <t>456 Đường Lê Lai, Quận 3, TP.Hồ Chí Minh</t>
  </si>
  <si>
    <t>789 Đường Lê Thị Riêng, Quận 5, TP.Hồ Chí Minh</t>
  </si>
  <si>
    <t>234 Đường Bà Triệu, Quận 7, TP.Hồ Chí Minh</t>
  </si>
  <si>
    <t>567 Đường Đống Đa, Quận 10, TP.Hồ Chí Minh</t>
  </si>
  <si>
    <t>321 Đường Hoàng Sa, Q. Phú Nhuận, TP.Hồ Chí Minh</t>
  </si>
  <si>
    <t>654 Đường Cách Mạng Tháng 8</t>
  </si>
  <si>
    <t>111 Đường Trần Hưng Đạo</t>
  </si>
  <si>
    <t>22 Đường Trần Hưng Đạo, Quận 1, TP.Hồ Chí Minh</t>
  </si>
  <si>
    <t>12 Đường Nguyễn Thị Minh Khai, Quận 1, TP.Hồ Chí Minh</t>
  </si>
  <si>
    <t>34 Đường Lý Tự Trọng, Quận 3, TP.Hồ Chí Minh</t>
  </si>
  <si>
    <t>90 Đường Cao Thắng, Quận 10, TP.Hồ Chí Minh</t>
  </si>
  <si>
    <t>78 Đường Nguyễn Đình Chiểu, Quận 7, TP.Hồ Chí Minh</t>
  </si>
  <si>
    <t>33 Đường Phan Đăng Lưu, Quận Phú Nhuận, TP.Hồ Chí Minh</t>
  </si>
  <si>
    <t>55 Đường Nguyễn Văn Cừ, Quận 11, TP.Hồ Chí Minh</t>
  </si>
  <si>
    <t>77 Đường Lê Văn Sỹ, Quận Tân Bình, TP.Hồ Chí Minh</t>
  </si>
  <si>
    <t>99 Đường Nguyễn Thị Thập, Quận 7, TP.Hồ Chí Minh</t>
  </si>
  <si>
    <t>44 Đường Lê Thánh Tôn, Quận 3, TP.Hồ Chí Minh</t>
  </si>
  <si>
    <t>66 Đường Trần Phú, Quận 5, TP.Hồ Chí Minh</t>
  </si>
  <si>
    <t>88 Đường Nguyễn Thái Học, Quận 7, TP.Hồ Chí Minh</t>
  </si>
  <si>
    <t>111 Đường Lý Thường Kiệt, Quận 10, TP.Hồ Chí Minh</t>
  </si>
  <si>
    <t>222 Đường Nguyễn Văn Cừ, Quận Bình Thạnh, TP.Hồ Chí Minh</t>
  </si>
  <si>
    <t>333 Đường Nguyễn Kiệm, Quận Phú Nhuận, TP.Hồ Chí Minh</t>
  </si>
  <si>
    <t>444 Đường Lê Đại Hành, Quận 11, TP.Hồ Chí Minh</t>
  </si>
  <si>
    <t>555 Đường Bạch Đằng, Quận Tân Bình, TP.Hồ Chí Minh</t>
  </si>
  <si>
    <t>666 Đường Nguyễn Hữu Thọ, Quận 7, TP.Hồ Chí Minh</t>
  </si>
  <si>
    <t>0912345678</t>
  </si>
  <si>
    <t>0912345679</t>
  </si>
  <si>
    <t>0912345680</t>
  </si>
  <si>
    <t>0912345681</t>
  </si>
  <si>
    <t>0912345682</t>
  </si>
  <si>
    <t>0912345683</t>
  </si>
  <si>
    <t>0912345684</t>
  </si>
  <si>
    <t>0912345685</t>
  </si>
  <si>
    <t>0912345686</t>
  </si>
  <si>
    <t>0912345687</t>
  </si>
  <si>
    <t>0912345688</t>
  </si>
  <si>
    <t>0912345689</t>
  </si>
  <si>
    <t>0912345690</t>
  </si>
  <si>
    <t>0912345691</t>
  </si>
  <si>
    <t>0912345692</t>
  </si>
  <si>
    <t>0912345693</t>
  </si>
  <si>
    <t>0912345694</t>
  </si>
  <si>
    <t>0912345695</t>
  </si>
  <si>
    <t>0912345696</t>
  </si>
  <si>
    <t>0912345697</t>
  </si>
  <si>
    <t>0912345698</t>
  </si>
  <si>
    <t>0912345699</t>
  </si>
  <si>
    <t>0912345700</t>
  </si>
  <si>
    <t>0912345701</t>
  </si>
  <si>
    <t>0912345702</t>
  </si>
  <si>
    <t>0912345703</t>
  </si>
  <si>
    <t>0912345704</t>
  </si>
  <si>
    <t>0912345705</t>
  </si>
  <si>
    <t>0912345706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</si>
</sst>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₫&quot;"/>
  </numFmts>
  <fonts count="2" x14ac:knownFonts="1">
    <font>
      <sz val="11"/>
      <color theme="1"/>
      <name val="Arial"/>
      <family val="2"/>
      <charset val="163"/>
      <scheme val="minor"/>
    </font>
    <font>
      <sz val="8"/>
      <name val="Arial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0" fontId="0" fillId="0" borderId="1" xfId="0" applyBorder="1"/>
    <xf numFmtId="49" fontId="0" fillId="0" borderId="1" xfId="0" applyNumberForma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5C01E-DF7C-47B1-A3AD-5B43A2BED607}">
  <dimension ref="A1:E30"/>
  <sheetViews>
    <sheetView showGridLines="0" zoomScaleNormal="100" workbookViewId="0">
      <selection activeCell="C31" sqref="A1:XFD1048576"/>
    </sheetView>
  </sheetViews>
  <sheetFormatPr defaultRowHeight="13.8" x14ac:dyDescent="0.25"/>
  <cols>
    <col min="1" max="1" width="16.8984375" bestFit="1" customWidth="1"/>
    <col min="2" max="2" width="34.09765625" bestFit="1" customWidth="1"/>
    <col min="3" max="3" width="53.59765625" bestFit="1" customWidth="1"/>
    <col min="4" max="4" width="11.09765625" customWidth="1"/>
    <col min="5" max="6" width="8.796875" customWidth="1"/>
  </cols>
  <sheetData>
    <row r="1" spans="1:4" x14ac:dyDescent="0.25">
      <c r="A1" s="5" t="s">
        <v>98</v>
      </c>
      <c r="B1" s="5" t="s">
        <v>99</v>
      </c>
      <c r="C1" s="5" t="s">
        <v>100</v>
      </c>
      <c r="D1" s="5" t="s">
        <v>101</v>
      </c>
    </row>
    <row r="2" spans="1:4" x14ac:dyDescent="0.25">
      <c r="A2" s="5" t="str">
        <f ca="1">"NCC" &amp; TEXT(TODAY(), "yyyyMMdd") &amp; "0001"</f>
        <v>NCC202312130001</v>
      </c>
      <c r="B2" s="5" t="s">
        <v>102</v>
      </c>
      <c r="C2" s="5" t="s">
        <v>143</v>
      </c>
      <c r="D2" s="6" t="s">
        <v>169</v>
      </c>
    </row>
    <row r="3" spans="1:4" x14ac:dyDescent="0.25">
      <c r="A3" s="5" t="str">
        <f ca="1">"NCC" &amp; TEXT(TODAY(), "yyyyMMdd") &amp; TEXT(ROW(A2), "0000")</f>
        <v>NCC202312130002</v>
      </c>
      <c r="B3" s="5" t="s">
        <v>103</v>
      </c>
      <c r="C3" s="5" t="s">
        <v>144</v>
      </c>
      <c r="D3" s="6" t="s">
        <v>170</v>
      </c>
    </row>
    <row r="4" spans="1:4" x14ac:dyDescent="0.25">
      <c r="A4" s="5" t="str">
        <f t="shared" ref="A4:A30" ca="1" si="0">"NCC" &amp; TEXT(TODAY(), "yyyyMMdd") &amp; TEXT(ROW(A3), "0000")</f>
        <v>NCC202312130003</v>
      </c>
      <c r="B4" s="5" t="s">
        <v>104</v>
      </c>
      <c r="C4" s="5" t="s">
        <v>145</v>
      </c>
      <c r="D4" s="6" t="s">
        <v>171</v>
      </c>
    </row>
    <row r="5" spans="1:4" x14ac:dyDescent="0.25">
      <c r="A5" s="5" t="str">
        <f t="shared" ca="1" si="0"/>
        <v>NCC202312130004</v>
      </c>
      <c r="B5" s="5" t="s">
        <v>105</v>
      </c>
      <c r="C5" s="5" t="s">
        <v>146</v>
      </c>
      <c r="D5" s="6" t="s">
        <v>172</v>
      </c>
    </row>
    <row r="6" spans="1:4" x14ac:dyDescent="0.25">
      <c r="A6" s="5" t="str">
        <f t="shared" ca="1" si="0"/>
        <v>NCC202312130005</v>
      </c>
      <c r="B6" s="5" t="s">
        <v>106</v>
      </c>
      <c r="C6" s="5" t="s">
        <v>147</v>
      </c>
      <c r="D6" s="6" t="s">
        <v>173</v>
      </c>
    </row>
    <row r="7" spans="1:4" x14ac:dyDescent="0.25">
      <c r="A7" s="5" t="str">
        <f t="shared" ca="1" si="0"/>
        <v>NCC202312130006</v>
      </c>
      <c r="B7" s="5" t="s">
        <v>107</v>
      </c>
      <c r="C7" s="5" t="s">
        <v>148</v>
      </c>
      <c r="D7" s="6" t="s">
        <v>174</v>
      </c>
    </row>
    <row r="8" spans="1:4" x14ac:dyDescent="0.25">
      <c r="A8" s="5" t="str">
        <f t="shared" ca="1" si="0"/>
        <v>NCC202312130007</v>
      </c>
      <c r="B8" s="5" t="s">
        <v>108</v>
      </c>
      <c r="C8" s="5" t="s">
        <v>120</v>
      </c>
      <c r="D8" s="6" t="s">
        <v>175</v>
      </c>
    </row>
    <row r="9" spans="1:4" x14ac:dyDescent="0.25">
      <c r="A9" s="5" t="str">
        <f t="shared" ca="1" si="0"/>
        <v>NCC202312130008</v>
      </c>
      <c r="B9" s="5" t="s">
        <v>109</v>
      </c>
      <c r="C9" s="5" t="s">
        <v>121</v>
      </c>
      <c r="D9" s="6" t="s">
        <v>176</v>
      </c>
    </row>
    <row r="10" spans="1:4" x14ac:dyDescent="0.25">
      <c r="A10" s="5" t="str">
        <f t="shared" ca="1" si="0"/>
        <v>NCC202312130009</v>
      </c>
      <c r="B10" s="5" t="s">
        <v>110</v>
      </c>
      <c r="C10" s="5" t="s">
        <v>149</v>
      </c>
      <c r="D10" s="6" t="s">
        <v>177</v>
      </c>
    </row>
    <row r="11" spans="1:4" x14ac:dyDescent="0.25">
      <c r="A11" s="5" t="str">
        <f t="shared" ca="1" si="0"/>
        <v>NCC202312130010</v>
      </c>
      <c r="B11" s="5" t="s">
        <v>111</v>
      </c>
      <c r="C11" s="5" t="s">
        <v>150</v>
      </c>
      <c r="D11" s="6" t="s">
        <v>178</v>
      </c>
    </row>
    <row r="12" spans="1:4" x14ac:dyDescent="0.25">
      <c r="A12" s="5" t="str">
        <f t="shared" ca="1" si="0"/>
        <v>NCC202312130011</v>
      </c>
      <c r="B12" s="5" t="s">
        <v>112</v>
      </c>
      <c r="C12" s="5" t="s">
        <v>151</v>
      </c>
      <c r="D12" s="6" t="s">
        <v>179</v>
      </c>
    </row>
    <row r="13" spans="1:4" x14ac:dyDescent="0.25">
      <c r="A13" s="5" t="str">
        <f t="shared" ca="1" si="0"/>
        <v>NCC202312130012</v>
      </c>
      <c r="B13" s="5" t="s">
        <v>113</v>
      </c>
      <c r="C13" s="5" t="s">
        <v>152</v>
      </c>
      <c r="D13" s="6" t="s">
        <v>180</v>
      </c>
    </row>
    <row r="14" spans="1:4" x14ac:dyDescent="0.25">
      <c r="A14" s="5" t="str">
        <f t="shared" ca="1" si="0"/>
        <v>NCC202312130013</v>
      </c>
      <c r="B14" s="5" t="s">
        <v>114</v>
      </c>
      <c r="C14" s="5" t="s">
        <v>153</v>
      </c>
      <c r="D14" s="6" t="s">
        <v>181</v>
      </c>
    </row>
    <row r="15" spans="1:4" x14ac:dyDescent="0.25">
      <c r="A15" s="5" t="str">
        <f t="shared" ca="1" si="0"/>
        <v>NCC202312130014</v>
      </c>
      <c r="B15" s="5" t="s">
        <v>115</v>
      </c>
      <c r="C15" s="5" t="s">
        <v>154</v>
      </c>
      <c r="D15" s="6" t="s">
        <v>182</v>
      </c>
    </row>
    <row r="16" spans="1:4" x14ac:dyDescent="0.25">
      <c r="A16" s="5" t="str">
        <f t="shared" ca="1" si="0"/>
        <v>NCC202312130015</v>
      </c>
      <c r="B16" s="5" t="s">
        <v>116</v>
      </c>
      <c r="C16" s="5" t="s">
        <v>155</v>
      </c>
      <c r="D16" s="6" t="s">
        <v>183</v>
      </c>
    </row>
    <row r="17" spans="1:4" x14ac:dyDescent="0.25">
      <c r="A17" s="5" t="str">
        <f t="shared" ca="1" si="0"/>
        <v>NCC202312130016</v>
      </c>
      <c r="B17" s="5" t="s">
        <v>117</v>
      </c>
      <c r="C17" s="5" t="s">
        <v>156</v>
      </c>
      <c r="D17" s="6" t="s">
        <v>184</v>
      </c>
    </row>
    <row r="18" spans="1:4" x14ac:dyDescent="0.25">
      <c r="A18" s="5" t="str">
        <f t="shared" ca="1" si="0"/>
        <v>NCC202312130017</v>
      </c>
      <c r="B18" s="5" t="s">
        <v>118</v>
      </c>
      <c r="C18" s="5" t="s">
        <v>157</v>
      </c>
      <c r="D18" s="6" t="s">
        <v>185</v>
      </c>
    </row>
    <row r="19" spans="1:4" x14ac:dyDescent="0.25">
      <c r="A19" s="5" t="str">
        <f t="shared" ca="1" si="0"/>
        <v>NCC202312130018</v>
      </c>
      <c r="B19" s="5" t="s">
        <v>119</v>
      </c>
      <c r="C19" s="5" t="s">
        <v>158</v>
      </c>
      <c r="D19" s="6" t="s">
        <v>186</v>
      </c>
    </row>
    <row r="20" spans="1:4" x14ac:dyDescent="0.25">
      <c r="A20" s="5" t="str">
        <f t="shared" ca="1" si="0"/>
        <v>NCC202312130019</v>
      </c>
      <c r="B20" s="5" t="s">
        <v>132</v>
      </c>
      <c r="C20" s="5" t="s">
        <v>159</v>
      </c>
      <c r="D20" s="6" t="s">
        <v>187</v>
      </c>
    </row>
    <row r="21" spans="1:4" x14ac:dyDescent="0.25">
      <c r="A21" s="5" t="str">
        <f t="shared" ca="1" si="0"/>
        <v>NCC202312130020</v>
      </c>
      <c r="B21" s="5" t="s">
        <v>133</v>
      </c>
      <c r="C21" s="5" t="s">
        <v>160</v>
      </c>
      <c r="D21" s="6" t="s">
        <v>188</v>
      </c>
    </row>
    <row r="22" spans="1:4" x14ac:dyDescent="0.25">
      <c r="A22" s="5" t="str">
        <f t="shared" ca="1" si="0"/>
        <v>NCC202312130021</v>
      </c>
      <c r="B22" s="5" t="s">
        <v>134</v>
      </c>
      <c r="C22" s="5" t="s">
        <v>161</v>
      </c>
      <c r="D22" s="6" t="s">
        <v>189</v>
      </c>
    </row>
    <row r="23" spans="1:4" x14ac:dyDescent="0.25">
      <c r="A23" s="5" t="str">
        <f t="shared" ca="1" si="0"/>
        <v>NCC202312130022</v>
      </c>
      <c r="B23" s="5" t="s">
        <v>135</v>
      </c>
      <c r="C23" s="5" t="s">
        <v>162</v>
      </c>
      <c r="D23" s="6" t="s">
        <v>190</v>
      </c>
    </row>
    <row r="24" spans="1:4" x14ac:dyDescent="0.25">
      <c r="A24" s="5" t="str">
        <f t="shared" ca="1" si="0"/>
        <v>NCC202312130023</v>
      </c>
      <c r="B24" s="5" t="s">
        <v>136</v>
      </c>
      <c r="C24" s="5" t="s">
        <v>163</v>
      </c>
      <c r="D24" s="6" t="s">
        <v>191</v>
      </c>
    </row>
    <row r="25" spans="1:4" x14ac:dyDescent="0.25">
      <c r="A25" s="5" t="str">
        <f t="shared" ca="1" si="0"/>
        <v>NCC202312130024</v>
      </c>
      <c r="B25" s="5" t="s">
        <v>137</v>
      </c>
      <c r="C25" s="5" t="s">
        <v>164</v>
      </c>
      <c r="D25" s="6" t="s">
        <v>192</v>
      </c>
    </row>
    <row r="26" spans="1:4" x14ac:dyDescent="0.25">
      <c r="A26" s="5" t="str">
        <f t="shared" ca="1" si="0"/>
        <v>NCC202312130025</v>
      </c>
      <c r="B26" s="5" t="s">
        <v>138</v>
      </c>
      <c r="C26" s="5" t="s">
        <v>165</v>
      </c>
      <c r="D26" s="6" t="s">
        <v>193</v>
      </c>
    </row>
    <row r="27" spans="1:4" x14ac:dyDescent="0.25">
      <c r="A27" s="5" t="str">
        <f t="shared" ca="1" si="0"/>
        <v>NCC202312130026</v>
      </c>
      <c r="B27" s="5" t="s">
        <v>139</v>
      </c>
      <c r="C27" s="5" t="s">
        <v>166</v>
      </c>
      <c r="D27" s="6" t="s">
        <v>194</v>
      </c>
    </row>
    <row r="28" spans="1:4" x14ac:dyDescent="0.25">
      <c r="A28" s="5" t="str">
        <f t="shared" ca="1" si="0"/>
        <v>NCC202312130027</v>
      </c>
      <c r="B28" s="5" t="s">
        <v>140</v>
      </c>
      <c r="C28" s="5" t="s">
        <v>167</v>
      </c>
      <c r="D28" s="6" t="s">
        <v>195</v>
      </c>
    </row>
    <row r="29" spans="1:4" x14ac:dyDescent="0.25">
      <c r="A29" s="5" t="str">
        <f t="shared" ca="1" si="0"/>
        <v>NCC202312130028</v>
      </c>
      <c r="B29" s="5" t="s">
        <v>141</v>
      </c>
      <c r="C29" s="5" t="s">
        <v>168</v>
      </c>
      <c r="D29" s="6" t="s">
        <v>196</v>
      </c>
    </row>
    <row r="30" spans="1:4" x14ac:dyDescent="0.25">
      <c r="A30" s="5" t="str">
        <f t="shared" ca="1" si="0"/>
        <v>NCC202312130029</v>
      </c>
      <c r="B30" s="5" t="s">
        <v>142</v>
      </c>
      <c r="C30" s="5" t="s">
        <v>122</v>
      </c>
      <c r="D30" s="6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4145-E7A7-4BF3-B67B-1D4E4FEF9CC8}">
  <dimension ref="A1:B20"/>
  <sheetViews>
    <sheetView tabSelected="1" workbookViewId="0">
      <selection activeCell="C1" sqref="A1:XFD1048576"/>
    </sheetView>
  </sheetViews>
  <sheetFormatPr defaultRowHeight="13.8" x14ac:dyDescent="0.25"/>
  <cols>
    <col min="1" max="1" width="16.3984375" bestFit="1" customWidth="1"/>
    <col min="2" max="2" width="33.09765625" bestFit="1" customWidth="1"/>
  </cols>
  <sheetData>
    <row r="1" spans="1:2" x14ac:dyDescent="0.25">
      <c r="A1" t="s">
        <v>86</v>
      </c>
      <c r="B1" t="s">
        <v>87</v>
      </c>
    </row>
    <row r="2" spans="1:2" x14ac:dyDescent="0.25">
      <c r="A2" t="str">
        <f ca="1">"LSP" &amp; TEXT(TODAY(), "yyyyMMdd") &amp; "0001"</f>
        <v>LSP202312130001</v>
      </c>
      <c r="B2" t="s">
        <v>89</v>
      </c>
    </row>
    <row r="3" spans="1:2" x14ac:dyDescent="0.25">
      <c r="A3" t="str">
        <f ca="1">"LSP" &amp; TEXT(TODAY(), "yyyyMMdd") &amp; TEXT(ROW(A2), "0000")</f>
        <v>LSP202312130002</v>
      </c>
      <c r="B3" t="s">
        <v>91</v>
      </c>
    </row>
    <row r="4" spans="1:2" x14ac:dyDescent="0.25">
      <c r="A4" t="str">
        <f t="shared" ref="A4:A20" ca="1" si="0">"LSP" &amp; TEXT(TODAY(), "yyyyMMdd") &amp; TEXT(ROW(A3), "0000")</f>
        <v>LSP202312130003</v>
      </c>
      <c r="B4" t="s">
        <v>123</v>
      </c>
    </row>
    <row r="5" spans="1:2" x14ac:dyDescent="0.25">
      <c r="A5" t="str">
        <f t="shared" ca="1" si="0"/>
        <v>LSP202312130004</v>
      </c>
      <c r="B5" t="s">
        <v>88</v>
      </c>
    </row>
    <row r="6" spans="1:2" x14ac:dyDescent="0.25">
      <c r="A6" t="str">
        <f t="shared" ca="1" si="0"/>
        <v>LSP202312130005</v>
      </c>
      <c r="B6" t="s">
        <v>90</v>
      </c>
    </row>
    <row r="7" spans="1:2" x14ac:dyDescent="0.25">
      <c r="A7" t="str">
        <f t="shared" ca="1" si="0"/>
        <v>LSP202312130006</v>
      </c>
      <c r="B7" t="s">
        <v>92</v>
      </c>
    </row>
    <row r="8" spans="1:2" x14ac:dyDescent="0.25">
      <c r="A8" t="str">
        <f t="shared" ca="1" si="0"/>
        <v>LSP202312130007</v>
      </c>
      <c r="B8" t="s">
        <v>93</v>
      </c>
    </row>
    <row r="9" spans="1:2" x14ac:dyDescent="0.25">
      <c r="A9" t="str">
        <f t="shared" ca="1" si="0"/>
        <v>LSP202312130008</v>
      </c>
      <c r="B9" t="s">
        <v>94</v>
      </c>
    </row>
    <row r="10" spans="1:2" x14ac:dyDescent="0.25">
      <c r="A10" t="str">
        <f t="shared" ca="1" si="0"/>
        <v>LSP202312130009</v>
      </c>
      <c r="B10" t="s">
        <v>95</v>
      </c>
    </row>
    <row r="11" spans="1:2" x14ac:dyDescent="0.25">
      <c r="A11" t="str">
        <f t="shared" ca="1" si="0"/>
        <v>LSP202312130010</v>
      </c>
      <c r="B11" t="s">
        <v>96</v>
      </c>
    </row>
    <row r="12" spans="1:2" x14ac:dyDescent="0.25">
      <c r="A12" t="str">
        <f t="shared" ca="1" si="0"/>
        <v>LSP202312130011</v>
      </c>
      <c r="B12" t="s">
        <v>97</v>
      </c>
    </row>
    <row r="13" spans="1:2" x14ac:dyDescent="0.25">
      <c r="A13" t="str">
        <f t="shared" ca="1" si="0"/>
        <v>LSP202312130012</v>
      </c>
      <c r="B13" t="s">
        <v>124</v>
      </c>
    </row>
    <row r="14" spans="1:2" x14ac:dyDescent="0.25">
      <c r="A14" t="str">
        <f t="shared" ca="1" si="0"/>
        <v>LSP202312130013</v>
      </c>
      <c r="B14" t="s">
        <v>125</v>
      </c>
    </row>
    <row r="15" spans="1:2" x14ac:dyDescent="0.25">
      <c r="A15" t="str">
        <f t="shared" ca="1" si="0"/>
        <v>LSP202312130014</v>
      </c>
      <c r="B15" t="s">
        <v>126</v>
      </c>
    </row>
    <row r="16" spans="1:2" x14ac:dyDescent="0.25">
      <c r="A16" t="str">
        <f t="shared" ca="1" si="0"/>
        <v>LSP202312130015</v>
      </c>
      <c r="B16" t="s">
        <v>127</v>
      </c>
    </row>
    <row r="17" spans="1:2" x14ac:dyDescent="0.25">
      <c r="A17" t="str">
        <f t="shared" ca="1" si="0"/>
        <v>LSP202312130016</v>
      </c>
      <c r="B17" t="s">
        <v>128</v>
      </c>
    </row>
    <row r="18" spans="1:2" x14ac:dyDescent="0.25">
      <c r="A18" t="str">
        <f t="shared" ca="1" si="0"/>
        <v>LSP202312130017</v>
      </c>
      <c r="B18" t="s">
        <v>129</v>
      </c>
    </row>
    <row r="19" spans="1:2" x14ac:dyDescent="0.25">
      <c r="A19" t="str">
        <f t="shared" ca="1" si="0"/>
        <v>LSP202312130018</v>
      </c>
      <c r="B19" t="s">
        <v>130</v>
      </c>
    </row>
    <row r="20" spans="1:2" x14ac:dyDescent="0.25">
      <c r="A20" t="str">
        <f t="shared" ca="1" si="0"/>
        <v>LSP202312130019</v>
      </c>
      <c r="B20" t="s">
        <v>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A4C7-4B50-4675-8CC3-47D0FEE36865}">
  <dimension ref="A1:L62"/>
  <sheetViews>
    <sheetView workbookViewId="0">
      <selection activeCell="C5" sqref="C5"/>
    </sheetView>
  </sheetViews>
  <sheetFormatPr defaultRowHeight="13.8" x14ac:dyDescent="0.25"/>
  <cols>
    <col min="1" max="1" width="15.3984375" style="1" bestFit="1" customWidth="1"/>
    <col min="2" max="2" width="24.8984375" style="1" bestFit="1" customWidth="1"/>
    <col min="3" max="3" width="16.3984375" style="1" bestFit="1" customWidth="1"/>
    <col min="4" max="4" width="16.8984375" style="1" bestFit="1" customWidth="1"/>
    <col min="5" max="5" width="9.19921875" style="1" bestFit="1" customWidth="1"/>
    <col min="6" max="6" width="10.8984375" style="1" bestFit="1" customWidth="1"/>
    <col min="7" max="7" width="8.59765625" style="1" bestFit="1" customWidth="1"/>
    <col min="8" max="8" width="13.09765625" style="2" bestFit="1" customWidth="1"/>
    <col min="9" max="9" width="12.796875" style="2" bestFit="1" customWidth="1"/>
    <col min="10" max="10" width="7.796875" style="1" bestFit="1" customWidth="1"/>
    <col min="11" max="11" width="20" style="2" bestFit="1" customWidth="1"/>
    <col min="12" max="12" width="12.296875" style="2" bestFit="1" customWidth="1"/>
    <col min="13" max="16384" width="8.796875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</row>
    <row r="2" spans="1:12" x14ac:dyDescent="0.25">
      <c r="A2" s="3" t="str">
        <f ca="1">"SP" &amp; TEXT(TODAY(), "yyyyMMdd") &amp; TEXT(ROW(A1), "0000")</f>
        <v>SP202312130001</v>
      </c>
      <c r="B2" s="3" t="s">
        <v>12</v>
      </c>
      <c r="C2" s="3" t="str">
        <f ca="1">"LSP" &amp; TEXT(TODAY(), "yyyyMMdd") &amp; TEXT(RANDBETWEEN(2, 10), "0000")</f>
        <v>LSP202312130003</v>
      </c>
      <c r="D2" s="3" t="str">
        <f ca="1">"NCC" &amp; TEXT(TODAY(), "yyyyMMdd") &amp; TEXT(RANDBETWEEN(1, 29), "0000")</f>
        <v>NCC202312130025</v>
      </c>
      <c r="E2" s="3">
        <f ca="1">ROUND(RAND()*(30-5)+5, 1)</f>
        <v>10</v>
      </c>
      <c r="F2" s="3" t="s">
        <v>13</v>
      </c>
      <c r="G2" s="3">
        <f ca="1">IF(RAND() &lt;= 0.8, 1, 0)</f>
        <v>1</v>
      </c>
      <c r="H2" s="4">
        <f>I2*0.5</f>
        <v>90000</v>
      </c>
      <c r="I2" s="4">
        <v>180000</v>
      </c>
      <c r="J2" s="3">
        <v>50</v>
      </c>
      <c r="K2" s="4">
        <f>I2+(I2*0.55)+H2</f>
        <v>369000</v>
      </c>
      <c r="L2" s="4">
        <v>0</v>
      </c>
    </row>
    <row r="3" spans="1:12" x14ac:dyDescent="0.25">
      <c r="A3" s="3" t="str">
        <f t="shared" ref="A3:A62" ca="1" si="0">"SP" &amp; TEXT(TODAY(), "yyyyMMdd") &amp; TEXT(ROW(A2), "0000")</f>
        <v>SP202312130002</v>
      </c>
      <c r="B3" s="3" t="s">
        <v>14</v>
      </c>
      <c r="C3" s="3" t="str">
        <f ca="1">"LSP" &amp; TEXT(TODAY(), "yyyyMMdd") &amp; TEXT(RANDBETWEEN(2, 10), "0000")</f>
        <v>LSP202312130007</v>
      </c>
      <c r="D3" s="3" t="str">
        <f t="shared" ref="D3:D62" ca="1" si="1">"NCC" &amp; TEXT(TODAY(), "yyyyMMdd") &amp; TEXT(RANDBETWEEN(1, 23), "0000")</f>
        <v>NCC202312130017</v>
      </c>
      <c r="E3" s="3">
        <f ca="1">ROUND(RAND()*(30-5)+5, 1)</f>
        <v>5.7</v>
      </c>
      <c r="F3" s="3" t="s">
        <v>15</v>
      </c>
      <c r="G3" s="3">
        <f t="shared" ref="G3:G62" ca="1" si="2">IF(RAND() &lt;= 0.8, 1, 0)</f>
        <v>0</v>
      </c>
      <c r="H3" s="4">
        <f t="shared" ref="H3:H62" si="3">I3*0.5</f>
        <v>250000</v>
      </c>
      <c r="I3" s="4">
        <v>500000</v>
      </c>
      <c r="J3" s="3">
        <v>25</v>
      </c>
      <c r="K3" s="4">
        <f t="shared" ref="K3:K62" si="4">I3+(I3*0.55)+H3</f>
        <v>1025000</v>
      </c>
      <c r="L3" s="4">
        <v>0</v>
      </c>
    </row>
    <row r="4" spans="1:12" x14ac:dyDescent="0.25">
      <c r="A4" s="3" t="str">
        <f t="shared" ca="1" si="0"/>
        <v>SP202312130003</v>
      </c>
      <c r="B4" s="3" t="s">
        <v>16</v>
      </c>
      <c r="C4" s="3" t="str">
        <f ca="1">"LSP" &amp; TEXT(TODAY(), "yyyyMMdd") &amp; TEXT(RANDBETWEEN(2, 19), "0000")</f>
        <v>LSP202312130011</v>
      </c>
      <c r="D4" s="3" t="str">
        <f t="shared" ca="1" si="1"/>
        <v>NCC202312130009</v>
      </c>
      <c r="E4" s="3">
        <f t="shared" ref="E4:E62" ca="1" si="5">ROUND(RAND()*(30-5)+5, 1)</f>
        <v>20.5</v>
      </c>
      <c r="F4" s="3" t="s">
        <v>17</v>
      </c>
      <c r="G4" s="3">
        <f t="shared" ca="1" si="2"/>
        <v>1</v>
      </c>
      <c r="H4" s="4">
        <f t="shared" si="3"/>
        <v>35000</v>
      </c>
      <c r="I4" s="4">
        <v>70000</v>
      </c>
      <c r="J4" s="3">
        <v>10</v>
      </c>
      <c r="K4" s="4">
        <f t="shared" si="4"/>
        <v>143500</v>
      </c>
      <c r="L4" s="4">
        <v>0</v>
      </c>
    </row>
    <row r="5" spans="1:12" x14ac:dyDescent="0.25">
      <c r="A5" s="3" t="str">
        <f t="shared" ca="1" si="0"/>
        <v>SP202312130004</v>
      </c>
      <c r="B5" s="3" t="s">
        <v>18</v>
      </c>
      <c r="C5" s="3" t="str">
        <f t="shared" ref="C5:C62" ca="1" si="6">"LSP" &amp; TEXT(TODAY(), "yyyyMMdd") &amp; TEXT(RANDBETWEEN(2, 10), "0000")</f>
        <v>LSP202312130002</v>
      </c>
      <c r="D5" s="3" t="str">
        <f t="shared" ca="1" si="1"/>
        <v>NCC202312130008</v>
      </c>
      <c r="E5" s="3">
        <f t="shared" ca="1" si="5"/>
        <v>18.399999999999999</v>
      </c>
      <c r="F5" s="3" t="s">
        <v>19</v>
      </c>
      <c r="G5" s="3">
        <f t="shared" ca="1" si="2"/>
        <v>1</v>
      </c>
      <c r="H5" s="4">
        <f t="shared" si="3"/>
        <v>400000</v>
      </c>
      <c r="I5" s="4">
        <v>800000</v>
      </c>
      <c r="J5" s="3">
        <v>40</v>
      </c>
      <c r="K5" s="4">
        <f t="shared" si="4"/>
        <v>1640000</v>
      </c>
      <c r="L5" s="4">
        <v>0</v>
      </c>
    </row>
    <row r="6" spans="1:12" x14ac:dyDescent="0.25">
      <c r="A6" s="3" t="str">
        <f t="shared" ca="1" si="0"/>
        <v>SP202312130005</v>
      </c>
      <c r="B6" s="3" t="s">
        <v>20</v>
      </c>
      <c r="C6" s="3" t="str">
        <f t="shared" ca="1" si="6"/>
        <v>LSP202312130008</v>
      </c>
      <c r="D6" s="3" t="str">
        <f t="shared" ca="1" si="1"/>
        <v>NCC202312130002</v>
      </c>
      <c r="E6" s="3">
        <f t="shared" ca="1" si="5"/>
        <v>14.6</v>
      </c>
      <c r="F6" s="3" t="s">
        <v>21</v>
      </c>
      <c r="G6" s="3">
        <f t="shared" ca="1" si="2"/>
        <v>1</v>
      </c>
      <c r="H6" s="4">
        <f t="shared" si="3"/>
        <v>150000</v>
      </c>
      <c r="I6" s="4">
        <v>300000</v>
      </c>
      <c r="J6" s="3">
        <v>30</v>
      </c>
      <c r="K6" s="4">
        <f t="shared" si="4"/>
        <v>615000</v>
      </c>
      <c r="L6" s="4">
        <v>0</v>
      </c>
    </row>
    <row r="7" spans="1:12" x14ac:dyDescent="0.25">
      <c r="A7" s="3" t="str">
        <f t="shared" ca="1" si="0"/>
        <v>SP202312130006</v>
      </c>
      <c r="B7" s="3" t="s">
        <v>22</v>
      </c>
      <c r="C7" s="3" t="str">
        <f t="shared" ca="1" si="6"/>
        <v>LSP202312130007</v>
      </c>
      <c r="D7" s="3" t="str">
        <f t="shared" ca="1" si="1"/>
        <v>NCC202312130014</v>
      </c>
      <c r="E7" s="3">
        <f t="shared" ca="1" si="5"/>
        <v>10.199999999999999</v>
      </c>
      <c r="F7" s="3" t="s">
        <v>23</v>
      </c>
      <c r="G7" s="3">
        <f t="shared" ca="1" si="2"/>
        <v>1</v>
      </c>
      <c r="H7" s="4">
        <f t="shared" si="3"/>
        <v>35000</v>
      </c>
      <c r="I7" s="4">
        <v>70000</v>
      </c>
      <c r="J7" s="3">
        <v>60</v>
      </c>
      <c r="K7" s="4">
        <f t="shared" si="4"/>
        <v>143500</v>
      </c>
      <c r="L7" s="4">
        <v>0</v>
      </c>
    </row>
    <row r="8" spans="1:12" x14ac:dyDescent="0.25">
      <c r="A8" s="3" t="str">
        <f t="shared" ca="1" si="0"/>
        <v>SP202312130007</v>
      </c>
      <c r="B8" s="3" t="s">
        <v>24</v>
      </c>
      <c r="C8" s="3" t="str">
        <f t="shared" ca="1" si="6"/>
        <v>LSP202312130010</v>
      </c>
      <c r="D8" s="3" t="str">
        <f t="shared" ca="1" si="1"/>
        <v>NCC202312130006</v>
      </c>
      <c r="E8" s="3">
        <f t="shared" ca="1" si="5"/>
        <v>24.9</v>
      </c>
      <c r="F8" s="3" t="s">
        <v>25</v>
      </c>
      <c r="G8" s="3">
        <f t="shared" ca="1" si="2"/>
        <v>1</v>
      </c>
      <c r="H8" s="4">
        <f t="shared" si="3"/>
        <v>25000</v>
      </c>
      <c r="I8" s="4">
        <v>50000</v>
      </c>
      <c r="J8" s="3">
        <v>80</v>
      </c>
      <c r="K8" s="4">
        <f t="shared" si="4"/>
        <v>102500</v>
      </c>
      <c r="L8" s="4">
        <v>0</v>
      </c>
    </row>
    <row r="9" spans="1:12" x14ac:dyDescent="0.25">
      <c r="A9" s="3" t="str">
        <f t="shared" ca="1" si="0"/>
        <v>SP202312130008</v>
      </c>
      <c r="B9" s="3" t="s">
        <v>26</v>
      </c>
      <c r="C9" s="3" t="str">
        <f t="shared" ca="1" si="6"/>
        <v>LSP202312130004</v>
      </c>
      <c r="D9" s="3" t="str">
        <f t="shared" ca="1" si="1"/>
        <v>NCC202312130020</v>
      </c>
      <c r="E9" s="3">
        <f t="shared" ca="1" si="5"/>
        <v>6.4</v>
      </c>
      <c r="F9" s="3" t="s">
        <v>21</v>
      </c>
      <c r="G9" s="3">
        <f t="shared" ca="1" si="2"/>
        <v>0</v>
      </c>
      <c r="H9" s="4">
        <f t="shared" si="3"/>
        <v>750000</v>
      </c>
      <c r="I9" s="4">
        <v>1500000</v>
      </c>
      <c r="J9" s="3">
        <v>15</v>
      </c>
      <c r="K9" s="4">
        <f t="shared" si="4"/>
        <v>3075000</v>
      </c>
      <c r="L9" s="4">
        <v>0</v>
      </c>
    </row>
    <row r="10" spans="1:12" x14ac:dyDescent="0.25">
      <c r="A10" s="3" t="str">
        <f t="shared" ca="1" si="0"/>
        <v>SP202312130009</v>
      </c>
      <c r="B10" s="3" t="s">
        <v>27</v>
      </c>
      <c r="C10" s="3" t="str">
        <f t="shared" ca="1" si="6"/>
        <v>LSP202312130010</v>
      </c>
      <c r="D10" s="3" t="str">
        <f t="shared" ca="1" si="1"/>
        <v>NCC202312130011</v>
      </c>
      <c r="E10" s="3">
        <f t="shared" ca="1" si="5"/>
        <v>27.5</v>
      </c>
      <c r="F10" s="3" t="s">
        <v>28</v>
      </c>
      <c r="G10" s="3">
        <f t="shared" ca="1" si="2"/>
        <v>1</v>
      </c>
      <c r="H10" s="4">
        <f t="shared" si="3"/>
        <v>100000</v>
      </c>
      <c r="I10" s="4">
        <v>200000</v>
      </c>
      <c r="J10" s="3">
        <v>70</v>
      </c>
      <c r="K10" s="4">
        <f t="shared" si="4"/>
        <v>410000</v>
      </c>
      <c r="L10" s="4">
        <v>0</v>
      </c>
    </row>
    <row r="11" spans="1:12" x14ac:dyDescent="0.25">
      <c r="A11" s="3" t="str">
        <f t="shared" ca="1" si="0"/>
        <v>SP202312130010</v>
      </c>
      <c r="B11" s="3" t="s">
        <v>29</v>
      </c>
      <c r="C11" s="3" t="str">
        <f t="shared" ca="1" si="6"/>
        <v>LSP202312130004</v>
      </c>
      <c r="D11" s="3" t="str">
        <f t="shared" ca="1" si="1"/>
        <v>NCC202312130019</v>
      </c>
      <c r="E11" s="3">
        <f t="shared" ca="1" si="5"/>
        <v>17.600000000000001</v>
      </c>
      <c r="F11" s="3" t="s">
        <v>25</v>
      </c>
      <c r="G11" s="3">
        <f t="shared" ca="1" si="2"/>
        <v>0</v>
      </c>
      <c r="H11" s="4">
        <f t="shared" si="3"/>
        <v>60000</v>
      </c>
      <c r="I11" s="4">
        <v>120000</v>
      </c>
      <c r="J11" s="3">
        <v>90</v>
      </c>
      <c r="K11" s="4">
        <f t="shared" si="4"/>
        <v>246000</v>
      </c>
      <c r="L11" s="4">
        <v>0</v>
      </c>
    </row>
    <row r="12" spans="1:12" x14ac:dyDescent="0.25">
      <c r="A12" s="3" t="str">
        <f t="shared" ca="1" si="0"/>
        <v>SP202312130011</v>
      </c>
      <c r="B12" s="3" t="s">
        <v>30</v>
      </c>
      <c r="C12" s="3" t="str">
        <f t="shared" ca="1" si="6"/>
        <v>LSP202312130002</v>
      </c>
      <c r="D12" s="3" t="str">
        <f t="shared" ca="1" si="1"/>
        <v>NCC202312130008</v>
      </c>
      <c r="E12" s="3">
        <f t="shared" ca="1" si="5"/>
        <v>15.7</v>
      </c>
      <c r="F12" s="3" t="s">
        <v>31</v>
      </c>
      <c r="G12" s="3">
        <f t="shared" ca="1" si="2"/>
        <v>1</v>
      </c>
      <c r="H12" s="4">
        <f t="shared" si="3"/>
        <v>45000</v>
      </c>
      <c r="I12" s="4">
        <v>90000</v>
      </c>
      <c r="J12" s="3">
        <v>120</v>
      </c>
      <c r="K12" s="4">
        <f t="shared" si="4"/>
        <v>184500</v>
      </c>
      <c r="L12" s="4">
        <v>0</v>
      </c>
    </row>
    <row r="13" spans="1:12" x14ac:dyDescent="0.25">
      <c r="A13" s="3" t="str">
        <f t="shared" ca="1" si="0"/>
        <v>SP202312130012</v>
      </c>
      <c r="B13" s="3" t="s">
        <v>32</v>
      </c>
      <c r="C13" s="3" t="str">
        <f t="shared" ca="1" si="6"/>
        <v>LSP202312130004</v>
      </c>
      <c r="D13" s="3" t="str">
        <f t="shared" ca="1" si="1"/>
        <v>NCC202312130012</v>
      </c>
      <c r="E13" s="3">
        <f t="shared" ca="1" si="5"/>
        <v>7.3</v>
      </c>
      <c r="F13" s="3" t="s">
        <v>21</v>
      </c>
      <c r="G13" s="3">
        <f t="shared" ca="1" si="2"/>
        <v>1</v>
      </c>
      <c r="H13" s="4">
        <f t="shared" si="3"/>
        <v>150000</v>
      </c>
      <c r="I13" s="4">
        <v>300000</v>
      </c>
      <c r="J13" s="3">
        <v>35</v>
      </c>
      <c r="K13" s="4">
        <f t="shared" si="4"/>
        <v>615000</v>
      </c>
      <c r="L13" s="4">
        <v>0</v>
      </c>
    </row>
    <row r="14" spans="1:12" x14ac:dyDescent="0.25">
      <c r="A14" s="3" t="str">
        <f t="shared" ca="1" si="0"/>
        <v>SP202312130013</v>
      </c>
      <c r="B14" s="3" t="s">
        <v>33</v>
      </c>
      <c r="C14" s="3" t="str">
        <f t="shared" ca="1" si="6"/>
        <v>LSP202312130006</v>
      </c>
      <c r="D14" s="3" t="str">
        <f t="shared" ca="1" si="1"/>
        <v>NCC202312130001</v>
      </c>
      <c r="E14" s="3">
        <f t="shared" ca="1" si="5"/>
        <v>15.5</v>
      </c>
      <c r="F14" s="3" t="s">
        <v>17</v>
      </c>
      <c r="G14" s="3">
        <f t="shared" ca="1" si="2"/>
        <v>1</v>
      </c>
      <c r="H14" s="4">
        <f t="shared" si="3"/>
        <v>60000</v>
      </c>
      <c r="I14" s="4">
        <v>120000</v>
      </c>
      <c r="J14" s="3">
        <v>65</v>
      </c>
      <c r="K14" s="4">
        <f t="shared" si="4"/>
        <v>246000</v>
      </c>
      <c r="L14" s="4">
        <v>0</v>
      </c>
    </row>
    <row r="15" spans="1:12" x14ac:dyDescent="0.25">
      <c r="A15" s="3" t="str">
        <f t="shared" ca="1" si="0"/>
        <v>SP202312130014</v>
      </c>
      <c r="B15" s="3" t="s">
        <v>34</v>
      </c>
      <c r="C15" s="3" t="str">
        <f t="shared" ca="1" si="6"/>
        <v>LSP202312130008</v>
      </c>
      <c r="D15" s="3" t="str">
        <f t="shared" ca="1" si="1"/>
        <v>NCC202312130003</v>
      </c>
      <c r="E15" s="3">
        <f t="shared" ca="1" si="5"/>
        <v>15.1</v>
      </c>
      <c r="F15" s="3" t="s">
        <v>35</v>
      </c>
      <c r="G15" s="3">
        <f t="shared" ca="1" si="2"/>
        <v>1</v>
      </c>
      <c r="H15" s="4">
        <f t="shared" si="3"/>
        <v>175000</v>
      </c>
      <c r="I15" s="4">
        <v>350000</v>
      </c>
      <c r="J15" s="3">
        <v>20</v>
      </c>
      <c r="K15" s="4">
        <f t="shared" si="4"/>
        <v>717500</v>
      </c>
      <c r="L15" s="4">
        <v>0</v>
      </c>
    </row>
    <row r="16" spans="1:12" x14ac:dyDescent="0.25">
      <c r="A16" s="3" t="str">
        <f t="shared" ca="1" si="0"/>
        <v>SP202312130015</v>
      </c>
      <c r="B16" s="3" t="s">
        <v>36</v>
      </c>
      <c r="C16" s="3" t="str">
        <f t="shared" ca="1" si="6"/>
        <v>LSP202312130005</v>
      </c>
      <c r="D16" s="3" t="str">
        <f t="shared" ca="1" si="1"/>
        <v>NCC202312130012</v>
      </c>
      <c r="E16" s="3">
        <f t="shared" ca="1" si="5"/>
        <v>15.6</v>
      </c>
      <c r="F16" s="3" t="s">
        <v>15</v>
      </c>
      <c r="G16" s="3">
        <f t="shared" ca="1" si="2"/>
        <v>1</v>
      </c>
      <c r="H16" s="4">
        <f t="shared" si="3"/>
        <v>125000</v>
      </c>
      <c r="I16" s="4">
        <v>250000</v>
      </c>
      <c r="J16" s="3">
        <v>55</v>
      </c>
      <c r="K16" s="4">
        <f t="shared" si="4"/>
        <v>512500</v>
      </c>
      <c r="L16" s="4">
        <v>0</v>
      </c>
    </row>
    <row r="17" spans="1:12" x14ac:dyDescent="0.25">
      <c r="A17" s="3" t="str">
        <f t="shared" ca="1" si="0"/>
        <v>SP202312130016</v>
      </c>
      <c r="B17" s="3" t="s">
        <v>37</v>
      </c>
      <c r="C17" s="3" t="str">
        <f t="shared" ca="1" si="6"/>
        <v>LSP202312130005</v>
      </c>
      <c r="D17" s="3" t="str">
        <f t="shared" ca="1" si="1"/>
        <v>NCC202312130020</v>
      </c>
      <c r="E17" s="3">
        <f t="shared" ca="1" si="5"/>
        <v>23.3</v>
      </c>
      <c r="F17" s="3" t="s">
        <v>15</v>
      </c>
      <c r="G17" s="3">
        <f t="shared" ca="1" si="2"/>
        <v>0</v>
      </c>
      <c r="H17" s="4">
        <f t="shared" si="3"/>
        <v>125000</v>
      </c>
      <c r="I17" s="4">
        <v>250000</v>
      </c>
      <c r="J17" s="3">
        <v>10</v>
      </c>
      <c r="K17" s="4">
        <f t="shared" si="4"/>
        <v>512500</v>
      </c>
      <c r="L17" s="4">
        <v>0</v>
      </c>
    </row>
    <row r="18" spans="1:12" x14ac:dyDescent="0.25">
      <c r="A18" s="3" t="str">
        <f t="shared" ca="1" si="0"/>
        <v>SP202312130017</v>
      </c>
      <c r="B18" s="3" t="s">
        <v>38</v>
      </c>
      <c r="C18" s="3" t="str">
        <f t="shared" ca="1" si="6"/>
        <v>LSP202312130002</v>
      </c>
      <c r="D18" s="3" t="str">
        <f t="shared" ca="1" si="1"/>
        <v>NCC202312130014</v>
      </c>
      <c r="E18" s="3">
        <f t="shared" ca="1" si="5"/>
        <v>26.6</v>
      </c>
      <c r="F18" s="3" t="s">
        <v>21</v>
      </c>
      <c r="G18" s="3">
        <f t="shared" ca="1" si="2"/>
        <v>1</v>
      </c>
      <c r="H18" s="4">
        <f t="shared" si="3"/>
        <v>40000</v>
      </c>
      <c r="I18" s="4">
        <v>80000</v>
      </c>
      <c r="J18" s="3">
        <v>85</v>
      </c>
      <c r="K18" s="4">
        <f t="shared" si="4"/>
        <v>164000</v>
      </c>
      <c r="L18" s="4">
        <v>0</v>
      </c>
    </row>
    <row r="19" spans="1:12" x14ac:dyDescent="0.25">
      <c r="A19" s="3" t="str">
        <f t="shared" ca="1" si="0"/>
        <v>SP202312130018</v>
      </c>
      <c r="B19" s="3" t="s">
        <v>39</v>
      </c>
      <c r="C19" s="3" t="str">
        <f t="shared" ca="1" si="6"/>
        <v>LSP202312130005</v>
      </c>
      <c r="D19" s="3" t="str">
        <f t="shared" ca="1" si="1"/>
        <v>NCC202312130001</v>
      </c>
      <c r="E19" s="3">
        <f t="shared" ca="1" si="5"/>
        <v>26</v>
      </c>
      <c r="F19" s="3" t="s">
        <v>31</v>
      </c>
      <c r="G19" s="3">
        <f t="shared" ca="1" si="2"/>
        <v>1</v>
      </c>
      <c r="H19" s="4">
        <f t="shared" si="3"/>
        <v>100000</v>
      </c>
      <c r="I19" s="4">
        <v>200000</v>
      </c>
      <c r="J19" s="3">
        <v>40</v>
      </c>
      <c r="K19" s="4">
        <f t="shared" si="4"/>
        <v>410000</v>
      </c>
      <c r="L19" s="4">
        <v>0</v>
      </c>
    </row>
    <row r="20" spans="1:12" x14ac:dyDescent="0.25">
      <c r="A20" s="3" t="str">
        <f t="shared" ca="1" si="0"/>
        <v>SP202312130019</v>
      </c>
      <c r="B20" s="3" t="s">
        <v>40</v>
      </c>
      <c r="C20" s="3" t="str">
        <f t="shared" ca="1" si="6"/>
        <v>LSP202312130004</v>
      </c>
      <c r="D20" s="3" t="str">
        <f t="shared" ca="1" si="1"/>
        <v>NCC202312130015</v>
      </c>
      <c r="E20" s="3">
        <f t="shared" ca="1" si="5"/>
        <v>24.5</v>
      </c>
      <c r="F20" s="3" t="s">
        <v>23</v>
      </c>
      <c r="G20" s="3">
        <f t="shared" ca="1" si="2"/>
        <v>1</v>
      </c>
      <c r="H20" s="4">
        <f t="shared" si="3"/>
        <v>90000</v>
      </c>
      <c r="I20" s="4">
        <v>180000</v>
      </c>
      <c r="J20" s="3">
        <v>30</v>
      </c>
      <c r="K20" s="4">
        <f t="shared" si="4"/>
        <v>369000</v>
      </c>
      <c r="L20" s="4">
        <v>0</v>
      </c>
    </row>
    <row r="21" spans="1:12" x14ac:dyDescent="0.25">
      <c r="A21" s="3" t="str">
        <f t="shared" ca="1" si="0"/>
        <v>SP202312130020</v>
      </c>
      <c r="B21" s="3" t="s">
        <v>41</v>
      </c>
      <c r="C21" s="3" t="str">
        <f t="shared" ca="1" si="6"/>
        <v>LSP202312130003</v>
      </c>
      <c r="D21" s="3" t="str">
        <f t="shared" ca="1" si="1"/>
        <v>NCC202312130007</v>
      </c>
      <c r="E21" s="3">
        <f t="shared" ca="1" si="5"/>
        <v>24.4</v>
      </c>
      <c r="F21" s="3" t="s">
        <v>25</v>
      </c>
      <c r="G21" s="3">
        <f t="shared" ca="1" si="2"/>
        <v>1</v>
      </c>
      <c r="H21" s="4">
        <f t="shared" si="3"/>
        <v>60000</v>
      </c>
      <c r="I21" s="4">
        <v>120000</v>
      </c>
      <c r="J21" s="3">
        <v>65</v>
      </c>
      <c r="K21" s="4">
        <f t="shared" si="4"/>
        <v>246000</v>
      </c>
      <c r="L21" s="4">
        <v>0</v>
      </c>
    </row>
    <row r="22" spans="1:12" x14ac:dyDescent="0.25">
      <c r="A22" s="3" t="str">
        <f t="shared" ca="1" si="0"/>
        <v>SP202312130021</v>
      </c>
      <c r="B22" s="3" t="s">
        <v>42</v>
      </c>
      <c r="C22" s="3" t="str">
        <f t="shared" ca="1" si="6"/>
        <v>LSP202312130003</v>
      </c>
      <c r="D22" s="3" t="str">
        <f t="shared" ca="1" si="1"/>
        <v>NCC202312130001</v>
      </c>
      <c r="E22" s="3">
        <f t="shared" ca="1" si="5"/>
        <v>25.8</v>
      </c>
      <c r="F22" s="3" t="s">
        <v>43</v>
      </c>
      <c r="G22" s="3">
        <f t="shared" ca="1" si="2"/>
        <v>1</v>
      </c>
      <c r="H22" s="4">
        <f t="shared" si="3"/>
        <v>25000</v>
      </c>
      <c r="I22" s="4">
        <v>50000</v>
      </c>
      <c r="J22" s="3">
        <v>95</v>
      </c>
      <c r="K22" s="4">
        <f t="shared" si="4"/>
        <v>102500</v>
      </c>
      <c r="L22" s="4">
        <v>0</v>
      </c>
    </row>
    <row r="23" spans="1:12" x14ac:dyDescent="0.25">
      <c r="A23" s="3" t="str">
        <f t="shared" ca="1" si="0"/>
        <v>SP202312130022</v>
      </c>
      <c r="B23" s="3" t="s">
        <v>44</v>
      </c>
      <c r="C23" s="3" t="str">
        <f t="shared" ca="1" si="6"/>
        <v>LSP202312130004</v>
      </c>
      <c r="D23" s="3" t="str">
        <f t="shared" ca="1" si="1"/>
        <v>NCC202312130002</v>
      </c>
      <c r="E23" s="3">
        <f t="shared" ca="1" si="5"/>
        <v>9.9</v>
      </c>
      <c r="F23" s="3" t="s">
        <v>45</v>
      </c>
      <c r="G23" s="3">
        <f t="shared" ca="1" si="2"/>
        <v>1</v>
      </c>
      <c r="H23" s="4">
        <f t="shared" si="3"/>
        <v>12500</v>
      </c>
      <c r="I23" s="4">
        <v>25000</v>
      </c>
      <c r="J23" s="3">
        <v>110</v>
      </c>
      <c r="K23" s="4">
        <f t="shared" si="4"/>
        <v>51250</v>
      </c>
      <c r="L23" s="4">
        <v>0</v>
      </c>
    </row>
    <row r="24" spans="1:12" x14ac:dyDescent="0.25">
      <c r="A24" s="3" t="str">
        <f t="shared" ca="1" si="0"/>
        <v>SP202312130023</v>
      </c>
      <c r="B24" s="3" t="s">
        <v>46</v>
      </c>
      <c r="C24" s="3" t="str">
        <f t="shared" ca="1" si="6"/>
        <v>LSP202312130008</v>
      </c>
      <c r="D24" s="3" t="str">
        <f t="shared" ca="1" si="1"/>
        <v>NCC202312130019</v>
      </c>
      <c r="E24" s="3">
        <f t="shared" ca="1" si="5"/>
        <v>16.2</v>
      </c>
      <c r="F24" s="3" t="s">
        <v>21</v>
      </c>
      <c r="G24" s="3">
        <f t="shared" ca="1" si="2"/>
        <v>1</v>
      </c>
      <c r="H24" s="4">
        <f t="shared" si="3"/>
        <v>40000</v>
      </c>
      <c r="I24" s="4">
        <v>80000</v>
      </c>
      <c r="J24" s="3">
        <v>50</v>
      </c>
      <c r="K24" s="4">
        <f t="shared" si="4"/>
        <v>164000</v>
      </c>
      <c r="L24" s="4">
        <v>0</v>
      </c>
    </row>
    <row r="25" spans="1:12" x14ac:dyDescent="0.25">
      <c r="A25" s="3" t="str">
        <f t="shared" ca="1" si="0"/>
        <v>SP202312130024</v>
      </c>
      <c r="B25" s="3" t="s">
        <v>47</v>
      </c>
      <c r="C25" s="3" t="str">
        <f t="shared" ca="1" si="6"/>
        <v>LSP202312130006</v>
      </c>
      <c r="D25" s="3" t="str">
        <f t="shared" ca="1" si="1"/>
        <v>NCC202312130013</v>
      </c>
      <c r="E25" s="3">
        <f t="shared" ca="1" si="5"/>
        <v>10.8</v>
      </c>
      <c r="F25" s="3" t="s">
        <v>13</v>
      </c>
      <c r="G25" s="3">
        <f t="shared" ca="1" si="2"/>
        <v>1</v>
      </c>
      <c r="H25" s="4">
        <f t="shared" si="3"/>
        <v>15000</v>
      </c>
      <c r="I25" s="4">
        <v>30000</v>
      </c>
      <c r="J25" s="3">
        <v>70</v>
      </c>
      <c r="K25" s="4">
        <f t="shared" si="4"/>
        <v>61500</v>
      </c>
      <c r="L25" s="4">
        <v>0</v>
      </c>
    </row>
    <row r="26" spans="1:12" x14ac:dyDescent="0.25">
      <c r="A26" s="3" t="str">
        <f t="shared" ca="1" si="0"/>
        <v>SP202312130025</v>
      </c>
      <c r="B26" s="3" t="s">
        <v>48</v>
      </c>
      <c r="C26" s="3" t="str">
        <f t="shared" ca="1" si="6"/>
        <v>LSP202312130004</v>
      </c>
      <c r="D26" s="3" t="str">
        <f t="shared" ca="1" si="1"/>
        <v>NCC202312130018</v>
      </c>
      <c r="E26" s="3">
        <f t="shared" ca="1" si="5"/>
        <v>26.5</v>
      </c>
      <c r="F26" s="3" t="s">
        <v>19</v>
      </c>
      <c r="G26" s="3">
        <f t="shared" ca="1" si="2"/>
        <v>1</v>
      </c>
      <c r="H26" s="4">
        <f t="shared" si="3"/>
        <v>17500</v>
      </c>
      <c r="I26" s="4">
        <v>35000</v>
      </c>
      <c r="J26" s="3">
        <v>80</v>
      </c>
      <c r="K26" s="4">
        <f t="shared" si="4"/>
        <v>71750</v>
      </c>
      <c r="L26" s="4">
        <v>0</v>
      </c>
    </row>
    <row r="27" spans="1:12" x14ac:dyDescent="0.25">
      <c r="A27" s="3" t="str">
        <f t="shared" ca="1" si="0"/>
        <v>SP202312130026</v>
      </c>
      <c r="B27" s="3" t="s">
        <v>49</v>
      </c>
      <c r="C27" s="3" t="str">
        <f t="shared" ca="1" si="6"/>
        <v>LSP202312130009</v>
      </c>
      <c r="D27" s="3" t="str">
        <f t="shared" ca="1" si="1"/>
        <v>NCC202312130017</v>
      </c>
      <c r="E27" s="3">
        <f t="shared" ca="1" si="5"/>
        <v>29.3</v>
      </c>
      <c r="F27" s="3" t="s">
        <v>15</v>
      </c>
      <c r="G27" s="3">
        <f t="shared" ca="1" si="2"/>
        <v>1</v>
      </c>
      <c r="H27" s="4">
        <f t="shared" si="3"/>
        <v>75000</v>
      </c>
      <c r="I27" s="4">
        <v>150000</v>
      </c>
      <c r="J27" s="3">
        <v>25</v>
      </c>
      <c r="K27" s="4">
        <f t="shared" si="4"/>
        <v>307500</v>
      </c>
      <c r="L27" s="4">
        <v>0</v>
      </c>
    </row>
    <row r="28" spans="1:12" x14ac:dyDescent="0.25">
      <c r="A28" s="3" t="str">
        <f t="shared" ca="1" si="0"/>
        <v>SP202312130027</v>
      </c>
      <c r="B28" s="3" t="s">
        <v>50</v>
      </c>
      <c r="C28" s="3" t="str">
        <f t="shared" ca="1" si="6"/>
        <v>LSP202312130004</v>
      </c>
      <c r="D28" s="3" t="str">
        <f t="shared" ca="1" si="1"/>
        <v>NCC202312130015</v>
      </c>
      <c r="E28" s="3">
        <f t="shared" ca="1" si="5"/>
        <v>5.5</v>
      </c>
      <c r="F28" s="3" t="s">
        <v>51</v>
      </c>
      <c r="G28" s="3">
        <f t="shared" ca="1" si="2"/>
        <v>1</v>
      </c>
      <c r="H28" s="4">
        <f t="shared" si="3"/>
        <v>35000</v>
      </c>
      <c r="I28" s="4">
        <v>70000</v>
      </c>
      <c r="J28" s="3">
        <v>35</v>
      </c>
      <c r="K28" s="4">
        <f t="shared" si="4"/>
        <v>143500</v>
      </c>
      <c r="L28" s="4">
        <v>0</v>
      </c>
    </row>
    <row r="29" spans="1:12" x14ac:dyDescent="0.25">
      <c r="A29" s="3" t="str">
        <f t="shared" ca="1" si="0"/>
        <v>SP202312130028</v>
      </c>
      <c r="B29" s="3" t="s">
        <v>52</v>
      </c>
      <c r="C29" s="3" t="str">
        <f t="shared" ca="1" si="6"/>
        <v>LSP202312130002</v>
      </c>
      <c r="D29" s="3" t="str">
        <f t="shared" ca="1" si="1"/>
        <v>NCC202312130018</v>
      </c>
      <c r="E29" s="3">
        <f t="shared" ca="1" si="5"/>
        <v>11.4</v>
      </c>
      <c r="F29" s="3" t="s">
        <v>21</v>
      </c>
      <c r="G29" s="3">
        <f t="shared" ca="1" si="2"/>
        <v>1</v>
      </c>
      <c r="H29" s="4">
        <f t="shared" si="3"/>
        <v>150000</v>
      </c>
      <c r="I29" s="4">
        <v>300000</v>
      </c>
      <c r="J29" s="3">
        <v>45</v>
      </c>
      <c r="K29" s="4">
        <f t="shared" si="4"/>
        <v>615000</v>
      </c>
      <c r="L29" s="4">
        <v>0</v>
      </c>
    </row>
    <row r="30" spans="1:12" x14ac:dyDescent="0.25">
      <c r="A30" s="3" t="str">
        <f t="shared" ca="1" si="0"/>
        <v>SP202312130029</v>
      </c>
      <c r="B30" s="3" t="s">
        <v>53</v>
      </c>
      <c r="C30" s="3" t="str">
        <f t="shared" ca="1" si="6"/>
        <v>LSP202312130003</v>
      </c>
      <c r="D30" s="3" t="str">
        <f t="shared" ca="1" si="1"/>
        <v>NCC202312130016</v>
      </c>
      <c r="E30" s="3">
        <f t="shared" ca="1" si="5"/>
        <v>10.8</v>
      </c>
      <c r="F30" s="3" t="s">
        <v>54</v>
      </c>
      <c r="G30" s="3">
        <f t="shared" ca="1" si="2"/>
        <v>1</v>
      </c>
      <c r="H30" s="4">
        <f t="shared" si="3"/>
        <v>40000</v>
      </c>
      <c r="I30" s="4">
        <v>80000</v>
      </c>
      <c r="J30" s="3">
        <v>55</v>
      </c>
      <c r="K30" s="4">
        <f t="shared" si="4"/>
        <v>164000</v>
      </c>
      <c r="L30" s="4">
        <v>0</v>
      </c>
    </row>
    <row r="31" spans="1:12" x14ac:dyDescent="0.25">
      <c r="A31" s="3" t="str">
        <f t="shared" ca="1" si="0"/>
        <v>SP202312130030</v>
      </c>
      <c r="B31" s="3" t="s">
        <v>55</v>
      </c>
      <c r="C31" s="3" t="str">
        <f t="shared" ca="1" si="6"/>
        <v>LSP202312130008</v>
      </c>
      <c r="D31" s="3" t="str">
        <f t="shared" ca="1" si="1"/>
        <v>NCC202312130018</v>
      </c>
      <c r="E31" s="3">
        <f t="shared" ca="1" si="5"/>
        <v>17.100000000000001</v>
      </c>
      <c r="F31" s="3" t="s">
        <v>25</v>
      </c>
      <c r="G31" s="3">
        <f t="shared" ca="1" si="2"/>
        <v>0</v>
      </c>
      <c r="H31" s="4">
        <f t="shared" si="3"/>
        <v>10000</v>
      </c>
      <c r="I31" s="4">
        <v>20000</v>
      </c>
      <c r="J31" s="3">
        <v>65</v>
      </c>
      <c r="K31" s="4">
        <f t="shared" si="4"/>
        <v>41000</v>
      </c>
      <c r="L31" s="4">
        <v>0</v>
      </c>
    </row>
    <row r="32" spans="1:12" x14ac:dyDescent="0.25">
      <c r="A32" s="3" t="str">
        <f t="shared" ca="1" si="0"/>
        <v>SP202312130031</v>
      </c>
      <c r="B32" s="3" t="s">
        <v>56</v>
      </c>
      <c r="C32" s="3" t="str">
        <f t="shared" ca="1" si="6"/>
        <v>LSP202312130006</v>
      </c>
      <c r="D32" s="3" t="str">
        <f t="shared" ca="1" si="1"/>
        <v>NCC202312130009</v>
      </c>
      <c r="E32" s="3">
        <f t="shared" ca="1" si="5"/>
        <v>17.899999999999999</v>
      </c>
      <c r="F32" s="3" t="s">
        <v>21</v>
      </c>
      <c r="G32" s="3">
        <f t="shared" ca="1" si="2"/>
        <v>0</v>
      </c>
      <c r="H32" s="4">
        <f t="shared" si="3"/>
        <v>15000</v>
      </c>
      <c r="I32" s="4">
        <v>30000</v>
      </c>
      <c r="J32" s="3">
        <v>80</v>
      </c>
      <c r="K32" s="4">
        <f t="shared" si="4"/>
        <v>61500</v>
      </c>
      <c r="L32" s="4">
        <v>0</v>
      </c>
    </row>
    <row r="33" spans="1:12" x14ac:dyDescent="0.25">
      <c r="A33" s="3" t="str">
        <f t="shared" ca="1" si="0"/>
        <v>SP202312130032</v>
      </c>
      <c r="B33" s="3" t="s">
        <v>57</v>
      </c>
      <c r="C33" s="3" t="str">
        <f t="shared" ca="1" si="6"/>
        <v>LSP202312130006</v>
      </c>
      <c r="D33" s="3" t="str">
        <f t="shared" ca="1" si="1"/>
        <v>NCC202312130007</v>
      </c>
      <c r="E33" s="3">
        <f t="shared" ca="1" si="5"/>
        <v>26.1</v>
      </c>
      <c r="F33" s="3" t="s">
        <v>31</v>
      </c>
      <c r="G33" s="3">
        <f t="shared" ca="1" si="2"/>
        <v>0</v>
      </c>
      <c r="H33" s="4">
        <f t="shared" si="3"/>
        <v>125000</v>
      </c>
      <c r="I33" s="4">
        <v>250000</v>
      </c>
      <c r="J33" s="3">
        <v>40</v>
      </c>
      <c r="K33" s="4">
        <f t="shared" si="4"/>
        <v>512500</v>
      </c>
      <c r="L33" s="4">
        <v>0</v>
      </c>
    </row>
    <row r="34" spans="1:12" x14ac:dyDescent="0.25">
      <c r="A34" s="3" t="str">
        <f t="shared" ca="1" si="0"/>
        <v>SP202312130033</v>
      </c>
      <c r="B34" s="3" t="s">
        <v>58</v>
      </c>
      <c r="C34" s="3" t="str">
        <f t="shared" ca="1" si="6"/>
        <v>LSP202312130002</v>
      </c>
      <c r="D34" s="3" t="str">
        <f t="shared" ca="1" si="1"/>
        <v>NCC202312130002</v>
      </c>
      <c r="E34" s="3">
        <f t="shared" ca="1" si="5"/>
        <v>25.3</v>
      </c>
      <c r="F34" s="3" t="s">
        <v>19</v>
      </c>
      <c r="G34" s="3">
        <f t="shared" ca="1" si="2"/>
        <v>1</v>
      </c>
      <c r="H34" s="4">
        <f t="shared" si="3"/>
        <v>35000</v>
      </c>
      <c r="I34" s="4">
        <v>70000</v>
      </c>
      <c r="J34" s="3">
        <v>55</v>
      </c>
      <c r="K34" s="4">
        <f t="shared" si="4"/>
        <v>143500</v>
      </c>
      <c r="L34" s="4">
        <v>0</v>
      </c>
    </row>
    <row r="35" spans="1:12" x14ac:dyDescent="0.25">
      <c r="A35" s="3" t="str">
        <f t="shared" ca="1" si="0"/>
        <v>SP202312130034</v>
      </c>
      <c r="B35" s="3" t="s">
        <v>59</v>
      </c>
      <c r="C35" s="3" t="str">
        <f t="shared" ca="1" si="6"/>
        <v>LSP202312130004</v>
      </c>
      <c r="D35" s="3" t="str">
        <f t="shared" ca="1" si="1"/>
        <v>NCC202312130009</v>
      </c>
      <c r="E35" s="3">
        <f t="shared" ca="1" si="5"/>
        <v>28.6</v>
      </c>
      <c r="F35" s="3" t="s">
        <v>25</v>
      </c>
      <c r="G35" s="3">
        <f t="shared" ca="1" si="2"/>
        <v>1</v>
      </c>
      <c r="H35" s="4">
        <f t="shared" si="3"/>
        <v>60000</v>
      </c>
      <c r="I35" s="4">
        <v>120000</v>
      </c>
      <c r="J35" s="3">
        <v>70</v>
      </c>
      <c r="K35" s="4">
        <f t="shared" si="4"/>
        <v>246000</v>
      </c>
      <c r="L35" s="4">
        <v>0</v>
      </c>
    </row>
    <row r="36" spans="1:12" x14ac:dyDescent="0.25">
      <c r="A36" s="3" t="str">
        <f t="shared" ca="1" si="0"/>
        <v>SP202312130035</v>
      </c>
      <c r="B36" s="3" t="s">
        <v>60</v>
      </c>
      <c r="C36" s="3" t="str">
        <f t="shared" ca="1" si="6"/>
        <v>LSP202312130007</v>
      </c>
      <c r="D36" s="3" t="str">
        <f t="shared" ca="1" si="1"/>
        <v>NCC202312130003</v>
      </c>
      <c r="E36" s="3">
        <f t="shared" ca="1" si="5"/>
        <v>7.5</v>
      </c>
      <c r="F36" s="3" t="s">
        <v>23</v>
      </c>
      <c r="G36" s="3">
        <f t="shared" ca="1" si="2"/>
        <v>1</v>
      </c>
      <c r="H36" s="4">
        <f t="shared" si="3"/>
        <v>25000</v>
      </c>
      <c r="I36" s="4">
        <v>50000</v>
      </c>
      <c r="J36" s="3">
        <v>90</v>
      </c>
      <c r="K36" s="4">
        <f t="shared" si="4"/>
        <v>102500</v>
      </c>
      <c r="L36" s="4">
        <v>0</v>
      </c>
    </row>
    <row r="37" spans="1:12" x14ac:dyDescent="0.25">
      <c r="A37" s="3" t="str">
        <f t="shared" ca="1" si="0"/>
        <v>SP202312130036</v>
      </c>
      <c r="B37" s="3" t="s">
        <v>61</v>
      </c>
      <c r="C37" s="3" t="str">
        <f t="shared" ca="1" si="6"/>
        <v>LSP202312130009</v>
      </c>
      <c r="D37" s="3" t="str">
        <f t="shared" ca="1" si="1"/>
        <v>NCC202312130007</v>
      </c>
      <c r="E37" s="3">
        <f t="shared" ca="1" si="5"/>
        <v>22.2</v>
      </c>
      <c r="F37" s="3" t="s">
        <v>15</v>
      </c>
      <c r="G37" s="3">
        <f t="shared" ca="1" si="2"/>
        <v>1</v>
      </c>
      <c r="H37" s="4">
        <f t="shared" si="3"/>
        <v>40000</v>
      </c>
      <c r="I37" s="4">
        <v>80000</v>
      </c>
      <c r="J37" s="3">
        <v>30</v>
      </c>
      <c r="K37" s="4">
        <f t="shared" si="4"/>
        <v>164000</v>
      </c>
      <c r="L37" s="4">
        <v>0</v>
      </c>
    </row>
    <row r="38" spans="1:12" x14ac:dyDescent="0.25">
      <c r="A38" s="3" t="str">
        <f t="shared" ca="1" si="0"/>
        <v>SP202312130037</v>
      </c>
      <c r="B38" s="3" t="s">
        <v>62</v>
      </c>
      <c r="C38" s="3" t="str">
        <f t="shared" ca="1" si="6"/>
        <v>LSP202312130009</v>
      </c>
      <c r="D38" s="3" t="str">
        <f t="shared" ca="1" si="1"/>
        <v>NCC202312130011</v>
      </c>
      <c r="E38" s="3">
        <f t="shared" ca="1" si="5"/>
        <v>15.6</v>
      </c>
      <c r="F38" s="3" t="s">
        <v>15</v>
      </c>
      <c r="G38" s="3">
        <f t="shared" ca="1" si="2"/>
        <v>1</v>
      </c>
      <c r="H38" s="4">
        <f t="shared" si="3"/>
        <v>30000</v>
      </c>
      <c r="I38" s="4">
        <v>60000</v>
      </c>
      <c r="J38" s="3">
        <v>50</v>
      </c>
      <c r="K38" s="4">
        <f t="shared" si="4"/>
        <v>123000</v>
      </c>
      <c r="L38" s="4">
        <v>0</v>
      </c>
    </row>
    <row r="39" spans="1:12" x14ac:dyDescent="0.25">
      <c r="A39" s="3" t="str">
        <f t="shared" ca="1" si="0"/>
        <v>SP202312130038</v>
      </c>
      <c r="B39" s="3" t="s">
        <v>63</v>
      </c>
      <c r="C39" s="3" t="str">
        <f t="shared" ca="1" si="6"/>
        <v>LSP202312130010</v>
      </c>
      <c r="D39" s="3" t="str">
        <f t="shared" ca="1" si="1"/>
        <v>NCC202312130002</v>
      </c>
      <c r="E39" s="3">
        <f t="shared" ca="1" si="5"/>
        <v>29</v>
      </c>
      <c r="F39" s="3" t="s">
        <v>31</v>
      </c>
      <c r="G39" s="3">
        <f t="shared" ca="1" si="2"/>
        <v>1</v>
      </c>
      <c r="H39" s="4">
        <f t="shared" si="3"/>
        <v>60000</v>
      </c>
      <c r="I39" s="4">
        <v>120000</v>
      </c>
      <c r="J39" s="3">
        <v>35</v>
      </c>
      <c r="K39" s="4">
        <f t="shared" si="4"/>
        <v>246000</v>
      </c>
      <c r="L39" s="4">
        <v>0</v>
      </c>
    </row>
    <row r="40" spans="1:12" x14ac:dyDescent="0.25">
      <c r="A40" s="3" t="str">
        <f t="shared" ca="1" si="0"/>
        <v>SP202312130039</v>
      </c>
      <c r="B40" s="3" t="s">
        <v>64</v>
      </c>
      <c r="C40" s="3" t="str">
        <f t="shared" ca="1" si="6"/>
        <v>LSP202312130007</v>
      </c>
      <c r="D40" s="3" t="str">
        <f t="shared" ca="1" si="1"/>
        <v>NCC202312130008</v>
      </c>
      <c r="E40" s="3">
        <f t="shared" ca="1" si="5"/>
        <v>25.3</v>
      </c>
      <c r="F40" s="3" t="s">
        <v>21</v>
      </c>
      <c r="G40" s="3">
        <f t="shared" ca="1" si="2"/>
        <v>1</v>
      </c>
      <c r="H40" s="4">
        <f t="shared" si="3"/>
        <v>75000</v>
      </c>
      <c r="I40" s="4">
        <v>150000</v>
      </c>
      <c r="J40" s="3">
        <v>60</v>
      </c>
      <c r="K40" s="4">
        <f t="shared" si="4"/>
        <v>307500</v>
      </c>
      <c r="L40" s="4">
        <v>0</v>
      </c>
    </row>
    <row r="41" spans="1:12" x14ac:dyDescent="0.25">
      <c r="A41" s="3" t="str">
        <f t="shared" ca="1" si="0"/>
        <v>SP202312130040</v>
      </c>
      <c r="B41" s="3" t="s">
        <v>65</v>
      </c>
      <c r="C41" s="3" t="str">
        <f t="shared" ca="1" si="6"/>
        <v>LSP202312130010</v>
      </c>
      <c r="D41" s="3" t="str">
        <f t="shared" ca="1" si="1"/>
        <v>NCC202312130002</v>
      </c>
      <c r="E41" s="3">
        <f t="shared" ca="1" si="5"/>
        <v>27.6</v>
      </c>
      <c r="F41" s="3" t="s">
        <v>25</v>
      </c>
      <c r="G41" s="3">
        <f t="shared" ca="1" si="2"/>
        <v>0</v>
      </c>
      <c r="H41" s="4">
        <f t="shared" si="3"/>
        <v>100000</v>
      </c>
      <c r="I41" s="4">
        <v>200000</v>
      </c>
      <c r="J41" s="3">
        <v>25</v>
      </c>
      <c r="K41" s="4">
        <f t="shared" si="4"/>
        <v>410000</v>
      </c>
      <c r="L41" s="4">
        <v>0</v>
      </c>
    </row>
    <row r="42" spans="1:12" x14ac:dyDescent="0.25">
      <c r="A42" s="3" t="str">
        <f t="shared" ca="1" si="0"/>
        <v>SP202312130041</v>
      </c>
      <c r="B42" s="3" t="s">
        <v>66</v>
      </c>
      <c r="C42" s="3" t="str">
        <f t="shared" ca="1" si="6"/>
        <v>LSP202312130008</v>
      </c>
      <c r="D42" s="3" t="str">
        <f t="shared" ca="1" si="1"/>
        <v>NCC202312130004</v>
      </c>
      <c r="E42" s="3">
        <f t="shared" ca="1" si="5"/>
        <v>19.7</v>
      </c>
      <c r="F42" s="3" t="s">
        <v>19</v>
      </c>
      <c r="G42" s="3">
        <f t="shared" ca="1" si="2"/>
        <v>1</v>
      </c>
      <c r="H42" s="4">
        <f t="shared" si="3"/>
        <v>75000</v>
      </c>
      <c r="I42" s="4">
        <v>150000</v>
      </c>
      <c r="J42" s="3">
        <v>75</v>
      </c>
      <c r="K42" s="4">
        <f t="shared" si="4"/>
        <v>307500</v>
      </c>
      <c r="L42" s="4">
        <v>0</v>
      </c>
    </row>
    <row r="43" spans="1:12" x14ac:dyDescent="0.25">
      <c r="A43" s="3" t="str">
        <f t="shared" ca="1" si="0"/>
        <v>SP202312130042</v>
      </c>
      <c r="B43" s="3" t="s">
        <v>67</v>
      </c>
      <c r="C43" s="3" t="str">
        <f t="shared" ca="1" si="6"/>
        <v>LSP202312130005</v>
      </c>
      <c r="D43" s="3" t="str">
        <f t="shared" ca="1" si="1"/>
        <v>NCC202312130020</v>
      </c>
      <c r="E43" s="3">
        <f t="shared" ca="1" si="5"/>
        <v>11.8</v>
      </c>
      <c r="F43" s="3" t="s">
        <v>21</v>
      </c>
      <c r="G43" s="3">
        <f t="shared" ca="1" si="2"/>
        <v>1</v>
      </c>
      <c r="H43" s="4">
        <f t="shared" si="3"/>
        <v>30000</v>
      </c>
      <c r="I43" s="4">
        <v>60000</v>
      </c>
      <c r="J43" s="3">
        <v>85</v>
      </c>
      <c r="K43" s="4">
        <f t="shared" si="4"/>
        <v>123000</v>
      </c>
      <c r="L43" s="4">
        <v>0</v>
      </c>
    </row>
    <row r="44" spans="1:12" x14ac:dyDescent="0.25">
      <c r="A44" s="3" t="str">
        <f t="shared" ca="1" si="0"/>
        <v>SP202312130043</v>
      </c>
      <c r="B44" s="3" t="s">
        <v>68</v>
      </c>
      <c r="C44" s="3" t="str">
        <f t="shared" ca="1" si="6"/>
        <v>LSP202312130006</v>
      </c>
      <c r="D44" s="3" t="str">
        <f t="shared" ca="1" si="1"/>
        <v>NCC202312130022</v>
      </c>
      <c r="E44" s="3">
        <f t="shared" ca="1" si="5"/>
        <v>21.1</v>
      </c>
      <c r="F44" s="3" t="s">
        <v>25</v>
      </c>
      <c r="G44" s="3">
        <f t="shared" ca="1" si="2"/>
        <v>1</v>
      </c>
      <c r="H44" s="4">
        <f t="shared" si="3"/>
        <v>10000</v>
      </c>
      <c r="I44" s="4">
        <v>20000</v>
      </c>
      <c r="J44" s="3">
        <v>100</v>
      </c>
      <c r="K44" s="4">
        <f t="shared" si="4"/>
        <v>41000</v>
      </c>
      <c r="L44" s="4">
        <v>0</v>
      </c>
    </row>
    <row r="45" spans="1:12" x14ac:dyDescent="0.25">
      <c r="A45" s="3" t="str">
        <f t="shared" ca="1" si="0"/>
        <v>SP202312130044</v>
      </c>
      <c r="B45" s="3" t="s">
        <v>69</v>
      </c>
      <c r="C45" s="3" t="str">
        <f t="shared" ca="1" si="6"/>
        <v>LSP202312130004</v>
      </c>
      <c r="D45" s="3" t="str">
        <f t="shared" ca="1" si="1"/>
        <v>NCC202312130013</v>
      </c>
      <c r="E45" s="3">
        <f t="shared" ca="1" si="5"/>
        <v>14.3</v>
      </c>
      <c r="F45" s="3" t="s">
        <v>43</v>
      </c>
      <c r="G45" s="3">
        <f t="shared" ca="1" si="2"/>
        <v>1</v>
      </c>
      <c r="H45" s="4">
        <f t="shared" si="3"/>
        <v>60000</v>
      </c>
      <c r="I45" s="4">
        <v>120000</v>
      </c>
      <c r="J45" s="3">
        <v>55</v>
      </c>
      <c r="K45" s="4">
        <f t="shared" si="4"/>
        <v>246000</v>
      </c>
      <c r="L45" s="4">
        <v>0</v>
      </c>
    </row>
    <row r="46" spans="1:12" x14ac:dyDescent="0.25">
      <c r="A46" s="3" t="str">
        <f t="shared" ca="1" si="0"/>
        <v>SP202312130045</v>
      </c>
      <c r="B46" s="3" t="s">
        <v>70</v>
      </c>
      <c r="C46" s="3" t="str">
        <f t="shared" ca="1" si="6"/>
        <v>LSP202312130002</v>
      </c>
      <c r="D46" s="3" t="str">
        <f t="shared" ca="1" si="1"/>
        <v>NCC202312130007</v>
      </c>
      <c r="E46" s="3">
        <f t="shared" ca="1" si="5"/>
        <v>27.4</v>
      </c>
      <c r="F46" s="3" t="s">
        <v>21</v>
      </c>
      <c r="G46" s="3">
        <f t="shared" ca="1" si="2"/>
        <v>0</v>
      </c>
      <c r="H46" s="4">
        <f t="shared" si="3"/>
        <v>15000</v>
      </c>
      <c r="I46" s="4">
        <v>30000</v>
      </c>
      <c r="J46" s="3">
        <v>65</v>
      </c>
      <c r="K46" s="4">
        <f t="shared" si="4"/>
        <v>61500</v>
      </c>
      <c r="L46" s="4">
        <v>0</v>
      </c>
    </row>
    <row r="47" spans="1:12" x14ac:dyDescent="0.25">
      <c r="A47" s="3" t="str">
        <f t="shared" ca="1" si="0"/>
        <v>SP202312130046</v>
      </c>
      <c r="B47" s="3" t="s">
        <v>71</v>
      </c>
      <c r="C47" s="3" t="str">
        <f t="shared" ca="1" si="6"/>
        <v>LSP202312130010</v>
      </c>
      <c r="D47" s="3" t="str">
        <f t="shared" ca="1" si="1"/>
        <v>NCC202312130010</v>
      </c>
      <c r="E47" s="3">
        <f t="shared" ca="1" si="5"/>
        <v>29.8</v>
      </c>
      <c r="F47" s="3" t="s">
        <v>54</v>
      </c>
      <c r="G47" s="3">
        <f t="shared" ca="1" si="2"/>
        <v>1</v>
      </c>
      <c r="H47" s="4">
        <f t="shared" si="3"/>
        <v>20000</v>
      </c>
      <c r="I47" s="4">
        <v>40000</v>
      </c>
      <c r="J47" s="3">
        <v>80</v>
      </c>
      <c r="K47" s="4">
        <f t="shared" si="4"/>
        <v>82000</v>
      </c>
      <c r="L47" s="4">
        <v>0</v>
      </c>
    </row>
    <row r="48" spans="1:12" x14ac:dyDescent="0.25">
      <c r="A48" s="3" t="str">
        <f t="shared" ca="1" si="0"/>
        <v>SP202312130047</v>
      </c>
      <c r="B48" s="3" t="s">
        <v>72</v>
      </c>
      <c r="C48" s="3" t="str">
        <f t="shared" ca="1" si="6"/>
        <v>LSP202312130002</v>
      </c>
      <c r="D48" s="3" t="str">
        <f t="shared" ca="1" si="1"/>
        <v>NCC202312130001</v>
      </c>
      <c r="E48" s="3">
        <f t="shared" ca="1" si="5"/>
        <v>27.3</v>
      </c>
      <c r="F48" s="3" t="s">
        <v>13</v>
      </c>
      <c r="G48" s="3">
        <f t="shared" ca="1" si="2"/>
        <v>1</v>
      </c>
      <c r="H48" s="4">
        <f t="shared" si="3"/>
        <v>25000</v>
      </c>
      <c r="I48" s="4">
        <v>50000</v>
      </c>
      <c r="J48" s="3">
        <v>95</v>
      </c>
      <c r="K48" s="4">
        <f t="shared" si="4"/>
        <v>102500</v>
      </c>
      <c r="L48" s="4">
        <v>0</v>
      </c>
    </row>
    <row r="49" spans="1:12" x14ac:dyDescent="0.25">
      <c r="A49" s="3" t="str">
        <f t="shared" ca="1" si="0"/>
        <v>SP202312130048</v>
      </c>
      <c r="B49" s="3" t="s">
        <v>73</v>
      </c>
      <c r="C49" s="3" t="str">
        <f t="shared" ca="1" si="6"/>
        <v>LSP202312130010</v>
      </c>
      <c r="D49" s="3" t="str">
        <f t="shared" ca="1" si="1"/>
        <v>NCC202312130021</v>
      </c>
      <c r="E49" s="3">
        <f t="shared" ca="1" si="5"/>
        <v>13.7</v>
      </c>
      <c r="F49" s="3" t="s">
        <v>25</v>
      </c>
      <c r="G49" s="3">
        <f t="shared" ca="1" si="2"/>
        <v>0</v>
      </c>
      <c r="H49" s="4">
        <f t="shared" si="3"/>
        <v>15000</v>
      </c>
      <c r="I49" s="4">
        <v>30000</v>
      </c>
      <c r="J49" s="3">
        <v>110</v>
      </c>
      <c r="K49" s="4">
        <f t="shared" si="4"/>
        <v>61500</v>
      </c>
      <c r="L49" s="4">
        <v>0</v>
      </c>
    </row>
    <row r="50" spans="1:12" x14ac:dyDescent="0.25">
      <c r="A50" s="3" t="str">
        <f t="shared" ca="1" si="0"/>
        <v>SP202312130049</v>
      </c>
      <c r="B50" s="3" t="s">
        <v>74</v>
      </c>
      <c r="C50" s="3" t="str">
        <f t="shared" ca="1" si="6"/>
        <v>LSP202312130006</v>
      </c>
      <c r="D50" s="3" t="str">
        <f t="shared" ca="1" si="1"/>
        <v>NCC202312130010</v>
      </c>
      <c r="E50" s="3">
        <f t="shared" ca="1" si="5"/>
        <v>5.2</v>
      </c>
      <c r="F50" s="3" t="s">
        <v>21</v>
      </c>
      <c r="G50" s="3">
        <f t="shared" ca="1" si="2"/>
        <v>1</v>
      </c>
      <c r="H50" s="4">
        <f t="shared" si="3"/>
        <v>400000</v>
      </c>
      <c r="I50" s="4">
        <v>800000</v>
      </c>
      <c r="J50" s="3">
        <v>40</v>
      </c>
      <c r="K50" s="4">
        <f t="shared" si="4"/>
        <v>1640000</v>
      </c>
      <c r="L50" s="4">
        <v>0</v>
      </c>
    </row>
    <row r="51" spans="1:12" x14ac:dyDescent="0.25">
      <c r="A51" s="3" t="str">
        <f t="shared" ca="1" si="0"/>
        <v>SP202312130050</v>
      </c>
      <c r="B51" s="3" t="s">
        <v>75</v>
      </c>
      <c r="C51" s="3" t="str">
        <f t="shared" ca="1" si="6"/>
        <v>LSP202312130009</v>
      </c>
      <c r="D51" s="3" t="str">
        <f t="shared" ca="1" si="1"/>
        <v>NCC202312130008</v>
      </c>
      <c r="E51" s="3">
        <f t="shared" ca="1" si="5"/>
        <v>28.3</v>
      </c>
      <c r="F51" s="3" t="s">
        <v>21</v>
      </c>
      <c r="G51" s="3">
        <f t="shared" ca="1" si="2"/>
        <v>0</v>
      </c>
      <c r="H51" s="4">
        <f t="shared" si="3"/>
        <v>40000</v>
      </c>
      <c r="I51" s="4">
        <v>80000</v>
      </c>
      <c r="J51" s="3">
        <v>70</v>
      </c>
      <c r="K51" s="4">
        <f t="shared" si="4"/>
        <v>164000</v>
      </c>
      <c r="L51" s="4">
        <v>0</v>
      </c>
    </row>
    <row r="52" spans="1:12" x14ac:dyDescent="0.25">
      <c r="A52" s="3" t="str">
        <f t="shared" ca="1" si="0"/>
        <v>SP202312130051</v>
      </c>
      <c r="B52" s="3" t="s">
        <v>76</v>
      </c>
      <c r="C52" s="3" t="str">
        <f t="shared" ca="1" si="6"/>
        <v>LSP202312130008</v>
      </c>
      <c r="D52" s="3" t="str">
        <f t="shared" ca="1" si="1"/>
        <v>NCC202312130013</v>
      </c>
      <c r="E52" s="3">
        <f t="shared" ca="1" si="5"/>
        <v>15.3</v>
      </c>
      <c r="F52" s="3" t="s">
        <v>15</v>
      </c>
      <c r="G52" s="3">
        <f t="shared" ca="1" si="2"/>
        <v>1</v>
      </c>
      <c r="H52" s="4">
        <f t="shared" si="3"/>
        <v>60000</v>
      </c>
      <c r="I52" s="4">
        <v>120000</v>
      </c>
      <c r="J52" s="3">
        <v>70</v>
      </c>
      <c r="K52" s="4">
        <f t="shared" si="4"/>
        <v>246000</v>
      </c>
      <c r="L52" s="4">
        <v>0</v>
      </c>
    </row>
    <row r="53" spans="1:12" x14ac:dyDescent="0.25">
      <c r="A53" s="3" t="str">
        <f t="shared" ca="1" si="0"/>
        <v>SP202312130052</v>
      </c>
      <c r="B53" s="3" t="s">
        <v>77</v>
      </c>
      <c r="C53" s="3" t="str">
        <f t="shared" ca="1" si="6"/>
        <v>LSP202312130003</v>
      </c>
      <c r="D53" s="3" t="str">
        <f t="shared" ca="1" si="1"/>
        <v>NCC202312130002</v>
      </c>
      <c r="E53" s="3">
        <f t="shared" ca="1" si="5"/>
        <v>12.9</v>
      </c>
      <c r="F53" s="3" t="s">
        <v>31</v>
      </c>
      <c r="G53" s="3">
        <f t="shared" ca="1" si="2"/>
        <v>1</v>
      </c>
      <c r="H53" s="4">
        <f t="shared" si="3"/>
        <v>15000</v>
      </c>
      <c r="I53" s="4">
        <v>30000</v>
      </c>
      <c r="J53" s="3">
        <v>12</v>
      </c>
      <c r="K53" s="4">
        <f t="shared" si="4"/>
        <v>61500</v>
      </c>
      <c r="L53" s="4">
        <v>0</v>
      </c>
    </row>
    <row r="54" spans="1:12" x14ac:dyDescent="0.25">
      <c r="A54" s="3" t="str">
        <f t="shared" ca="1" si="0"/>
        <v>SP202312130053</v>
      </c>
      <c r="B54" s="3" t="s">
        <v>78</v>
      </c>
      <c r="C54" s="3" t="str">
        <f t="shared" ca="1" si="6"/>
        <v>LSP202312130006</v>
      </c>
      <c r="D54" s="3" t="str">
        <f t="shared" ca="1" si="1"/>
        <v>NCC202312130012</v>
      </c>
      <c r="E54" s="3">
        <f t="shared" ca="1" si="5"/>
        <v>22.5</v>
      </c>
      <c r="F54" s="3" t="s">
        <v>21</v>
      </c>
      <c r="G54" s="3">
        <f t="shared" ca="1" si="2"/>
        <v>0</v>
      </c>
      <c r="H54" s="4">
        <f t="shared" si="3"/>
        <v>20000</v>
      </c>
      <c r="I54" s="4">
        <v>40000</v>
      </c>
      <c r="J54" s="3">
        <v>18</v>
      </c>
      <c r="K54" s="4">
        <f t="shared" si="4"/>
        <v>82000</v>
      </c>
      <c r="L54" s="4">
        <v>0</v>
      </c>
    </row>
    <row r="55" spans="1:12" x14ac:dyDescent="0.25">
      <c r="A55" s="3" t="str">
        <f t="shared" ca="1" si="0"/>
        <v>SP202312130054</v>
      </c>
      <c r="B55" s="3" t="s">
        <v>79</v>
      </c>
      <c r="C55" s="3" t="str">
        <f t="shared" ca="1" si="6"/>
        <v>LSP202312130007</v>
      </c>
      <c r="D55" s="3" t="str">
        <f t="shared" ca="1" si="1"/>
        <v>NCC202312130015</v>
      </c>
      <c r="E55" s="3">
        <f t="shared" ca="1" si="5"/>
        <v>8</v>
      </c>
      <c r="F55" s="3" t="s">
        <v>13</v>
      </c>
      <c r="G55" s="3">
        <f t="shared" ca="1" si="2"/>
        <v>1</v>
      </c>
      <c r="H55" s="4">
        <f t="shared" si="3"/>
        <v>40000</v>
      </c>
      <c r="I55" s="4">
        <v>80000</v>
      </c>
      <c r="J55" s="3">
        <v>40</v>
      </c>
      <c r="K55" s="4">
        <f t="shared" si="4"/>
        <v>164000</v>
      </c>
      <c r="L55" s="4">
        <v>0</v>
      </c>
    </row>
    <row r="56" spans="1:12" x14ac:dyDescent="0.25">
      <c r="A56" s="3" t="str">
        <f t="shared" ca="1" si="0"/>
        <v>SP202312130055</v>
      </c>
      <c r="B56" s="3" t="s">
        <v>80</v>
      </c>
      <c r="C56" s="3" t="str">
        <f t="shared" ca="1" si="6"/>
        <v>LSP202312130002</v>
      </c>
      <c r="D56" s="3" t="str">
        <f t="shared" ca="1" si="1"/>
        <v>NCC202312130022</v>
      </c>
      <c r="E56" s="3">
        <f t="shared" ca="1" si="5"/>
        <v>10.9</v>
      </c>
      <c r="F56" s="3" t="s">
        <v>15</v>
      </c>
      <c r="G56" s="3">
        <f t="shared" ca="1" si="2"/>
        <v>1</v>
      </c>
      <c r="H56" s="4">
        <f t="shared" si="3"/>
        <v>750000</v>
      </c>
      <c r="I56" s="4">
        <v>1500000</v>
      </c>
      <c r="J56" s="3">
        <v>25</v>
      </c>
      <c r="K56" s="4">
        <f t="shared" si="4"/>
        <v>3075000</v>
      </c>
      <c r="L56" s="4">
        <v>0</v>
      </c>
    </row>
    <row r="57" spans="1:12" x14ac:dyDescent="0.25">
      <c r="A57" s="3" t="str">
        <f t="shared" ca="1" si="0"/>
        <v>SP202312130056</v>
      </c>
      <c r="B57" s="3" t="s">
        <v>52</v>
      </c>
      <c r="C57" s="3" t="str">
        <f t="shared" ca="1" si="6"/>
        <v>LSP202312130005</v>
      </c>
      <c r="D57" s="3" t="str">
        <f t="shared" ca="1" si="1"/>
        <v>NCC202312130014</v>
      </c>
      <c r="E57" s="3">
        <f t="shared" ca="1" si="5"/>
        <v>6.7</v>
      </c>
      <c r="F57" s="3" t="s">
        <v>81</v>
      </c>
      <c r="G57" s="3">
        <f t="shared" ca="1" si="2"/>
        <v>0</v>
      </c>
      <c r="H57" s="4">
        <f t="shared" si="3"/>
        <v>125000</v>
      </c>
      <c r="I57" s="4">
        <v>250000</v>
      </c>
      <c r="J57" s="3">
        <v>15</v>
      </c>
      <c r="K57" s="4">
        <f t="shared" si="4"/>
        <v>512500</v>
      </c>
      <c r="L57" s="4">
        <v>0</v>
      </c>
    </row>
    <row r="58" spans="1:12" x14ac:dyDescent="0.25">
      <c r="A58" s="3" t="str">
        <f t="shared" ca="1" si="0"/>
        <v>SP202312130057</v>
      </c>
      <c r="B58" s="3" t="s">
        <v>20</v>
      </c>
      <c r="C58" s="3" t="str">
        <f t="shared" ca="1" si="6"/>
        <v>LSP202312130006</v>
      </c>
      <c r="D58" s="3" t="str">
        <f t="shared" ca="1" si="1"/>
        <v>NCC202312130010</v>
      </c>
      <c r="E58" s="3">
        <f t="shared" ca="1" si="5"/>
        <v>15.7</v>
      </c>
      <c r="F58" s="3" t="s">
        <v>21</v>
      </c>
      <c r="G58" s="3">
        <f t="shared" ca="1" si="2"/>
        <v>1</v>
      </c>
      <c r="H58" s="4">
        <f t="shared" si="3"/>
        <v>350000</v>
      </c>
      <c r="I58" s="4">
        <v>700000</v>
      </c>
      <c r="J58" s="3">
        <v>30</v>
      </c>
      <c r="K58" s="4">
        <f t="shared" si="4"/>
        <v>1435000</v>
      </c>
      <c r="L58" s="4">
        <v>0</v>
      </c>
    </row>
    <row r="59" spans="1:12" x14ac:dyDescent="0.25">
      <c r="A59" s="3" t="str">
        <f t="shared" ca="1" si="0"/>
        <v>SP202312130058</v>
      </c>
      <c r="B59" s="3" t="s">
        <v>82</v>
      </c>
      <c r="C59" s="3" t="str">
        <f t="shared" ca="1" si="6"/>
        <v>LSP202312130002</v>
      </c>
      <c r="D59" s="3" t="str">
        <f t="shared" ca="1" si="1"/>
        <v>NCC202312130010</v>
      </c>
      <c r="E59" s="3">
        <f t="shared" ca="1" si="5"/>
        <v>23.5</v>
      </c>
      <c r="F59" s="3" t="s">
        <v>25</v>
      </c>
      <c r="G59" s="3">
        <f t="shared" ca="1" si="2"/>
        <v>1</v>
      </c>
      <c r="H59" s="4">
        <f t="shared" si="3"/>
        <v>150000</v>
      </c>
      <c r="I59" s="4">
        <v>300000</v>
      </c>
      <c r="J59" s="3">
        <v>50</v>
      </c>
      <c r="K59" s="4">
        <f t="shared" si="4"/>
        <v>615000</v>
      </c>
      <c r="L59" s="4">
        <v>0</v>
      </c>
    </row>
    <row r="60" spans="1:12" x14ac:dyDescent="0.25">
      <c r="A60" s="3" t="str">
        <f t="shared" ca="1" si="0"/>
        <v>SP202312130059</v>
      </c>
      <c r="B60" s="3" t="s">
        <v>83</v>
      </c>
      <c r="C60" s="3" t="str">
        <f t="shared" ca="1" si="6"/>
        <v>LSP202312130003</v>
      </c>
      <c r="D60" s="3" t="str">
        <f t="shared" ca="1" si="1"/>
        <v>NCC202312130008</v>
      </c>
      <c r="E60" s="3">
        <f t="shared" ca="1" si="5"/>
        <v>13.1</v>
      </c>
      <c r="F60" s="3" t="s">
        <v>21</v>
      </c>
      <c r="G60" s="3">
        <f t="shared" ca="1" si="2"/>
        <v>1</v>
      </c>
      <c r="H60" s="4">
        <f t="shared" si="3"/>
        <v>75000</v>
      </c>
      <c r="I60" s="4">
        <v>150000</v>
      </c>
      <c r="J60" s="3">
        <v>90</v>
      </c>
      <c r="K60" s="4">
        <f t="shared" si="4"/>
        <v>307500</v>
      </c>
      <c r="L60" s="4">
        <v>0</v>
      </c>
    </row>
    <row r="61" spans="1:12" x14ac:dyDescent="0.25">
      <c r="A61" s="3" t="str">
        <f t="shared" ca="1" si="0"/>
        <v>SP202312130060</v>
      </c>
      <c r="B61" s="3" t="s">
        <v>84</v>
      </c>
      <c r="C61" s="3" t="str">
        <f t="shared" ca="1" si="6"/>
        <v>LSP202312130004</v>
      </c>
      <c r="D61" s="3" t="str">
        <f t="shared" ca="1" si="1"/>
        <v>NCC202312130012</v>
      </c>
      <c r="E61" s="3">
        <f t="shared" ca="1" si="5"/>
        <v>27.6</v>
      </c>
      <c r="F61" s="3" t="s">
        <v>23</v>
      </c>
      <c r="G61" s="3">
        <f t="shared" ca="1" si="2"/>
        <v>1</v>
      </c>
      <c r="H61" s="4">
        <f t="shared" si="3"/>
        <v>300000</v>
      </c>
      <c r="I61" s="4">
        <v>600000</v>
      </c>
      <c r="J61" s="3">
        <v>20</v>
      </c>
      <c r="K61" s="4">
        <f t="shared" si="4"/>
        <v>1230000</v>
      </c>
      <c r="L61" s="4">
        <v>0</v>
      </c>
    </row>
    <row r="62" spans="1:12" x14ac:dyDescent="0.25">
      <c r="A62" s="3" t="str">
        <f t="shared" ca="1" si="0"/>
        <v>SP202312130061</v>
      </c>
      <c r="B62" s="3" t="s">
        <v>85</v>
      </c>
      <c r="C62" s="3" t="str">
        <f t="shared" ca="1" si="6"/>
        <v>LSP202312130003</v>
      </c>
      <c r="D62" s="3" t="str">
        <f t="shared" ca="1" si="1"/>
        <v>NCC202312130004</v>
      </c>
      <c r="E62" s="3">
        <f t="shared" ca="1" si="5"/>
        <v>6.6</v>
      </c>
      <c r="F62" s="3" t="s">
        <v>15</v>
      </c>
      <c r="G62" s="3">
        <f t="shared" ca="1" si="2"/>
        <v>1</v>
      </c>
      <c r="H62" s="4">
        <f t="shared" si="3"/>
        <v>100000</v>
      </c>
      <c r="I62" s="4">
        <v>200000</v>
      </c>
      <c r="J62" s="3">
        <v>35</v>
      </c>
      <c r="K62" s="4">
        <f t="shared" si="4"/>
        <v>410000</v>
      </c>
      <c r="L62" s="4">
        <v>0</v>
      </c>
    </row>
  </sheetData>
  <sheetProtection autoFilter="0"/>
  <autoFilter ref="A1:L1" xr:uid="{CBB6A4C7-4B50-4675-8CC3-47D0FEE3686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Trang_tính3</vt:lpstr>
      <vt:lpstr>Trang_tính2</vt:lpstr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Le</dc:creator>
  <cp:lastModifiedBy>Lê Văn Hoàng</cp:lastModifiedBy>
  <dcterms:created xsi:type="dcterms:W3CDTF">2023-11-23T17:28:23Z</dcterms:created>
  <dcterms:modified xsi:type="dcterms:W3CDTF">2023-12-13T10:41:29Z</dcterms:modified>
</cp:coreProperties>
</file>