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print1" sheetId="1" r:id="rId1"/>
    <sheet name="Sprint2" sheetId="2" r:id="rId2"/>
    <sheet name="Tot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<sst xmlns="http://schemas.openxmlformats.org/spreadsheetml/2006/main" count="335" uniqueCount="160">
  <si>
    <t>Project name:</t>
  </si>
  <si>
    <t>Ứng dụng công nghệ laravel vào Xây dựng website Hệ Thống Quản Lý Hồ Sơ tuyển dụng trực tuyến ứng viên tích hợp chatbot</t>
  </si>
  <si>
    <t>Module name:</t>
  </si>
  <si>
    <t>Sprint 1</t>
  </si>
  <si>
    <t>Start date:</t>
  </si>
  <si>
    <t>End date:</t>
  </si>
  <si>
    <t>Kết thúc</t>
  </si>
  <si>
    <t>Tăng ca</t>
  </si>
  <si>
    <t>Muộn</t>
  </si>
  <si>
    <t>Chậm tiến độ</t>
  </si>
  <si>
    <t>Trước thời hạn</t>
  </si>
  <si>
    <t>SPRINT 1 REPORT</t>
  </si>
  <si>
    <t>No</t>
  </si>
  <si>
    <t>Thành viên</t>
  </si>
  <si>
    <t>Thực tế</t>
  </si>
  <si>
    <t>Ước tính</t>
  </si>
  <si>
    <t>Lâm Quang Bách</t>
  </si>
  <si>
    <t>Hoàng Văn Dũng</t>
  </si>
  <si>
    <t>Nguyễn Tấn Quang Thông</t>
  </si>
  <si>
    <t>Phạm Duy Truyền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</si>
  <si>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</si>
  <si>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</si>
  <si>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</si>
  <si>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</si>
  <si>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</si>
  <si>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</si>
  <si>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</si>
  <si>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1</t>
  </si>
  <si>
    <t>Dũng, Thông</t>
  </si>
  <si>
    <t>Tạo tài liệu kiểm thử cho Sprint</t>
  </si>
  <si>
    <t>Dũng</t>
  </si>
  <si>
    <t>User interface design</t>
  </si>
  <si>
    <t>Giao diện đăng nhập</t>
  </si>
  <si>
    <t>Bách</t>
  </si>
  <si>
    <t>Giao diện đăng ký</t>
  </si>
  <si>
    <t>Giao diện đăng xuất</t>
  </si>
  <si>
    <t>Giao diện trang chủ</t>
  </si>
  <si>
    <t>Giao diện tìm kiếm</t>
  </si>
  <si>
    <t>Thông</t>
  </si>
  <si>
    <t xml:space="preserve">Giao diện đổi mật khẩu </t>
  </si>
  <si>
    <t>Giao diện cập nhật thông tin</t>
  </si>
  <si>
    <t>Giao diện quản lý blog cá nhân</t>
  </si>
  <si>
    <t>Giao diện quản lý tài khoản</t>
  </si>
  <si>
    <t>Giao diện thống kê</t>
  </si>
  <si>
    <t>Review all user interfaces of sprint 1</t>
  </si>
  <si>
    <t>Design test case</t>
  </si>
  <si>
    <t>Thiết kế kiểm thử cho đăng nhập</t>
  </si>
  <si>
    <t>Thiết kế kiểm thử cho đăng ký</t>
  </si>
  <si>
    <t>Thiết kế kiểm thử cho đăng xuất</t>
  </si>
  <si>
    <t>Thiết kế kiểm thử cho tìm kiếm</t>
  </si>
  <si>
    <t xml:space="preserve">Thiết kế kiểm thử cho đổi mật khẩu </t>
  </si>
  <si>
    <t>Thiết kế kiểm thử cho cập nhật thông tin</t>
  </si>
  <si>
    <t>Thiết kế kiểm thử cho quản lý blog cá nhân</t>
  </si>
  <si>
    <t>Thiết kế kiểm thử cho quản lý tài khoản</t>
  </si>
  <si>
    <t>Thiết kế kiểm thử cho thống kê</t>
  </si>
  <si>
    <t>Review all test case of sprint 1</t>
  </si>
  <si>
    <t>Coding</t>
  </si>
  <si>
    <t>Thiết kế front-end cho đăng nhập</t>
  </si>
  <si>
    <t>Code back-end cho đăng nhập</t>
  </si>
  <si>
    <t>Truyền</t>
  </si>
  <si>
    <t>Thiết kế front-end cho đăng ký</t>
  </si>
  <si>
    <t>Code back-end cho đăng ký</t>
  </si>
  <si>
    <t>Thiết kế front-end cho đăng xuất</t>
  </si>
  <si>
    <t>Code back-end cho đăng xuất</t>
  </si>
  <si>
    <t>Thiết kế front-end cho tìm kiếm</t>
  </si>
  <si>
    <t>Code back-end cho tìm kiếm</t>
  </si>
  <si>
    <t>Thiết kế front-end cho đổi mật khẩu</t>
  </si>
  <si>
    <t>Code back-end cho đổi mật khẩu</t>
  </si>
  <si>
    <t>Thiết kế front-end cho cập nhật thông tin</t>
  </si>
  <si>
    <t>Code back-end cho cập nhật thông tin</t>
  </si>
  <si>
    <t>Thiết kế front-end cho quản lý blog cá nhân</t>
  </si>
  <si>
    <t>Code back-end  cho quản lý blog cá nhân</t>
  </si>
  <si>
    <t>Thiết kế front-end cho quản lý tài khoản</t>
  </si>
  <si>
    <t>Code back-end  cho quản lý tài khoản</t>
  </si>
  <si>
    <t>Thiết kế front-end cho thống kê</t>
  </si>
  <si>
    <t>Code back-end  cho thống kê</t>
  </si>
  <si>
    <t>Testing</t>
  </si>
  <si>
    <t>Kiểm tra đăng nhập</t>
  </si>
  <si>
    <t>Kiểm tra đăng ký</t>
  </si>
  <si>
    <t>Kiểm tra đăng xuất</t>
  </si>
  <si>
    <t>Kiểm tra tìm kiếm</t>
  </si>
  <si>
    <t>Kiểm tra đổi mật khẩu</t>
  </si>
  <si>
    <t>Kiểm tra cập nhật thông tin</t>
  </si>
  <si>
    <t>Kiểm tra quản lý blog cá nhân</t>
  </si>
  <si>
    <t>Kiểm tra đổi quản lý tài khoản</t>
  </si>
  <si>
    <t>Kiểm tra cập nhật thống kê</t>
  </si>
  <si>
    <t>Fix Bug</t>
  </si>
  <si>
    <t>Sửa lỗi đăng nhập</t>
  </si>
  <si>
    <t>Sửa lỗi đăng ký</t>
  </si>
  <si>
    <t>Sửa lỗi đăng xuất</t>
  </si>
  <si>
    <t>Sửa lỗi tìm kiếm</t>
  </si>
  <si>
    <t>Sửa lỗi đổi mật khẩu</t>
  </si>
  <si>
    <t>Sửa lỗi cập nhật thông tin</t>
  </si>
  <si>
    <t>Sửa lỗi quản lý blog cá nhân</t>
  </si>
  <si>
    <t>Sửa lỗi đổi quản lý tài khoản</t>
  </si>
  <si>
    <t>Sửa lỗi cập nhật thống kê</t>
  </si>
  <si>
    <t>Re-testing</t>
  </si>
  <si>
    <t>Kiểm tra lại đăng nhập</t>
  </si>
  <si>
    <t>Kiểm tra lại đăng ký</t>
  </si>
  <si>
    <t>Kiểm tra lại đăng xuất</t>
  </si>
  <si>
    <t>Kiểm tra lại tìm kiếm</t>
  </si>
  <si>
    <t>Kiểm tra lại đổi mật khẩu</t>
  </si>
  <si>
    <t>Kiểm tra lại cập nhật thông tin</t>
  </si>
  <si>
    <t>Kiểm tra lại quản lý blog cá nhân</t>
  </si>
  <si>
    <t>Kiểm tra lại đổi quản lý tài khoản</t>
  </si>
  <si>
    <t>Kiểm tra lại cập nhật thống kê</t>
  </si>
  <si>
    <t>Release Sprint 1</t>
  </si>
  <si>
    <t>Sprint 1 review meeting</t>
  </si>
  <si>
    <t>Sprint 1 retrospective</t>
  </si>
  <si>
    <t>Sprint 2</t>
  </si>
  <si>
    <t>SPRINT 2 REPORT</t>
  </si>
  <si>
    <t>Tạo Sprint Backlog 2</t>
  </si>
  <si>
    <t>Giao diện xem danh sách thông tin</t>
  </si>
  <si>
    <t>Giao diện liên hệ</t>
  </si>
  <si>
    <t>Giao diện quản lý blog</t>
  </si>
  <si>
    <t>Giao diện quên mật khẩu</t>
  </si>
  <si>
    <t>Giao diện lọc</t>
  </si>
  <si>
    <t>Giao diện xem bài viết</t>
  </si>
  <si>
    <t>Thiết kế kiểm thử cho xem danh sách thông tin</t>
  </si>
  <si>
    <t>Thiết kế kiểm thử cho liên hệ</t>
  </si>
  <si>
    <t>Thiết kế kiểm thử cho quản lý blog</t>
  </si>
  <si>
    <t>Thiết kế kiểm thử cho quên mật khẩu</t>
  </si>
  <si>
    <t>Thiết kế kiểm thử cho lọc</t>
  </si>
  <si>
    <t>Thiết kế kiểm thử cho xem bài viết</t>
  </si>
  <si>
    <t>Thiết kế front-end cho xem danh sách thông tin</t>
  </si>
  <si>
    <t>Code back-end cho xem danh sách thông tin</t>
  </si>
  <si>
    <t>Thiết kế front-end cho liên hệ</t>
  </si>
  <si>
    <t>Code back-end cho liên hệ</t>
  </si>
  <si>
    <t>Thiết kế front-end cho quản lý blog</t>
  </si>
  <si>
    <t>Code back-end cho quản lý blog</t>
  </si>
  <si>
    <t>Thiết kế front-end cho quên mật khẩu</t>
  </si>
  <si>
    <t>Code back-end cho quên mật khẩu</t>
  </si>
  <si>
    <t>Thiết kế front-end cho lọc</t>
  </si>
  <si>
    <t>Code back-end cho Lọc</t>
  </si>
  <si>
    <t>Thiết kế front-end cho xem bài viết</t>
  </si>
  <si>
    <t>Code back-end cho xem  bài viết</t>
  </si>
  <si>
    <t>Integrate chatbot AI</t>
  </si>
  <si>
    <t>Kiểm tra xem danh sách thông tin</t>
  </si>
  <si>
    <t>Kiểm tra liên hệ</t>
  </si>
  <si>
    <t>kiểm tra quán lý blog</t>
  </si>
  <si>
    <t>Kiểm tra quên mật khẩu</t>
  </si>
  <si>
    <t>Kiểm tra lọc</t>
  </si>
  <si>
    <t>Kiểm tra xem bài viết</t>
  </si>
  <si>
    <t>Sửa lỗi xem danh sách thông tin</t>
  </si>
  <si>
    <t>Sửa lỗi liên hệ</t>
  </si>
  <si>
    <t>Sửa lỗi quản lý blog</t>
  </si>
  <si>
    <t>Sửa lỗi quên mật khẩu</t>
  </si>
  <si>
    <t>Sửa lỗi lọc</t>
  </si>
  <si>
    <t>Sửa lỗi xem bài viết</t>
  </si>
  <si>
    <t>Kiểm tra lại xem danh sách thông tin</t>
  </si>
  <si>
    <t>Kiểm tra lại liên hệ</t>
  </si>
  <si>
    <t>kiểm tra lại quán lý blog</t>
  </si>
  <si>
    <t>Kiểm tra lại quên mật khẩu</t>
  </si>
  <si>
    <t>Kiểm tra lại lọc</t>
  </si>
  <si>
    <t>Kiểm tra lại xem bài viết</t>
  </si>
  <si>
    <t>Sprint 2 review meeting</t>
  </si>
  <si>
    <t>Sprint 2 retrospective Meeting</t>
  </si>
  <si>
    <t>`</t>
  </si>
  <si>
    <t>SPRINT BACKLOG REPORT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</si>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</sst>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dd/mm"/>
  </numFmts>
  <fonts count="25">
    <font>
      <sz val="11"/>
      <color theme="1"/>
      <name val="Calibri"/>
      <charset val="134"/>
      <scheme val="minor"/>
    </font>
    <font>
      <b/>
      <sz val="13"/>
      <color theme="1"/>
      <name val="Times New Roman"/>
      <charset val="134"/>
    </font>
    <font>
      <sz val="13"/>
      <color theme="1"/>
      <name val="Times New Roman"/>
      <charset val="134"/>
    </font>
    <font>
      <sz val="11"/>
      <color theme="1"/>
      <name val="Calibri"/>
      <charset val="163"/>
      <scheme val="minor"/>
    </font>
    <font>
      <sz val="13"/>
      <name val="Times New Roman"/>
      <charset val="134"/>
    </font>
    <font>
      <sz val="13"/>
      <color rgb="FF00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1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2" borderId="22" applyNumberFormat="0" applyAlignment="0" applyProtection="0">
      <alignment vertical="center"/>
    </xf>
    <xf numFmtId="0" fontId="15" fillId="13" borderId="23" applyNumberFormat="0" applyAlignment="0" applyProtection="0">
      <alignment vertical="center"/>
    </xf>
    <xf numFmtId="0" fontId="16" fillId="13" borderId="22" applyNumberFormat="0" applyAlignment="0" applyProtection="0">
      <alignment vertical="center"/>
    </xf>
    <xf numFmtId="0" fontId="17" fillId="14" borderId="24" applyNumberFormat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3" fillId="0" borderId="0" xfId="0" applyFont="1" applyFill="1" applyAlignmen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2" xfId="0" applyFont="1" applyFill="1" applyBorder="1" applyAlignment="1"/>
    <xf numFmtId="0" fontId="2" fillId="0" borderId="7" xfId="0" applyFont="1" applyFill="1" applyBorder="1" applyAlignment="1"/>
    <xf numFmtId="0" fontId="2" fillId="3" borderId="3" xfId="0" applyFont="1" applyFill="1" applyBorder="1" applyAlignment="1"/>
    <xf numFmtId="0" fontId="2" fillId="0" borderId="8" xfId="0" applyFont="1" applyFill="1" applyBorder="1" applyAlignment="1"/>
    <xf numFmtId="0" fontId="0" fillId="0" borderId="0" xfId="0" applyFill="1" applyAlignment="1">
      <alignment vertical="center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58" fontId="2" fillId="0" borderId="1" xfId="0" applyNumberFormat="1" applyFont="1" applyFill="1" applyBorder="1" applyAlignment="1">
      <alignment horizontal="left"/>
    </xf>
    <xf numFmtId="0" fontId="2" fillId="4" borderId="5" xfId="0" applyFont="1" applyFill="1" applyBorder="1" applyAlignment="1"/>
    <xf numFmtId="0" fontId="4" fillId="0" borderId="6" xfId="0" applyFont="1" applyFill="1" applyBorder="1" applyAlignment="1">
      <alignment horizontal="left" vertical="center"/>
    </xf>
    <xf numFmtId="0" fontId="2" fillId="5" borderId="2" xfId="0" applyFont="1" applyFill="1" applyBorder="1" applyAlignment="1"/>
    <xf numFmtId="0" fontId="4" fillId="0" borderId="7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/>
    <xf numFmtId="0" fontId="2" fillId="7" borderId="2" xfId="0" applyFont="1" applyFill="1" applyBorder="1" applyAlignment="1"/>
    <xf numFmtId="0" fontId="2" fillId="8" borderId="3" xfId="0" applyFont="1" applyFill="1" applyBorder="1" applyAlignment="1"/>
    <xf numFmtId="0" fontId="4" fillId="0" borderId="8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1" fillId="9" borderId="1" xfId="0" applyNumberFormat="1" applyFont="1" applyFill="1" applyBorder="1" applyAlignment="1"/>
    <xf numFmtId="0" fontId="1" fillId="9" borderId="1" xfId="0" applyFont="1" applyFill="1" applyBorder="1" applyAlignment="1"/>
    <xf numFmtId="0" fontId="1" fillId="0" borderId="1" xfId="0" applyFont="1" applyFill="1" applyBorder="1" applyAlignment="1">
      <alignment textRotation="90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horizontal="center" textRotation="90" wrapText="1"/>
    </xf>
    <xf numFmtId="0" fontId="2" fillId="4" borderId="1" xfId="0" applyFont="1" applyFill="1" applyBorder="1" applyAlignment="1"/>
    <xf numFmtId="0" fontId="2" fillId="6" borderId="1" xfId="0" applyFont="1" applyFill="1" applyBorder="1" applyAlignment="1"/>
    <xf numFmtId="0" fontId="2" fillId="6" borderId="1" xfId="0" applyFont="1" applyFill="1" applyBorder="1">
      <alignment vertical="center"/>
    </xf>
    <xf numFmtId="0" fontId="2" fillId="8" borderId="1" xfId="0" applyFont="1" applyFill="1" applyBorder="1" applyAlignment="1"/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/>
    <xf numFmtId="0" fontId="2" fillId="0" borderId="1" xfId="0" applyNumberFormat="1" applyFont="1" applyFill="1" applyBorder="1" applyAlignment="1">
      <alignment vertical="center"/>
    </xf>
    <xf numFmtId="0" fontId="2" fillId="0" borderId="11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vertical="center" wrapText="1"/>
    </xf>
    <xf numFmtId="0" fontId="4" fillId="6" borderId="1" xfId="0" applyFont="1" applyFill="1" applyBorder="1" applyAlignment="1"/>
    <xf numFmtId="0" fontId="2" fillId="0" borderId="1" xfId="0" applyFont="1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1" xfId="0" applyFont="1" applyBorder="1" applyAlignment="1">
      <alignment horizontal="left" vertical="center"/>
    </xf>
    <xf numFmtId="0" fontId="2" fillId="0" borderId="14" xfId="0" applyFont="1" applyFill="1" applyBorder="1" applyAlignment="1">
      <alignment horizontal="left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7" xfId="0" applyFont="1" applyFill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26817851208339"/>
          <c:y val="0.0168150287462346"/>
          <c:w val="0.93635729239358"/>
          <c:h val="0.953940822204766"/>
        </c:manualLayout>
      </c:layout>
      <c:lineChart>
        <c:grouping val="standard"/>
        <c:varyColors val="0"/>
        <c:ser>
          <c:idx val="0"/>
          <c:order val="0"/>
          <c:tx>
            <c:strRef>
              <c:f>Sprint1!$E$114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Sprint1!$I$20:$Z$20</c:f>
              <c:numCache>
                <c:formatCode>dd/mm</c:formatCode>
                <c:ptCount val="18"/>
                <c:pt idx="0" c:formatCode="dd/mm">
                  <c:v>45604</c:v>
                </c:pt>
                <c:pt idx="1" c:formatCode="dd/mm">
                  <c:v>45605</c:v>
                </c:pt>
                <c:pt idx="2" c:formatCode="dd/mm">
                  <c:v>45606</c:v>
                </c:pt>
                <c:pt idx="3" c:formatCode="dd/mm">
                  <c:v>45607</c:v>
                </c:pt>
                <c:pt idx="4" c:formatCode="dd/mm">
                  <c:v>45608</c:v>
                </c:pt>
                <c:pt idx="5" c:formatCode="dd/mm">
                  <c:v>45609</c:v>
                </c:pt>
                <c:pt idx="6" c:formatCode="dd/mm">
                  <c:v>45610</c:v>
                </c:pt>
                <c:pt idx="7" c:formatCode="dd/mm">
                  <c:v>45611</c:v>
                </c:pt>
                <c:pt idx="8" c:formatCode="dd/mm">
                  <c:v>45612</c:v>
                </c:pt>
                <c:pt idx="9" c:formatCode="dd/mm">
                  <c:v>45613</c:v>
                </c:pt>
                <c:pt idx="10" c:formatCode="dd/mm">
                  <c:v>45614</c:v>
                </c:pt>
                <c:pt idx="11" c:formatCode="dd/mm">
                  <c:v>45615</c:v>
                </c:pt>
                <c:pt idx="12" c:formatCode="dd/mm">
                  <c:v>45616</c:v>
                </c:pt>
                <c:pt idx="13" c:formatCode="dd/mm">
                  <c:v>45617</c:v>
                </c:pt>
                <c:pt idx="14" c:formatCode="dd/mm">
                  <c:v>45618</c:v>
                </c:pt>
                <c:pt idx="15" c:formatCode="dd/mm">
                  <c:v>45619</c:v>
                </c:pt>
                <c:pt idx="16" c:formatCode="dd/mm">
                  <c:v>45620</c:v>
                </c:pt>
                <c:pt idx="17" c:formatCode="dd/mm">
                  <c:v>45621</c:v>
                </c:pt>
              </c:numCache>
            </c:numRef>
          </c:cat>
          <c:val>
            <c:numRef>
              <c:f>Sprint1!$I$114:$Z$114</c:f>
              <c:numCache>
                <c:formatCode>General</c:formatCode>
                <c:ptCount val="18"/>
                <c:pt idx="0">
                  <c:v>232</c:v>
                </c:pt>
                <c:pt idx="1">
                  <c:v>230</c:v>
                </c:pt>
                <c:pt idx="2">
                  <c:v>202</c:v>
                </c:pt>
                <c:pt idx="3">
                  <c:v>187</c:v>
                </c:pt>
                <c:pt idx="4">
                  <c:v>173.5</c:v>
                </c:pt>
                <c:pt idx="5">
                  <c:v>161</c:v>
                </c:pt>
                <c:pt idx="6">
                  <c:v>150</c:v>
                </c:pt>
                <c:pt idx="7">
                  <c:v>135.5</c:v>
                </c:pt>
                <c:pt idx="8">
                  <c:v>122</c:v>
                </c:pt>
                <c:pt idx="9">
                  <c:v>109</c:v>
                </c:pt>
                <c:pt idx="10">
                  <c:v>90</c:v>
                </c:pt>
                <c:pt idx="11">
                  <c:v>74.5</c:v>
                </c:pt>
                <c:pt idx="12">
                  <c:v>63</c:v>
                </c:pt>
                <c:pt idx="13">
                  <c:v>48.5</c:v>
                </c:pt>
                <c:pt idx="14">
                  <c:v>46.5</c:v>
                </c:pt>
                <c:pt idx="15">
                  <c:v>31</c:v>
                </c:pt>
                <c:pt idx="16">
                  <c:v>19</c:v>
                </c:pt>
                <c:pt idx="17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Sprint1!$E$115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Sprint1!$I$20:$Z$20</c:f>
              <c:numCache>
                <c:formatCode>dd/mm</c:formatCode>
                <c:ptCount val="18"/>
                <c:pt idx="0" c:formatCode="dd/mm">
                  <c:v>45604</c:v>
                </c:pt>
                <c:pt idx="1" c:formatCode="dd/mm">
                  <c:v>45605</c:v>
                </c:pt>
                <c:pt idx="2" c:formatCode="dd/mm">
                  <c:v>45606</c:v>
                </c:pt>
                <c:pt idx="3" c:formatCode="dd/mm">
                  <c:v>45607</c:v>
                </c:pt>
                <c:pt idx="4" c:formatCode="dd/mm">
                  <c:v>45608</c:v>
                </c:pt>
                <c:pt idx="5" c:formatCode="dd/mm">
                  <c:v>45609</c:v>
                </c:pt>
                <c:pt idx="6" c:formatCode="dd/mm">
                  <c:v>45610</c:v>
                </c:pt>
                <c:pt idx="7" c:formatCode="dd/mm">
                  <c:v>45611</c:v>
                </c:pt>
                <c:pt idx="8" c:formatCode="dd/mm">
                  <c:v>45612</c:v>
                </c:pt>
                <c:pt idx="9" c:formatCode="dd/mm">
                  <c:v>45613</c:v>
                </c:pt>
                <c:pt idx="10" c:formatCode="dd/mm">
                  <c:v>45614</c:v>
                </c:pt>
                <c:pt idx="11" c:formatCode="dd/mm">
                  <c:v>45615</c:v>
                </c:pt>
                <c:pt idx="12" c:formatCode="dd/mm">
                  <c:v>45616</c:v>
                </c:pt>
                <c:pt idx="13" c:formatCode="dd/mm">
                  <c:v>45617</c:v>
                </c:pt>
                <c:pt idx="14" c:formatCode="dd/mm">
                  <c:v>45618</c:v>
                </c:pt>
                <c:pt idx="15" c:formatCode="dd/mm">
                  <c:v>45619</c:v>
                </c:pt>
                <c:pt idx="16" c:formatCode="dd/mm">
                  <c:v>45620</c:v>
                </c:pt>
                <c:pt idx="17" c:formatCode="dd/mm">
                  <c:v>45621</c:v>
                </c:pt>
              </c:numCache>
            </c:numRef>
          </c:cat>
          <c:val>
            <c:numRef>
              <c:f>Sprint1!$I$115:$Z$115</c:f>
              <c:numCache>
                <c:formatCode>General</c:formatCode>
                <c:ptCount val="18"/>
                <c:pt idx="0">
                  <c:v>232</c:v>
                </c:pt>
                <c:pt idx="1">
                  <c:v>232</c:v>
                </c:pt>
                <c:pt idx="2">
                  <c:v>206</c:v>
                </c:pt>
                <c:pt idx="3">
                  <c:v>187</c:v>
                </c:pt>
                <c:pt idx="4">
                  <c:v>175.5</c:v>
                </c:pt>
                <c:pt idx="5">
                  <c:v>161</c:v>
                </c:pt>
                <c:pt idx="6">
                  <c:v>154</c:v>
                </c:pt>
                <c:pt idx="7">
                  <c:v>137.5</c:v>
                </c:pt>
                <c:pt idx="8">
                  <c:v>122</c:v>
                </c:pt>
                <c:pt idx="9">
                  <c:v>109</c:v>
                </c:pt>
                <c:pt idx="10">
                  <c:v>87</c:v>
                </c:pt>
                <c:pt idx="11">
                  <c:v>78.5</c:v>
                </c:pt>
                <c:pt idx="12">
                  <c:v>65</c:v>
                </c:pt>
                <c:pt idx="13">
                  <c:v>48.5</c:v>
                </c:pt>
                <c:pt idx="14">
                  <c:v>43</c:v>
                </c:pt>
                <c:pt idx="15">
                  <c:v>36.5</c:v>
                </c:pt>
                <c:pt idx="16">
                  <c:v>23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2543332"/>
        <c:axId val="360723600"/>
      </c:lineChart>
      <c:dateAx>
        <c:axId val="7625433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723600"/>
        <c:crosses val="autoZero"/>
        <c:auto val="1"/>
        <c:lblOffset val="100"/>
        <c:baseTimeUnit val="days"/>
      </c:dateAx>
      <c:valAx>
        <c:axId val="3607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5433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eff3ac2-e53b-4247-b1ff-ac53bc8d5a9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30632680928539"/>
          <c:y val="0.0164149704530532"/>
          <c:w val="0.936666160926516"/>
          <c:h val="0.916130444298534"/>
        </c:manualLayout>
      </c:layout>
      <c:lineChart>
        <c:grouping val="standard"/>
        <c:varyColors val="0"/>
        <c:ser>
          <c:idx val="0"/>
          <c:order val="0"/>
          <c:tx>
            <c:strRef>
              <c:f>Sprint2!$E$89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Sprint2!$I$20:$AG$20</c:f>
              <c:numCache>
                <c:formatCode>dd/mm</c:formatCode>
                <c:ptCount val="25"/>
                <c:pt idx="0" c:formatCode="dd/mm">
                  <c:v>45621</c:v>
                </c:pt>
                <c:pt idx="1" c:formatCode="dd/mm">
                  <c:v>45622</c:v>
                </c:pt>
                <c:pt idx="2" c:formatCode="dd/mm">
                  <c:v>45623</c:v>
                </c:pt>
                <c:pt idx="3" c:formatCode="dd/mm">
                  <c:v>45624</c:v>
                </c:pt>
                <c:pt idx="4" c:formatCode="dd/mm">
                  <c:v>45625</c:v>
                </c:pt>
                <c:pt idx="5" c:formatCode="dd/mm">
                  <c:v>45626</c:v>
                </c:pt>
                <c:pt idx="6" c:formatCode="dd/mm">
                  <c:v>45627</c:v>
                </c:pt>
                <c:pt idx="7" c:formatCode="dd/mm">
                  <c:v>45628</c:v>
                </c:pt>
                <c:pt idx="8" c:formatCode="dd/mm">
                  <c:v>45629</c:v>
                </c:pt>
                <c:pt idx="9" c:formatCode="dd/mm">
                  <c:v>45630</c:v>
                </c:pt>
                <c:pt idx="10" c:formatCode="dd/mm">
                  <c:v>45631</c:v>
                </c:pt>
                <c:pt idx="11" c:formatCode="dd/mm">
                  <c:v>45632</c:v>
                </c:pt>
                <c:pt idx="12" c:formatCode="dd/mm">
                  <c:v>45633</c:v>
                </c:pt>
                <c:pt idx="13" c:formatCode="dd/mm">
                  <c:v>45634</c:v>
                </c:pt>
                <c:pt idx="14" c:formatCode="dd/mm">
                  <c:v>45635</c:v>
                </c:pt>
                <c:pt idx="15" c:formatCode="dd/mm">
                  <c:v>45636</c:v>
                </c:pt>
                <c:pt idx="16" c:formatCode="dd/mm">
                  <c:v>45637</c:v>
                </c:pt>
                <c:pt idx="17" c:formatCode="dd/mm">
                  <c:v>45638</c:v>
                </c:pt>
                <c:pt idx="18" c:formatCode="dd/mm">
                  <c:v>45639</c:v>
                </c:pt>
                <c:pt idx="19" c:formatCode="dd/mm">
                  <c:v>45640</c:v>
                </c:pt>
                <c:pt idx="20" c:formatCode="dd/mm">
                  <c:v>45641</c:v>
                </c:pt>
                <c:pt idx="21" c:formatCode="dd/mm">
                  <c:v>45642</c:v>
                </c:pt>
                <c:pt idx="22" c:formatCode="dd/mm">
                  <c:v>45643</c:v>
                </c:pt>
                <c:pt idx="23" c:formatCode="dd/mm">
                  <c:v>45644</c:v>
                </c:pt>
                <c:pt idx="24" c:formatCode="dd/mm">
                  <c:v>45645</c:v>
                </c:pt>
              </c:numCache>
            </c:numRef>
          </c:cat>
          <c:val>
            <c:numRef>
              <c:f>Sprint2!$I$89:$AG$89</c:f>
              <c:numCache>
                <c:formatCode>General</c:formatCode>
                <c:ptCount val="25"/>
                <c:pt idx="0">
                  <c:v>183</c:v>
                </c:pt>
                <c:pt idx="1">
                  <c:v>173</c:v>
                </c:pt>
                <c:pt idx="2">
                  <c:v>164</c:v>
                </c:pt>
                <c:pt idx="3">
                  <c:v>161</c:v>
                </c:pt>
                <c:pt idx="4">
                  <c:v>157</c:v>
                </c:pt>
                <c:pt idx="5">
                  <c:v>156</c:v>
                </c:pt>
                <c:pt idx="6">
                  <c:v>141</c:v>
                </c:pt>
                <c:pt idx="7">
                  <c:v>142</c:v>
                </c:pt>
                <c:pt idx="8">
                  <c:v>136</c:v>
                </c:pt>
                <c:pt idx="9">
                  <c:v>123</c:v>
                </c:pt>
                <c:pt idx="10">
                  <c:v>113</c:v>
                </c:pt>
                <c:pt idx="11">
                  <c:v>109</c:v>
                </c:pt>
                <c:pt idx="12">
                  <c:v>104</c:v>
                </c:pt>
                <c:pt idx="13">
                  <c:v>93</c:v>
                </c:pt>
                <c:pt idx="14">
                  <c:v>81</c:v>
                </c:pt>
                <c:pt idx="15">
                  <c:v>71</c:v>
                </c:pt>
                <c:pt idx="16">
                  <c:v>62</c:v>
                </c:pt>
                <c:pt idx="17">
                  <c:v>60</c:v>
                </c:pt>
                <c:pt idx="18">
                  <c:v>55</c:v>
                </c:pt>
                <c:pt idx="19">
                  <c:v>49</c:v>
                </c:pt>
                <c:pt idx="20">
                  <c:v>40</c:v>
                </c:pt>
                <c:pt idx="21">
                  <c:v>34</c:v>
                </c:pt>
                <c:pt idx="22">
                  <c:v>22</c:v>
                </c:pt>
                <c:pt idx="23">
                  <c:v>6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Sprint2!$E$90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Sprint2!$I$20:$AG$20</c:f>
              <c:numCache>
                <c:formatCode>dd/mm</c:formatCode>
                <c:ptCount val="25"/>
                <c:pt idx="0" c:formatCode="dd/mm">
                  <c:v>45621</c:v>
                </c:pt>
                <c:pt idx="1" c:formatCode="dd/mm">
                  <c:v>45622</c:v>
                </c:pt>
                <c:pt idx="2" c:formatCode="dd/mm">
                  <c:v>45623</c:v>
                </c:pt>
                <c:pt idx="3" c:formatCode="dd/mm">
                  <c:v>45624</c:v>
                </c:pt>
                <c:pt idx="4" c:formatCode="dd/mm">
                  <c:v>45625</c:v>
                </c:pt>
                <c:pt idx="5" c:formatCode="dd/mm">
                  <c:v>45626</c:v>
                </c:pt>
                <c:pt idx="6" c:formatCode="dd/mm">
                  <c:v>45627</c:v>
                </c:pt>
                <c:pt idx="7" c:formatCode="dd/mm">
                  <c:v>45628</c:v>
                </c:pt>
                <c:pt idx="8" c:formatCode="dd/mm">
                  <c:v>45629</c:v>
                </c:pt>
                <c:pt idx="9" c:formatCode="dd/mm">
                  <c:v>45630</c:v>
                </c:pt>
                <c:pt idx="10" c:formatCode="dd/mm">
                  <c:v>45631</c:v>
                </c:pt>
                <c:pt idx="11" c:formatCode="dd/mm">
                  <c:v>45632</c:v>
                </c:pt>
                <c:pt idx="12" c:formatCode="dd/mm">
                  <c:v>45633</c:v>
                </c:pt>
                <c:pt idx="13" c:formatCode="dd/mm">
                  <c:v>45634</c:v>
                </c:pt>
                <c:pt idx="14" c:formatCode="dd/mm">
                  <c:v>45635</c:v>
                </c:pt>
                <c:pt idx="15" c:formatCode="dd/mm">
                  <c:v>45636</c:v>
                </c:pt>
                <c:pt idx="16" c:formatCode="dd/mm">
                  <c:v>45637</c:v>
                </c:pt>
                <c:pt idx="17" c:formatCode="dd/mm">
                  <c:v>45638</c:v>
                </c:pt>
                <c:pt idx="18" c:formatCode="dd/mm">
                  <c:v>45639</c:v>
                </c:pt>
                <c:pt idx="19" c:formatCode="dd/mm">
                  <c:v>45640</c:v>
                </c:pt>
                <c:pt idx="20" c:formatCode="dd/mm">
                  <c:v>45641</c:v>
                </c:pt>
                <c:pt idx="21" c:formatCode="dd/mm">
                  <c:v>45642</c:v>
                </c:pt>
                <c:pt idx="22" c:formatCode="dd/mm">
                  <c:v>45643</c:v>
                </c:pt>
                <c:pt idx="23" c:formatCode="dd/mm">
                  <c:v>45644</c:v>
                </c:pt>
                <c:pt idx="24" c:formatCode="dd/mm">
                  <c:v>45645</c:v>
                </c:pt>
              </c:numCache>
            </c:numRef>
          </c:cat>
          <c:val>
            <c:numRef>
              <c:f>Sprint2!$I$90:$AG$90</c:f>
              <c:numCache>
                <c:formatCode>General</c:formatCode>
                <c:ptCount val="25"/>
                <c:pt idx="0">
                  <c:v>183</c:v>
                </c:pt>
                <c:pt idx="1">
                  <c:v>171</c:v>
                </c:pt>
                <c:pt idx="2">
                  <c:v>164</c:v>
                </c:pt>
                <c:pt idx="3">
                  <c:v>161</c:v>
                </c:pt>
                <c:pt idx="4">
                  <c:v>159</c:v>
                </c:pt>
                <c:pt idx="5">
                  <c:v>153.5</c:v>
                </c:pt>
                <c:pt idx="6">
                  <c:v>141.5</c:v>
                </c:pt>
                <c:pt idx="7">
                  <c:v>142</c:v>
                </c:pt>
                <c:pt idx="8">
                  <c:v>141</c:v>
                </c:pt>
                <c:pt idx="9">
                  <c:v>130.5</c:v>
                </c:pt>
                <c:pt idx="10">
                  <c:v>115.5</c:v>
                </c:pt>
                <c:pt idx="11">
                  <c:v>109</c:v>
                </c:pt>
                <c:pt idx="12">
                  <c:v>102.5</c:v>
                </c:pt>
                <c:pt idx="13">
                  <c:v>94</c:v>
                </c:pt>
                <c:pt idx="14">
                  <c:v>83</c:v>
                </c:pt>
                <c:pt idx="15">
                  <c:v>72.5</c:v>
                </c:pt>
                <c:pt idx="16">
                  <c:v>62.5</c:v>
                </c:pt>
                <c:pt idx="17">
                  <c:v>61</c:v>
                </c:pt>
                <c:pt idx="18">
                  <c:v>58</c:v>
                </c:pt>
                <c:pt idx="19">
                  <c:v>52</c:v>
                </c:pt>
                <c:pt idx="20">
                  <c:v>41</c:v>
                </c:pt>
                <c:pt idx="21">
                  <c:v>41</c:v>
                </c:pt>
                <c:pt idx="22">
                  <c:v>32.5</c:v>
                </c:pt>
                <c:pt idx="23">
                  <c:v>9.5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6696740"/>
        <c:axId val="360750677"/>
      </c:lineChart>
      <c:dateAx>
        <c:axId val="2666967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750677"/>
        <c:crosses val="autoZero"/>
        <c:auto val="1"/>
        <c:lblOffset val="100"/>
        <c:baseTimeUnit val="days"/>
      </c:dateAx>
      <c:valAx>
        <c:axId val="3607506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6967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57012213762079"/>
          <c:y val="0.441746399176463"/>
          <c:w val="0.0403327770191675"/>
          <c:h val="0.077113883417232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28ed09e-3d63-4167-b1a2-1645eecd03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1155065</xdr:colOff>
      <xdr:row>116</xdr:row>
      <xdr:rowOff>176530</xdr:rowOff>
    </xdr:from>
    <xdr:to>
      <xdr:col>25</xdr:col>
      <xdr:colOff>691515</xdr:colOff>
      <xdr:row>164</xdr:row>
      <xdr:rowOff>32385</xdr:rowOff>
    </xdr:to>
    <xdr:graphicFrame>
      <xdr:nvGraphicFramePr>
        <xdr:cNvPr id="2" name="Chart 1"/>
        <xdr:cNvGraphicFramePr/>
      </xdr:nvGraphicFramePr>
      <xdr:xfrm>
        <a:off x="1764665" y="25587960"/>
        <a:ext cx="19836130" cy="8634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1209040</xdr:colOff>
      <xdr:row>93</xdr:row>
      <xdr:rowOff>76200</xdr:rowOff>
    </xdr:from>
    <xdr:to>
      <xdr:col>30</xdr:col>
      <xdr:colOff>509905</xdr:colOff>
      <xdr:row>143</xdr:row>
      <xdr:rowOff>103505</xdr:rowOff>
    </xdr:to>
    <xdr:graphicFrame>
      <xdr:nvGraphicFramePr>
        <xdr:cNvPr id="5" name="Chart 4"/>
        <xdr:cNvGraphicFramePr/>
      </xdr:nvGraphicFramePr>
      <xdr:xfrm>
        <a:off x="1818640" y="20519390"/>
        <a:ext cx="22648545" cy="9171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15"/>
  <sheetViews>
    <sheetView tabSelected="1" workbookViewId="0">
      <selection activeCell="H13" sqref="H13"/>
    </sheetView>
  </sheetViews>
  <sheetFormatPr defaultColWidth="8.88888888888889" defaultRowHeight="14.4"/>
  <cols>
    <col min="2" max="2" width="19" customWidth="1"/>
    <col min="3" max="3" width="69.7777777777778" customWidth="1"/>
    <col min="4" max="4" width="9.77777777777778" customWidth="1"/>
    <col min="5" max="5" width="11" customWidth="1"/>
    <col min="6" max="6" width="17.5555555555556" customWidth="1"/>
    <col min="26" max="26" width="11.2222222222222"/>
  </cols>
  <sheetData>
    <row r="1" ht="17.55" spans="1:11">
      <c r="A1" s="15" t="s">
        <v>0</v>
      </c>
      <c r="B1" s="16"/>
      <c r="C1" s="17" t="s">
        <v>1</v>
      </c>
      <c r="D1" s="17"/>
      <c r="E1" s="17"/>
      <c r="F1" s="17"/>
      <c r="G1" s="17"/>
      <c r="H1" s="17"/>
      <c r="I1" s="17"/>
      <c r="J1" s="17"/>
      <c r="K1" s="17"/>
    </row>
    <row r="2" ht="17.55" spans="1:11">
      <c r="A2" s="15" t="s">
        <v>2</v>
      </c>
      <c r="B2" s="16"/>
      <c r="C2" s="18" t="s">
        <v>3</v>
      </c>
      <c r="D2" s="18"/>
      <c r="E2" s="18"/>
      <c r="F2" s="18"/>
      <c r="G2" s="18"/>
      <c r="H2" s="18"/>
      <c r="I2" s="18"/>
      <c r="J2" s="18"/>
      <c r="K2" s="18"/>
    </row>
    <row r="3" ht="17.55" spans="1:11">
      <c r="A3" s="15" t="s">
        <v>4</v>
      </c>
      <c r="B3" s="16"/>
      <c r="C3" s="19">
        <v>45604</v>
      </c>
      <c r="D3" s="19"/>
      <c r="E3" s="19"/>
      <c r="F3" s="19"/>
      <c r="G3" s="19"/>
      <c r="H3" s="19"/>
      <c r="I3" s="19"/>
      <c r="J3" s="19"/>
      <c r="K3" s="19"/>
    </row>
    <row r="4" ht="17.55" spans="1:11">
      <c r="A4" s="15" t="s">
        <v>5</v>
      </c>
      <c r="B4" s="16"/>
      <c r="C4" s="19">
        <v>45621</v>
      </c>
      <c r="D4" s="19"/>
      <c r="E4" s="19"/>
      <c r="F4" s="19"/>
      <c r="G4" s="19"/>
      <c r="H4" s="19"/>
      <c r="I4" s="19"/>
      <c r="J4" s="19"/>
      <c r="K4" s="19"/>
    </row>
    <row r="5" ht="15.15"/>
    <row r="6" ht="16.8" spans="2:3">
      <c r="B6" s="20"/>
      <c r="C6" s="21" t="s">
        <v>6</v>
      </c>
    </row>
    <row r="7" ht="16.8" spans="2:3">
      <c r="B7" s="22"/>
      <c r="C7" s="23" t="s">
        <v>7</v>
      </c>
    </row>
    <row r="8" ht="16.8" spans="2:3">
      <c r="B8" s="24"/>
      <c r="C8" s="23" t="s">
        <v>8</v>
      </c>
    </row>
    <row r="9" ht="16.8" spans="2:3">
      <c r="B9" s="25"/>
      <c r="C9" s="23" t="s">
        <v>9</v>
      </c>
    </row>
    <row r="10" ht="17.55" spans="2:3">
      <c r="B10" s="26"/>
      <c r="C10" s="27" t="s">
        <v>10</v>
      </c>
    </row>
    <row r="12" ht="16.8" spans="2:5">
      <c r="B12" s="28" t="s">
        <v>11</v>
      </c>
      <c r="C12" s="28"/>
      <c r="D12" s="28"/>
      <c r="E12" s="28"/>
    </row>
    <row r="13" ht="16.8" spans="2:5">
      <c r="B13" s="29" t="s">
        <v>12</v>
      </c>
      <c r="C13" s="29" t="s">
        <v>13</v>
      </c>
      <c r="D13" s="29" t="s">
        <v>14</v>
      </c>
      <c r="E13" s="29" t="s">
        <v>15</v>
      </c>
    </row>
    <row r="14" ht="16.8" spans="2:5">
      <c r="B14" s="30">
        <v>1</v>
      </c>
      <c r="C14" s="31" t="s">
        <v>16</v>
      </c>
      <c r="D14" s="31">
        <f ca="1">SUMIF($E$21:$F$113,"Bách",G21:$G$113)+SUMIF($E$21:$F$113,"All team",$G$21:$G$113)/4</f>
        <v>32.75</v>
      </c>
      <c r="E14" s="31">
        <f ca="1">SUMIF($E$21:$F$113,"Bách",$H$21:$H$113)+SUMIF($E$21:$F$113,"All team",$H$21:$H$113)/4</f>
        <v>29.75</v>
      </c>
    </row>
    <row r="15" ht="16.8" spans="2:5">
      <c r="B15" s="30">
        <v>2</v>
      </c>
      <c r="C15" s="31" t="s">
        <v>17</v>
      </c>
      <c r="D15" s="31">
        <f ca="1">SUMIF($E$21:$F$113,"Dũng",G21:$G$113)+SUMIF($E$21:$F$113,"Dũng, Thông",$G$21:$G$113)/2+SUMIF($E$21:$F$113,"All team",$G$21:$G$113)/4</f>
        <v>62.75</v>
      </c>
      <c r="E15" s="31">
        <f ca="1">SUMIF($E$21:$F$113,"Dũng",$H$21:$H$113)+SUMIF($E$21:$F$113,"Dũng, Thông",$H$21:$H$113)/2+SUMIF($E$21:$F$113,"All team",$H$21:$H$113)/4</f>
        <v>68.25</v>
      </c>
    </row>
    <row r="16" ht="16.8" spans="2:5">
      <c r="B16" s="30">
        <v>3</v>
      </c>
      <c r="C16" s="31" t="s">
        <v>18</v>
      </c>
      <c r="D16" s="31">
        <f ca="1">SUMIF($E$21:$F$113,"Thông",G21:$G$113)+SUMIF($E$21:$F$113,"Dũng, Thông",$G$21:$G$113)/2+SUMIF($E$21:$F$113,"All team",$G$21:$G$113)/4</f>
        <v>32.25</v>
      </c>
      <c r="E16" s="31">
        <f ca="1">SUMIF($E$21:$F$113,"Thông",$H$21:$H$113)+SUMIF($E$21:$F$113,"Dũng, Thông",$H$21:$H$113)/2+SUMIF($E$21:$F$113,"All team",$H$21:$H$113)/4</f>
        <v>31.75</v>
      </c>
    </row>
    <row r="17" ht="16.8" spans="2:5">
      <c r="B17" s="30">
        <v>4</v>
      </c>
      <c r="C17" s="31" t="s">
        <v>19</v>
      </c>
      <c r="D17" s="31">
        <f ca="1">SUMIF($E$21:$F$113,"Truyền",G21:$G$113)+SUMIF($E$21:$F$113,"All team",$G$21:$G$113)/4</f>
        <v>92.25</v>
      </c>
      <c r="E17" s="31">
        <f ca="1">SUMIF($E$21:$F$113,"Truyền",$H$21:$H$113)+SUMIF($E$21:$F$113,"All team",$H$21:$H$113)/4</f>
        <v>102.25</v>
      </c>
    </row>
    <row r="18" ht="16.8" spans="2:5">
      <c r="B18" s="28" t="s">
        <v>20</v>
      </c>
      <c r="C18" s="28"/>
      <c r="D18" s="32">
        <f ca="1">SUM(D14:D17)</f>
        <v>220</v>
      </c>
      <c r="E18" s="32">
        <f ca="1">SUM(E14:E17)</f>
        <v>232</v>
      </c>
    </row>
    <row r="20" ht="74" customHeight="1" spans="1:26">
      <c r="A20" s="33" t="s">
        <v>21</v>
      </c>
      <c r="B20" s="33" t="s">
        <v>22</v>
      </c>
      <c r="C20" s="28" t="s">
        <v>23</v>
      </c>
      <c r="D20" s="28"/>
      <c r="E20" s="28" t="s">
        <v>24</v>
      </c>
      <c r="F20" s="28"/>
      <c r="G20" s="34" t="s">
        <v>14</v>
      </c>
      <c r="H20" s="34" t="s">
        <v>15</v>
      </c>
      <c r="I20" s="39">
        <v>45604</v>
      </c>
      <c r="J20" s="39">
        <v>45605</v>
      </c>
      <c r="K20" s="39">
        <v>45606</v>
      </c>
      <c r="L20" s="39">
        <v>45607</v>
      </c>
      <c r="M20" s="39">
        <v>45608</v>
      </c>
      <c r="N20" s="39">
        <v>45609</v>
      </c>
      <c r="O20" s="39">
        <v>45610</v>
      </c>
      <c r="P20" s="39">
        <v>45611</v>
      </c>
      <c r="Q20" s="39">
        <v>45612</v>
      </c>
      <c r="R20" s="39">
        <v>45613</v>
      </c>
      <c r="S20" s="39">
        <v>45614</v>
      </c>
      <c r="T20" s="39">
        <v>45615</v>
      </c>
      <c r="U20" s="39">
        <v>45616</v>
      </c>
      <c r="V20" s="39">
        <v>45617</v>
      </c>
      <c r="W20" s="39">
        <v>45618</v>
      </c>
      <c r="X20" s="39">
        <v>45619</v>
      </c>
      <c r="Y20" s="39">
        <v>45620</v>
      </c>
      <c r="Z20" s="39">
        <v>45621</v>
      </c>
    </row>
    <row r="21" ht="16.8" spans="1:26">
      <c r="A21" s="36" t="s">
        <v>3</v>
      </c>
      <c r="B21" s="52" t="s">
        <v>25</v>
      </c>
      <c r="C21" s="18"/>
      <c r="D21" s="18"/>
      <c r="E21" s="30" t="s">
        <v>26</v>
      </c>
      <c r="F21" s="30"/>
      <c r="G21" s="31">
        <v>7</v>
      </c>
      <c r="H21" s="31">
        <v>7</v>
      </c>
      <c r="I21" s="31">
        <v>7</v>
      </c>
      <c r="J21" s="31">
        <v>7</v>
      </c>
      <c r="K21" s="40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0</v>
      </c>
      <c r="Z21" s="31">
        <v>0</v>
      </c>
    </row>
    <row r="22" ht="16.8" spans="1:26">
      <c r="A22" s="36"/>
      <c r="B22" s="52" t="s">
        <v>27</v>
      </c>
      <c r="C22" s="18"/>
      <c r="D22" s="18"/>
      <c r="E22" s="30" t="s">
        <v>28</v>
      </c>
      <c r="F22" s="30"/>
      <c r="G22" s="31">
        <v>6</v>
      </c>
      <c r="H22" s="31">
        <v>8</v>
      </c>
      <c r="I22" s="31">
        <v>8</v>
      </c>
      <c r="J22" s="31">
        <v>6</v>
      </c>
      <c r="K22" s="40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</row>
    <row r="23" ht="16.8" spans="1:26">
      <c r="A23" s="36"/>
      <c r="B23" s="53"/>
      <c r="C23" s="30"/>
      <c r="D23" s="30"/>
      <c r="E23" s="30"/>
      <c r="F23" s="30"/>
      <c r="G23" s="31"/>
      <c r="H23" s="31"/>
      <c r="I23" s="31"/>
      <c r="J23" s="31"/>
      <c r="K23" s="43">
        <v>2</v>
      </c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6.8" spans="1:26">
      <c r="A24" s="36"/>
      <c r="B24" s="52" t="s">
        <v>29</v>
      </c>
      <c r="C24" s="18"/>
      <c r="D24" s="18"/>
      <c r="E24" s="30" t="s">
        <v>30</v>
      </c>
      <c r="F24" s="30"/>
      <c r="G24" s="31">
        <v>7</v>
      </c>
      <c r="H24" s="31">
        <v>7</v>
      </c>
      <c r="I24" s="31">
        <v>7</v>
      </c>
      <c r="J24" s="31">
        <v>7</v>
      </c>
      <c r="K24" s="40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</row>
    <row r="25" ht="16.8" spans="1:26">
      <c r="A25" s="36"/>
      <c r="B25" s="54" t="s">
        <v>31</v>
      </c>
      <c r="C25" s="18" t="s">
        <v>32</v>
      </c>
      <c r="D25" s="18"/>
      <c r="E25" s="30" t="s">
        <v>33</v>
      </c>
      <c r="F25" s="30"/>
      <c r="G25" s="31">
        <v>0.5</v>
      </c>
      <c r="H25" s="31">
        <v>0.5</v>
      </c>
      <c r="I25" s="31">
        <v>0.5</v>
      </c>
      <c r="J25" s="31">
        <v>0.5</v>
      </c>
      <c r="K25" s="31">
        <v>0.5</v>
      </c>
      <c r="L25" s="40">
        <v>0</v>
      </c>
      <c r="M25" s="37"/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</row>
    <row r="26" ht="16.8" spans="1:26">
      <c r="A26" s="36"/>
      <c r="B26" s="55"/>
      <c r="C26" s="18" t="s">
        <v>34</v>
      </c>
      <c r="D26" s="18"/>
      <c r="E26" s="30" t="s">
        <v>33</v>
      </c>
      <c r="F26" s="30"/>
      <c r="G26" s="31">
        <v>0.5</v>
      </c>
      <c r="H26" s="31">
        <v>0.5</v>
      </c>
      <c r="I26" s="31">
        <v>0.5</v>
      </c>
      <c r="J26" s="31">
        <v>0.5</v>
      </c>
      <c r="K26" s="31">
        <v>0.5</v>
      </c>
      <c r="L26" s="40">
        <v>0</v>
      </c>
      <c r="M26" s="37"/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</row>
    <row r="27" ht="16.8" spans="1:26">
      <c r="A27" s="36"/>
      <c r="B27" s="55"/>
      <c r="C27" s="18" t="s">
        <v>35</v>
      </c>
      <c r="D27" s="18"/>
      <c r="E27" s="30" t="s">
        <v>33</v>
      </c>
      <c r="F27" s="30"/>
      <c r="G27" s="31">
        <v>0.5</v>
      </c>
      <c r="H27" s="31">
        <v>0.5</v>
      </c>
      <c r="I27" s="31">
        <v>0.5</v>
      </c>
      <c r="J27" s="31">
        <v>0.5</v>
      </c>
      <c r="K27" s="31">
        <v>0.5</v>
      </c>
      <c r="L27" s="40">
        <v>0</v>
      </c>
      <c r="M27" s="37"/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</row>
    <row r="28" ht="16.8" spans="1:26">
      <c r="A28" s="36"/>
      <c r="B28" s="55"/>
      <c r="C28" s="18" t="s">
        <v>36</v>
      </c>
      <c r="D28" s="18"/>
      <c r="E28" s="30" t="s">
        <v>33</v>
      </c>
      <c r="F28" s="30"/>
      <c r="G28" s="31">
        <v>1</v>
      </c>
      <c r="H28" s="31">
        <v>1</v>
      </c>
      <c r="I28" s="31">
        <v>1</v>
      </c>
      <c r="J28" s="31">
        <v>1</v>
      </c>
      <c r="K28" s="31">
        <v>1</v>
      </c>
      <c r="L28" s="40">
        <v>0</v>
      </c>
      <c r="M28" s="37"/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  <c r="Y28" s="31">
        <v>0</v>
      </c>
      <c r="Z28" s="31">
        <v>0</v>
      </c>
    </row>
    <row r="29" ht="16.8" spans="1:26">
      <c r="A29" s="36"/>
      <c r="B29" s="55"/>
      <c r="C29" s="18" t="s">
        <v>37</v>
      </c>
      <c r="D29" s="18"/>
      <c r="E29" s="30" t="s">
        <v>38</v>
      </c>
      <c r="F29" s="30"/>
      <c r="G29" s="31">
        <v>1</v>
      </c>
      <c r="H29" s="31">
        <v>1</v>
      </c>
      <c r="I29" s="31">
        <v>1</v>
      </c>
      <c r="J29" s="31">
        <v>1</v>
      </c>
      <c r="K29" s="31">
        <v>1</v>
      </c>
      <c r="L29" s="40">
        <v>0</v>
      </c>
      <c r="M29" s="37"/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</row>
    <row r="30" ht="16.8" spans="1:26">
      <c r="A30" s="36"/>
      <c r="B30" s="55"/>
      <c r="C30" s="18" t="s">
        <v>39</v>
      </c>
      <c r="D30" s="18"/>
      <c r="E30" s="30" t="s">
        <v>38</v>
      </c>
      <c r="F30" s="30"/>
      <c r="G30" s="31">
        <v>0.5</v>
      </c>
      <c r="H30" s="31">
        <v>0.5</v>
      </c>
      <c r="I30" s="31">
        <v>0.5</v>
      </c>
      <c r="J30" s="31">
        <v>0.5</v>
      </c>
      <c r="K30" s="31">
        <v>0.5</v>
      </c>
      <c r="L30" s="40">
        <v>0</v>
      </c>
      <c r="M30" s="37"/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</row>
    <row r="31" ht="16.8" spans="1:26">
      <c r="A31" s="36"/>
      <c r="B31" s="55"/>
      <c r="C31" s="18" t="s">
        <v>40</v>
      </c>
      <c r="D31" s="18"/>
      <c r="E31" s="30" t="s">
        <v>38</v>
      </c>
      <c r="F31" s="30"/>
      <c r="G31" s="31">
        <v>1</v>
      </c>
      <c r="H31" s="31">
        <v>1</v>
      </c>
      <c r="I31" s="31">
        <v>1</v>
      </c>
      <c r="J31" s="31">
        <v>1</v>
      </c>
      <c r="K31" s="31">
        <v>1</v>
      </c>
      <c r="L31" s="40">
        <v>0</v>
      </c>
      <c r="M31" s="37"/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</row>
    <row r="32" ht="16.8" spans="1:26">
      <c r="A32" s="36"/>
      <c r="B32" s="55"/>
      <c r="C32" s="18" t="s">
        <v>41</v>
      </c>
      <c r="D32" s="18"/>
      <c r="E32" s="30" t="s">
        <v>33</v>
      </c>
      <c r="F32" s="30"/>
      <c r="G32" s="31">
        <v>2</v>
      </c>
      <c r="H32" s="31">
        <v>1</v>
      </c>
      <c r="I32" s="31">
        <v>1</v>
      </c>
      <c r="J32" s="31">
        <v>1</v>
      </c>
      <c r="K32" s="31">
        <v>1</v>
      </c>
      <c r="L32" s="40">
        <v>0</v>
      </c>
      <c r="M32" s="37"/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</row>
    <row r="33" ht="16.8" spans="1:26">
      <c r="A33" s="36"/>
      <c r="B33" s="55"/>
      <c r="G33" s="31"/>
      <c r="H33" s="31"/>
      <c r="I33" s="31"/>
      <c r="J33" s="31"/>
      <c r="K33" s="31"/>
      <c r="L33" s="41">
        <v>1</v>
      </c>
      <c r="M33" s="37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6.8" spans="1:26">
      <c r="A34" s="36"/>
      <c r="B34" s="55"/>
      <c r="C34" s="56" t="s">
        <v>42</v>
      </c>
      <c r="D34" s="56"/>
      <c r="E34" s="30" t="s">
        <v>38</v>
      </c>
      <c r="F34" s="30"/>
      <c r="G34" s="37">
        <v>2</v>
      </c>
      <c r="H34" s="37">
        <v>1</v>
      </c>
      <c r="I34" s="37">
        <v>1</v>
      </c>
      <c r="J34" s="37">
        <v>1</v>
      </c>
      <c r="K34" s="37">
        <v>1</v>
      </c>
      <c r="L34" s="40">
        <v>0</v>
      </c>
      <c r="M34" s="37"/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</row>
    <row r="35" ht="16.8" spans="1:26">
      <c r="A35" s="36"/>
      <c r="B35" s="55"/>
      <c r="C35" s="57"/>
      <c r="D35" s="58"/>
      <c r="E35" s="59"/>
      <c r="F35" s="53"/>
      <c r="G35" s="37"/>
      <c r="H35" s="37"/>
      <c r="I35" s="37"/>
      <c r="J35" s="37"/>
      <c r="K35" s="37"/>
      <c r="L35" s="63">
        <v>1</v>
      </c>
      <c r="M35" s="37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6.8" spans="1:26">
      <c r="A36" s="36"/>
      <c r="B36" s="55"/>
      <c r="C36" s="60" t="s">
        <v>43</v>
      </c>
      <c r="D36" s="60"/>
      <c r="E36" s="30" t="s">
        <v>38</v>
      </c>
      <c r="F36" s="30"/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40">
        <v>0</v>
      </c>
      <c r="M36" s="37"/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</row>
    <row r="37" ht="16.8" spans="1:26">
      <c r="A37" s="36"/>
      <c r="B37" s="55"/>
      <c r="C37" s="18" t="s">
        <v>44</v>
      </c>
      <c r="D37" s="18"/>
      <c r="E37" s="30" t="s">
        <v>26</v>
      </c>
      <c r="F37" s="30"/>
      <c r="G37" s="31">
        <v>6</v>
      </c>
      <c r="H37" s="31">
        <v>8</v>
      </c>
      <c r="I37" s="31">
        <v>8</v>
      </c>
      <c r="J37" s="31">
        <v>8</v>
      </c>
      <c r="K37" s="31">
        <v>4</v>
      </c>
      <c r="L37" s="40">
        <v>0</v>
      </c>
      <c r="M37" s="37"/>
      <c r="N37" s="31">
        <v>0</v>
      </c>
      <c r="O37" s="31">
        <v>0</v>
      </c>
      <c r="P37" s="31">
        <v>0</v>
      </c>
      <c r="Q37" s="31">
        <v>0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  <c r="Z37" s="31">
        <v>0</v>
      </c>
    </row>
    <row r="38" ht="16.8" spans="1:26">
      <c r="A38" s="36"/>
      <c r="B38" s="55"/>
      <c r="C38" s="18"/>
      <c r="D38" s="18"/>
      <c r="E38" s="30"/>
      <c r="F38" s="30"/>
      <c r="G38" s="31"/>
      <c r="H38" s="31"/>
      <c r="I38" s="31"/>
      <c r="J38" s="31"/>
      <c r="K38" s="31"/>
      <c r="L38" s="43">
        <v>2</v>
      </c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6.8" spans="1:26">
      <c r="A39" s="36"/>
      <c r="B39" s="54" t="s">
        <v>45</v>
      </c>
      <c r="C39" s="18" t="s">
        <v>46</v>
      </c>
      <c r="D39" s="18"/>
      <c r="E39" s="30" t="s">
        <v>30</v>
      </c>
      <c r="F39" s="30"/>
      <c r="G39" s="31">
        <v>0.5</v>
      </c>
      <c r="H39" s="31">
        <v>0.5</v>
      </c>
      <c r="I39" s="31">
        <v>0.5</v>
      </c>
      <c r="J39" s="31">
        <v>0.5</v>
      </c>
      <c r="K39" s="31">
        <v>0.5</v>
      </c>
      <c r="L39" s="31">
        <v>0.5</v>
      </c>
      <c r="M39" s="40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</row>
    <row r="40" ht="16.8" spans="1:26">
      <c r="A40" s="36"/>
      <c r="B40" s="55"/>
      <c r="C40" s="18" t="s">
        <v>47</v>
      </c>
      <c r="D40" s="18"/>
      <c r="E40" s="30" t="s">
        <v>30</v>
      </c>
      <c r="F40" s="30"/>
      <c r="G40" s="31">
        <v>0.5</v>
      </c>
      <c r="H40" s="31">
        <v>0.5</v>
      </c>
      <c r="I40" s="31">
        <v>0.5</v>
      </c>
      <c r="J40" s="31">
        <v>0.5</v>
      </c>
      <c r="K40" s="31">
        <v>0.5</v>
      </c>
      <c r="L40" s="31">
        <v>0.5</v>
      </c>
      <c r="M40" s="31">
        <v>0.5</v>
      </c>
      <c r="N40" s="40">
        <v>0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</row>
    <row r="41" ht="16.8" spans="1:26">
      <c r="A41" s="36"/>
      <c r="B41" s="55"/>
      <c r="C41" s="18" t="s">
        <v>48</v>
      </c>
      <c r="D41" s="18"/>
      <c r="E41" s="30" t="s">
        <v>30</v>
      </c>
      <c r="F41" s="30"/>
      <c r="G41" s="31">
        <v>0.5</v>
      </c>
      <c r="H41" s="31">
        <v>0.5</v>
      </c>
      <c r="I41" s="31">
        <v>0.5</v>
      </c>
      <c r="J41" s="31">
        <v>0.5</v>
      </c>
      <c r="K41" s="31">
        <v>0.5</v>
      </c>
      <c r="L41" s="31">
        <v>0.5</v>
      </c>
      <c r="M41" s="31">
        <v>0.5</v>
      </c>
      <c r="N41" s="31">
        <v>0.5</v>
      </c>
      <c r="O41" s="31">
        <v>0.5</v>
      </c>
      <c r="P41" s="40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</row>
    <row r="42" ht="16.8" spans="1:26">
      <c r="A42" s="36"/>
      <c r="B42" s="55"/>
      <c r="C42" s="18" t="s">
        <v>49</v>
      </c>
      <c r="D42" s="18"/>
      <c r="E42" s="30" t="s">
        <v>38</v>
      </c>
      <c r="F42" s="30"/>
      <c r="G42" s="31">
        <v>0.5</v>
      </c>
      <c r="H42" s="31">
        <v>0.5</v>
      </c>
      <c r="I42" s="31">
        <v>0.5</v>
      </c>
      <c r="J42" s="31">
        <v>0.5</v>
      </c>
      <c r="K42" s="31">
        <v>0.5</v>
      </c>
      <c r="L42" s="31">
        <v>0.5</v>
      </c>
      <c r="M42" s="31">
        <v>0.5</v>
      </c>
      <c r="N42" s="31">
        <v>0.5</v>
      </c>
      <c r="O42" s="31">
        <v>0.5</v>
      </c>
      <c r="P42" s="31">
        <v>0.5</v>
      </c>
      <c r="Q42" s="40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</row>
    <row r="43" ht="16.8" spans="1:26">
      <c r="A43" s="36"/>
      <c r="B43" s="55"/>
      <c r="C43" s="18" t="s">
        <v>50</v>
      </c>
      <c r="D43" s="18"/>
      <c r="E43" s="30" t="s">
        <v>38</v>
      </c>
      <c r="F43" s="30"/>
      <c r="G43" s="31">
        <v>1</v>
      </c>
      <c r="H43" s="31">
        <v>1</v>
      </c>
      <c r="I43" s="31">
        <v>1</v>
      </c>
      <c r="J43" s="31">
        <v>1</v>
      </c>
      <c r="K43" s="31">
        <v>1</v>
      </c>
      <c r="L43" s="31">
        <v>1</v>
      </c>
      <c r="M43" s="31">
        <v>1</v>
      </c>
      <c r="N43" s="31">
        <v>1</v>
      </c>
      <c r="O43" s="31">
        <v>1</v>
      </c>
      <c r="P43" s="31">
        <v>1</v>
      </c>
      <c r="Q43" s="31">
        <v>1</v>
      </c>
      <c r="R43" s="40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</row>
    <row r="44" ht="16.8" spans="1:26">
      <c r="A44" s="36"/>
      <c r="B44" s="55"/>
      <c r="C44" s="18" t="s">
        <v>51</v>
      </c>
      <c r="D44" s="18"/>
      <c r="E44" s="30" t="s">
        <v>38</v>
      </c>
      <c r="F44" s="30"/>
      <c r="G44" s="31">
        <v>2</v>
      </c>
      <c r="H44" s="31">
        <v>1</v>
      </c>
      <c r="I44" s="31">
        <v>1</v>
      </c>
      <c r="J44" s="31">
        <v>1</v>
      </c>
      <c r="K44" s="31">
        <v>1</v>
      </c>
      <c r="L44" s="31">
        <v>1</v>
      </c>
      <c r="M44" s="31">
        <v>1</v>
      </c>
      <c r="N44" s="31">
        <v>1</v>
      </c>
      <c r="O44" s="31">
        <v>1</v>
      </c>
      <c r="P44" s="31">
        <v>1</v>
      </c>
      <c r="Q44" s="31">
        <v>1</v>
      </c>
      <c r="R44" s="31">
        <v>1</v>
      </c>
      <c r="S44" s="40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</row>
    <row r="45" ht="16.8" spans="1:26">
      <c r="A45" s="36"/>
      <c r="B45" s="55"/>
      <c r="C45" s="35"/>
      <c r="D45" s="35"/>
      <c r="E45" s="35"/>
      <c r="F45" s="35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42">
        <v>1</v>
      </c>
      <c r="T45" s="64"/>
      <c r="U45" s="64"/>
      <c r="V45" s="37"/>
      <c r="W45" s="37"/>
      <c r="X45" s="37"/>
      <c r="Y45" s="37"/>
      <c r="Z45" s="37"/>
    </row>
    <row r="46" ht="16.8" spans="1:26">
      <c r="A46" s="36"/>
      <c r="B46" s="55"/>
      <c r="C46" s="18" t="s">
        <v>52</v>
      </c>
      <c r="D46" s="18"/>
      <c r="E46" s="30" t="s">
        <v>33</v>
      </c>
      <c r="F46" s="30"/>
      <c r="G46" s="31">
        <v>2</v>
      </c>
      <c r="H46" s="31">
        <v>1</v>
      </c>
      <c r="I46" s="31">
        <v>1</v>
      </c>
      <c r="J46" s="31">
        <v>1</v>
      </c>
      <c r="K46" s="31">
        <v>1</v>
      </c>
      <c r="L46" s="31">
        <v>1</v>
      </c>
      <c r="M46" s="31">
        <v>1</v>
      </c>
      <c r="N46" s="31">
        <v>1</v>
      </c>
      <c r="O46" s="31">
        <v>1</v>
      </c>
      <c r="P46" s="31">
        <v>1</v>
      </c>
      <c r="Q46" s="31">
        <v>1</v>
      </c>
      <c r="R46" s="31">
        <v>1</v>
      </c>
      <c r="S46" s="31">
        <v>1</v>
      </c>
      <c r="T46" s="31">
        <v>0.5</v>
      </c>
      <c r="U46" s="40">
        <v>0</v>
      </c>
      <c r="V46" s="31"/>
      <c r="W46" s="31">
        <v>0</v>
      </c>
      <c r="X46" s="31">
        <v>0</v>
      </c>
      <c r="Y46" s="31">
        <v>0</v>
      </c>
      <c r="Z46" s="31">
        <v>0</v>
      </c>
    </row>
    <row r="47" ht="16.8" spans="1:26">
      <c r="A47" s="36"/>
      <c r="B47" s="55"/>
      <c r="C47" s="35"/>
      <c r="D47" s="35"/>
      <c r="E47" s="35"/>
      <c r="F47" s="35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41">
        <v>1</v>
      </c>
      <c r="V47" s="31"/>
      <c r="W47" s="37"/>
      <c r="X47" s="37"/>
      <c r="Y47" s="37"/>
      <c r="Z47" s="37"/>
    </row>
    <row r="48" ht="16.8" spans="1:26">
      <c r="A48" s="36"/>
      <c r="B48" s="55"/>
      <c r="C48" s="56" t="s">
        <v>53</v>
      </c>
      <c r="D48" s="56"/>
      <c r="E48" s="30" t="s">
        <v>33</v>
      </c>
      <c r="F48" s="30"/>
      <c r="G48" s="31">
        <v>0.5</v>
      </c>
      <c r="H48" s="31">
        <v>0.5</v>
      </c>
      <c r="I48" s="31">
        <v>0.5</v>
      </c>
      <c r="J48" s="31">
        <v>0.5</v>
      </c>
      <c r="K48" s="31">
        <v>0.5</v>
      </c>
      <c r="L48" s="31">
        <v>0.5</v>
      </c>
      <c r="M48" s="31">
        <v>0.5</v>
      </c>
      <c r="N48" s="31">
        <v>0.5</v>
      </c>
      <c r="O48" s="31">
        <v>0.5</v>
      </c>
      <c r="P48" s="31">
        <v>0.5</v>
      </c>
      <c r="Q48" s="31">
        <v>0.5</v>
      </c>
      <c r="R48" s="31">
        <v>0.5</v>
      </c>
      <c r="S48" s="31">
        <v>0.5</v>
      </c>
      <c r="T48" s="31">
        <v>0.5</v>
      </c>
      <c r="U48" s="31">
        <v>0.5</v>
      </c>
      <c r="V48" s="40">
        <v>0</v>
      </c>
      <c r="W48" s="31">
        <v>0</v>
      </c>
      <c r="X48" s="31">
        <v>0</v>
      </c>
      <c r="Y48" s="31">
        <v>0</v>
      </c>
      <c r="Z48" s="31">
        <v>0</v>
      </c>
    </row>
    <row r="49" ht="16.8" spans="1:26">
      <c r="A49" s="36"/>
      <c r="B49" s="55"/>
      <c r="C49" s="60" t="s">
        <v>54</v>
      </c>
      <c r="D49" s="60"/>
      <c r="E49" s="30" t="s">
        <v>33</v>
      </c>
      <c r="F49" s="30"/>
      <c r="G49" s="31">
        <v>0.5</v>
      </c>
      <c r="H49" s="31">
        <v>0.5</v>
      </c>
      <c r="I49" s="31">
        <v>0.5</v>
      </c>
      <c r="J49" s="31">
        <v>0.5</v>
      </c>
      <c r="K49" s="31">
        <v>0.5</v>
      </c>
      <c r="L49" s="31">
        <v>0.5</v>
      </c>
      <c r="M49" s="31">
        <v>0.5</v>
      </c>
      <c r="N49" s="31">
        <v>0.5</v>
      </c>
      <c r="O49" s="31">
        <v>0.5</v>
      </c>
      <c r="P49" s="31">
        <v>0.5</v>
      </c>
      <c r="Q49" s="31">
        <v>0.5</v>
      </c>
      <c r="R49" s="31">
        <v>0.5</v>
      </c>
      <c r="S49" s="31">
        <v>0.5</v>
      </c>
      <c r="T49" s="31">
        <v>0.5</v>
      </c>
      <c r="U49" s="31">
        <v>0.5</v>
      </c>
      <c r="V49" s="31">
        <v>0.5</v>
      </c>
      <c r="W49" s="31">
        <v>0.5</v>
      </c>
      <c r="X49" s="40">
        <v>0</v>
      </c>
      <c r="Y49" s="31">
        <v>0</v>
      </c>
      <c r="Z49" s="31">
        <v>0</v>
      </c>
    </row>
    <row r="50" ht="16.8" spans="1:26">
      <c r="A50" s="36"/>
      <c r="B50" s="55"/>
      <c r="C50" s="18" t="s">
        <v>55</v>
      </c>
      <c r="D50" s="18"/>
      <c r="E50" s="30" t="s">
        <v>26</v>
      </c>
      <c r="F50" s="30"/>
      <c r="G50" s="31">
        <v>4</v>
      </c>
      <c r="H50" s="31">
        <v>8</v>
      </c>
      <c r="I50" s="31">
        <v>8</v>
      </c>
      <c r="J50" s="31">
        <v>8</v>
      </c>
      <c r="K50" s="31">
        <v>8</v>
      </c>
      <c r="L50" s="31">
        <v>8</v>
      </c>
      <c r="M50" s="31">
        <v>8</v>
      </c>
      <c r="N50" s="31">
        <v>8</v>
      </c>
      <c r="O50" s="31">
        <v>8</v>
      </c>
      <c r="P50" s="31">
        <v>8</v>
      </c>
      <c r="Q50" s="31">
        <v>8</v>
      </c>
      <c r="R50" s="31">
        <v>8</v>
      </c>
      <c r="S50" s="31">
        <v>8</v>
      </c>
      <c r="T50" s="31">
        <v>8</v>
      </c>
      <c r="U50" s="31">
        <v>8</v>
      </c>
      <c r="V50" s="31">
        <v>8</v>
      </c>
      <c r="W50" s="31">
        <v>8</v>
      </c>
      <c r="X50" s="31">
        <v>8</v>
      </c>
      <c r="Y50" s="40">
        <v>0</v>
      </c>
      <c r="Z50" s="31"/>
    </row>
    <row r="51" ht="16.8" spans="1:26">
      <c r="A51" s="36"/>
      <c r="B51" s="61"/>
      <c r="C51" s="18"/>
      <c r="D51" s="18"/>
      <c r="E51" s="30"/>
      <c r="F51" s="30"/>
      <c r="G51" s="31"/>
      <c r="H51" s="31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43">
        <v>4</v>
      </c>
      <c r="Z51" s="31"/>
    </row>
    <row r="52" ht="16.8" spans="1:26">
      <c r="A52" s="36"/>
      <c r="B52" s="62" t="s">
        <v>56</v>
      </c>
      <c r="C52" s="18" t="s">
        <v>57</v>
      </c>
      <c r="D52" s="18"/>
      <c r="E52" s="30" t="s">
        <v>30</v>
      </c>
      <c r="F52" s="30"/>
      <c r="G52" s="31">
        <v>4</v>
      </c>
      <c r="H52" s="31">
        <v>4</v>
      </c>
      <c r="I52" s="31">
        <v>4</v>
      </c>
      <c r="J52" s="31">
        <v>4</v>
      </c>
      <c r="K52" s="31">
        <v>2</v>
      </c>
      <c r="L52" s="31">
        <v>2</v>
      </c>
      <c r="M52" s="40">
        <v>0</v>
      </c>
      <c r="N52" s="31">
        <v>0</v>
      </c>
      <c r="O52" s="31">
        <v>0</v>
      </c>
      <c r="P52" s="31">
        <v>0</v>
      </c>
      <c r="Q52" s="31">
        <v>0</v>
      </c>
      <c r="R52" s="31">
        <v>0</v>
      </c>
      <c r="S52" s="31">
        <v>0</v>
      </c>
      <c r="T52" s="31">
        <v>0</v>
      </c>
      <c r="U52" s="31">
        <v>0</v>
      </c>
      <c r="V52" s="31">
        <v>0</v>
      </c>
      <c r="W52" s="31">
        <v>0</v>
      </c>
      <c r="X52" s="31">
        <v>0</v>
      </c>
      <c r="Y52" s="31"/>
      <c r="Z52" s="31">
        <v>0</v>
      </c>
    </row>
    <row r="53" ht="16.8" spans="1:26">
      <c r="A53" s="36"/>
      <c r="B53" s="54" t="s">
        <v>56</v>
      </c>
      <c r="C53" s="18" t="s">
        <v>58</v>
      </c>
      <c r="D53" s="18"/>
      <c r="E53" s="30" t="s">
        <v>59</v>
      </c>
      <c r="F53" s="30"/>
      <c r="G53" s="31">
        <v>4</v>
      </c>
      <c r="H53" s="31">
        <v>6</v>
      </c>
      <c r="I53" s="31">
        <v>6</v>
      </c>
      <c r="J53" s="31">
        <v>6</v>
      </c>
      <c r="K53" s="31">
        <v>4</v>
      </c>
      <c r="L53" s="31">
        <v>3</v>
      </c>
      <c r="M53" s="40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</row>
    <row r="54" ht="16.8" spans="1:26">
      <c r="A54" s="36"/>
      <c r="B54" s="55"/>
      <c r="C54" s="59"/>
      <c r="D54" s="53"/>
      <c r="E54" s="59"/>
      <c r="F54" s="53"/>
      <c r="G54" s="31"/>
      <c r="H54" s="31"/>
      <c r="I54" s="31"/>
      <c r="J54" s="31"/>
      <c r="K54" s="31"/>
      <c r="L54" s="31"/>
      <c r="M54" s="43">
        <v>2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6.8" spans="1:26">
      <c r="A55" s="36"/>
      <c r="B55" s="55"/>
      <c r="C55" s="18" t="s">
        <v>60</v>
      </c>
      <c r="D55" s="18"/>
      <c r="E55" s="30" t="s">
        <v>30</v>
      </c>
      <c r="F55" s="30"/>
      <c r="G55" s="31">
        <v>5</v>
      </c>
      <c r="H55" s="31">
        <v>5</v>
      </c>
      <c r="I55" s="31">
        <v>5</v>
      </c>
      <c r="J55" s="31">
        <v>5</v>
      </c>
      <c r="K55" s="31">
        <v>5</v>
      </c>
      <c r="L55" s="31">
        <v>3</v>
      </c>
      <c r="M55" s="31">
        <v>3</v>
      </c>
      <c r="N55" s="40">
        <v>0</v>
      </c>
      <c r="O55" s="31">
        <v>0</v>
      </c>
      <c r="P55" s="31">
        <v>0</v>
      </c>
      <c r="Q55" s="31">
        <v>0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31">
        <v>0</v>
      </c>
      <c r="Z55" s="31">
        <v>0</v>
      </c>
    </row>
    <row r="56" ht="16.8" spans="1:26">
      <c r="A56" s="36"/>
      <c r="B56" s="55"/>
      <c r="C56" s="18" t="s">
        <v>61</v>
      </c>
      <c r="D56" s="18"/>
      <c r="E56" s="30" t="s">
        <v>59</v>
      </c>
      <c r="F56" s="30"/>
      <c r="G56" s="31">
        <v>8</v>
      </c>
      <c r="H56" s="31">
        <v>7</v>
      </c>
      <c r="I56" s="31">
        <v>7</v>
      </c>
      <c r="J56" s="31">
        <v>7</v>
      </c>
      <c r="K56" s="31">
        <v>7</v>
      </c>
      <c r="L56" s="31">
        <v>4</v>
      </c>
      <c r="M56" s="31">
        <v>4</v>
      </c>
      <c r="N56" s="40">
        <v>0</v>
      </c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31">
        <v>0</v>
      </c>
      <c r="U56" s="31">
        <v>0</v>
      </c>
      <c r="V56" s="31">
        <v>0</v>
      </c>
      <c r="W56" s="31">
        <v>0</v>
      </c>
      <c r="X56" s="31">
        <v>0</v>
      </c>
      <c r="Y56" s="31">
        <v>0</v>
      </c>
      <c r="Z56" s="31">
        <v>0</v>
      </c>
    </row>
    <row r="57" ht="16.8" spans="1:26">
      <c r="A57" s="36"/>
      <c r="B57" s="55"/>
      <c r="C57" s="35"/>
      <c r="D57" s="35"/>
      <c r="E57" s="35"/>
      <c r="F57" s="35"/>
      <c r="G57" s="37"/>
      <c r="H57" s="37"/>
      <c r="I57" s="37"/>
      <c r="J57" s="37"/>
      <c r="K57" s="37"/>
      <c r="L57" s="37"/>
      <c r="M57" s="37"/>
      <c r="N57" s="42">
        <v>1</v>
      </c>
      <c r="O57" s="64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6.8" spans="1:26">
      <c r="A58" s="36"/>
      <c r="B58" s="55"/>
      <c r="C58" s="18" t="s">
        <v>62</v>
      </c>
      <c r="D58" s="18"/>
      <c r="E58" s="30" t="s">
        <v>30</v>
      </c>
      <c r="F58" s="30"/>
      <c r="G58" s="31">
        <v>2</v>
      </c>
      <c r="H58" s="31">
        <v>2</v>
      </c>
      <c r="I58" s="31">
        <v>2</v>
      </c>
      <c r="J58" s="31">
        <v>2</v>
      </c>
      <c r="K58" s="31">
        <v>2</v>
      </c>
      <c r="L58" s="31">
        <v>2</v>
      </c>
      <c r="M58" s="31">
        <v>2</v>
      </c>
      <c r="N58" s="31">
        <v>2</v>
      </c>
      <c r="O58" s="31">
        <v>2</v>
      </c>
      <c r="P58" s="40">
        <v>0</v>
      </c>
      <c r="Q58" s="31">
        <v>0</v>
      </c>
      <c r="R58" s="31">
        <v>0</v>
      </c>
      <c r="S58" s="31">
        <v>0</v>
      </c>
      <c r="T58" s="31">
        <v>0</v>
      </c>
      <c r="U58" s="31">
        <v>0</v>
      </c>
      <c r="V58" s="31">
        <v>0</v>
      </c>
      <c r="W58" s="31">
        <v>0</v>
      </c>
      <c r="X58" s="31">
        <v>0</v>
      </c>
      <c r="Y58" s="31">
        <v>0</v>
      </c>
      <c r="Z58" s="31">
        <v>0</v>
      </c>
    </row>
    <row r="59" ht="16.8" spans="1:26">
      <c r="A59" s="36"/>
      <c r="B59" s="55"/>
      <c r="C59" s="18" t="s">
        <v>63</v>
      </c>
      <c r="D59" s="18"/>
      <c r="E59" s="30" t="s">
        <v>59</v>
      </c>
      <c r="F59" s="30"/>
      <c r="G59" s="37">
        <v>4</v>
      </c>
      <c r="H59" s="37">
        <v>6</v>
      </c>
      <c r="I59" s="37">
        <v>6</v>
      </c>
      <c r="J59" s="37">
        <v>6</v>
      </c>
      <c r="K59" s="37">
        <v>6</v>
      </c>
      <c r="L59" s="37">
        <v>6</v>
      </c>
      <c r="M59" s="37">
        <v>6</v>
      </c>
      <c r="N59" s="37">
        <v>6</v>
      </c>
      <c r="O59" s="37">
        <v>3</v>
      </c>
      <c r="P59" s="40">
        <v>0</v>
      </c>
      <c r="Q59" s="31">
        <v>0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31">
        <v>0</v>
      </c>
      <c r="Z59" s="31">
        <v>0</v>
      </c>
    </row>
    <row r="60" ht="16.8" spans="1:26">
      <c r="A60" s="36"/>
      <c r="B60" s="55"/>
      <c r="C60" s="35"/>
      <c r="D60" s="35"/>
      <c r="E60" s="35"/>
      <c r="F60" s="35"/>
      <c r="G60" s="37"/>
      <c r="H60" s="37"/>
      <c r="I60" s="37"/>
      <c r="J60" s="37"/>
      <c r="K60" s="37"/>
      <c r="L60" s="37"/>
      <c r="M60" s="37"/>
      <c r="N60" s="37"/>
      <c r="O60" s="37"/>
      <c r="P60" s="43">
        <v>2</v>
      </c>
      <c r="Q60" s="31"/>
      <c r="R60" s="37"/>
      <c r="S60" s="37"/>
      <c r="T60" s="37"/>
      <c r="U60" s="37"/>
      <c r="V60" s="37"/>
      <c r="W60" s="37"/>
      <c r="X60" s="37"/>
      <c r="Y60" s="37"/>
      <c r="Z60" s="37"/>
    </row>
    <row r="61" ht="16.8" spans="1:26">
      <c r="A61" s="36"/>
      <c r="B61" s="55"/>
      <c r="C61" s="18" t="s">
        <v>64</v>
      </c>
      <c r="D61" s="18"/>
      <c r="E61" s="30" t="s">
        <v>33</v>
      </c>
      <c r="F61" s="30"/>
      <c r="G61" s="31">
        <v>3</v>
      </c>
      <c r="H61" s="31">
        <v>3</v>
      </c>
      <c r="I61" s="31">
        <v>3</v>
      </c>
      <c r="J61" s="31">
        <v>3</v>
      </c>
      <c r="K61" s="31">
        <v>3</v>
      </c>
      <c r="L61" s="31">
        <v>3</v>
      </c>
      <c r="M61" s="31">
        <v>3</v>
      </c>
      <c r="N61" s="31">
        <v>3</v>
      </c>
      <c r="O61" s="31">
        <v>3</v>
      </c>
      <c r="P61" s="31">
        <v>3</v>
      </c>
      <c r="Q61" s="40">
        <v>0</v>
      </c>
      <c r="R61" s="31">
        <v>0</v>
      </c>
      <c r="S61" s="31">
        <v>0</v>
      </c>
      <c r="T61" s="31">
        <v>0</v>
      </c>
      <c r="U61" s="31">
        <v>0</v>
      </c>
      <c r="V61" s="31">
        <v>0</v>
      </c>
      <c r="W61" s="31">
        <v>0</v>
      </c>
      <c r="X61" s="31">
        <v>0</v>
      </c>
      <c r="Y61" s="31">
        <v>0</v>
      </c>
      <c r="Z61" s="31">
        <v>0</v>
      </c>
    </row>
    <row r="62" ht="16.8" spans="1:26">
      <c r="A62" s="36"/>
      <c r="B62" s="55"/>
      <c r="C62" s="18" t="s">
        <v>65</v>
      </c>
      <c r="D62" s="18"/>
      <c r="E62" s="30" t="s">
        <v>59</v>
      </c>
      <c r="F62" s="30"/>
      <c r="G62" s="37">
        <v>6</v>
      </c>
      <c r="H62" s="37">
        <v>5</v>
      </c>
      <c r="I62" s="37">
        <v>5</v>
      </c>
      <c r="J62" s="37">
        <v>5</v>
      </c>
      <c r="K62" s="37">
        <v>5</v>
      </c>
      <c r="L62" s="37">
        <v>5</v>
      </c>
      <c r="M62" s="37">
        <v>5</v>
      </c>
      <c r="N62" s="37">
        <v>5</v>
      </c>
      <c r="O62" s="37">
        <v>5</v>
      </c>
      <c r="P62" s="37">
        <v>4</v>
      </c>
      <c r="Q62" s="40">
        <v>0</v>
      </c>
      <c r="R62" s="31">
        <v>0</v>
      </c>
      <c r="S62" s="31">
        <v>0</v>
      </c>
      <c r="T62" s="31">
        <v>0</v>
      </c>
      <c r="U62" s="31">
        <v>0</v>
      </c>
      <c r="V62" s="31">
        <v>0</v>
      </c>
      <c r="W62" s="31">
        <v>0</v>
      </c>
      <c r="X62" s="31">
        <v>0</v>
      </c>
      <c r="Y62" s="31">
        <v>0</v>
      </c>
      <c r="Z62" s="31">
        <v>0</v>
      </c>
    </row>
    <row r="63" ht="16.8" spans="1:26">
      <c r="A63" s="36"/>
      <c r="B63" s="55"/>
      <c r="C63" s="35"/>
      <c r="D63" s="35"/>
      <c r="E63" s="35"/>
      <c r="F63" s="35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42">
        <v>1</v>
      </c>
      <c r="R63" s="64">
        <v>1</v>
      </c>
      <c r="S63" s="37"/>
      <c r="T63" s="37"/>
      <c r="U63" s="37"/>
      <c r="V63" s="37"/>
      <c r="W63" s="37"/>
      <c r="X63" s="37"/>
      <c r="Y63" s="37"/>
      <c r="Z63" s="37"/>
    </row>
    <row r="64" ht="16.8" spans="1:26">
      <c r="A64" s="36"/>
      <c r="B64" s="55"/>
      <c r="C64" s="18" t="s">
        <v>66</v>
      </c>
      <c r="D64" s="18"/>
      <c r="E64" s="30" t="s">
        <v>33</v>
      </c>
      <c r="F64" s="30"/>
      <c r="G64" s="31">
        <v>3</v>
      </c>
      <c r="H64" s="31">
        <v>2</v>
      </c>
      <c r="I64" s="31">
        <v>2</v>
      </c>
      <c r="J64" s="31">
        <v>2</v>
      </c>
      <c r="K64" s="31">
        <v>2</v>
      </c>
      <c r="L64" s="31">
        <v>2</v>
      </c>
      <c r="M64" s="31">
        <v>2</v>
      </c>
      <c r="N64" s="31">
        <v>2</v>
      </c>
      <c r="O64" s="31">
        <v>2</v>
      </c>
      <c r="P64" s="31">
        <v>2</v>
      </c>
      <c r="Q64" s="31">
        <v>2</v>
      </c>
      <c r="R64" s="40">
        <v>0</v>
      </c>
      <c r="S64" s="31">
        <v>0</v>
      </c>
      <c r="T64" s="31">
        <v>0</v>
      </c>
      <c r="U64" s="31">
        <v>0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</row>
    <row r="65" ht="16.8" spans="1:26">
      <c r="A65" s="36"/>
      <c r="B65" s="55"/>
      <c r="C65" s="65"/>
      <c r="D65" s="66"/>
      <c r="E65" s="65"/>
      <c r="F65" s="66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42">
        <v>1</v>
      </c>
      <c r="S65" s="67"/>
      <c r="T65" s="67"/>
      <c r="U65" s="67"/>
      <c r="V65" s="67"/>
      <c r="W65" s="67"/>
      <c r="X65" s="67"/>
      <c r="Y65" s="67"/>
      <c r="Z65" s="67"/>
    </row>
    <row r="66" ht="16.8" spans="1:26">
      <c r="A66" s="36"/>
      <c r="B66" s="55"/>
      <c r="C66" s="18" t="s">
        <v>67</v>
      </c>
      <c r="D66" s="18"/>
      <c r="E66" s="30" t="s">
        <v>59</v>
      </c>
      <c r="F66" s="30"/>
      <c r="G66" s="31">
        <v>4</v>
      </c>
      <c r="H66" s="31">
        <v>6</v>
      </c>
      <c r="I66" s="31">
        <v>6</v>
      </c>
      <c r="J66" s="31">
        <v>6</v>
      </c>
      <c r="K66" s="31">
        <v>6</v>
      </c>
      <c r="L66" s="31">
        <v>6</v>
      </c>
      <c r="M66" s="31">
        <v>6</v>
      </c>
      <c r="N66" s="31">
        <v>6</v>
      </c>
      <c r="O66" s="31">
        <v>6</v>
      </c>
      <c r="P66" s="31">
        <v>5</v>
      </c>
      <c r="Q66" s="31">
        <v>3</v>
      </c>
      <c r="R66" s="40">
        <v>0</v>
      </c>
      <c r="S66" s="31">
        <v>0</v>
      </c>
      <c r="T66" s="31">
        <v>0</v>
      </c>
      <c r="U66" s="31">
        <v>0</v>
      </c>
      <c r="V66" s="31">
        <v>0</v>
      </c>
      <c r="W66" s="31">
        <v>0</v>
      </c>
      <c r="X66" s="31">
        <v>0</v>
      </c>
      <c r="Y66" s="31">
        <v>0</v>
      </c>
      <c r="Z66" s="31">
        <v>0</v>
      </c>
    </row>
    <row r="67" ht="16.8" spans="1:26">
      <c r="A67" s="36"/>
      <c r="B67" s="55"/>
      <c r="C67" s="18"/>
      <c r="D67" s="18"/>
      <c r="E67" s="30"/>
      <c r="F67" s="30"/>
      <c r="G67" s="31"/>
      <c r="H67" s="31"/>
      <c r="I67" s="37"/>
      <c r="J67" s="37"/>
      <c r="K67" s="37"/>
      <c r="L67" s="37"/>
      <c r="M67" s="37"/>
      <c r="N67" s="37"/>
      <c r="O67" s="37"/>
      <c r="P67" s="37"/>
      <c r="Q67" s="37"/>
      <c r="R67" s="43">
        <v>2</v>
      </c>
      <c r="S67" s="31"/>
      <c r="T67" s="37"/>
      <c r="U67" s="37"/>
      <c r="V67" s="37"/>
      <c r="W67" s="37"/>
      <c r="X67" s="37"/>
      <c r="Y67" s="37"/>
      <c r="Z67" s="37"/>
    </row>
    <row r="68" ht="16.8" spans="1:26">
      <c r="A68" s="36"/>
      <c r="B68" s="55"/>
      <c r="C68" s="18" t="s">
        <v>68</v>
      </c>
      <c r="D68" s="18"/>
      <c r="E68" s="30" t="s">
        <v>59</v>
      </c>
      <c r="F68" s="30"/>
      <c r="G68" s="31">
        <v>5</v>
      </c>
      <c r="H68" s="31">
        <v>4</v>
      </c>
      <c r="I68" s="31">
        <v>4</v>
      </c>
      <c r="J68" s="31">
        <v>4</v>
      </c>
      <c r="K68" s="31">
        <v>4</v>
      </c>
      <c r="L68" s="31">
        <v>4</v>
      </c>
      <c r="M68" s="31">
        <v>4</v>
      </c>
      <c r="N68" s="31">
        <v>4</v>
      </c>
      <c r="O68" s="31">
        <v>4</v>
      </c>
      <c r="P68" s="31">
        <v>4</v>
      </c>
      <c r="Q68" s="31">
        <v>4</v>
      </c>
      <c r="R68" s="31">
        <v>3</v>
      </c>
      <c r="S68" s="40">
        <v>0</v>
      </c>
      <c r="T68" s="31">
        <v>0</v>
      </c>
      <c r="U68" s="31">
        <v>0</v>
      </c>
      <c r="V68" s="31">
        <v>0</v>
      </c>
      <c r="W68" s="31">
        <v>0</v>
      </c>
      <c r="X68" s="31">
        <v>0</v>
      </c>
      <c r="Y68" s="31">
        <v>0</v>
      </c>
      <c r="Z68" s="31">
        <v>0</v>
      </c>
    </row>
    <row r="69" ht="16.8" spans="1:26">
      <c r="A69" s="36"/>
      <c r="B69" s="55"/>
      <c r="C69" s="35"/>
      <c r="D69" s="35"/>
      <c r="E69" s="35"/>
      <c r="F69" s="35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42">
        <v>1</v>
      </c>
      <c r="T69" s="64">
        <v>0</v>
      </c>
      <c r="U69" s="37"/>
      <c r="V69" s="37"/>
      <c r="W69" s="37"/>
      <c r="X69" s="37"/>
      <c r="Y69" s="37"/>
      <c r="Z69" s="37"/>
    </row>
    <row r="70" ht="16.8" spans="1:26">
      <c r="A70" s="36"/>
      <c r="B70" s="55"/>
      <c r="C70" s="18" t="s">
        <v>69</v>
      </c>
      <c r="D70" s="18"/>
      <c r="E70" s="30" t="s">
        <v>59</v>
      </c>
      <c r="F70" s="30"/>
      <c r="G70" s="37">
        <v>7</v>
      </c>
      <c r="H70" s="37">
        <v>7</v>
      </c>
      <c r="I70" s="37">
        <v>7</v>
      </c>
      <c r="J70" s="37">
        <v>7</v>
      </c>
      <c r="K70" s="37">
        <v>7</v>
      </c>
      <c r="L70" s="37">
        <v>7</v>
      </c>
      <c r="M70" s="37">
        <v>7</v>
      </c>
      <c r="N70" s="37">
        <v>7</v>
      </c>
      <c r="O70" s="37">
        <v>7</v>
      </c>
      <c r="P70" s="37">
        <v>7</v>
      </c>
      <c r="Q70" s="37">
        <v>7</v>
      </c>
      <c r="R70" s="37">
        <v>7</v>
      </c>
      <c r="S70" s="40">
        <v>0</v>
      </c>
      <c r="T70" s="31">
        <v>0</v>
      </c>
      <c r="U70" s="31">
        <v>0</v>
      </c>
      <c r="V70" s="31">
        <v>0</v>
      </c>
      <c r="W70" s="31">
        <v>0</v>
      </c>
      <c r="X70" s="31">
        <v>0</v>
      </c>
      <c r="Y70" s="31">
        <v>0</v>
      </c>
      <c r="Z70" s="31">
        <v>0</v>
      </c>
    </row>
    <row r="71" ht="16.8" spans="1:26">
      <c r="A71" s="36"/>
      <c r="B71" s="55"/>
      <c r="C71" s="18" t="s">
        <v>70</v>
      </c>
      <c r="D71" s="18"/>
      <c r="E71" s="35" t="s">
        <v>30</v>
      </c>
      <c r="F71" s="35"/>
      <c r="G71" s="37">
        <v>6</v>
      </c>
      <c r="H71" s="37">
        <v>6</v>
      </c>
      <c r="I71" s="37">
        <v>6</v>
      </c>
      <c r="J71" s="37">
        <v>6</v>
      </c>
      <c r="K71" s="37">
        <v>6</v>
      </c>
      <c r="L71" s="37">
        <v>6</v>
      </c>
      <c r="M71" s="37">
        <v>6</v>
      </c>
      <c r="N71" s="37">
        <v>6</v>
      </c>
      <c r="O71" s="37">
        <v>6</v>
      </c>
      <c r="P71" s="37">
        <v>6</v>
      </c>
      <c r="Q71" s="37">
        <v>6</v>
      </c>
      <c r="R71" s="37">
        <v>6</v>
      </c>
      <c r="S71" s="37">
        <v>4</v>
      </c>
      <c r="T71" s="37">
        <v>2</v>
      </c>
      <c r="U71" s="40">
        <v>0</v>
      </c>
      <c r="V71" s="31">
        <v>0</v>
      </c>
      <c r="W71" s="31">
        <v>0</v>
      </c>
      <c r="X71" s="31">
        <v>0</v>
      </c>
      <c r="Y71" s="31">
        <v>0</v>
      </c>
      <c r="Z71" s="31">
        <v>0</v>
      </c>
    </row>
    <row r="72" ht="16.8" spans="1:26">
      <c r="A72" s="36"/>
      <c r="B72" s="55"/>
      <c r="C72" s="18" t="s">
        <v>71</v>
      </c>
      <c r="D72" s="18"/>
      <c r="E72" s="30" t="s">
        <v>59</v>
      </c>
      <c r="F72" s="30"/>
      <c r="G72" s="37">
        <v>7</v>
      </c>
      <c r="H72" s="37">
        <v>10</v>
      </c>
      <c r="I72" s="37">
        <v>10</v>
      </c>
      <c r="J72" s="37">
        <v>10</v>
      </c>
      <c r="K72" s="37">
        <v>10</v>
      </c>
      <c r="L72" s="37">
        <v>10</v>
      </c>
      <c r="M72" s="37">
        <v>10</v>
      </c>
      <c r="N72" s="37">
        <v>10</v>
      </c>
      <c r="O72" s="37">
        <v>10</v>
      </c>
      <c r="P72" s="37">
        <v>10</v>
      </c>
      <c r="Q72" s="37">
        <v>9</v>
      </c>
      <c r="R72" s="37">
        <v>8</v>
      </c>
      <c r="S72" s="37">
        <v>5</v>
      </c>
      <c r="T72" s="37">
        <v>4</v>
      </c>
      <c r="U72" s="40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</row>
    <row r="73" ht="16.8" spans="1:26">
      <c r="A73" s="36"/>
      <c r="B73" s="55"/>
      <c r="C73" s="59"/>
      <c r="D73" s="53"/>
      <c r="E73" s="59"/>
      <c r="F73" s="53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43">
        <v>3</v>
      </c>
      <c r="V73" s="31"/>
      <c r="W73" s="31"/>
      <c r="X73" s="31"/>
      <c r="Y73" s="31"/>
      <c r="Z73" s="31"/>
    </row>
    <row r="74" ht="16.8" spans="1:26">
      <c r="A74" s="36"/>
      <c r="B74" s="55"/>
      <c r="C74" s="18" t="s">
        <v>72</v>
      </c>
      <c r="D74" s="18"/>
      <c r="E74" s="35" t="s">
        <v>30</v>
      </c>
      <c r="F74" s="35"/>
      <c r="G74" s="37">
        <v>4</v>
      </c>
      <c r="H74" s="37">
        <v>4</v>
      </c>
      <c r="I74" s="37">
        <v>4</v>
      </c>
      <c r="J74" s="37">
        <v>4</v>
      </c>
      <c r="K74" s="37">
        <v>4</v>
      </c>
      <c r="L74" s="37">
        <v>4</v>
      </c>
      <c r="M74" s="37">
        <v>4</v>
      </c>
      <c r="N74" s="37">
        <v>4</v>
      </c>
      <c r="O74" s="37">
        <v>4</v>
      </c>
      <c r="P74" s="37">
        <v>4</v>
      </c>
      <c r="Q74" s="37">
        <v>4</v>
      </c>
      <c r="R74" s="37">
        <v>4</v>
      </c>
      <c r="S74" s="37">
        <v>4</v>
      </c>
      <c r="T74" s="37">
        <v>4</v>
      </c>
      <c r="U74" s="37">
        <v>3</v>
      </c>
      <c r="V74" s="40">
        <v>0</v>
      </c>
      <c r="W74" s="31">
        <v>0</v>
      </c>
      <c r="X74" s="31">
        <v>0</v>
      </c>
      <c r="Y74" s="31">
        <v>0</v>
      </c>
      <c r="Z74" s="31">
        <v>0</v>
      </c>
    </row>
    <row r="75" ht="16.8" spans="1:26">
      <c r="A75" s="36"/>
      <c r="B75" s="55"/>
      <c r="C75" s="18" t="s">
        <v>73</v>
      </c>
      <c r="D75" s="18"/>
      <c r="E75" s="30" t="s">
        <v>59</v>
      </c>
      <c r="F75" s="30"/>
      <c r="G75" s="37">
        <v>8</v>
      </c>
      <c r="H75" s="37">
        <v>9</v>
      </c>
      <c r="I75" s="37">
        <v>9</v>
      </c>
      <c r="J75" s="37">
        <v>9</v>
      </c>
      <c r="K75" s="37">
        <v>9</v>
      </c>
      <c r="L75" s="37">
        <v>9</v>
      </c>
      <c r="M75" s="37">
        <v>9</v>
      </c>
      <c r="N75" s="37">
        <v>9</v>
      </c>
      <c r="O75" s="37">
        <v>9</v>
      </c>
      <c r="P75" s="37">
        <v>9</v>
      </c>
      <c r="Q75" s="37">
        <v>9</v>
      </c>
      <c r="R75" s="37">
        <v>9</v>
      </c>
      <c r="S75" s="37">
        <v>9</v>
      </c>
      <c r="T75" s="37">
        <v>7</v>
      </c>
      <c r="U75" s="37">
        <v>5</v>
      </c>
      <c r="V75" s="37">
        <v>3</v>
      </c>
      <c r="W75" s="40">
        <v>0</v>
      </c>
      <c r="X75" s="31">
        <v>0</v>
      </c>
      <c r="Y75" s="31">
        <v>0</v>
      </c>
      <c r="Z75" s="31">
        <v>0</v>
      </c>
    </row>
    <row r="76" ht="16.8" spans="1:26">
      <c r="A76" s="36"/>
      <c r="B76" s="55"/>
      <c r="C76" s="35"/>
      <c r="D76" s="35"/>
      <c r="E76" s="35"/>
      <c r="F76" s="35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42">
        <v>3</v>
      </c>
      <c r="X76" s="64"/>
      <c r="Y76" s="37"/>
      <c r="Z76" s="37"/>
    </row>
    <row r="77" ht="16.8" spans="1:26">
      <c r="A77" s="36"/>
      <c r="B77" s="55"/>
      <c r="C77" s="18" t="s">
        <v>74</v>
      </c>
      <c r="D77" s="18"/>
      <c r="E77" s="30" t="s">
        <v>33</v>
      </c>
      <c r="F77" s="30"/>
      <c r="G77" s="37">
        <v>3</v>
      </c>
      <c r="H77" s="37">
        <v>2.5</v>
      </c>
      <c r="I77" s="37">
        <v>2.5</v>
      </c>
      <c r="J77" s="37">
        <v>2.5</v>
      </c>
      <c r="K77" s="37">
        <v>2.5</v>
      </c>
      <c r="L77" s="37">
        <v>2.5</v>
      </c>
      <c r="M77" s="37">
        <v>2.5</v>
      </c>
      <c r="N77" s="37">
        <v>2.5</v>
      </c>
      <c r="O77" s="37">
        <v>2.5</v>
      </c>
      <c r="P77" s="37">
        <v>2.5</v>
      </c>
      <c r="Q77" s="37">
        <v>2.5</v>
      </c>
      <c r="R77" s="37">
        <v>2.5</v>
      </c>
      <c r="S77" s="37">
        <v>2.5</v>
      </c>
      <c r="T77" s="37">
        <v>2.5</v>
      </c>
      <c r="U77" s="37">
        <v>2.5</v>
      </c>
      <c r="V77" s="37">
        <v>2.5</v>
      </c>
      <c r="W77" s="37">
        <v>2.5</v>
      </c>
      <c r="X77" s="40">
        <v>0</v>
      </c>
      <c r="Y77" s="31">
        <v>0</v>
      </c>
      <c r="Z77" s="31">
        <v>0</v>
      </c>
    </row>
    <row r="78" ht="16.8" spans="1:26">
      <c r="A78" s="36"/>
      <c r="B78" s="55"/>
      <c r="C78" s="35"/>
      <c r="D78" s="35"/>
      <c r="E78" s="35"/>
      <c r="F78" s="35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43">
        <v>1</v>
      </c>
      <c r="Y78" s="64"/>
      <c r="Z78" s="37"/>
    </row>
    <row r="79" ht="16.8" spans="1:26">
      <c r="A79" s="36"/>
      <c r="B79" s="55"/>
      <c r="C79" s="18" t="s">
        <v>75</v>
      </c>
      <c r="D79" s="18"/>
      <c r="E79" s="30" t="s">
        <v>59</v>
      </c>
      <c r="F79" s="30"/>
      <c r="G79" s="37">
        <v>4</v>
      </c>
      <c r="H79" s="37">
        <v>5.5</v>
      </c>
      <c r="I79" s="37">
        <v>5.5</v>
      </c>
      <c r="J79" s="37">
        <v>5.5</v>
      </c>
      <c r="K79" s="37">
        <v>5.5</v>
      </c>
      <c r="L79" s="37">
        <v>5.5</v>
      </c>
      <c r="M79" s="37">
        <v>5.5</v>
      </c>
      <c r="N79" s="37">
        <v>5.5</v>
      </c>
      <c r="O79" s="37">
        <v>5.5</v>
      </c>
      <c r="P79" s="37">
        <v>5.5</v>
      </c>
      <c r="Q79" s="37">
        <v>5.5</v>
      </c>
      <c r="R79" s="37">
        <v>5.5</v>
      </c>
      <c r="S79" s="37">
        <v>5.5</v>
      </c>
      <c r="T79" s="37">
        <v>5.5</v>
      </c>
      <c r="U79" s="37">
        <v>5.5</v>
      </c>
      <c r="V79" s="37">
        <v>5.5</v>
      </c>
      <c r="W79" s="37">
        <v>4.5</v>
      </c>
      <c r="X79" s="40">
        <v>0</v>
      </c>
      <c r="Y79" s="31">
        <v>0</v>
      </c>
      <c r="Z79" s="31">
        <v>0</v>
      </c>
    </row>
    <row r="80" ht="16.8" spans="1:26">
      <c r="A80" s="36"/>
      <c r="B80" s="55"/>
      <c r="C80" s="35"/>
      <c r="D80" s="35"/>
      <c r="E80" s="35"/>
      <c r="F80" s="35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43">
        <v>1.5</v>
      </c>
      <c r="Y80" s="31"/>
      <c r="Z80" s="37"/>
    </row>
    <row r="81" ht="16.8" spans="1:26">
      <c r="A81" s="36"/>
      <c r="B81" s="54" t="s">
        <v>76</v>
      </c>
      <c r="C81" s="52" t="s">
        <v>77</v>
      </c>
      <c r="D81" s="18"/>
      <c r="E81" s="35" t="s">
        <v>33</v>
      </c>
      <c r="F81" s="35"/>
      <c r="G81" s="37">
        <v>1</v>
      </c>
      <c r="H81" s="37">
        <v>1</v>
      </c>
      <c r="I81" s="37">
        <v>1</v>
      </c>
      <c r="J81" s="37">
        <v>1</v>
      </c>
      <c r="K81" s="37">
        <v>1</v>
      </c>
      <c r="L81" s="37">
        <v>1</v>
      </c>
      <c r="M81" s="40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</row>
    <row r="82" ht="16.8" spans="1:26">
      <c r="A82" s="36"/>
      <c r="B82" s="55"/>
      <c r="C82" s="52" t="s">
        <v>78</v>
      </c>
      <c r="D82" s="18"/>
      <c r="E82" s="35" t="s">
        <v>33</v>
      </c>
      <c r="F82" s="35"/>
      <c r="G82" s="37">
        <v>1</v>
      </c>
      <c r="H82" s="37">
        <v>1</v>
      </c>
      <c r="I82" s="37">
        <v>1</v>
      </c>
      <c r="J82" s="37">
        <v>1</v>
      </c>
      <c r="K82" s="37">
        <v>1</v>
      </c>
      <c r="L82" s="37">
        <v>1</v>
      </c>
      <c r="M82" s="37">
        <v>1</v>
      </c>
      <c r="N82" s="40">
        <v>0</v>
      </c>
      <c r="O82" s="31">
        <v>0</v>
      </c>
      <c r="P82" s="31">
        <v>0</v>
      </c>
      <c r="Q82" s="31">
        <v>0</v>
      </c>
      <c r="R82" s="31">
        <v>0</v>
      </c>
      <c r="S82" s="31">
        <v>0</v>
      </c>
      <c r="T82" s="31">
        <v>0</v>
      </c>
      <c r="U82" s="31">
        <v>0</v>
      </c>
      <c r="V82" s="31">
        <v>0</v>
      </c>
      <c r="W82" s="31">
        <v>0</v>
      </c>
      <c r="X82" s="31">
        <v>0</v>
      </c>
      <c r="Y82" s="31">
        <v>0</v>
      </c>
      <c r="Z82" s="31">
        <v>0</v>
      </c>
    </row>
    <row r="83" ht="16.8" spans="1:26">
      <c r="A83" s="36"/>
      <c r="B83" s="55"/>
      <c r="C83" s="52" t="s">
        <v>79</v>
      </c>
      <c r="D83" s="18"/>
      <c r="E83" s="35" t="s">
        <v>38</v>
      </c>
      <c r="F83" s="35"/>
      <c r="G83" s="37">
        <v>1</v>
      </c>
      <c r="H83" s="37">
        <v>1</v>
      </c>
      <c r="I83" s="37">
        <v>1</v>
      </c>
      <c r="J83" s="37">
        <v>1</v>
      </c>
      <c r="K83" s="37">
        <v>1</v>
      </c>
      <c r="L83" s="37">
        <v>1</v>
      </c>
      <c r="M83" s="37">
        <v>1</v>
      </c>
      <c r="N83" s="37">
        <v>1</v>
      </c>
      <c r="O83" s="40">
        <v>0</v>
      </c>
      <c r="P83" s="37"/>
      <c r="Q83" s="31">
        <v>0</v>
      </c>
      <c r="R83" s="31">
        <v>0</v>
      </c>
      <c r="S83" s="31">
        <v>0</v>
      </c>
      <c r="T83" s="31">
        <v>0</v>
      </c>
      <c r="U83" s="31">
        <v>0</v>
      </c>
      <c r="V83" s="31">
        <v>0</v>
      </c>
      <c r="W83" s="31">
        <v>0</v>
      </c>
      <c r="X83" s="31">
        <v>0</v>
      </c>
      <c r="Y83" s="31">
        <v>0</v>
      </c>
      <c r="Z83" s="31">
        <v>0</v>
      </c>
    </row>
    <row r="84" ht="16.8" spans="1:26">
      <c r="A84" s="36"/>
      <c r="B84" s="55"/>
      <c r="C84" s="68" t="s">
        <v>80</v>
      </c>
      <c r="D84" s="60"/>
      <c r="E84" s="35" t="s">
        <v>38</v>
      </c>
      <c r="F84" s="35"/>
      <c r="G84" s="37">
        <v>1</v>
      </c>
      <c r="H84" s="37">
        <v>1</v>
      </c>
      <c r="I84" s="37">
        <v>1</v>
      </c>
      <c r="J84" s="37">
        <v>1</v>
      </c>
      <c r="K84" s="37">
        <v>1</v>
      </c>
      <c r="L84" s="37">
        <v>1</v>
      </c>
      <c r="M84" s="37">
        <v>1</v>
      </c>
      <c r="N84" s="37">
        <v>1</v>
      </c>
      <c r="O84" s="37">
        <v>1</v>
      </c>
      <c r="P84" s="37">
        <v>1</v>
      </c>
      <c r="Q84" s="40">
        <v>0</v>
      </c>
      <c r="R84" s="31">
        <v>0</v>
      </c>
      <c r="S84" s="31">
        <v>0</v>
      </c>
      <c r="T84" s="31">
        <v>0</v>
      </c>
      <c r="U84" s="31">
        <v>0</v>
      </c>
      <c r="V84" s="31">
        <v>0</v>
      </c>
      <c r="W84" s="31">
        <v>0</v>
      </c>
      <c r="X84" s="31">
        <v>0</v>
      </c>
      <c r="Y84" s="31">
        <v>0</v>
      </c>
      <c r="Z84" s="31">
        <v>0</v>
      </c>
    </row>
    <row r="85" ht="16.8" spans="1:26">
      <c r="A85" s="36"/>
      <c r="B85" s="55"/>
      <c r="C85" s="68" t="s">
        <v>81</v>
      </c>
      <c r="D85" s="60"/>
      <c r="E85" s="35" t="s">
        <v>38</v>
      </c>
      <c r="F85" s="35"/>
      <c r="G85" s="37">
        <v>1</v>
      </c>
      <c r="H85" s="37">
        <v>1</v>
      </c>
      <c r="I85" s="37">
        <v>1</v>
      </c>
      <c r="J85" s="37">
        <v>1</v>
      </c>
      <c r="K85" s="37">
        <v>1</v>
      </c>
      <c r="L85" s="37">
        <v>1</v>
      </c>
      <c r="M85" s="37">
        <v>1</v>
      </c>
      <c r="N85" s="37">
        <v>1</v>
      </c>
      <c r="O85" s="37">
        <v>1</v>
      </c>
      <c r="P85" s="37">
        <v>1</v>
      </c>
      <c r="Q85" s="37">
        <v>1</v>
      </c>
      <c r="R85" s="40">
        <v>0</v>
      </c>
      <c r="S85" s="31">
        <v>0</v>
      </c>
      <c r="T85" s="31">
        <v>0</v>
      </c>
      <c r="U85" s="31">
        <v>0</v>
      </c>
      <c r="V85" s="31">
        <v>0</v>
      </c>
      <c r="W85" s="31">
        <v>0</v>
      </c>
      <c r="X85" s="31">
        <v>0</v>
      </c>
      <c r="Y85" s="31">
        <v>0</v>
      </c>
      <c r="Z85" s="31">
        <v>0</v>
      </c>
    </row>
    <row r="86" ht="16.8" spans="1:26">
      <c r="A86" s="36"/>
      <c r="B86" s="55"/>
      <c r="C86" s="68" t="s">
        <v>82</v>
      </c>
      <c r="D86" s="60"/>
      <c r="E86" s="35" t="s">
        <v>38</v>
      </c>
      <c r="F86" s="35"/>
      <c r="G86" s="37">
        <v>1</v>
      </c>
      <c r="H86" s="37">
        <v>1</v>
      </c>
      <c r="I86" s="37">
        <v>1</v>
      </c>
      <c r="J86" s="37">
        <v>1</v>
      </c>
      <c r="K86" s="37">
        <v>1</v>
      </c>
      <c r="L86" s="37">
        <v>1</v>
      </c>
      <c r="M86" s="37">
        <v>1</v>
      </c>
      <c r="N86" s="37">
        <v>1</v>
      </c>
      <c r="O86" s="37">
        <v>1</v>
      </c>
      <c r="P86" s="37">
        <v>1</v>
      </c>
      <c r="Q86" s="37">
        <v>1</v>
      </c>
      <c r="R86" s="37">
        <v>1</v>
      </c>
      <c r="S86" s="40">
        <v>0</v>
      </c>
      <c r="T86" s="31">
        <v>0</v>
      </c>
      <c r="U86" s="31">
        <v>0</v>
      </c>
      <c r="V86" s="31">
        <v>0</v>
      </c>
      <c r="W86" s="31">
        <v>0</v>
      </c>
      <c r="X86" s="31">
        <v>0</v>
      </c>
      <c r="Y86" s="31">
        <v>0</v>
      </c>
      <c r="Z86" s="31">
        <v>0</v>
      </c>
    </row>
    <row r="87" ht="16.8" spans="1:26">
      <c r="A87" s="36"/>
      <c r="B87" s="55"/>
      <c r="C87" s="68" t="s">
        <v>83</v>
      </c>
      <c r="D87" s="60"/>
      <c r="E87" s="35" t="s">
        <v>33</v>
      </c>
      <c r="F87" s="35"/>
      <c r="G87" s="37">
        <v>1</v>
      </c>
      <c r="H87" s="37">
        <v>1</v>
      </c>
      <c r="I87" s="37">
        <v>1</v>
      </c>
      <c r="J87" s="37">
        <v>1</v>
      </c>
      <c r="K87" s="37">
        <v>1</v>
      </c>
      <c r="L87" s="37">
        <v>1</v>
      </c>
      <c r="M87" s="37">
        <v>1</v>
      </c>
      <c r="N87" s="37">
        <v>1</v>
      </c>
      <c r="O87" s="37">
        <v>1</v>
      </c>
      <c r="P87" s="37">
        <v>1</v>
      </c>
      <c r="Q87" s="37">
        <v>1</v>
      </c>
      <c r="R87" s="37">
        <v>1</v>
      </c>
      <c r="S87" s="37">
        <v>1</v>
      </c>
      <c r="T87" s="37">
        <v>1</v>
      </c>
      <c r="U87" s="40">
        <v>0</v>
      </c>
      <c r="V87" s="31">
        <v>0</v>
      </c>
      <c r="W87" s="31">
        <v>0</v>
      </c>
      <c r="X87" s="31">
        <v>0</v>
      </c>
      <c r="Y87" s="31">
        <v>0</v>
      </c>
      <c r="Z87" s="31">
        <v>0</v>
      </c>
    </row>
    <row r="88" ht="16.8" spans="1:26">
      <c r="A88" s="36"/>
      <c r="B88" s="55"/>
      <c r="C88" s="68" t="s">
        <v>84</v>
      </c>
      <c r="D88" s="60"/>
      <c r="E88" s="35" t="s">
        <v>38</v>
      </c>
      <c r="F88" s="35"/>
      <c r="G88" s="37">
        <v>1</v>
      </c>
      <c r="H88" s="37">
        <v>1</v>
      </c>
      <c r="I88" s="37">
        <v>1</v>
      </c>
      <c r="J88" s="37">
        <v>1</v>
      </c>
      <c r="K88" s="37">
        <v>1</v>
      </c>
      <c r="L88" s="37">
        <v>1</v>
      </c>
      <c r="M88" s="37">
        <v>1</v>
      </c>
      <c r="N88" s="37">
        <v>1</v>
      </c>
      <c r="O88" s="37">
        <v>1</v>
      </c>
      <c r="P88" s="37">
        <v>1</v>
      </c>
      <c r="Q88" s="37">
        <v>1</v>
      </c>
      <c r="R88" s="37">
        <v>1</v>
      </c>
      <c r="S88" s="37">
        <v>1</v>
      </c>
      <c r="T88" s="37">
        <v>1</v>
      </c>
      <c r="U88" s="37">
        <v>1</v>
      </c>
      <c r="V88" s="40">
        <v>0</v>
      </c>
      <c r="W88" s="31">
        <v>0</v>
      </c>
      <c r="X88" s="31">
        <v>0</v>
      </c>
      <c r="Y88" s="31">
        <v>0</v>
      </c>
      <c r="Z88" s="31">
        <v>0</v>
      </c>
    </row>
    <row r="89" ht="16.8" spans="1:26">
      <c r="A89" s="36"/>
      <c r="B89" s="55"/>
      <c r="C89" s="68" t="s">
        <v>85</v>
      </c>
      <c r="D89" s="60"/>
      <c r="E89" s="35" t="s">
        <v>33</v>
      </c>
      <c r="F89" s="35"/>
      <c r="G89" s="37">
        <v>1</v>
      </c>
      <c r="H89" s="37">
        <v>1</v>
      </c>
      <c r="I89" s="37">
        <v>1</v>
      </c>
      <c r="J89" s="37">
        <v>1</v>
      </c>
      <c r="K89" s="37">
        <v>1</v>
      </c>
      <c r="L89" s="37">
        <v>1</v>
      </c>
      <c r="M89" s="37">
        <v>1</v>
      </c>
      <c r="N89" s="37">
        <v>1</v>
      </c>
      <c r="O89" s="37">
        <v>1</v>
      </c>
      <c r="P89" s="37">
        <v>1</v>
      </c>
      <c r="Q89" s="37">
        <v>1</v>
      </c>
      <c r="R89" s="37">
        <v>1</v>
      </c>
      <c r="S89" s="37">
        <v>1</v>
      </c>
      <c r="T89" s="37">
        <v>1</v>
      </c>
      <c r="U89" s="37">
        <v>1</v>
      </c>
      <c r="V89" s="37">
        <v>1</v>
      </c>
      <c r="W89" s="37">
        <v>1</v>
      </c>
      <c r="X89" s="40">
        <v>0</v>
      </c>
      <c r="Y89" s="31">
        <v>0</v>
      </c>
      <c r="Z89" s="31">
        <v>0</v>
      </c>
    </row>
    <row r="90" ht="16.8" spans="1:26">
      <c r="A90" s="36"/>
      <c r="B90" s="36" t="s">
        <v>86</v>
      </c>
      <c r="C90" s="52" t="s">
        <v>87</v>
      </c>
      <c r="D90" s="69"/>
      <c r="E90" s="35" t="s">
        <v>30</v>
      </c>
      <c r="F90" s="35"/>
      <c r="G90" s="70">
        <v>6</v>
      </c>
      <c r="H90" s="70">
        <v>6</v>
      </c>
      <c r="I90" s="70">
        <v>6</v>
      </c>
      <c r="J90" s="70">
        <v>6</v>
      </c>
      <c r="K90" s="70">
        <v>6</v>
      </c>
      <c r="L90" s="70">
        <v>5</v>
      </c>
      <c r="M90" s="70">
        <v>3</v>
      </c>
      <c r="N90" s="44">
        <v>0</v>
      </c>
      <c r="O90" s="31">
        <v>0</v>
      </c>
      <c r="P90" s="31">
        <v>0</v>
      </c>
      <c r="Q90" s="31">
        <v>0</v>
      </c>
      <c r="R90" s="31">
        <v>0</v>
      </c>
      <c r="S90" s="31">
        <v>0</v>
      </c>
      <c r="T90" s="31">
        <v>0</v>
      </c>
      <c r="U90" s="31">
        <v>0</v>
      </c>
      <c r="V90" s="31">
        <v>0</v>
      </c>
      <c r="W90" s="31">
        <v>0</v>
      </c>
      <c r="X90" s="31">
        <v>0</v>
      </c>
      <c r="Y90" s="31">
        <v>0</v>
      </c>
      <c r="Z90" s="31">
        <v>0</v>
      </c>
    </row>
    <row r="91" ht="16.8" spans="1:26">
      <c r="A91" s="36"/>
      <c r="B91" s="36"/>
      <c r="C91" s="52" t="s">
        <v>88</v>
      </c>
      <c r="D91" s="69"/>
      <c r="E91" s="35" t="s">
        <v>30</v>
      </c>
      <c r="F91" s="35"/>
      <c r="G91" s="37">
        <v>5</v>
      </c>
      <c r="H91" s="37">
        <v>7</v>
      </c>
      <c r="I91" s="37">
        <v>7</v>
      </c>
      <c r="J91" s="37">
        <v>7</v>
      </c>
      <c r="K91" s="37">
        <v>7</v>
      </c>
      <c r="L91" s="37">
        <v>7</v>
      </c>
      <c r="M91" s="37">
        <v>6</v>
      </c>
      <c r="N91" s="64">
        <v>3</v>
      </c>
      <c r="O91" s="44">
        <v>0</v>
      </c>
      <c r="P91" s="31">
        <v>0</v>
      </c>
      <c r="Q91" s="31">
        <v>0</v>
      </c>
      <c r="R91" s="31">
        <v>0</v>
      </c>
      <c r="S91" s="31">
        <v>0</v>
      </c>
      <c r="T91" s="31">
        <v>0</v>
      </c>
      <c r="U91" s="31">
        <v>0</v>
      </c>
      <c r="V91" s="31">
        <v>0</v>
      </c>
      <c r="W91" s="31">
        <v>0</v>
      </c>
      <c r="X91" s="31">
        <v>0</v>
      </c>
      <c r="Y91" s="31">
        <v>0</v>
      </c>
      <c r="Z91" s="31">
        <v>0</v>
      </c>
    </row>
    <row r="92" ht="16.8" spans="1:26">
      <c r="A92" s="36"/>
      <c r="B92" s="36"/>
      <c r="C92" s="71"/>
      <c r="D92" s="71"/>
      <c r="E92" s="35"/>
      <c r="F92" s="35"/>
      <c r="G92" s="37"/>
      <c r="H92" s="37"/>
      <c r="I92" s="37"/>
      <c r="J92" s="37"/>
      <c r="K92" s="37"/>
      <c r="L92" s="37"/>
      <c r="M92" s="37"/>
      <c r="N92" s="31"/>
      <c r="O92" s="43">
        <v>2</v>
      </c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6.8" spans="1:26">
      <c r="A93" s="36"/>
      <c r="B93" s="36"/>
      <c r="C93" s="52" t="s">
        <v>89</v>
      </c>
      <c r="D93" s="69"/>
      <c r="E93" s="35" t="s">
        <v>59</v>
      </c>
      <c r="F93" s="35"/>
      <c r="G93" s="37">
        <v>5</v>
      </c>
      <c r="H93" s="37">
        <v>5</v>
      </c>
      <c r="I93" s="37">
        <v>5</v>
      </c>
      <c r="J93" s="37">
        <v>5</v>
      </c>
      <c r="K93" s="37">
        <v>5</v>
      </c>
      <c r="L93" s="37">
        <v>5</v>
      </c>
      <c r="M93" s="37">
        <v>5</v>
      </c>
      <c r="N93" s="37">
        <v>5</v>
      </c>
      <c r="O93" s="37">
        <v>4</v>
      </c>
      <c r="P93" s="44">
        <v>0</v>
      </c>
      <c r="Q93" s="31">
        <v>0</v>
      </c>
      <c r="R93" s="31">
        <v>0</v>
      </c>
      <c r="S93" s="31">
        <v>0</v>
      </c>
      <c r="T93" s="31">
        <v>0</v>
      </c>
      <c r="U93" s="31">
        <v>0</v>
      </c>
      <c r="V93" s="31">
        <v>0</v>
      </c>
      <c r="W93" s="31">
        <v>0</v>
      </c>
      <c r="X93" s="31">
        <v>0</v>
      </c>
      <c r="Y93" s="31">
        <v>0</v>
      </c>
      <c r="Z93" s="31">
        <v>0</v>
      </c>
    </row>
    <row r="94" ht="16.8" spans="1:26">
      <c r="A94" s="36"/>
      <c r="B94" s="36"/>
      <c r="C94" s="68" t="s">
        <v>90</v>
      </c>
      <c r="D94" s="72"/>
      <c r="E94" s="35" t="s">
        <v>59</v>
      </c>
      <c r="F94" s="35"/>
      <c r="G94" s="37">
        <v>6</v>
      </c>
      <c r="H94" s="37">
        <v>6</v>
      </c>
      <c r="I94" s="37">
        <v>6</v>
      </c>
      <c r="J94" s="37">
        <v>6</v>
      </c>
      <c r="K94" s="37">
        <v>6</v>
      </c>
      <c r="L94" s="37">
        <v>6</v>
      </c>
      <c r="M94" s="37">
        <v>6</v>
      </c>
      <c r="N94" s="37">
        <v>6</v>
      </c>
      <c r="O94" s="37">
        <v>5</v>
      </c>
      <c r="P94" s="37">
        <v>2</v>
      </c>
      <c r="Q94" s="44">
        <v>0</v>
      </c>
      <c r="R94" s="31">
        <v>0</v>
      </c>
      <c r="S94" s="31">
        <v>0</v>
      </c>
      <c r="T94" s="31">
        <v>0</v>
      </c>
      <c r="U94" s="31">
        <v>0</v>
      </c>
      <c r="V94" s="31">
        <v>0</v>
      </c>
      <c r="W94" s="31">
        <v>0</v>
      </c>
      <c r="X94" s="31">
        <v>0</v>
      </c>
      <c r="Y94" s="31">
        <v>0</v>
      </c>
      <c r="Z94" s="31">
        <v>0</v>
      </c>
    </row>
    <row r="95" ht="16.8" spans="1:26">
      <c r="A95" s="36"/>
      <c r="B95" s="36"/>
      <c r="C95" s="68" t="s">
        <v>91</v>
      </c>
      <c r="D95" s="72"/>
      <c r="E95" s="35" t="s">
        <v>59</v>
      </c>
      <c r="F95" s="35"/>
      <c r="G95" s="37">
        <v>6</v>
      </c>
      <c r="H95" s="37">
        <v>6</v>
      </c>
      <c r="I95" s="37">
        <v>6</v>
      </c>
      <c r="J95" s="37">
        <v>6</v>
      </c>
      <c r="K95" s="37">
        <v>6</v>
      </c>
      <c r="L95" s="37">
        <v>6</v>
      </c>
      <c r="M95" s="37">
        <v>6</v>
      </c>
      <c r="N95" s="37">
        <v>6</v>
      </c>
      <c r="O95" s="37">
        <v>6</v>
      </c>
      <c r="P95" s="37">
        <v>6</v>
      </c>
      <c r="Q95" s="37">
        <v>5</v>
      </c>
      <c r="R95" s="44">
        <v>0</v>
      </c>
      <c r="S95" s="31">
        <v>0</v>
      </c>
      <c r="T95" s="31">
        <v>0</v>
      </c>
      <c r="U95" s="31">
        <v>0</v>
      </c>
      <c r="V95" s="31">
        <v>0</v>
      </c>
      <c r="W95" s="31">
        <v>0</v>
      </c>
      <c r="X95" s="31">
        <v>0</v>
      </c>
      <c r="Y95" s="31">
        <v>0</v>
      </c>
      <c r="Z95" s="31">
        <v>0</v>
      </c>
    </row>
    <row r="96" ht="16.8" spans="1:26">
      <c r="A96" s="36"/>
      <c r="B96" s="36"/>
      <c r="C96" s="68" t="s">
        <v>92</v>
      </c>
      <c r="D96" s="72"/>
      <c r="E96" s="35" t="s">
        <v>30</v>
      </c>
      <c r="F96" s="35"/>
      <c r="G96" s="37">
        <v>5</v>
      </c>
      <c r="H96" s="37">
        <v>6</v>
      </c>
      <c r="I96" s="37">
        <v>6</v>
      </c>
      <c r="J96" s="37">
        <v>6</v>
      </c>
      <c r="K96" s="37">
        <v>6</v>
      </c>
      <c r="L96" s="37">
        <v>6</v>
      </c>
      <c r="M96" s="37">
        <v>6</v>
      </c>
      <c r="N96" s="37">
        <v>6</v>
      </c>
      <c r="O96" s="37">
        <v>6</v>
      </c>
      <c r="P96" s="37">
        <v>6</v>
      </c>
      <c r="Q96" s="37">
        <v>5</v>
      </c>
      <c r="R96" s="37">
        <v>5</v>
      </c>
      <c r="S96" s="37">
        <v>3</v>
      </c>
      <c r="T96" s="44">
        <v>0</v>
      </c>
      <c r="U96" s="31">
        <v>0</v>
      </c>
      <c r="V96" s="31">
        <v>0</v>
      </c>
      <c r="W96" s="31">
        <v>0</v>
      </c>
      <c r="X96" s="31">
        <v>0</v>
      </c>
      <c r="Y96" s="31">
        <v>0</v>
      </c>
      <c r="Z96" s="31">
        <v>0</v>
      </c>
    </row>
    <row r="97" ht="16.8" spans="1:26">
      <c r="A97" s="36"/>
      <c r="B97" s="36"/>
      <c r="C97" s="71"/>
      <c r="D97" s="71"/>
      <c r="E97" s="35"/>
      <c r="F97" s="35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43">
        <v>1</v>
      </c>
      <c r="U97" s="31"/>
      <c r="V97" s="37"/>
      <c r="W97" s="37"/>
      <c r="X97" s="37"/>
      <c r="Y97" s="37"/>
      <c r="Z97" s="37"/>
    </row>
    <row r="98" ht="16.8" spans="1:26">
      <c r="A98" s="36"/>
      <c r="B98" s="36"/>
      <c r="C98" s="68" t="s">
        <v>93</v>
      </c>
      <c r="D98" s="72"/>
      <c r="E98" s="35" t="s">
        <v>30</v>
      </c>
      <c r="F98" s="35"/>
      <c r="G98" s="37">
        <v>6</v>
      </c>
      <c r="H98" s="37">
        <v>6</v>
      </c>
      <c r="I98" s="37">
        <v>6</v>
      </c>
      <c r="J98" s="37">
        <v>6</v>
      </c>
      <c r="K98" s="37">
        <v>6</v>
      </c>
      <c r="L98" s="37">
        <v>6</v>
      </c>
      <c r="M98" s="37">
        <v>6</v>
      </c>
      <c r="N98" s="37">
        <v>6</v>
      </c>
      <c r="O98" s="37">
        <v>6</v>
      </c>
      <c r="P98" s="37">
        <v>6</v>
      </c>
      <c r="Q98" s="37">
        <v>6</v>
      </c>
      <c r="R98" s="37">
        <v>6</v>
      </c>
      <c r="S98" s="37">
        <v>6</v>
      </c>
      <c r="T98" s="37">
        <v>5</v>
      </c>
      <c r="U98" s="37">
        <v>3</v>
      </c>
      <c r="V98" s="44">
        <v>0</v>
      </c>
      <c r="W98" s="31">
        <v>0</v>
      </c>
      <c r="X98" s="31">
        <v>0</v>
      </c>
      <c r="Y98" s="31">
        <v>0</v>
      </c>
      <c r="Z98" s="31">
        <v>0</v>
      </c>
    </row>
    <row r="99" ht="16.8" spans="1:26">
      <c r="A99" s="36"/>
      <c r="B99" s="36"/>
      <c r="C99" s="68" t="s">
        <v>94</v>
      </c>
      <c r="D99" s="72"/>
      <c r="E99" s="35" t="s">
        <v>59</v>
      </c>
      <c r="F99" s="35"/>
      <c r="G99" s="37">
        <v>6</v>
      </c>
      <c r="H99" s="37">
        <v>6</v>
      </c>
      <c r="I99" s="37">
        <v>6</v>
      </c>
      <c r="J99" s="37">
        <v>6</v>
      </c>
      <c r="K99" s="37">
        <v>6</v>
      </c>
      <c r="L99" s="37">
        <v>6</v>
      </c>
      <c r="M99" s="37">
        <v>6</v>
      </c>
      <c r="N99" s="37">
        <v>6</v>
      </c>
      <c r="O99" s="37">
        <v>6</v>
      </c>
      <c r="P99" s="37">
        <v>6</v>
      </c>
      <c r="Q99" s="37">
        <v>6</v>
      </c>
      <c r="R99" s="37">
        <v>6</v>
      </c>
      <c r="S99" s="37">
        <v>5</v>
      </c>
      <c r="T99" s="37">
        <v>5</v>
      </c>
      <c r="U99" s="37">
        <v>4</v>
      </c>
      <c r="V99" s="37">
        <v>2</v>
      </c>
      <c r="W99" s="44">
        <v>0</v>
      </c>
      <c r="X99" s="31">
        <v>0</v>
      </c>
      <c r="Y99" s="31">
        <v>0</v>
      </c>
      <c r="Z99" s="31">
        <v>0</v>
      </c>
    </row>
    <row r="100" ht="16.8" spans="1:26">
      <c r="A100" s="36"/>
      <c r="B100" s="36"/>
      <c r="C100" s="68" t="s">
        <v>95</v>
      </c>
      <c r="D100" s="72"/>
      <c r="E100" s="35" t="s">
        <v>59</v>
      </c>
      <c r="F100" s="35"/>
      <c r="G100" s="37">
        <v>6</v>
      </c>
      <c r="H100" s="37">
        <v>6</v>
      </c>
      <c r="I100" s="37">
        <v>6</v>
      </c>
      <c r="J100" s="37">
        <v>6</v>
      </c>
      <c r="K100" s="37">
        <v>6</v>
      </c>
      <c r="L100" s="37">
        <v>6</v>
      </c>
      <c r="M100" s="37">
        <v>6</v>
      </c>
      <c r="N100" s="37">
        <v>6</v>
      </c>
      <c r="O100" s="37">
        <v>6</v>
      </c>
      <c r="P100" s="37">
        <v>6</v>
      </c>
      <c r="Q100" s="37">
        <v>6</v>
      </c>
      <c r="R100" s="37">
        <v>6</v>
      </c>
      <c r="S100" s="37">
        <v>6</v>
      </c>
      <c r="T100" s="37">
        <v>4</v>
      </c>
      <c r="U100" s="37">
        <v>4</v>
      </c>
      <c r="V100" s="37">
        <v>3</v>
      </c>
      <c r="W100" s="37">
        <v>1</v>
      </c>
      <c r="X100" s="44">
        <v>0</v>
      </c>
      <c r="Y100" s="31">
        <v>0</v>
      </c>
      <c r="Z100" s="31">
        <v>0</v>
      </c>
    </row>
    <row r="101" ht="16.8" spans="1:26">
      <c r="A101" s="36"/>
      <c r="B101" s="73" t="s">
        <v>96</v>
      </c>
      <c r="C101" s="52" t="s">
        <v>97</v>
      </c>
      <c r="D101" s="18"/>
      <c r="E101" s="30" t="s">
        <v>38</v>
      </c>
      <c r="F101" s="30"/>
      <c r="G101" s="74">
        <v>1</v>
      </c>
      <c r="H101" s="74">
        <v>1</v>
      </c>
      <c r="I101" s="74">
        <v>1</v>
      </c>
      <c r="J101" s="74">
        <v>1</v>
      </c>
      <c r="K101" s="74">
        <v>1</v>
      </c>
      <c r="L101" s="74">
        <v>1</v>
      </c>
      <c r="M101" s="74">
        <v>1</v>
      </c>
      <c r="N101" s="74">
        <v>1</v>
      </c>
      <c r="O101" s="74">
        <v>1</v>
      </c>
      <c r="P101" s="74">
        <v>1</v>
      </c>
      <c r="Q101" s="74">
        <v>1</v>
      </c>
      <c r="R101" s="74">
        <v>1</v>
      </c>
      <c r="S101" s="74">
        <v>1</v>
      </c>
      <c r="T101" s="74">
        <v>1</v>
      </c>
      <c r="U101" s="74">
        <v>1</v>
      </c>
      <c r="V101" s="74">
        <v>1</v>
      </c>
      <c r="W101" s="74">
        <v>1</v>
      </c>
      <c r="X101" s="74">
        <v>1</v>
      </c>
      <c r="Y101" s="74">
        <v>1</v>
      </c>
      <c r="Z101" s="40">
        <v>0</v>
      </c>
    </row>
    <row r="102" ht="16.8" spans="1:26">
      <c r="A102" s="36"/>
      <c r="B102" s="75"/>
      <c r="C102" s="52" t="s">
        <v>98</v>
      </c>
      <c r="D102" s="18"/>
      <c r="E102" s="30" t="s">
        <v>38</v>
      </c>
      <c r="F102" s="30"/>
      <c r="G102" s="74">
        <v>2</v>
      </c>
      <c r="H102" s="74">
        <v>1</v>
      </c>
      <c r="I102" s="74">
        <v>1</v>
      </c>
      <c r="J102" s="74">
        <v>1</v>
      </c>
      <c r="K102" s="74">
        <v>1</v>
      </c>
      <c r="L102" s="74">
        <v>1</v>
      </c>
      <c r="M102" s="74">
        <v>1</v>
      </c>
      <c r="N102" s="74">
        <v>1</v>
      </c>
      <c r="O102" s="74">
        <v>1</v>
      </c>
      <c r="P102" s="74">
        <v>1</v>
      </c>
      <c r="Q102" s="74">
        <v>1</v>
      </c>
      <c r="R102" s="74">
        <v>1</v>
      </c>
      <c r="S102" s="74">
        <v>1</v>
      </c>
      <c r="T102" s="74">
        <v>1</v>
      </c>
      <c r="U102" s="74">
        <v>1</v>
      </c>
      <c r="V102" s="74">
        <v>1</v>
      </c>
      <c r="W102" s="74">
        <v>1</v>
      </c>
      <c r="X102" s="74">
        <v>1</v>
      </c>
      <c r="Y102" s="74">
        <v>1</v>
      </c>
      <c r="Z102" s="40">
        <v>0</v>
      </c>
    </row>
    <row r="103" ht="16.8" spans="1:26">
      <c r="A103" s="36"/>
      <c r="B103" s="75"/>
      <c r="C103" s="76"/>
      <c r="D103" s="53"/>
      <c r="E103" s="59"/>
      <c r="F103" s="53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41">
        <v>1</v>
      </c>
    </row>
    <row r="104" ht="16.8" spans="1:26">
      <c r="A104" s="36"/>
      <c r="B104" s="75"/>
      <c r="C104" s="52" t="s">
        <v>99</v>
      </c>
      <c r="D104" s="18"/>
      <c r="E104" s="30" t="s">
        <v>38</v>
      </c>
      <c r="F104" s="30"/>
      <c r="G104" s="74">
        <v>1</v>
      </c>
      <c r="H104" s="74">
        <v>1</v>
      </c>
      <c r="I104" s="37">
        <v>1</v>
      </c>
      <c r="J104" s="37">
        <v>1</v>
      </c>
      <c r="K104" s="37">
        <v>1</v>
      </c>
      <c r="L104" s="37">
        <v>1</v>
      </c>
      <c r="M104" s="37">
        <v>1</v>
      </c>
      <c r="N104" s="37">
        <v>1</v>
      </c>
      <c r="O104" s="37">
        <v>1</v>
      </c>
      <c r="P104" s="37">
        <v>1</v>
      </c>
      <c r="Q104" s="37">
        <v>1</v>
      </c>
      <c r="R104" s="37">
        <v>1</v>
      </c>
      <c r="S104" s="37">
        <v>1</v>
      </c>
      <c r="T104" s="37">
        <v>1</v>
      </c>
      <c r="U104" s="37">
        <v>1</v>
      </c>
      <c r="V104" s="37">
        <v>1</v>
      </c>
      <c r="W104" s="37">
        <v>1</v>
      </c>
      <c r="X104" s="37">
        <v>1</v>
      </c>
      <c r="Y104" s="37">
        <v>1</v>
      </c>
      <c r="Z104" s="40">
        <v>0</v>
      </c>
    </row>
    <row r="105" ht="16.8" spans="1:26">
      <c r="A105" s="36"/>
      <c r="B105" s="75"/>
      <c r="C105" s="68" t="s">
        <v>100</v>
      </c>
      <c r="D105" s="60"/>
      <c r="E105" s="30" t="s">
        <v>38</v>
      </c>
      <c r="F105" s="30"/>
      <c r="G105" s="74">
        <v>2</v>
      </c>
      <c r="H105" s="74">
        <v>2</v>
      </c>
      <c r="I105" s="74">
        <v>2</v>
      </c>
      <c r="J105" s="74">
        <v>2</v>
      </c>
      <c r="K105" s="74">
        <v>2</v>
      </c>
      <c r="L105" s="74">
        <v>2</v>
      </c>
      <c r="M105" s="74">
        <v>2</v>
      </c>
      <c r="N105" s="74">
        <v>2</v>
      </c>
      <c r="O105" s="74">
        <v>2</v>
      </c>
      <c r="P105" s="74">
        <v>2</v>
      </c>
      <c r="Q105" s="74">
        <v>2</v>
      </c>
      <c r="R105" s="74">
        <v>2</v>
      </c>
      <c r="S105" s="74">
        <v>2</v>
      </c>
      <c r="T105" s="74">
        <v>2</v>
      </c>
      <c r="U105" s="74">
        <v>2</v>
      </c>
      <c r="V105" s="74">
        <v>2</v>
      </c>
      <c r="W105" s="74">
        <v>2</v>
      </c>
      <c r="X105" s="74">
        <v>2</v>
      </c>
      <c r="Y105" s="74">
        <v>2</v>
      </c>
      <c r="Z105" s="40">
        <v>0</v>
      </c>
    </row>
    <row r="106" ht="16.8" spans="1:26">
      <c r="A106" s="36"/>
      <c r="B106" s="75"/>
      <c r="C106" s="68" t="s">
        <v>101</v>
      </c>
      <c r="D106" s="60"/>
      <c r="E106" s="30" t="s">
        <v>33</v>
      </c>
      <c r="F106" s="30"/>
      <c r="G106" s="74">
        <v>3</v>
      </c>
      <c r="H106" s="74">
        <v>2</v>
      </c>
      <c r="I106" s="74">
        <v>2</v>
      </c>
      <c r="J106" s="74">
        <v>2</v>
      </c>
      <c r="K106" s="74">
        <v>2</v>
      </c>
      <c r="L106" s="74">
        <v>2</v>
      </c>
      <c r="M106" s="74">
        <v>2</v>
      </c>
      <c r="N106" s="74">
        <v>2</v>
      </c>
      <c r="O106" s="74">
        <v>2</v>
      </c>
      <c r="P106" s="74">
        <v>2</v>
      </c>
      <c r="Q106" s="74">
        <v>2</v>
      </c>
      <c r="R106" s="74">
        <v>2</v>
      </c>
      <c r="S106" s="74">
        <v>2</v>
      </c>
      <c r="T106" s="74">
        <v>2</v>
      </c>
      <c r="U106" s="74">
        <v>2</v>
      </c>
      <c r="V106" s="74">
        <v>2</v>
      </c>
      <c r="W106" s="74">
        <v>2</v>
      </c>
      <c r="X106" s="74">
        <v>2</v>
      </c>
      <c r="Y106" s="74">
        <v>2</v>
      </c>
      <c r="Z106" s="40">
        <v>0</v>
      </c>
    </row>
    <row r="107" ht="16.8" spans="1:26">
      <c r="A107" s="36"/>
      <c r="B107" s="75"/>
      <c r="C107" s="77"/>
      <c r="D107" s="78"/>
      <c r="E107" s="59"/>
      <c r="F107" s="53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41">
        <v>1</v>
      </c>
    </row>
    <row r="108" ht="16.8" spans="1:26">
      <c r="A108" s="36"/>
      <c r="B108" s="75"/>
      <c r="C108" s="68" t="s">
        <v>102</v>
      </c>
      <c r="D108" s="60"/>
      <c r="E108" s="30" t="s">
        <v>38</v>
      </c>
      <c r="F108" s="30"/>
      <c r="G108" s="74">
        <v>3</v>
      </c>
      <c r="H108" s="74">
        <v>3</v>
      </c>
      <c r="I108" s="74">
        <v>3</v>
      </c>
      <c r="J108" s="74">
        <v>3</v>
      </c>
      <c r="K108" s="74">
        <v>3</v>
      </c>
      <c r="L108" s="74">
        <v>3</v>
      </c>
      <c r="M108" s="74">
        <v>3</v>
      </c>
      <c r="N108" s="74">
        <v>3</v>
      </c>
      <c r="O108" s="74">
        <v>3</v>
      </c>
      <c r="P108" s="74">
        <v>3</v>
      </c>
      <c r="Q108" s="74">
        <v>3</v>
      </c>
      <c r="R108" s="74">
        <v>3</v>
      </c>
      <c r="S108" s="74">
        <v>3</v>
      </c>
      <c r="T108" s="74">
        <v>3</v>
      </c>
      <c r="U108" s="74">
        <v>3</v>
      </c>
      <c r="V108" s="74">
        <v>3</v>
      </c>
      <c r="W108" s="74">
        <v>3</v>
      </c>
      <c r="X108" s="74">
        <v>3</v>
      </c>
      <c r="Y108" s="74">
        <v>3</v>
      </c>
      <c r="Z108" s="40">
        <v>0</v>
      </c>
    </row>
    <row r="109" ht="16.8" spans="1:26">
      <c r="A109" s="36"/>
      <c r="B109" s="75"/>
      <c r="C109" s="68" t="s">
        <v>103</v>
      </c>
      <c r="D109" s="60"/>
      <c r="E109" s="30" t="s">
        <v>30</v>
      </c>
      <c r="F109" s="30"/>
      <c r="G109" s="74">
        <v>2</v>
      </c>
      <c r="H109" s="74">
        <v>2</v>
      </c>
      <c r="I109" s="74">
        <v>2</v>
      </c>
      <c r="J109" s="74">
        <v>2</v>
      </c>
      <c r="K109" s="74">
        <v>2</v>
      </c>
      <c r="L109" s="74">
        <v>2</v>
      </c>
      <c r="M109" s="74">
        <v>2</v>
      </c>
      <c r="N109" s="74">
        <v>2</v>
      </c>
      <c r="O109" s="74">
        <v>2</v>
      </c>
      <c r="P109" s="74">
        <v>2</v>
      </c>
      <c r="Q109" s="74">
        <v>2</v>
      </c>
      <c r="R109" s="74">
        <v>2</v>
      </c>
      <c r="S109" s="74">
        <v>2</v>
      </c>
      <c r="T109" s="74">
        <v>2</v>
      </c>
      <c r="U109" s="74">
        <v>2</v>
      </c>
      <c r="V109" s="74">
        <v>2</v>
      </c>
      <c r="W109" s="74">
        <v>2</v>
      </c>
      <c r="X109" s="74">
        <v>2</v>
      </c>
      <c r="Y109" s="74">
        <v>2</v>
      </c>
      <c r="Z109" s="40">
        <v>0</v>
      </c>
    </row>
    <row r="110" ht="16.8" spans="1:26">
      <c r="A110" s="36"/>
      <c r="B110" s="75"/>
      <c r="C110" s="68" t="s">
        <v>104</v>
      </c>
      <c r="D110" s="60"/>
      <c r="E110" s="30" t="s">
        <v>33</v>
      </c>
      <c r="F110" s="30"/>
      <c r="G110" s="74">
        <v>2</v>
      </c>
      <c r="H110" s="74">
        <v>2</v>
      </c>
      <c r="I110" s="74">
        <v>2</v>
      </c>
      <c r="J110" s="74">
        <v>2</v>
      </c>
      <c r="K110" s="74">
        <v>2</v>
      </c>
      <c r="L110" s="74">
        <v>2</v>
      </c>
      <c r="M110" s="74">
        <v>2</v>
      </c>
      <c r="N110" s="74">
        <v>2</v>
      </c>
      <c r="O110" s="74">
        <v>2</v>
      </c>
      <c r="P110" s="74">
        <v>2</v>
      </c>
      <c r="Q110" s="74">
        <v>2</v>
      </c>
      <c r="R110" s="74">
        <v>2</v>
      </c>
      <c r="S110" s="74">
        <v>2</v>
      </c>
      <c r="T110" s="74">
        <v>2</v>
      </c>
      <c r="U110" s="74">
        <v>2</v>
      </c>
      <c r="V110" s="74">
        <v>2</v>
      </c>
      <c r="W110" s="74">
        <v>2</v>
      </c>
      <c r="X110" s="74">
        <v>2</v>
      </c>
      <c r="Y110" s="74">
        <v>2</v>
      </c>
      <c r="Z110" s="40">
        <v>0</v>
      </c>
    </row>
    <row r="111" ht="16.8" spans="1:26">
      <c r="A111" s="36"/>
      <c r="B111" s="79"/>
      <c r="C111" s="68" t="s">
        <v>105</v>
      </c>
      <c r="D111" s="60"/>
      <c r="E111" s="30" t="s">
        <v>33</v>
      </c>
      <c r="F111" s="30"/>
      <c r="G111" s="74">
        <v>1</v>
      </c>
      <c r="H111" s="74">
        <v>1</v>
      </c>
      <c r="I111" s="37">
        <v>1</v>
      </c>
      <c r="J111" s="37">
        <v>1</v>
      </c>
      <c r="K111" s="37">
        <v>1</v>
      </c>
      <c r="L111" s="37">
        <v>1</v>
      </c>
      <c r="M111" s="37">
        <v>1</v>
      </c>
      <c r="N111" s="37">
        <v>1</v>
      </c>
      <c r="O111" s="37">
        <v>1</v>
      </c>
      <c r="P111" s="37">
        <v>1</v>
      </c>
      <c r="Q111" s="37">
        <v>1</v>
      </c>
      <c r="R111" s="37">
        <v>1</v>
      </c>
      <c r="S111" s="37">
        <v>1</v>
      </c>
      <c r="T111" s="37">
        <v>1</v>
      </c>
      <c r="U111" s="37">
        <v>1</v>
      </c>
      <c r="V111" s="37">
        <v>1</v>
      </c>
      <c r="W111" s="37">
        <v>1</v>
      </c>
      <c r="X111" s="37">
        <v>1</v>
      </c>
      <c r="Y111" s="37">
        <v>1</v>
      </c>
      <c r="Z111" s="40">
        <v>0</v>
      </c>
    </row>
    <row r="112" ht="16.8" spans="1:26">
      <c r="A112" s="36"/>
      <c r="B112" s="73" t="s">
        <v>106</v>
      </c>
      <c r="C112" s="52" t="s">
        <v>107</v>
      </c>
      <c r="D112" s="18"/>
      <c r="E112" s="30" t="s">
        <v>26</v>
      </c>
      <c r="F112" s="30"/>
      <c r="G112" s="31">
        <v>4</v>
      </c>
      <c r="H112" s="31">
        <v>4</v>
      </c>
      <c r="I112" s="31">
        <v>4</v>
      </c>
      <c r="J112" s="31">
        <v>4</v>
      </c>
      <c r="K112" s="31">
        <v>4</v>
      </c>
      <c r="L112" s="31">
        <v>4</v>
      </c>
      <c r="M112" s="31">
        <v>4</v>
      </c>
      <c r="N112" s="31">
        <v>4</v>
      </c>
      <c r="O112" s="31">
        <v>4</v>
      </c>
      <c r="P112" s="31">
        <v>4</v>
      </c>
      <c r="Q112" s="31">
        <v>4</v>
      </c>
      <c r="R112" s="31">
        <v>4</v>
      </c>
      <c r="S112" s="31">
        <v>4</v>
      </c>
      <c r="T112" s="31">
        <v>4</v>
      </c>
      <c r="U112" s="31">
        <v>4</v>
      </c>
      <c r="V112" s="31">
        <v>4</v>
      </c>
      <c r="W112" s="31">
        <v>4</v>
      </c>
      <c r="X112" s="31">
        <v>4</v>
      </c>
      <c r="Y112" s="40">
        <v>0</v>
      </c>
      <c r="Z112" s="31">
        <v>0</v>
      </c>
    </row>
    <row r="113" ht="16.8" spans="1:26">
      <c r="A113" s="36"/>
      <c r="B113" s="75"/>
      <c r="C113" s="52" t="s">
        <v>108</v>
      </c>
      <c r="D113" s="18"/>
      <c r="E113" s="30" t="s">
        <v>26</v>
      </c>
      <c r="F113" s="30"/>
      <c r="G113" s="31">
        <v>4</v>
      </c>
      <c r="H113" s="31">
        <v>4</v>
      </c>
      <c r="I113" s="31">
        <v>4</v>
      </c>
      <c r="J113" s="31">
        <v>4</v>
      </c>
      <c r="K113" s="31">
        <v>4</v>
      </c>
      <c r="L113" s="31">
        <v>4</v>
      </c>
      <c r="M113" s="31">
        <v>4</v>
      </c>
      <c r="N113" s="31">
        <v>4</v>
      </c>
      <c r="O113" s="31">
        <v>4</v>
      </c>
      <c r="P113" s="31">
        <v>4</v>
      </c>
      <c r="Q113" s="31">
        <v>4</v>
      </c>
      <c r="R113" s="31">
        <v>4</v>
      </c>
      <c r="S113" s="31">
        <v>4</v>
      </c>
      <c r="T113" s="31">
        <v>4</v>
      </c>
      <c r="U113" s="31">
        <v>4</v>
      </c>
      <c r="V113" s="31">
        <v>4</v>
      </c>
      <c r="W113" s="31">
        <v>4</v>
      </c>
      <c r="X113" s="31">
        <v>4</v>
      </c>
      <c r="Y113" s="31">
        <v>4</v>
      </c>
      <c r="Z113" s="40">
        <v>0</v>
      </c>
    </row>
    <row r="114" ht="16.8" spans="1:26">
      <c r="A114" s="36"/>
      <c r="B114" s="80" t="s">
        <v>20</v>
      </c>
      <c r="C114" s="81"/>
      <c r="D114" s="82"/>
      <c r="E114" s="48" t="s">
        <v>14</v>
      </c>
      <c r="F114" s="48"/>
      <c r="G114" s="49">
        <f>SUM(G21:G113)</f>
        <v>220</v>
      </c>
      <c r="H114" s="30"/>
      <c r="I114" s="50">
        <f>SUM(I21:I113)</f>
        <v>232</v>
      </c>
      <c r="J114" s="50">
        <f>SUM(J21:J113)</f>
        <v>230</v>
      </c>
      <c r="K114" s="50">
        <f>SUM(K21:K113)-K23</f>
        <v>202</v>
      </c>
      <c r="L114" s="50">
        <f>SUM(L21:L113)-L38+L35+L33</f>
        <v>187</v>
      </c>
      <c r="M114" s="50">
        <f>SUM(M21:M113)-M54</f>
        <v>173.5</v>
      </c>
      <c r="N114" s="50">
        <f>SUM(N21:N113)+N57</f>
        <v>161</v>
      </c>
      <c r="O114" s="50">
        <f>SUM(O21:O113)-O92</f>
        <v>150</v>
      </c>
      <c r="P114" s="50">
        <f>SUM(P21:P113)-P60</f>
        <v>135.5</v>
      </c>
      <c r="Q114" s="50">
        <f>SUM(Q21:Q113)+Q63</f>
        <v>122</v>
      </c>
      <c r="R114" s="50">
        <f>SUM(R21:R113)-R67+R65</f>
        <v>109</v>
      </c>
      <c r="S114" s="50">
        <f>SUM(S21:S113)+S69+S45</f>
        <v>90</v>
      </c>
      <c r="T114" s="50">
        <f>SUM(T21:T113)-T97</f>
        <v>74.5</v>
      </c>
      <c r="U114" s="50">
        <f>SUM(U21:U113)-U73+U47</f>
        <v>63</v>
      </c>
      <c r="V114" s="50">
        <f>SUM(V21:V113)</f>
        <v>48.5</v>
      </c>
      <c r="W114" s="50">
        <f>SUM(W21:W113)+W76</f>
        <v>46.5</v>
      </c>
      <c r="X114" s="50">
        <f>SUM(X21:X113)-X78-X80</f>
        <v>31</v>
      </c>
      <c r="Y114" s="50">
        <f>SUM(Y21:Y113)-Y51</f>
        <v>19</v>
      </c>
      <c r="Z114" s="50">
        <f>SUM(Z21:Z113)+Z107+Z103</f>
        <v>4</v>
      </c>
    </row>
    <row r="115" ht="16.8" spans="1:26">
      <c r="A115" s="36"/>
      <c r="B115" s="83"/>
      <c r="C115" s="81"/>
      <c r="D115" s="82"/>
      <c r="E115" s="48" t="s">
        <v>15</v>
      </c>
      <c r="F115" s="48"/>
      <c r="G115" s="49">
        <f>SUM(H21:H113)</f>
        <v>232</v>
      </c>
      <c r="H115" s="30"/>
      <c r="I115" s="50">
        <f>SUM(I21:I113)</f>
        <v>232</v>
      </c>
      <c r="J115" s="50">
        <f>SUM(J21:J113)+K23</f>
        <v>232</v>
      </c>
      <c r="K115" s="50">
        <f>SUM(K21:K113)+L38</f>
        <v>206</v>
      </c>
      <c r="L115" s="50">
        <f>SUM(L21:L113)-L35-L33+M54</f>
        <v>187</v>
      </c>
      <c r="M115" s="50">
        <f>SUM(M21:M113)</f>
        <v>175.5</v>
      </c>
      <c r="N115" s="50">
        <f>SUM(N21:N113)+O92-N57</f>
        <v>161</v>
      </c>
      <c r="O115" s="50">
        <f>SUM(O21:O113)+P60</f>
        <v>154</v>
      </c>
      <c r="P115" s="50">
        <f>SUM(P21:P113)</f>
        <v>137.5</v>
      </c>
      <c r="Q115" s="50">
        <f>SUM(Q21:Q113)+R67-Q63</f>
        <v>122</v>
      </c>
      <c r="R115" s="50">
        <f>SUM(R21:R113)-R65</f>
        <v>109</v>
      </c>
      <c r="S115" s="50">
        <f>SUM(S21:S113)+T97-S45-S69</f>
        <v>87</v>
      </c>
      <c r="T115" s="50">
        <f>SUM(T21:T113)+U73</f>
        <v>78.5</v>
      </c>
      <c r="U115" s="50">
        <f>SUM(U21:U113)</f>
        <v>65</v>
      </c>
      <c r="V115" s="50">
        <f>SUM(V21:V113)</f>
        <v>48.5</v>
      </c>
      <c r="W115" s="50">
        <f>SUM(W21:W113)+X80+X78-W76</f>
        <v>43</v>
      </c>
      <c r="X115" s="50">
        <f>SUM(X21:X113)+Y51-X78</f>
        <v>36.5</v>
      </c>
      <c r="Y115" s="50">
        <f>SUM(Y21:Y113)</f>
        <v>23</v>
      </c>
      <c r="Z115" s="50">
        <f>SUM(Z21:Z113)-Z107-Z103</f>
        <v>0</v>
      </c>
    </row>
  </sheetData>
  <mergeCells count="211">
    <mergeCell ref="A1:B1"/>
    <mergeCell ref="C1:K1"/>
    <mergeCell ref="A2:B2"/>
    <mergeCell ref="C2:K2"/>
    <mergeCell ref="A3:B3"/>
    <mergeCell ref="C3:K3"/>
    <mergeCell ref="A4:B4"/>
    <mergeCell ref="C4:K4"/>
    <mergeCell ref="B12:E12"/>
    <mergeCell ref="B18:C18"/>
    <mergeCell ref="C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1:D41"/>
    <mergeCell ref="E41:F41"/>
    <mergeCell ref="C42:D42"/>
    <mergeCell ref="E42:F42"/>
    <mergeCell ref="C43:D43"/>
    <mergeCell ref="E43:F43"/>
    <mergeCell ref="C44:D44"/>
    <mergeCell ref="E44:F44"/>
    <mergeCell ref="C45:D45"/>
    <mergeCell ref="E45:F45"/>
    <mergeCell ref="C46:D46"/>
    <mergeCell ref="E46:F46"/>
    <mergeCell ref="C47:D47"/>
    <mergeCell ref="E47:F47"/>
    <mergeCell ref="C48:D48"/>
    <mergeCell ref="E48:F48"/>
    <mergeCell ref="C49:D49"/>
    <mergeCell ref="E49:F49"/>
    <mergeCell ref="C50:D50"/>
    <mergeCell ref="E50:F50"/>
    <mergeCell ref="C51:D51"/>
    <mergeCell ref="E51:F5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C69:D69"/>
    <mergeCell ref="E69:F69"/>
    <mergeCell ref="C70:D70"/>
    <mergeCell ref="E70:F70"/>
    <mergeCell ref="C71:D71"/>
    <mergeCell ref="E71:F71"/>
    <mergeCell ref="C72:D72"/>
    <mergeCell ref="E72:F72"/>
    <mergeCell ref="C73:D73"/>
    <mergeCell ref="E73:F73"/>
    <mergeCell ref="C74:D74"/>
    <mergeCell ref="E74:F74"/>
    <mergeCell ref="C75:D75"/>
    <mergeCell ref="E75:F75"/>
    <mergeCell ref="C76:D76"/>
    <mergeCell ref="E76:F76"/>
    <mergeCell ref="C77:D77"/>
    <mergeCell ref="E77:F77"/>
    <mergeCell ref="C78:D78"/>
    <mergeCell ref="E78:F78"/>
    <mergeCell ref="C79:D79"/>
    <mergeCell ref="E79:F79"/>
    <mergeCell ref="C80:D80"/>
    <mergeCell ref="E80:F80"/>
    <mergeCell ref="C81:D81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C88:D88"/>
    <mergeCell ref="E88:F88"/>
    <mergeCell ref="C89:D89"/>
    <mergeCell ref="E89:F89"/>
    <mergeCell ref="C90:D90"/>
    <mergeCell ref="E90:F90"/>
    <mergeCell ref="C91:D91"/>
    <mergeCell ref="E91:F91"/>
    <mergeCell ref="C92:D92"/>
    <mergeCell ref="E92:F92"/>
    <mergeCell ref="C93:D93"/>
    <mergeCell ref="E93:F93"/>
    <mergeCell ref="C94:D94"/>
    <mergeCell ref="E94:F94"/>
    <mergeCell ref="C95:D95"/>
    <mergeCell ref="E95:F95"/>
    <mergeCell ref="C96:D96"/>
    <mergeCell ref="E96:F96"/>
    <mergeCell ref="C97:D97"/>
    <mergeCell ref="E97:F97"/>
    <mergeCell ref="C98:D98"/>
    <mergeCell ref="E98:F98"/>
    <mergeCell ref="C99:D99"/>
    <mergeCell ref="E99:F99"/>
    <mergeCell ref="C100:D100"/>
    <mergeCell ref="E100:F100"/>
    <mergeCell ref="C101:D101"/>
    <mergeCell ref="E101:F101"/>
    <mergeCell ref="C102:D102"/>
    <mergeCell ref="E102:F102"/>
    <mergeCell ref="C103:D103"/>
    <mergeCell ref="E103:F103"/>
    <mergeCell ref="C104:D104"/>
    <mergeCell ref="E104:F104"/>
    <mergeCell ref="C105:D105"/>
    <mergeCell ref="E105:F105"/>
    <mergeCell ref="C106:D106"/>
    <mergeCell ref="E106:F106"/>
    <mergeCell ref="C107:D107"/>
    <mergeCell ref="E107:F107"/>
    <mergeCell ref="C108:D108"/>
    <mergeCell ref="E108:F108"/>
    <mergeCell ref="C109:D109"/>
    <mergeCell ref="E109:F109"/>
    <mergeCell ref="C110:D110"/>
    <mergeCell ref="E110:F110"/>
    <mergeCell ref="C111:D111"/>
    <mergeCell ref="E111:F111"/>
    <mergeCell ref="C112:D112"/>
    <mergeCell ref="E112:F112"/>
    <mergeCell ref="C113:D113"/>
    <mergeCell ref="E113:F113"/>
    <mergeCell ref="C114:D114"/>
    <mergeCell ref="E114:F114"/>
    <mergeCell ref="G114:H114"/>
    <mergeCell ref="C115:D115"/>
    <mergeCell ref="E115:F115"/>
    <mergeCell ref="G115:H115"/>
    <mergeCell ref="A21:A115"/>
    <mergeCell ref="B25:B38"/>
    <mergeCell ref="B39:B51"/>
    <mergeCell ref="B53:B80"/>
    <mergeCell ref="B81:B89"/>
    <mergeCell ref="B90:B100"/>
    <mergeCell ref="B101:B111"/>
    <mergeCell ref="B112:B113"/>
    <mergeCell ref="B114:B115"/>
  </mergeCells>
  <pageMargins left="0.75" right="0.75" top="1" bottom="1" header="0.5" footer="0.5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08"/>
  <sheetViews>
    <sheetView zoomScale="70" zoomScaleNormal="70" topLeftCell="A42" workbookViewId="0">
      <selection activeCell="H53" sqref="H53"/>
    </sheetView>
  </sheetViews>
  <sheetFormatPr defaultColWidth="8.88888888888889" defaultRowHeight="14.4"/>
  <cols>
    <col min="1" max="1" width="8.88888888888889" style="14"/>
    <col min="2" max="2" width="19" style="14" customWidth="1"/>
    <col min="3" max="3" width="69.7777777777778" style="14" customWidth="1"/>
    <col min="4" max="4" width="9.77777777777778" style="14" customWidth="1"/>
    <col min="5" max="5" width="11" style="14" customWidth="1"/>
    <col min="6" max="6" width="17.5555555555556" style="14" customWidth="1"/>
    <col min="7" max="16384" width="8.88888888888889" style="14"/>
  </cols>
  <sheetData>
    <row r="1" s="14" customFormat="1" ht="17.55" spans="1:11">
      <c r="A1" s="15" t="s">
        <v>0</v>
      </c>
      <c r="B1" s="16"/>
      <c r="C1" s="17" t="s">
        <v>1</v>
      </c>
      <c r="D1" s="17"/>
      <c r="E1" s="17"/>
      <c r="F1" s="17"/>
      <c r="G1" s="17"/>
      <c r="H1" s="17"/>
      <c r="I1" s="17"/>
      <c r="J1" s="17"/>
      <c r="K1" s="17"/>
    </row>
    <row r="2" s="14" customFormat="1" ht="17.55" spans="1:11">
      <c r="A2" s="15" t="s">
        <v>2</v>
      </c>
      <c r="B2" s="16"/>
      <c r="C2" s="18" t="s">
        <v>109</v>
      </c>
      <c r="D2" s="18"/>
      <c r="E2" s="18"/>
      <c r="F2" s="18"/>
      <c r="G2" s="18"/>
      <c r="H2" s="18"/>
      <c r="I2" s="18"/>
      <c r="J2" s="18"/>
      <c r="K2" s="18"/>
    </row>
    <row r="3" s="14" customFormat="1" ht="17.55" spans="1:11">
      <c r="A3" s="15" t="s">
        <v>4</v>
      </c>
      <c r="B3" s="16"/>
      <c r="C3" s="19">
        <v>45621</v>
      </c>
      <c r="D3" s="19"/>
      <c r="E3" s="19"/>
      <c r="F3" s="19"/>
      <c r="G3" s="19"/>
      <c r="H3" s="19"/>
      <c r="I3" s="19"/>
      <c r="J3" s="19"/>
      <c r="K3" s="19"/>
    </row>
    <row r="4" s="14" customFormat="1" ht="17.55" spans="1:11">
      <c r="A4" s="15" t="s">
        <v>5</v>
      </c>
      <c r="B4" s="16"/>
      <c r="C4" s="19">
        <v>45645</v>
      </c>
      <c r="D4" s="19"/>
      <c r="E4" s="19"/>
      <c r="F4" s="19"/>
      <c r="G4" s="19"/>
      <c r="H4" s="19"/>
      <c r="I4" s="19"/>
      <c r="J4" s="19"/>
      <c r="K4" s="19"/>
    </row>
    <row r="5" s="14" customFormat="1" ht="15.15"/>
    <row r="6" s="14" customFormat="1" ht="16.8" spans="2:6">
      <c r="B6" s="20"/>
      <c r="C6" s="21" t="s">
        <v>6</v>
      </c>
      <c r="E6"/>
      <c r="F6"/>
    </row>
    <row r="7" s="14" customFormat="1" ht="16.8" spans="2:6">
      <c r="B7" s="22"/>
      <c r="C7" s="23" t="s">
        <v>7</v>
      </c>
      <c r="E7"/>
      <c r="F7"/>
    </row>
    <row r="8" s="14" customFormat="1" ht="16.8" spans="2:6">
      <c r="B8" s="24"/>
      <c r="C8" s="23" t="s">
        <v>8</v>
      </c>
      <c r="E8"/>
      <c r="F8"/>
    </row>
    <row r="9" s="14" customFormat="1" ht="16.8" spans="2:6">
      <c r="B9" s="25"/>
      <c r="C9" s="23" t="s">
        <v>9</v>
      </c>
      <c r="E9"/>
      <c r="F9"/>
    </row>
    <row r="10" s="14" customFormat="1" ht="17.55" spans="2:6">
      <c r="B10" s="26"/>
      <c r="C10" s="27" t="s">
        <v>10</v>
      </c>
      <c r="E10"/>
      <c r="F10"/>
    </row>
    <row r="12" s="14" customFormat="1" ht="16.8" spans="2:5">
      <c r="B12" s="28" t="s">
        <v>110</v>
      </c>
      <c r="C12" s="28"/>
      <c r="D12" s="28"/>
      <c r="E12" s="28"/>
    </row>
    <row r="13" s="14" customFormat="1" ht="16.8" spans="2:5">
      <c r="B13" s="29" t="s">
        <v>12</v>
      </c>
      <c r="C13" s="29" t="s">
        <v>13</v>
      </c>
      <c r="D13" s="29" t="s">
        <v>14</v>
      </c>
      <c r="E13" s="29" t="s">
        <v>15</v>
      </c>
    </row>
    <row r="14" s="14" customFormat="1" ht="16.8" spans="2:5">
      <c r="B14" s="30">
        <v>1</v>
      </c>
      <c r="C14" s="31" t="s">
        <v>16</v>
      </c>
      <c r="D14" s="31">
        <f ca="1">SUMIF($E$21:$F$88,"Bách",$G$21:$G$88)+SUMIF($E$21:$F$88,"All team",$G$21:$G$88)/4</f>
        <v>22.5</v>
      </c>
      <c r="E14" s="31">
        <f ca="1">SUMIF($E$21:$F$88,"Bách",$H$21:$H$88)+SUMIF($E$21:$F$88,"All team",$H$21:$H$88)/4</f>
        <v>26.5</v>
      </c>
    </row>
    <row r="15" s="14" customFormat="1" ht="16.8" spans="2:5">
      <c r="B15" s="30">
        <v>2</v>
      </c>
      <c r="C15" s="31" t="s">
        <v>17</v>
      </c>
      <c r="D15" s="31">
        <f ca="1">SUMIF($E$21:$F$88,"Dũng",$G$21:$G$88)+SUMIF($E$21:$F$88,"Dũng, Thông",$G$21:$G$88)/2+SUMIF($E$21:$F$88,"Truyền, Dũng",$G$21:$G$88)/2+SUMIF($E$21:$F$88,"All team",$G$21:$G$88)/4</f>
        <v>51</v>
      </c>
      <c r="E15" s="31">
        <f ca="1">SUMIF($E$21:$F$88,"Dũng",$H$21:$H$88)+SUMIF($E$21:$F$88,"Dũng, Thông",$H$21:$H$88)/2+SUMIF($E$21:$F$88,"Truyền, Dũng",$H$21:$H$88)/2+SUMIF($E$21:$F$88,"All team",$H$21:$H$88)/4</f>
        <v>53.5</v>
      </c>
    </row>
    <row r="16" s="14" customFormat="1" ht="16.8" spans="2:5">
      <c r="B16" s="30">
        <v>3</v>
      </c>
      <c r="C16" s="31" t="s">
        <v>18</v>
      </c>
      <c r="D16" s="31">
        <f ca="1">SUMIF($E$21:$F$88,"Thông",$G$21:$G$88)+SUMIF($E$21:$F$88,"Dũng, Thông",$G$21:$G$88)/2+SUMIF($E$21:$F$88,"All team",$G$21:$G$88)/4</f>
        <v>26</v>
      </c>
      <c r="E16" s="31">
        <f ca="1">SUMIF($E$21:$F$88,"Thông",$H$21:$H$88)+SUMIF($E$21:$F$88,"Dũng, Thông",$H$21:$H$88)/2+SUMIF($E$21:$F$88,"All team",$H$21:$H$88)/4</f>
        <v>26.5</v>
      </c>
    </row>
    <row r="17" s="14" customFormat="1" ht="16.8" spans="2:5">
      <c r="B17" s="30">
        <v>4</v>
      </c>
      <c r="C17" s="31" t="s">
        <v>19</v>
      </c>
      <c r="D17" s="31">
        <f ca="1">SUMIF($E$21:$F$88,"Truyền",$G$21:$G$88)+SUMIF($E$21:$F$88,"Truyền, Dũng",$G$21:$G$88)/2+SUMIF($E$21:$F$88,"All team",$G$21:$G$88)/4</f>
        <v>64.5</v>
      </c>
      <c r="E17" s="31">
        <f ca="1">SUMIF($E$21:$F$88,"Truyền",$H$21:$H$88)+SUMIF($E$21:$F$88,"Truyền, Dũng",$H$21:$H$88)/2+SUMIF($E$21:$F$88,"All team",$H$21:$H$88)/4</f>
        <v>78.5</v>
      </c>
    </row>
    <row r="18" s="14" customFormat="1" ht="16.8" spans="2:5">
      <c r="B18" s="28" t="s">
        <v>20</v>
      </c>
      <c r="C18" s="28"/>
      <c r="D18" s="32">
        <f ca="1">SUM(D14:D17)</f>
        <v>164</v>
      </c>
      <c r="E18" s="32">
        <f ca="1">SUM(E14:E17)</f>
        <v>185</v>
      </c>
    </row>
    <row r="20" s="14" customFormat="1" ht="74" customHeight="1" spans="1:33">
      <c r="A20" s="33" t="s">
        <v>21</v>
      </c>
      <c r="B20" s="33" t="s">
        <v>22</v>
      </c>
      <c r="C20" s="28" t="s">
        <v>23</v>
      </c>
      <c r="D20" s="28"/>
      <c r="E20" s="28" t="s">
        <v>24</v>
      </c>
      <c r="F20" s="28"/>
      <c r="G20" s="34" t="s">
        <v>14</v>
      </c>
      <c r="H20" s="34" t="s">
        <v>15</v>
      </c>
      <c r="I20" s="39">
        <v>45621</v>
      </c>
      <c r="J20" s="39">
        <v>45622</v>
      </c>
      <c r="K20" s="39">
        <v>45623</v>
      </c>
      <c r="L20" s="39">
        <v>45624</v>
      </c>
      <c r="M20" s="39">
        <v>45625</v>
      </c>
      <c r="N20" s="39">
        <v>45626</v>
      </c>
      <c r="O20" s="39">
        <v>45627</v>
      </c>
      <c r="P20" s="39">
        <v>45628</v>
      </c>
      <c r="Q20" s="39">
        <v>45629</v>
      </c>
      <c r="R20" s="39">
        <v>45630</v>
      </c>
      <c r="S20" s="39">
        <v>45631</v>
      </c>
      <c r="T20" s="39">
        <v>45632</v>
      </c>
      <c r="U20" s="39">
        <v>45633</v>
      </c>
      <c r="V20" s="39">
        <v>45634</v>
      </c>
      <c r="W20" s="39">
        <v>45635</v>
      </c>
      <c r="X20" s="39">
        <v>45636</v>
      </c>
      <c r="Y20" s="39">
        <v>45637</v>
      </c>
      <c r="Z20" s="39">
        <v>45638</v>
      </c>
      <c r="AA20" s="39">
        <v>45639</v>
      </c>
      <c r="AB20" s="39">
        <v>45640</v>
      </c>
      <c r="AC20" s="39">
        <v>45641</v>
      </c>
      <c r="AD20" s="39">
        <v>45642</v>
      </c>
      <c r="AE20" s="39">
        <v>45643</v>
      </c>
      <c r="AF20" s="39">
        <v>45644</v>
      </c>
      <c r="AG20" s="39">
        <v>45645</v>
      </c>
    </row>
    <row r="21" s="14" customFormat="1" ht="16.8" spans="1:33">
      <c r="A21" s="35" t="s">
        <v>109</v>
      </c>
      <c r="B21" s="18" t="s">
        <v>25</v>
      </c>
      <c r="C21" s="18"/>
      <c r="D21" s="18"/>
      <c r="E21" s="30" t="s">
        <v>26</v>
      </c>
      <c r="F21" s="30"/>
      <c r="G21" s="31">
        <v>4</v>
      </c>
      <c r="H21" s="31">
        <v>4</v>
      </c>
      <c r="I21" s="31">
        <v>4</v>
      </c>
      <c r="J21" s="40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0</v>
      </c>
      <c r="AG21" s="31">
        <v>0</v>
      </c>
    </row>
    <row r="22" s="14" customFormat="1" ht="16.8" spans="1:33">
      <c r="A22" s="35"/>
      <c r="B22" s="18" t="s">
        <v>111</v>
      </c>
      <c r="C22" s="18"/>
      <c r="D22" s="18"/>
      <c r="E22" s="30" t="s">
        <v>28</v>
      </c>
      <c r="F22" s="30"/>
      <c r="G22" s="31">
        <v>5</v>
      </c>
      <c r="H22" s="31">
        <v>4</v>
      </c>
      <c r="I22" s="31">
        <v>4</v>
      </c>
      <c r="J22" s="40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</row>
    <row r="23" s="14" customFormat="1" ht="16.8" spans="1:33">
      <c r="A23" s="35"/>
      <c r="B23" s="30"/>
      <c r="C23" s="30"/>
      <c r="D23" s="30"/>
      <c r="E23" s="30"/>
      <c r="F23" s="30"/>
      <c r="G23" s="31"/>
      <c r="H23" s="31"/>
      <c r="I23" s="31"/>
      <c r="J23" s="41">
        <v>1</v>
      </c>
      <c r="K23" s="37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8"/>
      <c r="AB23" s="38"/>
      <c r="AC23" s="38"/>
      <c r="AD23" s="38"/>
      <c r="AE23" s="38"/>
      <c r="AF23" s="38"/>
      <c r="AG23" s="38"/>
    </row>
    <row r="24" s="14" customFormat="1" ht="16.8" spans="1:33">
      <c r="A24" s="35"/>
      <c r="B24" s="18" t="s">
        <v>29</v>
      </c>
      <c r="C24" s="18"/>
      <c r="D24" s="18"/>
      <c r="E24" s="30" t="s">
        <v>30</v>
      </c>
      <c r="F24" s="30"/>
      <c r="G24" s="31">
        <v>6</v>
      </c>
      <c r="H24" s="31">
        <v>6</v>
      </c>
      <c r="I24" s="31">
        <v>4</v>
      </c>
      <c r="J24" s="40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</row>
    <row r="25" s="14" customFormat="1" ht="16.8" spans="1:33">
      <c r="A25" s="35"/>
      <c r="B25" s="36" t="s">
        <v>31</v>
      </c>
      <c r="C25" s="18" t="s">
        <v>112</v>
      </c>
      <c r="D25" s="18"/>
      <c r="E25" s="30" t="s">
        <v>33</v>
      </c>
      <c r="F25" s="30"/>
      <c r="G25" s="31">
        <v>1</v>
      </c>
      <c r="H25" s="31">
        <v>1</v>
      </c>
      <c r="I25" s="31">
        <v>1</v>
      </c>
      <c r="J25" s="31">
        <v>1</v>
      </c>
      <c r="K25" s="40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</row>
    <row r="26" s="14" customFormat="1" ht="16.8" spans="1:33">
      <c r="A26" s="35"/>
      <c r="B26" s="36"/>
      <c r="C26" s="18" t="s">
        <v>113</v>
      </c>
      <c r="D26" s="18"/>
      <c r="E26" s="30" t="s">
        <v>33</v>
      </c>
      <c r="F26" s="30"/>
      <c r="G26" s="31">
        <v>1</v>
      </c>
      <c r="H26" s="31">
        <v>1</v>
      </c>
      <c r="I26" s="31">
        <v>1</v>
      </c>
      <c r="J26" s="31">
        <v>1</v>
      </c>
      <c r="K26" s="40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</row>
    <row r="27" s="14" customFormat="1" ht="16.8" spans="1:33">
      <c r="A27" s="35"/>
      <c r="B27" s="36"/>
      <c r="C27" s="18" t="s">
        <v>114</v>
      </c>
      <c r="D27" s="18"/>
      <c r="E27" s="30" t="s">
        <v>33</v>
      </c>
      <c r="F27" s="30"/>
      <c r="G27" s="31">
        <v>1</v>
      </c>
      <c r="H27" s="31">
        <v>1</v>
      </c>
      <c r="I27" s="31">
        <v>1</v>
      </c>
      <c r="J27" s="31">
        <v>1</v>
      </c>
      <c r="K27" s="40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</row>
    <row r="28" s="14" customFormat="1" ht="16.8" spans="1:33">
      <c r="A28" s="35"/>
      <c r="B28" s="36"/>
      <c r="C28" s="18" t="s">
        <v>115</v>
      </c>
      <c r="D28" s="18"/>
      <c r="E28" s="30" t="s">
        <v>33</v>
      </c>
      <c r="F28" s="30"/>
      <c r="G28" s="31">
        <v>1</v>
      </c>
      <c r="H28" s="31">
        <v>1</v>
      </c>
      <c r="I28" s="31">
        <v>1</v>
      </c>
      <c r="J28" s="31">
        <v>1</v>
      </c>
      <c r="K28" s="40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</row>
    <row r="29" s="14" customFormat="1" ht="16.8" spans="1:33">
      <c r="A29" s="35"/>
      <c r="B29" s="36"/>
      <c r="C29" s="18" t="s">
        <v>116</v>
      </c>
      <c r="D29" s="18"/>
      <c r="E29" s="30" t="s">
        <v>38</v>
      </c>
      <c r="F29" s="30"/>
      <c r="G29" s="31">
        <v>1</v>
      </c>
      <c r="H29" s="31">
        <v>1</v>
      </c>
      <c r="I29" s="31">
        <v>1</v>
      </c>
      <c r="J29" s="31">
        <v>1</v>
      </c>
      <c r="K29" s="40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0</v>
      </c>
      <c r="AC29" s="31">
        <v>0</v>
      </c>
      <c r="AD29" s="31">
        <v>0</v>
      </c>
      <c r="AE29" s="31">
        <v>0</v>
      </c>
      <c r="AF29" s="31">
        <v>0</v>
      </c>
      <c r="AG29" s="31">
        <v>0</v>
      </c>
    </row>
    <row r="30" s="14" customFormat="1" ht="16.8" spans="1:33">
      <c r="A30" s="35"/>
      <c r="B30" s="36"/>
      <c r="C30" s="18" t="s">
        <v>117</v>
      </c>
      <c r="D30" s="18"/>
      <c r="E30" s="30" t="s">
        <v>38</v>
      </c>
      <c r="F30" s="30"/>
      <c r="G30" s="31">
        <v>1</v>
      </c>
      <c r="H30" s="31">
        <v>1</v>
      </c>
      <c r="I30" s="31">
        <v>1</v>
      </c>
      <c r="J30" s="31">
        <v>1</v>
      </c>
      <c r="K30" s="40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0</v>
      </c>
    </row>
    <row r="31" s="14" customFormat="1" ht="16.8" spans="1:33">
      <c r="A31" s="35"/>
      <c r="B31" s="36" t="s">
        <v>45</v>
      </c>
      <c r="C31" s="18" t="s">
        <v>118</v>
      </c>
      <c r="D31" s="18"/>
      <c r="E31" s="30" t="s">
        <v>38</v>
      </c>
      <c r="F31" s="30"/>
      <c r="G31" s="31">
        <v>5</v>
      </c>
      <c r="H31" s="37">
        <v>4</v>
      </c>
      <c r="I31" s="37">
        <v>4</v>
      </c>
      <c r="J31" s="37">
        <v>4</v>
      </c>
      <c r="K31" s="37">
        <v>4</v>
      </c>
      <c r="L31" s="37">
        <v>4</v>
      </c>
      <c r="M31" s="37">
        <v>3</v>
      </c>
      <c r="N31" s="40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</row>
    <row r="32" s="14" customFormat="1" ht="16.8" spans="1:33">
      <c r="A32" s="35"/>
      <c r="B32" s="36"/>
      <c r="C32" s="35"/>
      <c r="D32" s="35"/>
      <c r="E32" s="35"/>
      <c r="F32" s="35"/>
      <c r="G32" s="37"/>
      <c r="H32" s="37"/>
      <c r="I32" s="37"/>
      <c r="J32" s="37"/>
      <c r="K32" s="37"/>
      <c r="L32" s="37"/>
      <c r="M32" s="37"/>
      <c r="N32" s="41">
        <v>1</v>
      </c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</row>
    <row r="33" s="14" customFormat="1" ht="16.8" spans="1:33">
      <c r="A33" s="35"/>
      <c r="B33" s="36"/>
      <c r="C33" s="18" t="s">
        <v>119</v>
      </c>
      <c r="D33" s="18"/>
      <c r="E33" s="30" t="s">
        <v>33</v>
      </c>
      <c r="F33" s="30"/>
      <c r="G33" s="31">
        <v>3</v>
      </c>
      <c r="H33" s="37">
        <v>5</v>
      </c>
      <c r="I33" s="37">
        <v>5</v>
      </c>
      <c r="J33" s="37">
        <v>5</v>
      </c>
      <c r="K33" s="37">
        <v>5</v>
      </c>
      <c r="L33" s="37">
        <v>5</v>
      </c>
      <c r="M33" s="31">
        <v>5</v>
      </c>
      <c r="N33" s="37">
        <v>4</v>
      </c>
      <c r="O33" s="37">
        <v>4</v>
      </c>
      <c r="P33" s="37">
        <v>3</v>
      </c>
      <c r="Q33" s="37">
        <v>3</v>
      </c>
      <c r="R33" s="40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</row>
    <row r="34" s="14" customFormat="1" ht="16.8" spans="1:33">
      <c r="A34" s="35"/>
      <c r="B34" s="36"/>
      <c r="C34" s="35"/>
      <c r="D34" s="35"/>
      <c r="E34" s="35"/>
      <c r="F34" s="35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43">
        <v>2</v>
      </c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</row>
    <row r="35" s="14" customFormat="1" ht="16.8" spans="1:33">
      <c r="A35" s="35"/>
      <c r="B35" s="36"/>
      <c r="C35" s="18" t="s">
        <v>120</v>
      </c>
      <c r="D35" s="18"/>
      <c r="E35" s="30" t="s">
        <v>33</v>
      </c>
      <c r="F35" s="30"/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1">
        <v>3</v>
      </c>
      <c r="S35" s="31">
        <v>2</v>
      </c>
      <c r="T35" s="31">
        <v>2</v>
      </c>
      <c r="U35" s="31">
        <v>1</v>
      </c>
      <c r="V35" s="40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</row>
    <row r="36" s="14" customFormat="1" ht="16.8" spans="1:33">
      <c r="A36" s="35"/>
      <c r="B36" s="36"/>
      <c r="C36" s="18" t="s">
        <v>121</v>
      </c>
      <c r="D36" s="18"/>
      <c r="E36" s="30" t="s">
        <v>38</v>
      </c>
      <c r="F36" s="30"/>
      <c r="G36" s="37">
        <v>3</v>
      </c>
      <c r="H36" s="37">
        <v>3</v>
      </c>
      <c r="I36" s="37">
        <v>3</v>
      </c>
      <c r="J36" s="37">
        <v>3</v>
      </c>
      <c r="K36" s="37">
        <v>3</v>
      </c>
      <c r="L36" s="37">
        <v>3</v>
      </c>
      <c r="M36" s="37">
        <v>3</v>
      </c>
      <c r="N36" s="37">
        <v>3</v>
      </c>
      <c r="O36" s="37">
        <v>3</v>
      </c>
      <c r="P36" s="37">
        <v>3</v>
      </c>
      <c r="Q36" s="37">
        <v>3</v>
      </c>
      <c r="R36" s="37">
        <v>3</v>
      </c>
      <c r="S36" s="37">
        <v>3</v>
      </c>
      <c r="T36" s="37">
        <v>3</v>
      </c>
      <c r="U36" s="37">
        <v>3</v>
      </c>
      <c r="V36" s="37">
        <v>3</v>
      </c>
      <c r="W36" s="37">
        <v>3</v>
      </c>
      <c r="X36" s="40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</row>
    <row r="37" s="14" customFormat="1" ht="16.8" spans="1:33">
      <c r="A37" s="35"/>
      <c r="B37" s="36"/>
      <c r="C37" s="18" t="s">
        <v>122</v>
      </c>
      <c r="D37" s="18"/>
      <c r="E37" s="30" t="s">
        <v>38</v>
      </c>
      <c r="F37" s="30"/>
      <c r="G37" s="37">
        <v>2</v>
      </c>
      <c r="H37" s="37">
        <v>3</v>
      </c>
      <c r="I37" s="37">
        <v>3</v>
      </c>
      <c r="J37" s="37">
        <v>3</v>
      </c>
      <c r="K37" s="37">
        <v>3</v>
      </c>
      <c r="L37" s="37">
        <v>3</v>
      </c>
      <c r="M37" s="37">
        <v>3</v>
      </c>
      <c r="N37" s="37">
        <v>3</v>
      </c>
      <c r="O37" s="37">
        <v>3</v>
      </c>
      <c r="P37" s="37">
        <v>3</v>
      </c>
      <c r="Q37" s="37">
        <v>3</v>
      </c>
      <c r="R37" s="37">
        <v>3</v>
      </c>
      <c r="S37" s="37">
        <v>3</v>
      </c>
      <c r="T37" s="37">
        <v>3</v>
      </c>
      <c r="U37" s="37">
        <v>3</v>
      </c>
      <c r="V37" s="37">
        <v>3</v>
      </c>
      <c r="W37" s="37">
        <v>3</v>
      </c>
      <c r="X37" s="37">
        <v>2</v>
      </c>
      <c r="Y37" s="37">
        <v>2</v>
      </c>
      <c r="Z37" s="37">
        <v>2</v>
      </c>
      <c r="AA37" s="44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</row>
    <row r="38" s="14" customFormat="1" ht="16.8" spans="1:33">
      <c r="A38" s="35"/>
      <c r="B38" s="36"/>
      <c r="C38" s="35"/>
      <c r="D38" s="35"/>
      <c r="E38" s="35"/>
      <c r="F38" s="35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43">
        <v>1</v>
      </c>
      <c r="AB38" s="37"/>
      <c r="AC38" s="37"/>
      <c r="AD38" s="37"/>
      <c r="AE38" s="37"/>
      <c r="AF38" s="37"/>
      <c r="AG38" s="37"/>
    </row>
    <row r="39" s="14" customFormat="1" ht="16.8" spans="1:33">
      <c r="A39" s="35"/>
      <c r="B39" s="36"/>
      <c r="C39" s="18" t="s">
        <v>123</v>
      </c>
      <c r="D39" s="18"/>
      <c r="E39" s="30" t="s">
        <v>33</v>
      </c>
      <c r="F39" s="30"/>
      <c r="G39" s="31">
        <v>3.5</v>
      </c>
      <c r="H39" s="37">
        <v>5</v>
      </c>
      <c r="I39" s="37">
        <v>5</v>
      </c>
      <c r="J39" s="37">
        <v>5</v>
      </c>
      <c r="K39" s="37">
        <v>5</v>
      </c>
      <c r="L39" s="37">
        <v>5</v>
      </c>
      <c r="M39" s="37">
        <v>5</v>
      </c>
      <c r="N39" s="37">
        <v>5</v>
      </c>
      <c r="O39" s="37">
        <v>5</v>
      </c>
      <c r="P39" s="37">
        <v>5</v>
      </c>
      <c r="Q39" s="37">
        <v>5</v>
      </c>
      <c r="R39" s="37">
        <v>5</v>
      </c>
      <c r="S39" s="37">
        <v>5</v>
      </c>
      <c r="T39" s="37">
        <v>5</v>
      </c>
      <c r="U39" s="37">
        <v>5</v>
      </c>
      <c r="V39" s="37">
        <v>5</v>
      </c>
      <c r="W39" s="37">
        <v>5</v>
      </c>
      <c r="X39" s="37">
        <v>5</v>
      </c>
      <c r="Y39" s="37">
        <v>5</v>
      </c>
      <c r="Z39" s="37">
        <v>5</v>
      </c>
      <c r="AA39" s="37">
        <v>5</v>
      </c>
      <c r="AB39" s="37">
        <v>5</v>
      </c>
      <c r="AC39" s="37">
        <v>5</v>
      </c>
      <c r="AD39" s="37">
        <v>5</v>
      </c>
      <c r="AE39" s="44">
        <v>0</v>
      </c>
      <c r="AF39" s="31">
        <v>0</v>
      </c>
      <c r="AG39" s="31">
        <v>0</v>
      </c>
    </row>
    <row r="40" s="14" customFormat="1" ht="16.8" spans="1:33">
      <c r="A40" s="35"/>
      <c r="B40" s="36"/>
      <c r="C40" s="4"/>
      <c r="D40" s="4"/>
      <c r="E40" s="4"/>
      <c r="F40" s="4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43">
        <v>1.5</v>
      </c>
      <c r="V40" s="31"/>
      <c r="W40" s="38"/>
      <c r="X40" s="38"/>
      <c r="Y40" s="38"/>
      <c r="Z40" s="38"/>
      <c r="AA40" s="38"/>
      <c r="AB40" s="38"/>
      <c r="AC40" s="38"/>
      <c r="AD40" s="38"/>
      <c r="AE40" s="43">
        <v>3</v>
      </c>
      <c r="AF40" s="38"/>
      <c r="AG40" s="38"/>
    </row>
    <row r="41" s="14" customFormat="1" ht="16.8" spans="1:33">
      <c r="A41" s="35"/>
      <c r="B41" s="36"/>
      <c r="C41" s="18" t="s">
        <v>124</v>
      </c>
      <c r="D41" s="18"/>
      <c r="E41" s="30" t="s">
        <v>30</v>
      </c>
      <c r="F41" s="30"/>
      <c r="G41" s="31">
        <v>5</v>
      </c>
      <c r="H41" s="31">
        <v>3</v>
      </c>
      <c r="I41" s="31">
        <v>3</v>
      </c>
      <c r="J41" s="31">
        <v>3</v>
      </c>
      <c r="K41" s="31">
        <v>2</v>
      </c>
      <c r="L41" s="31">
        <v>2</v>
      </c>
      <c r="M41" s="31">
        <v>1</v>
      </c>
      <c r="N41" s="40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</row>
    <row r="42" s="14" customFormat="1" ht="16.8" spans="1:33">
      <c r="A42" s="35"/>
      <c r="B42" s="36"/>
      <c r="C42" s="35"/>
      <c r="D42" s="35"/>
      <c r="E42" s="35"/>
      <c r="F42" s="35"/>
      <c r="G42" s="37"/>
      <c r="H42" s="37"/>
      <c r="I42" s="37"/>
      <c r="J42" s="37"/>
      <c r="K42" s="37"/>
      <c r="L42" s="37"/>
      <c r="M42" s="37"/>
      <c r="N42" s="42">
        <v>2</v>
      </c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</row>
    <row r="43" s="14" customFormat="1" ht="16.8" spans="1:33">
      <c r="A43" s="35"/>
      <c r="B43" s="36" t="s">
        <v>56</v>
      </c>
      <c r="C43" s="18" t="s">
        <v>125</v>
      </c>
      <c r="D43" s="18"/>
      <c r="E43" s="30" t="s">
        <v>59</v>
      </c>
      <c r="F43" s="30"/>
      <c r="G43" s="31">
        <v>5</v>
      </c>
      <c r="H43" s="31">
        <v>7</v>
      </c>
      <c r="I43" s="31">
        <v>7</v>
      </c>
      <c r="J43" s="31">
        <v>7</v>
      </c>
      <c r="K43" s="31">
        <v>7</v>
      </c>
      <c r="L43" s="31">
        <v>4</v>
      </c>
      <c r="M43" s="31">
        <v>2</v>
      </c>
      <c r="N43" s="40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</row>
    <row r="44" s="14" customFormat="1" ht="16.8" spans="1:33">
      <c r="A44" s="35"/>
      <c r="B44" s="36"/>
      <c r="C44" s="35"/>
      <c r="D44" s="35"/>
      <c r="E44" s="30"/>
      <c r="F44" s="30"/>
      <c r="G44" s="31"/>
      <c r="H44" s="31"/>
      <c r="I44" s="38"/>
      <c r="J44" s="38"/>
      <c r="K44" s="38"/>
      <c r="L44" s="38"/>
      <c r="M44" s="38"/>
      <c r="N44" s="43">
        <v>2</v>
      </c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7"/>
      <c r="Z44" s="31"/>
      <c r="AA44" s="38"/>
      <c r="AB44" s="38"/>
      <c r="AC44" s="38"/>
      <c r="AD44" s="38"/>
      <c r="AE44" s="38"/>
      <c r="AF44" s="38"/>
      <c r="AG44" s="38"/>
    </row>
    <row r="45" s="14" customFormat="1" ht="16.8" spans="1:33">
      <c r="A45" s="35"/>
      <c r="B45" s="36"/>
      <c r="C45" s="18" t="s">
        <v>126</v>
      </c>
      <c r="D45" s="18"/>
      <c r="E45" s="30" t="s">
        <v>30</v>
      </c>
      <c r="F45" s="30"/>
      <c r="G45" s="31">
        <v>4</v>
      </c>
      <c r="H45" s="31">
        <v>4</v>
      </c>
      <c r="I45" s="31">
        <v>4</v>
      </c>
      <c r="J45" s="31">
        <v>4</v>
      </c>
      <c r="K45" s="31">
        <v>4</v>
      </c>
      <c r="L45" s="31">
        <v>4</v>
      </c>
      <c r="M45" s="31">
        <v>4</v>
      </c>
      <c r="N45" s="31">
        <v>3</v>
      </c>
      <c r="O45" s="31">
        <v>3</v>
      </c>
      <c r="P45" s="31">
        <v>2</v>
      </c>
      <c r="Q45" s="31">
        <v>1</v>
      </c>
      <c r="R45" s="40">
        <v>0</v>
      </c>
      <c r="S45" s="31">
        <v>0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</row>
    <row r="46" s="14" customFormat="1" ht="16.8" spans="1:33">
      <c r="A46" s="35"/>
      <c r="B46" s="36"/>
      <c r="C46" s="18" t="s">
        <v>127</v>
      </c>
      <c r="D46" s="18"/>
      <c r="E46" s="30" t="s">
        <v>59</v>
      </c>
      <c r="F46" s="30"/>
      <c r="G46" s="31">
        <v>5</v>
      </c>
      <c r="H46" s="31">
        <v>8</v>
      </c>
      <c r="I46" s="31">
        <v>8</v>
      </c>
      <c r="J46" s="31">
        <v>8</v>
      </c>
      <c r="K46" s="31">
        <v>8</v>
      </c>
      <c r="L46" s="31">
        <v>8</v>
      </c>
      <c r="M46" s="31">
        <v>8</v>
      </c>
      <c r="N46" s="31">
        <v>8</v>
      </c>
      <c r="O46" s="31">
        <v>5</v>
      </c>
      <c r="P46" s="31">
        <v>3</v>
      </c>
      <c r="Q46" s="31">
        <v>2</v>
      </c>
      <c r="R46" s="40">
        <v>0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</row>
    <row r="47" s="14" customFormat="1" ht="16.8" spans="1:33">
      <c r="A47" s="35"/>
      <c r="B47" s="36"/>
      <c r="C47" s="35"/>
      <c r="D47" s="35"/>
      <c r="E47" s="35"/>
      <c r="F47" s="35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43">
        <v>3</v>
      </c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</row>
    <row r="48" s="14" customFormat="1" ht="16.8" spans="1:33">
      <c r="A48" s="35"/>
      <c r="B48" s="36"/>
      <c r="C48" s="18" t="s">
        <v>128</v>
      </c>
      <c r="D48" s="18"/>
      <c r="E48" s="30" t="s">
        <v>30</v>
      </c>
      <c r="F48" s="30"/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1">
        <v>3</v>
      </c>
      <c r="S48" s="31">
        <v>2</v>
      </c>
      <c r="T48" s="31">
        <v>0</v>
      </c>
      <c r="U48" s="31">
        <v>0</v>
      </c>
      <c r="V48" s="40">
        <v>0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</row>
    <row r="49" s="14" customFormat="1" ht="16.8" spans="1:33">
      <c r="A49" s="35"/>
      <c r="B49" s="36"/>
      <c r="C49" s="18" t="s">
        <v>129</v>
      </c>
      <c r="D49" s="18"/>
      <c r="E49" s="30" t="s">
        <v>59</v>
      </c>
      <c r="F49" s="30"/>
      <c r="G49" s="31">
        <v>7</v>
      </c>
      <c r="H49" s="31">
        <v>7</v>
      </c>
      <c r="I49" s="31">
        <v>7</v>
      </c>
      <c r="J49" s="31">
        <v>7</v>
      </c>
      <c r="K49" s="31">
        <v>7</v>
      </c>
      <c r="L49" s="31">
        <v>7</v>
      </c>
      <c r="M49" s="31">
        <v>7</v>
      </c>
      <c r="N49" s="31">
        <v>7</v>
      </c>
      <c r="O49" s="31">
        <v>7</v>
      </c>
      <c r="P49" s="31">
        <v>7</v>
      </c>
      <c r="Q49" s="31">
        <v>7</v>
      </c>
      <c r="R49" s="31">
        <v>7</v>
      </c>
      <c r="S49" s="31">
        <v>6</v>
      </c>
      <c r="T49" s="31">
        <v>4</v>
      </c>
      <c r="U49" s="31">
        <v>1</v>
      </c>
      <c r="V49" s="40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</row>
    <row r="50" s="14" customFormat="1" ht="16.8" spans="1:33">
      <c r="A50" s="35"/>
      <c r="B50" s="36"/>
      <c r="C50" s="18" t="s">
        <v>130</v>
      </c>
      <c r="D50" s="18"/>
      <c r="E50" s="30" t="s">
        <v>30</v>
      </c>
      <c r="F50" s="30"/>
      <c r="G50" s="31">
        <v>2</v>
      </c>
      <c r="H50" s="31">
        <v>3</v>
      </c>
      <c r="I50" s="31">
        <v>3</v>
      </c>
      <c r="J50" s="31">
        <v>3</v>
      </c>
      <c r="K50" s="31">
        <v>3</v>
      </c>
      <c r="L50" s="31">
        <v>3</v>
      </c>
      <c r="M50" s="31">
        <v>3</v>
      </c>
      <c r="N50" s="31">
        <v>3</v>
      </c>
      <c r="O50" s="31">
        <v>3</v>
      </c>
      <c r="P50" s="31">
        <v>3</v>
      </c>
      <c r="Q50" s="31">
        <v>3</v>
      </c>
      <c r="R50" s="31">
        <v>3</v>
      </c>
      <c r="S50" s="31">
        <v>3</v>
      </c>
      <c r="T50" s="31">
        <v>3</v>
      </c>
      <c r="U50" s="31">
        <v>3</v>
      </c>
      <c r="V50" s="31">
        <v>2</v>
      </c>
      <c r="W50" s="31">
        <v>1</v>
      </c>
      <c r="X50" s="40">
        <v>0</v>
      </c>
      <c r="Y50" s="31">
        <v>0</v>
      </c>
      <c r="Z50" s="31">
        <v>0</v>
      </c>
      <c r="AA50" s="31">
        <v>0</v>
      </c>
      <c r="AB50" s="31">
        <v>0</v>
      </c>
      <c r="AC50" s="31">
        <v>0</v>
      </c>
      <c r="AD50" s="31">
        <v>0</v>
      </c>
      <c r="AE50" s="31">
        <v>0</v>
      </c>
      <c r="AF50" s="31">
        <v>0</v>
      </c>
      <c r="AG50" s="31">
        <v>0</v>
      </c>
    </row>
    <row r="51" s="14" customFormat="1" ht="16.8" spans="1:33">
      <c r="A51" s="35"/>
      <c r="B51" s="36"/>
      <c r="C51" s="35"/>
      <c r="D51" s="35"/>
      <c r="E51" s="35"/>
      <c r="F51" s="35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43">
        <v>1</v>
      </c>
      <c r="Y51" s="37"/>
      <c r="Z51" s="37"/>
      <c r="AA51" s="37"/>
      <c r="AB51" s="37"/>
      <c r="AC51" s="37"/>
      <c r="AD51" s="37"/>
      <c r="AE51" s="37"/>
      <c r="AF51" s="37"/>
      <c r="AG51" s="37"/>
    </row>
    <row r="52" s="14" customFormat="1" ht="16.8" spans="1:33">
      <c r="A52" s="35"/>
      <c r="B52" s="36"/>
      <c r="C52" s="18" t="s">
        <v>131</v>
      </c>
      <c r="D52" s="18"/>
      <c r="E52" s="30" t="s">
        <v>59</v>
      </c>
      <c r="F52" s="30"/>
      <c r="G52" s="31">
        <v>5</v>
      </c>
      <c r="H52" s="31">
        <v>5</v>
      </c>
      <c r="I52" s="31">
        <v>5</v>
      </c>
      <c r="J52" s="31">
        <v>5</v>
      </c>
      <c r="K52" s="31">
        <v>5</v>
      </c>
      <c r="L52" s="31">
        <v>5</v>
      </c>
      <c r="M52" s="31">
        <v>5</v>
      </c>
      <c r="N52" s="31">
        <v>5</v>
      </c>
      <c r="O52" s="31">
        <v>5</v>
      </c>
      <c r="P52" s="31">
        <v>5</v>
      </c>
      <c r="Q52" s="31">
        <v>5</v>
      </c>
      <c r="R52" s="31">
        <v>5</v>
      </c>
      <c r="S52" s="31">
        <v>5</v>
      </c>
      <c r="T52" s="31">
        <v>5</v>
      </c>
      <c r="U52" s="31">
        <v>5</v>
      </c>
      <c r="V52" s="31">
        <v>4</v>
      </c>
      <c r="W52" s="31">
        <v>2</v>
      </c>
      <c r="X52" s="40">
        <v>0</v>
      </c>
      <c r="Y52" s="31">
        <v>0</v>
      </c>
      <c r="Z52" s="31">
        <v>0</v>
      </c>
      <c r="AA52" s="31">
        <v>0</v>
      </c>
      <c r="AB52" s="31">
        <v>0</v>
      </c>
      <c r="AC52" s="31">
        <v>0</v>
      </c>
      <c r="AD52" s="31">
        <v>0</v>
      </c>
      <c r="AE52" s="31">
        <v>0</v>
      </c>
      <c r="AF52" s="31">
        <v>0</v>
      </c>
      <c r="AG52" s="31">
        <v>0</v>
      </c>
    </row>
    <row r="53" s="14" customFormat="1" ht="16.8" spans="1:33">
      <c r="A53" s="35"/>
      <c r="B53" s="36"/>
      <c r="C53" s="18" t="s">
        <v>132</v>
      </c>
      <c r="D53" s="18"/>
      <c r="E53" s="30" t="s">
        <v>30</v>
      </c>
      <c r="F53" s="30"/>
      <c r="G53" s="31">
        <v>2</v>
      </c>
      <c r="H53" s="31">
        <v>3</v>
      </c>
      <c r="I53" s="31">
        <v>3</v>
      </c>
      <c r="J53" s="31">
        <v>3</v>
      </c>
      <c r="K53" s="31">
        <v>3</v>
      </c>
      <c r="L53" s="31">
        <v>3</v>
      </c>
      <c r="M53" s="31">
        <v>3</v>
      </c>
      <c r="N53" s="31">
        <v>3</v>
      </c>
      <c r="O53" s="31">
        <v>3</v>
      </c>
      <c r="P53" s="31">
        <v>3</v>
      </c>
      <c r="Q53" s="31">
        <v>3</v>
      </c>
      <c r="R53" s="31">
        <v>3</v>
      </c>
      <c r="S53" s="31">
        <v>3</v>
      </c>
      <c r="T53" s="31">
        <v>3</v>
      </c>
      <c r="U53" s="31">
        <v>3</v>
      </c>
      <c r="V53" s="31">
        <v>3</v>
      </c>
      <c r="W53" s="31">
        <v>2</v>
      </c>
      <c r="X53" s="31">
        <v>2</v>
      </c>
      <c r="Y53" s="31">
        <v>0</v>
      </c>
      <c r="Z53" s="31">
        <v>0</v>
      </c>
      <c r="AA53" s="31">
        <v>0</v>
      </c>
      <c r="AB53" s="45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</row>
    <row r="54" s="14" customFormat="1" ht="16.8" spans="1:33">
      <c r="A54" s="35"/>
      <c r="B54" s="36"/>
      <c r="C54" s="4"/>
      <c r="D54" s="4"/>
      <c r="E54" s="4"/>
      <c r="F54" s="4"/>
      <c r="G54" s="38"/>
      <c r="H54" s="38"/>
      <c r="I54" s="38"/>
      <c r="J54" s="38"/>
      <c r="K54" s="38"/>
      <c r="L54" s="38"/>
      <c r="M54" s="38"/>
      <c r="N54" s="38">
        <v>1</v>
      </c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43">
        <v>1</v>
      </c>
      <c r="AC54" s="38"/>
      <c r="AD54" s="38"/>
      <c r="AE54" s="38"/>
      <c r="AF54" s="38"/>
      <c r="AG54" s="38"/>
    </row>
    <row r="55" s="14" customFormat="1" ht="16.8" spans="1:33">
      <c r="A55" s="35"/>
      <c r="B55" s="36"/>
      <c r="C55" s="18" t="s">
        <v>133</v>
      </c>
      <c r="D55" s="18"/>
      <c r="E55" s="30" t="s">
        <v>59</v>
      </c>
      <c r="F55" s="30"/>
      <c r="G55" s="31">
        <v>4</v>
      </c>
      <c r="H55" s="31">
        <v>5</v>
      </c>
      <c r="I55" s="31">
        <v>5</v>
      </c>
      <c r="J55" s="31">
        <v>5</v>
      </c>
      <c r="K55" s="31">
        <v>5</v>
      </c>
      <c r="L55" s="31">
        <v>5</v>
      </c>
      <c r="M55" s="31">
        <v>5</v>
      </c>
      <c r="N55" s="31">
        <v>5</v>
      </c>
      <c r="O55" s="31">
        <v>5</v>
      </c>
      <c r="P55" s="31">
        <v>5</v>
      </c>
      <c r="Q55" s="31">
        <v>5</v>
      </c>
      <c r="R55" s="31">
        <v>5</v>
      </c>
      <c r="S55" s="31">
        <v>5</v>
      </c>
      <c r="T55" s="31">
        <v>5</v>
      </c>
      <c r="U55" s="31">
        <v>5</v>
      </c>
      <c r="V55" s="31">
        <v>5</v>
      </c>
      <c r="W55" s="31">
        <v>5</v>
      </c>
      <c r="X55" s="31">
        <v>5</v>
      </c>
      <c r="Y55" s="31">
        <v>4</v>
      </c>
      <c r="Z55" s="31">
        <v>3</v>
      </c>
      <c r="AA55" s="31">
        <v>2</v>
      </c>
      <c r="AB55" s="45">
        <v>0</v>
      </c>
      <c r="AC55" s="31">
        <v>0</v>
      </c>
      <c r="AD55" s="31">
        <v>0</v>
      </c>
      <c r="AE55" s="31">
        <v>0</v>
      </c>
      <c r="AF55" s="31">
        <v>0</v>
      </c>
      <c r="AG55" s="31">
        <v>0</v>
      </c>
    </row>
    <row r="56" s="14" customFormat="1" ht="16.8" spans="1:33">
      <c r="A56" s="35"/>
      <c r="B56" s="36"/>
      <c r="C56" s="35"/>
      <c r="D56" s="35"/>
      <c r="E56" s="35"/>
      <c r="F56" s="35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43">
        <v>1</v>
      </c>
      <c r="AC56" s="38"/>
      <c r="AD56" s="38"/>
      <c r="AE56" s="38"/>
      <c r="AF56" s="38"/>
      <c r="AG56" s="38"/>
    </row>
    <row r="57" s="14" customFormat="1" ht="16.8" spans="1:33">
      <c r="A57" s="35"/>
      <c r="B57" s="36"/>
      <c r="C57" s="18" t="s">
        <v>134</v>
      </c>
      <c r="D57" s="18"/>
      <c r="E57" s="30" t="s">
        <v>30</v>
      </c>
      <c r="F57" s="30"/>
      <c r="G57" s="38">
        <v>4</v>
      </c>
      <c r="H57" s="38">
        <v>4</v>
      </c>
      <c r="I57" s="38">
        <v>4</v>
      </c>
      <c r="J57" s="38">
        <v>4</v>
      </c>
      <c r="K57" s="38">
        <v>4</v>
      </c>
      <c r="L57" s="38">
        <v>4</v>
      </c>
      <c r="M57" s="38">
        <v>4</v>
      </c>
      <c r="N57" s="38">
        <v>4</v>
      </c>
      <c r="O57" s="38">
        <v>4</v>
      </c>
      <c r="P57" s="38">
        <v>4</v>
      </c>
      <c r="Q57" s="38">
        <v>4</v>
      </c>
      <c r="R57" s="38">
        <v>4</v>
      </c>
      <c r="S57" s="38">
        <v>4</v>
      </c>
      <c r="T57" s="38">
        <v>4</v>
      </c>
      <c r="U57" s="38">
        <v>4</v>
      </c>
      <c r="V57" s="38">
        <v>4</v>
      </c>
      <c r="W57" s="38">
        <v>4</v>
      </c>
      <c r="X57" s="38">
        <v>4</v>
      </c>
      <c r="Y57" s="38">
        <v>4</v>
      </c>
      <c r="Z57" s="38">
        <v>4</v>
      </c>
      <c r="AA57" s="38">
        <v>4</v>
      </c>
      <c r="AB57" s="38">
        <v>3</v>
      </c>
      <c r="AC57" s="38">
        <v>2</v>
      </c>
      <c r="AD57" s="38">
        <v>0</v>
      </c>
      <c r="AE57" s="45">
        <v>0</v>
      </c>
      <c r="AF57" s="31">
        <v>0</v>
      </c>
      <c r="AG57" s="31">
        <v>0</v>
      </c>
    </row>
    <row r="58" s="14" customFormat="1" ht="16.8" spans="1:33">
      <c r="A58" s="35"/>
      <c r="B58" s="36"/>
      <c r="C58" s="18" t="s">
        <v>135</v>
      </c>
      <c r="D58" s="18"/>
      <c r="E58" s="30" t="s">
        <v>59</v>
      </c>
      <c r="F58" s="30"/>
      <c r="G58" s="31">
        <v>8</v>
      </c>
      <c r="H58" s="31">
        <v>12</v>
      </c>
      <c r="I58" s="31">
        <v>12</v>
      </c>
      <c r="J58" s="31">
        <v>12</v>
      </c>
      <c r="K58" s="31">
        <v>12</v>
      </c>
      <c r="L58" s="31">
        <v>12</v>
      </c>
      <c r="M58" s="31">
        <v>12</v>
      </c>
      <c r="N58" s="31">
        <v>12</v>
      </c>
      <c r="O58" s="31">
        <v>12</v>
      </c>
      <c r="P58" s="31">
        <v>12</v>
      </c>
      <c r="Q58" s="31">
        <v>12</v>
      </c>
      <c r="R58" s="31">
        <v>12</v>
      </c>
      <c r="S58" s="31">
        <v>12</v>
      </c>
      <c r="T58" s="31">
        <v>12</v>
      </c>
      <c r="U58" s="31">
        <v>12</v>
      </c>
      <c r="V58" s="31">
        <v>12</v>
      </c>
      <c r="W58" s="31">
        <v>12</v>
      </c>
      <c r="X58" s="31">
        <v>12</v>
      </c>
      <c r="Y58" s="31">
        <v>12</v>
      </c>
      <c r="Z58" s="31">
        <v>12</v>
      </c>
      <c r="AA58" s="31">
        <v>12</v>
      </c>
      <c r="AB58" s="31">
        <v>10</v>
      </c>
      <c r="AC58" s="31">
        <v>7</v>
      </c>
      <c r="AD58" s="31">
        <v>5</v>
      </c>
      <c r="AE58" s="45">
        <v>0</v>
      </c>
      <c r="AF58" s="31">
        <v>0</v>
      </c>
      <c r="AG58" s="31">
        <v>0</v>
      </c>
    </row>
    <row r="59" s="14" customFormat="1" ht="16.8" spans="1:33">
      <c r="A59" s="35"/>
      <c r="B59" s="36"/>
      <c r="C59" s="18"/>
      <c r="D59" s="18"/>
      <c r="E59" s="30"/>
      <c r="F59" s="30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43">
        <v>4</v>
      </c>
      <c r="AF59" s="38"/>
      <c r="AG59" s="38"/>
    </row>
    <row r="60" s="14" customFormat="1" ht="16.8" spans="1:33">
      <c r="A60" s="35"/>
      <c r="B60" s="36"/>
      <c r="C60" s="18" t="s">
        <v>136</v>
      </c>
      <c r="D60" s="18"/>
      <c r="E60" s="30" t="s">
        <v>59</v>
      </c>
      <c r="F60" s="30"/>
      <c r="G60" s="37">
        <v>27</v>
      </c>
      <c r="H60" s="37">
        <v>30</v>
      </c>
      <c r="I60" s="37">
        <v>30</v>
      </c>
      <c r="J60" s="37">
        <v>30</v>
      </c>
      <c r="K60" s="37">
        <v>30</v>
      </c>
      <c r="L60" s="37">
        <v>30</v>
      </c>
      <c r="M60" s="37">
        <v>30</v>
      </c>
      <c r="N60" s="37">
        <v>30</v>
      </c>
      <c r="O60" s="37">
        <v>29</v>
      </c>
      <c r="P60" s="37">
        <v>29</v>
      </c>
      <c r="Q60" s="37">
        <v>27</v>
      </c>
      <c r="R60" s="37">
        <v>24</v>
      </c>
      <c r="S60" s="37">
        <v>23</v>
      </c>
      <c r="T60" s="37">
        <v>23</v>
      </c>
      <c r="U60" s="37">
        <v>20</v>
      </c>
      <c r="V60" s="37">
        <v>18</v>
      </c>
      <c r="W60" s="37">
        <v>15</v>
      </c>
      <c r="X60" s="37">
        <v>13</v>
      </c>
      <c r="Y60" s="37">
        <v>10</v>
      </c>
      <c r="Z60" s="37">
        <v>9</v>
      </c>
      <c r="AA60" s="37">
        <v>7</v>
      </c>
      <c r="AB60" s="37">
        <v>7</v>
      </c>
      <c r="AC60" s="37">
        <v>5</v>
      </c>
      <c r="AD60" s="37">
        <v>4</v>
      </c>
      <c r="AE60" s="37">
        <v>4</v>
      </c>
      <c r="AF60" s="44">
        <v>0</v>
      </c>
      <c r="AG60" s="37">
        <v>0</v>
      </c>
    </row>
    <row r="61" s="14" customFormat="1" ht="16.8" spans="1:33">
      <c r="A61" s="35"/>
      <c r="B61" s="36"/>
      <c r="C61" s="35"/>
      <c r="D61" s="35"/>
      <c r="E61" s="35"/>
      <c r="F61" s="35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43">
        <v>3</v>
      </c>
      <c r="AG61" s="38"/>
    </row>
    <row r="62" s="14" customFormat="1" ht="16.8" spans="1:33">
      <c r="A62" s="35"/>
      <c r="B62" s="36" t="s">
        <v>76</v>
      </c>
      <c r="C62" s="18" t="s">
        <v>137</v>
      </c>
      <c r="D62" s="18"/>
      <c r="E62" s="30" t="s">
        <v>38</v>
      </c>
      <c r="F62" s="30"/>
      <c r="G62" s="31">
        <v>1</v>
      </c>
      <c r="H62" s="31">
        <v>1</v>
      </c>
      <c r="I62" s="31">
        <v>1</v>
      </c>
      <c r="J62" s="31">
        <v>1</v>
      </c>
      <c r="K62" s="31">
        <v>1</v>
      </c>
      <c r="L62" s="31">
        <v>1</v>
      </c>
      <c r="M62" s="31">
        <v>1</v>
      </c>
      <c r="N62" s="31">
        <v>1</v>
      </c>
      <c r="O62" s="40">
        <v>0</v>
      </c>
      <c r="P62" s="31">
        <v>5</v>
      </c>
      <c r="Q62" s="31">
        <v>3</v>
      </c>
      <c r="R62" s="31">
        <v>0</v>
      </c>
      <c r="S62" s="31">
        <v>0</v>
      </c>
      <c r="T62" s="31">
        <v>0</v>
      </c>
      <c r="U62" s="31">
        <v>0</v>
      </c>
      <c r="V62" s="31">
        <v>0</v>
      </c>
      <c r="W62" s="31">
        <v>0</v>
      </c>
      <c r="X62" s="31">
        <v>0</v>
      </c>
      <c r="Y62" s="31">
        <v>0</v>
      </c>
      <c r="Z62" s="31">
        <v>0</v>
      </c>
      <c r="AA62" s="31">
        <v>0</v>
      </c>
      <c r="AB62" s="31">
        <v>0</v>
      </c>
      <c r="AC62" s="31">
        <v>0</v>
      </c>
      <c r="AD62" s="31">
        <v>0</v>
      </c>
      <c r="AE62" s="31">
        <v>0</v>
      </c>
      <c r="AF62" s="31">
        <v>0</v>
      </c>
      <c r="AG62" s="31">
        <v>0</v>
      </c>
    </row>
    <row r="63" s="14" customFormat="1" ht="16.8" spans="1:33">
      <c r="A63" s="35"/>
      <c r="B63" s="36"/>
      <c r="C63" s="18"/>
      <c r="D63" s="18"/>
      <c r="E63" s="30"/>
      <c r="F63" s="30"/>
      <c r="G63" s="31"/>
      <c r="H63" s="31"/>
      <c r="I63" s="38"/>
      <c r="J63" s="38"/>
      <c r="K63" s="38"/>
      <c r="L63" s="38"/>
      <c r="M63" s="38"/>
      <c r="N63" s="38"/>
      <c r="O63" s="43">
        <v>0.5</v>
      </c>
      <c r="P63" s="38"/>
      <c r="Q63" s="38"/>
      <c r="R63" s="31"/>
      <c r="S63" s="31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</row>
    <row r="64" s="14" customFormat="1" ht="16.8" spans="1:33">
      <c r="A64" s="35"/>
      <c r="B64" s="36"/>
      <c r="C64" s="18" t="s">
        <v>138</v>
      </c>
      <c r="D64" s="18"/>
      <c r="E64" s="30" t="s">
        <v>38</v>
      </c>
      <c r="F64" s="30"/>
      <c r="G64" s="31">
        <v>1.5</v>
      </c>
      <c r="H64" s="31">
        <v>2</v>
      </c>
      <c r="I64" s="31">
        <v>2</v>
      </c>
      <c r="J64" s="31">
        <v>2</v>
      </c>
      <c r="K64" s="31">
        <v>2</v>
      </c>
      <c r="L64" s="31">
        <v>2</v>
      </c>
      <c r="M64" s="31">
        <v>2</v>
      </c>
      <c r="N64" s="31">
        <v>2</v>
      </c>
      <c r="O64" s="31">
        <v>2</v>
      </c>
      <c r="P64" s="31">
        <v>2</v>
      </c>
      <c r="Q64" s="31">
        <v>2</v>
      </c>
      <c r="R64" s="31">
        <v>2</v>
      </c>
      <c r="S64" s="40">
        <v>0</v>
      </c>
      <c r="T64" s="31">
        <v>0</v>
      </c>
      <c r="U64" s="31">
        <v>0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</row>
    <row r="65" s="14" customFormat="1" ht="16.8" spans="1:33">
      <c r="A65" s="35"/>
      <c r="B65" s="36"/>
      <c r="C65" s="35"/>
      <c r="D65" s="35"/>
      <c r="E65" s="35"/>
      <c r="F65" s="35"/>
      <c r="G65" s="37"/>
      <c r="H65" s="37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43">
        <v>0.5</v>
      </c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</row>
    <row r="66" s="14" customFormat="1" ht="16.8" spans="1:34">
      <c r="A66" s="35"/>
      <c r="B66" s="36"/>
      <c r="C66" s="46" t="s">
        <v>139</v>
      </c>
      <c r="D66" s="46"/>
      <c r="E66" s="4" t="s">
        <v>33</v>
      </c>
      <c r="F66" s="4"/>
      <c r="G66" s="38">
        <v>1</v>
      </c>
      <c r="H66" s="38">
        <v>1</v>
      </c>
      <c r="I66" s="38">
        <v>1</v>
      </c>
      <c r="J66" s="38">
        <v>1</v>
      </c>
      <c r="K66" s="38">
        <v>1</v>
      </c>
      <c r="L66" s="38">
        <v>1</v>
      </c>
      <c r="M66" s="38">
        <v>1</v>
      </c>
      <c r="N66" s="38">
        <v>1</v>
      </c>
      <c r="O66" s="38">
        <v>1</v>
      </c>
      <c r="P66" s="38">
        <v>1</v>
      </c>
      <c r="Q66" s="38">
        <v>1</v>
      </c>
      <c r="R66" s="38">
        <v>1</v>
      </c>
      <c r="S66" s="38">
        <v>1</v>
      </c>
      <c r="T66" s="38">
        <v>1</v>
      </c>
      <c r="U66" s="38">
        <v>1</v>
      </c>
      <c r="V66" s="38">
        <v>1</v>
      </c>
      <c r="W66" s="40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  <c r="AH66"/>
    </row>
    <row r="67" s="14" customFormat="1" ht="16.8" spans="1:33">
      <c r="A67" s="35"/>
      <c r="B67" s="36"/>
      <c r="C67" s="18" t="s">
        <v>140</v>
      </c>
      <c r="D67" s="18"/>
      <c r="E67" s="30" t="s">
        <v>38</v>
      </c>
      <c r="F67" s="30"/>
      <c r="G67" s="38">
        <v>0.5</v>
      </c>
      <c r="H67" s="38">
        <v>1</v>
      </c>
      <c r="I67" s="38">
        <v>1</v>
      </c>
      <c r="J67" s="38">
        <v>1</v>
      </c>
      <c r="K67" s="38">
        <v>1</v>
      </c>
      <c r="L67" s="38">
        <v>1</v>
      </c>
      <c r="M67" s="38">
        <v>1</v>
      </c>
      <c r="N67" s="38">
        <v>1</v>
      </c>
      <c r="O67" s="38">
        <v>1</v>
      </c>
      <c r="P67" s="38">
        <v>1</v>
      </c>
      <c r="Q67" s="38">
        <v>1</v>
      </c>
      <c r="R67" s="38">
        <v>1</v>
      </c>
      <c r="S67" s="38">
        <v>1</v>
      </c>
      <c r="T67" s="38">
        <v>1</v>
      </c>
      <c r="U67" s="38">
        <v>1</v>
      </c>
      <c r="V67" s="38">
        <v>1</v>
      </c>
      <c r="W67" s="38">
        <v>1</v>
      </c>
      <c r="X67" s="38">
        <v>1</v>
      </c>
      <c r="Y67" s="40">
        <v>0</v>
      </c>
      <c r="Z67" s="31">
        <v>0</v>
      </c>
      <c r="AA67" s="31">
        <v>0</v>
      </c>
      <c r="AB67" s="31">
        <v>0</v>
      </c>
      <c r="AC67" s="31">
        <v>0</v>
      </c>
      <c r="AD67" s="31">
        <v>0</v>
      </c>
      <c r="AE67" s="31">
        <v>0</v>
      </c>
      <c r="AF67" s="31">
        <v>0</v>
      </c>
      <c r="AG67" s="31">
        <v>0</v>
      </c>
    </row>
    <row r="68" s="14" customFormat="1" ht="16.8" spans="1:33">
      <c r="A68" s="35"/>
      <c r="B68" s="36"/>
      <c r="C68" s="35"/>
      <c r="D68" s="35"/>
      <c r="E68" s="35"/>
      <c r="F68" s="35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43">
        <v>0.5</v>
      </c>
      <c r="Z68" s="37"/>
      <c r="AA68" s="37"/>
      <c r="AB68" s="37"/>
      <c r="AC68" s="37"/>
      <c r="AD68" s="37"/>
      <c r="AE68" s="37"/>
      <c r="AF68" s="37"/>
      <c r="AG68" s="37"/>
    </row>
    <row r="69" s="14" customFormat="1" ht="16.8" spans="1:33">
      <c r="A69" s="35"/>
      <c r="B69" s="36"/>
      <c r="C69" s="46" t="s">
        <v>141</v>
      </c>
      <c r="D69" s="46"/>
      <c r="E69" s="4" t="s">
        <v>33</v>
      </c>
      <c r="F69" s="4"/>
      <c r="G69" s="38">
        <v>1</v>
      </c>
      <c r="H69" s="38">
        <v>1</v>
      </c>
      <c r="I69" s="38">
        <v>1</v>
      </c>
      <c r="J69" s="38">
        <v>1</v>
      </c>
      <c r="K69" s="38">
        <v>1</v>
      </c>
      <c r="L69" s="38">
        <v>1</v>
      </c>
      <c r="M69" s="38">
        <v>1</v>
      </c>
      <c r="N69" s="38">
        <v>1</v>
      </c>
      <c r="O69" s="38">
        <v>1</v>
      </c>
      <c r="P69" s="38">
        <v>1</v>
      </c>
      <c r="Q69" s="38">
        <v>1</v>
      </c>
      <c r="R69" s="38">
        <v>1</v>
      </c>
      <c r="S69" s="38">
        <v>1</v>
      </c>
      <c r="T69" s="38">
        <v>1</v>
      </c>
      <c r="U69" s="38">
        <v>1</v>
      </c>
      <c r="V69" s="38">
        <v>1</v>
      </c>
      <c r="W69" s="38">
        <v>1</v>
      </c>
      <c r="X69" s="38">
        <v>1</v>
      </c>
      <c r="Y69" s="38">
        <v>1</v>
      </c>
      <c r="Z69" s="38">
        <v>1</v>
      </c>
      <c r="AA69" s="38">
        <v>1</v>
      </c>
      <c r="AB69" s="45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</row>
    <row r="70" s="14" customFormat="1" ht="16.8" spans="1:33">
      <c r="A70" s="35"/>
      <c r="B70" s="36"/>
      <c r="C70" s="18" t="s">
        <v>142</v>
      </c>
      <c r="D70" s="18"/>
      <c r="E70" s="30" t="s">
        <v>33</v>
      </c>
      <c r="F70" s="30"/>
      <c r="G70" s="38">
        <v>0.5</v>
      </c>
      <c r="H70" s="38">
        <v>1</v>
      </c>
      <c r="I70" s="38">
        <v>1</v>
      </c>
      <c r="J70" s="38">
        <v>1</v>
      </c>
      <c r="K70" s="38">
        <v>1</v>
      </c>
      <c r="L70" s="38">
        <v>1</v>
      </c>
      <c r="M70" s="38">
        <v>1</v>
      </c>
      <c r="N70" s="38">
        <v>1</v>
      </c>
      <c r="O70" s="38">
        <v>1</v>
      </c>
      <c r="P70" s="38">
        <v>1</v>
      </c>
      <c r="Q70" s="38">
        <v>1</v>
      </c>
      <c r="R70" s="38">
        <v>1</v>
      </c>
      <c r="S70" s="38">
        <v>1</v>
      </c>
      <c r="T70" s="38">
        <v>1</v>
      </c>
      <c r="U70" s="38">
        <v>1</v>
      </c>
      <c r="V70" s="38">
        <v>1</v>
      </c>
      <c r="W70" s="38">
        <v>1</v>
      </c>
      <c r="X70" s="38">
        <v>1</v>
      </c>
      <c r="Y70" s="38">
        <v>1</v>
      </c>
      <c r="Z70" s="38">
        <v>1</v>
      </c>
      <c r="AA70" s="38">
        <v>1</v>
      </c>
      <c r="AB70" s="38">
        <v>1</v>
      </c>
      <c r="AC70" s="38">
        <v>1</v>
      </c>
      <c r="AD70" s="38">
        <v>1</v>
      </c>
      <c r="AE70" s="38">
        <v>1</v>
      </c>
      <c r="AF70" s="38">
        <v>0</v>
      </c>
      <c r="AG70" s="38">
        <v>0</v>
      </c>
    </row>
    <row r="71" s="14" customFormat="1" ht="16.8" spans="1:33">
      <c r="A71" s="35"/>
      <c r="B71" s="36"/>
      <c r="C71" s="18"/>
      <c r="D71" s="18"/>
      <c r="E71" s="4"/>
      <c r="F71" s="4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7"/>
      <c r="X71" s="38"/>
      <c r="Y71" s="38"/>
      <c r="Z71" s="38"/>
      <c r="AA71" s="38"/>
      <c r="AB71" s="38"/>
      <c r="AC71" s="38"/>
      <c r="AD71" s="38"/>
      <c r="AE71" s="38"/>
      <c r="AF71" s="43">
        <v>0.5</v>
      </c>
      <c r="AG71" s="38"/>
    </row>
    <row r="72" s="14" customFormat="1" ht="16.8" spans="1:33">
      <c r="A72" s="35"/>
      <c r="B72" s="36" t="s">
        <v>86</v>
      </c>
      <c r="C72" s="18" t="s">
        <v>143</v>
      </c>
      <c r="D72" s="18"/>
      <c r="E72" s="30" t="s">
        <v>30</v>
      </c>
      <c r="F72" s="30"/>
      <c r="G72" s="38">
        <v>3</v>
      </c>
      <c r="H72" s="38">
        <v>3</v>
      </c>
      <c r="I72" s="38">
        <v>3</v>
      </c>
      <c r="J72" s="38">
        <v>3</v>
      </c>
      <c r="K72" s="38">
        <v>3</v>
      </c>
      <c r="L72" s="38">
        <v>3</v>
      </c>
      <c r="M72" s="38">
        <v>3</v>
      </c>
      <c r="N72" s="38">
        <v>3</v>
      </c>
      <c r="O72" s="45">
        <v>0</v>
      </c>
      <c r="P72" s="38">
        <v>0</v>
      </c>
      <c r="Q72" s="38">
        <v>0</v>
      </c>
      <c r="R72" s="38">
        <v>0</v>
      </c>
      <c r="S72" s="38">
        <v>0</v>
      </c>
      <c r="T72" s="38">
        <v>0</v>
      </c>
      <c r="U72" s="38">
        <v>0</v>
      </c>
      <c r="V72" s="38">
        <v>0</v>
      </c>
      <c r="W72" s="38">
        <v>0</v>
      </c>
      <c r="X72" s="38">
        <v>0</v>
      </c>
      <c r="Y72" s="38">
        <v>0</v>
      </c>
      <c r="Z72" s="38">
        <v>0</v>
      </c>
      <c r="AA72" s="38">
        <v>0</v>
      </c>
      <c r="AB72" s="38">
        <v>0</v>
      </c>
      <c r="AC72" s="38">
        <v>0</v>
      </c>
      <c r="AD72" s="38">
        <v>0</v>
      </c>
      <c r="AE72" s="38">
        <v>0</v>
      </c>
      <c r="AF72" s="38">
        <v>0</v>
      </c>
      <c r="AG72" s="38">
        <v>0</v>
      </c>
    </row>
    <row r="73" s="14" customFormat="1" ht="16.8" spans="1:33">
      <c r="A73" s="35"/>
      <c r="B73" s="36"/>
      <c r="C73" s="18" t="s">
        <v>144</v>
      </c>
      <c r="D73" s="18"/>
      <c r="E73" s="30" t="s">
        <v>30</v>
      </c>
      <c r="F73" s="30"/>
      <c r="G73" s="38">
        <v>3</v>
      </c>
      <c r="H73" s="38">
        <v>5</v>
      </c>
      <c r="I73" s="38">
        <v>5</v>
      </c>
      <c r="J73" s="38">
        <v>5</v>
      </c>
      <c r="K73" s="38">
        <v>5</v>
      </c>
      <c r="L73" s="38">
        <v>5</v>
      </c>
      <c r="M73" s="38">
        <v>5</v>
      </c>
      <c r="N73" s="38">
        <v>5</v>
      </c>
      <c r="O73" s="38">
        <v>5</v>
      </c>
      <c r="P73" s="38">
        <v>5</v>
      </c>
      <c r="Q73" s="38">
        <v>5</v>
      </c>
      <c r="R73" s="38">
        <v>4</v>
      </c>
      <c r="S73" s="45">
        <v>0</v>
      </c>
      <c r="T73" s="38">
        <v>0</v>
      </c>
      <c r="U73" s="38">
        <v>0</v>
      </c>
      <c r="V73" s="38">
        <v>0</v>
      </c>
      <c r="W73" s="38">
        <v>0</v>
      </c>
      <c r="X73" s="38">
        <v>0</v>
      </c>
      <c r="Y73" s="38">
        <v>0</v>
      </c>
      <c r="Z73" s="38">
        <v>0</v>
      </c>
      <c r="AA73" s="38">
        <v>0</v>
      </c>
      <c r="AB73" s="38">
        <v>0</v>
      </c>
      <c r="AC73" s="38">
        <v>0</v>
      </c>
      <c r="AD73" s="38">
        <v>0</v>
      </c>
      <c r="AE73" s="38">
        <v>0</v>
      </c>
      <c r="AF73" s="38">
        <v>0</v>
      </c>
      <c r="AG73" s="38">
        <v>0</v>
      </c>
    </row>
    <row r="74" s="14" customFormat="1" ht="16.8" spans="1:33">
      <c r="A74" s="35"/>
      <c r="B74" s="36"/>
      <c r="C74" s="46"/>
      <c r="D74" s="46"/>
      <c r="E74" s="30"/>
      <c r="F74" s="30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43">
        <v>2</v>
      </c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</row>
    <row r="75" s="14" customFormat="1" ht="16.8" spans="1:33">
      <c r="A75" s="35"/>
      <c r="B75" s="36"/>
      <c r="C75" s="46" t="s">
        <v>145</v>
      </c>
      <c r="D75" s="46"/>
      <c r="E75" s="30" t="s">
        <v>30</v>
      </c>
      <c r="F75" s="30"/>
      <c r="G75" s="38">
        <v>4</v>
      </c>
      <c r="H75" s="38">
        <v>5</v>
      </c>
      <c r="I75" s="38">
        <v>5</v>
      </c>
      <c r="J75" s="38">
        <v>5</v>
      </c>
      <c r="K75" s="38">
        <v>5</v>
      </c>
      <c r="L75" s="38">
        <v>5</v>
      </c>
      <c r="M75" s="38">
        <v>5</v>
      </c>
      <c r="N75" s="38">
        <v>5</v>
      </c>
      <c r="O75" s="38">
        <v>5</v>
      </c>
      <c r="P75" s="38">
        <v>5</v>
      </c>
      <c r="Q75" s="38">
        <v>5</v>
      </c>
      <c r="R75" s="38">
        <v>5</v>
      </c>
      <c r="S75" s="38">
        <v>5</v>
      </c>
      <c r="T75" s="38">
        <v>5</v>
      </c>
      <c r="U75" s="38">
        <v>4</v>
      </c>
      <c r="V75" s="38">
        <v>2</v>
      </c>
      <c r="W75" s="40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</row>
    <row r="76" s="14" customFormat="1" ht="16.8" spans="1:33">
      <c r="A76" s="35"/>
      <c r="B76" s="36"/>
      <c r="C76" s="18"/>
      <c r="D76" s="18"/>
      <c r="E76" s="4"/>
      <c r="F76" s="4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43">
        <v>1</v>
      </c>
      <c r="X76" s="37"/>
      <c r="Y76" s="37"/>
      <c r="Z76" s="37"/>
      <c r="AA76" s="38"/>
      <c r="AB76" s="38"/>
      <c r="AC76" s="38"/>
      <c r="AD76" s="38"/>
      <c r="AE76" s="38"/>
      <c r="AF76" s="38"/>
      <c r="AG76" s="38"/>
    </row>
    <row r="77" s="14" customFormat="1" ht="16.8" spans="1:33">
      <c r="A77" s="35"/>
      <c r="B77" s="36"/>
      <c r="C77" s="18" t="s">
        <v>146</v>
      </c>
      <c r="D77" s="18"/>
      <c r="E77" s="30" t="s">
        <v>30</v>
      </c>
      <c r="F77" s="30"/>
      <c r="G77" s="38">
        <v>5</v>
      </c>
      <c r="H77" s="38">
        <v>5</v>
      </c>
      <c r="I77" s="38">
        <v>5</v>
      </c>
      <c r="J77" s="38">
        <v>5</v>
      </c>
      <c r="K77" s="38">
        <v>5</v>
      </c>
      <c r="L77" s="38">
        <v>5</v>
      </c>
      <c r="M77" s="38">
        <v>5</v>
      </c>
      <c r="N77" s="38">
        <v>5</v>
      </c>
      <c r="O77" s="38">
        <v>5</v>
      </c>
      <c r="P77" s="38">
        <v>5</v>
      </c>
      <c r="Q77" s="38">
        <v>5</v>
      </c>
      <c r="R77" s="38">
        <v>5</v>
      </c>
      <c r="S77" s="38">
        <v>5</v>
      </c>
      <c r="T77" s="38">
        <v>5</v>
      </c>
      <c r="U77" s="38">
        <v>5</v>
      </c>
      <c r="V77" s="38">
        <v>5</v>
      </c>
      <c r="W77" s="38">
        <v>3</v>
      </c>
      <c r="X77" s="38">
        <v>2</v>
      </c>
      <c r="Y77" s="45">
        <v>0</v>
      </c>
      <c r="Z77" s="31">
        <v>0</v>
      </c>
      <c r="AA77" s="31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</row>
    <row r="78" s="14" customFormat="1" ht="16.8" spans="1:33">
      <c r="A78" s="35"/>
      <c r="B78" s="36"/>
      <c r="C78" s="46" t="s">
        <v>147</v>
      </c>
      <c r="D78" s="46"/>
      <c r="E78" s="30" t="s">
        <v>59</v>
      </c>
      <c r="F78" s="30"/>
      <c r="G78" s="38">
        <v>1</v>
      </c>
      <c r="H78" s="38">
        <v>2</v>
      </c>
      <c r="I78" s="38">
        <v>2</v>
      </c>
      <c r="J78" s="38">
        <v>2</v>
      </c>
      <c r="K78" s="38">
        <v>2</v>
      </c>
      <c r="L78" s="38">
        <v>2</v>
      </c>
      <c r="M78" s="38">
        <v>2</v>
      </c>
      <c r="N78" s="38">
        <v>2</v>
      </c>
      <c r="O78" s="38">
        <v>2</v>
      </c>
      <c r="P78" s="38">
        <v>2</v>
      </c>
      <c r="Q78" s="38">
        <v>2</v>
      </c>
      <c r="R78" s="38">
        <v>2</v>
      </c>
      <c r="S78" s="38">
        <v>2</v>
      </c>
      <c r="T78" s="38">
        <v>2</v>
      </c>
      <c r="U78" s="38">
        <v>2</v>
      </c>
      <c r="V78" s="38">
        <v>2</v>
      </c>
      <c r="W78" s="38">
        <v>2</v>
      </c>
      <c r="X78" s="38">
        <v>2</v>
      </c>
      <c r="Y78" s="38">
        <v>2</v>
      </c>
      <c r="Z78" s="38">
        <v>2</v>
      </c>
      <c r="AA78" s="38">
        <v>2</v>
      </c>
      <c r="AB78" s="38">
        <v>2</v>
      </c>
      <c r="AC78" s="45">
        <v>0</v>
      </c>
      <c r="AD78" s="31">
        <v>0</v>
      </c>
      <c r="AE78" s="31">
        <v>0</v>
      </c>
      <c r="AF78" s="31">
        <v>0</v>
      </c>
      <c r="AG78" s="31">
        <v>0</v>
      </c>
    </row>
    <row r="79" s="14" customFormat="1" ht="16.8" spans="1:33">
      <c r="A79" s="35"/>
      <c r="B79" s="36"/>
      <c r="C79" s="18"/>
      <c r="D79" s="18"/>
      <c r="E79" s="4"/>
      <c r="F79" s="4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43">
        <v>1</v>
      </c>
      <c r="AD79" s="38"/>
      <c r="AE79" s="38"/>
      <c r="AF79" s="38"/>
      <c r="AG79" s="38"/>
    </row>
    <row r="80" s="14" customFormat="1" ht="16.8" spans="1:33">
      <c r="A80" s="35"/>
      <c r="B80" s="36"/>
      <c r="C80" s="18" t="s">
        <v>148</v>
      </c>
      <c r="D80" s="18"/>
      <c r="E80" s="30" t="s">
        <v>30</v>
      </c>
      <c r="F80" s="30"/>
      <c r="G80" s="38">
        <v>5</v>
      </c>
      <c r="H80" s="38">
        <v>5</v>
      </c>
      <c r="I80" s="38">
        <v>5</v>
      </c>
      <c r="J80" s="38">
        <v>5</v>
      </c>
      <c r="K80" s="38">
        <v>5</v>
      </c>
      <c r="L80" s="38">
        <v>5</v>
      </c>
      <c r="M80" s="38">
        <v>5</v>
      </c>
      <c r="N80" s="38">
        <v>5</v>
      </c>
      <c r="O80" s="38">
        <v>5</v>
      </c>
      <c r="P80" s="38">
        <v>5</v>
      </c>
      <c r="Q80" s="38">
        <v>5</v>
      </c>
      <c r="R80" s="38">
        <v>5</v>
      </c>
      <c r="S80" s="38">
        <v>5</v>
      </c>
      <c r="T80" s="38">
        <v>5</v>
      </c>
      <c r="U80" s="38">
        <v>5</v>
      </c>
      <c r="V80" s="38">
        <v>5</v>
      </c>
      <c r="W80" s="38">
        <v>5</v>
      </c>
      <c r="X80" s="38">
        <v>5</v>
      </c>
      <c r="Y80" s="38">
        <v>5</v>
      </c>
      <c r="Z80" s="38">
        <v>5</v>
      </c>
      <c r="AA80" s="38">
        <v>5</v>
      </c>
      <c r="AB80" s="38">
        <v>5</v>
      </c>
      <c r="AC80" s="38">
        <v>4</v>
      </c>
      <c r="AD80" s="38">
        <v>3</v>
      </c>
      <c r="AE80" s="38">
        <v>1</v>
      </c>
      <c r="AF80" s="45">
        <v>0</v>
      </c>
      <c r="AG80" s="38">
        <v>0</v>
      </c>
    </row>
    <row r="81" s="14" customFormat="1" ht="16.8" spans="1:33">
      <c r="A81" s="35"/>
      <c r="B81" s="36" t="s">
        <v>96</v>
      </c>
      <c r="C81" s="18" t="s">
        <v>149</v>
      </c>
      <c r="D81" s="18"/>
      <c r="E81" s="30" t="s">
        <v>33</v>
      </c>
      <c r="F81" s="30"/>
      <c r="G81" s="38">
        <v>1</v>
      </c>
      <c r="H81" s="38">
        <v>1</v>
      </c>
      <c r="I81" s="38">
        <v>1</v>
      </c>
      <c r="J81" s="38">
        <v>1</v>
      </c>
      <c r="K81" s="38">
        <v>1</v>
      </c>
      <c r="L81" s="38">
        <v>1</v>
      </c>
      <c r="M81" s="38">
        <v>1</v>
      </c>
      <c r="N81" s="38">
        <v>1</v>
      </c>
      <c r="O81" s="38">
        <v>1</v>
      </c>
      <c r="P81" s="38">
        <v>1</v>
      </c>
      <c r="Q81" s="38">
        <v>1</v>
      </c>
      <c r="R81" s="38">
        <v>1</v>
      </c>
      <c r="S81" s="38">
        <v>1</v>
      </c>
      <c r="T81" s="38">
        <v>1</v>
      </c>
      <c r="U81" s="38">
        <v>1</v>
      </c>
      <c r="V81" s="38">
        <v>1</v>
      </c>
      <c r="W81" s="38">
        <v>1</v>
      </c>
      <c r="X81" s="38">
        <v>1</v>
      </c>
      <c r="Y81" s="38">
        <v>1</v>
      </c>
      <c r="Z81" s="38">
        <v>1</v>
      </c>
      <c r="AA81" s="38">
        <v>1</v>
      </c>
      <c r="AB81" s="38">
        <v>1</v>
      </c>
      <c r="AC81" s="38">
        <v>1</v>
      </c>
      <c r="AD81" s="38">
        <v>1</v>
      </c>
      <c r="AE81" s="38">
        <v>1</v>
      </c>
      <c r="AF81" s="45">
        <v>0</v>
      </c>
      <c r="AG81" s="38">
        <v>0</v>
      </c>
    </row>
    <row r="82" s="14" customFormat="1" ht="16.8" spans="1:33">
      <c r="A82" s="35"/>
      <c r="B82" s="36"/>
      <c r="C82" s="18" t="s">
        <v>150</v>
      </c>
      <c r="D82" s="18"/>
      <c r="E82" s="30" t="s">
        <v>33</v>
      </c>
      <c r="F82" s="30"/>
      <c r="G82" s="38">
        <v>2</v>
      </c>
      <c r="H82" s="38">
        <v>2</v>
      </c>
      <c r="I82" s="38">
        <v>2</v>
      </c>
      <c r="J82" s="38">
        <v>2</v>
      </c>
      <c r="K82" s="38">
        <v>2</v>
      </c>
      <c r="L82" s="38">
        <v>2</v>
      </c>
      <c r="M82" s="38">
        <v>2</v>
      </c>
      <c r="N82" s="38">
        <v>2</v>
      </c>
      <c r="O82" s="38">
        <v>2</v>
      </c>
      <c r="P82" s="38">
        <v>2</v>
      </c>
      <c r="Q82" s="38">
        <v>2</v>
      </c>
      <c r="R82" s="38">
        <v>2</v>
      </c>
      <c r="S82" s="38">
        <v>2</v>
      </c>
      <c r="T82" s="38">
        <v>2</v>
      </c>
      <c r="U82" s="38">
        <v>2</v>
      </c>
      <c r="V82" s="38">
        <v>2</v>
      </c>
      <c r="W82" s="38">
        <v>2</v>
      </c>
      <c r="X82" s="38">
        <v>2</v>
      </c>
      <c r="Y82" s="38">
        <v>2</v>
      </c>
      <c r="Z82" s="38">
        <v>2</v>
      </c>
      <c r="AA82" s="38">
        <v>2</v>
      </c>
      <c r="AB82" s="38">
        <v>2</v>
      </c>
      <c r="AC82" s="38">
        <v>2</v>
      </c>
      <c r="AD82" s="38">
        <v>2</v>
      </c>
      <c r="AE82" s="38">
        <v>2</v>
      </c>
      <c r="AF82" s="45">
        <v>0</v>
      </c>
      <c r="AG82" s="38">
        <v>0</v>
      </c>
    </row>
    <row r="83" s="14" customFormat="1" ht="16.8" spans="1:33">
      <c r="A83" s="35"/>
      <c r="B83" s="36"/>
      <c r="C83" s="46" t="s">
        <v>151</v>
      </c>
      <c r="D83" s="46"/>
      <c r="E83" s="30" t="s">
        <v>38</v>
      </c>
      <c r="F83" s="30"/>
      <c r="G83" s="38">
        <v>2</v>
      </c>
      <c r="H83" s="38">
        <v>2</v>
      </c>
      <c r="I83" s="38">
        <v>2</v>
      </c>
      <c r="J83" s="38">
        <v>2</v>
      </c>
      <c r="K83" s="38">
        <v>2</v>
      </c>
      <c r="L83" s="38">
        <v>2</v>
      </c>
      <c r="M83" s="38">
        <v>2</v>
      </c>
      <c r="N83" s="38">
        <v>2</v>
      </c>
      <c r="O83" s="38">
        <v>2</v>
      </c>
      <c r="P83" s="38">
        <v>2</v>
      </c>
      <c r="Q83" s="38">
        <v>2</v>
      </c>
      <c r="R83" s="38">
        <v>2</v>
      </c>
      <c r="S83" s="38">
        <v>2</v>
      </c>
      <c r="T83" s="38">
        <v>2</v>
      </c>
      <c r="U83" s="38">
        <v>2</v>
      </c>
      <c r="V83" s="38">
        <v>2</v>
      </c>
      <c r="W83" s="38">
        <v>2</v>
      </c>
      <c r="X83" s="38">
        <v>2</v>
      </c>
      <c r="Y83" s="38">
        <v>2</v>
      </c>
      <c r="Z83" s="38">
        <v>2</v>
      </c>
      <c r="AA83" s="38">
        <v>2</v>
      </c>
      <c r="AB83" s="38">
        <v>2</v>
      </c>
      <c r="AC83" s="38">
        <v>2</v>
      </c>
      <c r="AD83" s="38">
        <v>2</v>
      </c>
      <c r="AE83" s="38">
        <v>2</v>
      </c>
      <c r="AF83" s="45">
        <v>0</v>
      </c>
      <c r="AG83" s="38">
        <v>0</v>
      </c>
    </row>
    <row r="84" s="14" customFormat="1" ht="16.8" spans="1:33">
      <c r="A84" s="35"/>
      <c r="B84" s="36"/>
      <c r="C84" s="18" t="s">
        <v>152</v>
      </c>
      <c r="D84" s="18"/>
      <c r="E84" s="30" t="s">
        <v>38</v>
      </c>
      <c r="F84" s="30"/>
      <c r="G84" s="38">
        <v>2</v>
      </c>
      <c r="H84" s="38">
        <v>2</v>
      </c>
      <c r="I84" s="38">
        <v>2</v>
      </c>
      <c r="J84" s="38">
        <v>2</v>
      </c>
      <c r="K84" s="38">
        <v>2</v>
      </c>
      <c r="L84" s="38">
        <v>2</v>
      </c>
      <c r="M84" s="38">
        <v>2</v>
      </c>
      <c r="N84" s="38">
        <v>2</v>
      </c>
      <c r="O84" s="38">
        <v>2</v>
      </c>
      <c r="P84" s="38">
        <v>2</v>
      </c>
      <c r="Q84" s="38">
        <v>2</v>
      </c>
      <c r="R84" s="38">
        <v>2</v>
      </c>
      <c r="S84" s="38">
        <v>2</v>
      </c>
      <c r="T84" s="38">
        <v>2</v>
      </c>
      <c r="U84" s="38">
        <v>2</v>
      </c>
      <c r="V84" s="38">
        <v>2</v>
      </c>
      <c r="W84" s="38">
        <v>2</v>
      </c>
      <c r="X84" s="38">
        <v>2</v>
      </c>
      <c r="Y84" s="38">
        <v>2</v>
      </c>
      <c r="Z84" s="38">
        <v>2</v>
      </c>
      <c r="AA84" s="38">
        <v>2</v>
      </c>
      <c r="AB84" s="38">
        <v>2</v>
      </c>
      <c r="AC84" s="38">
        <v>2</v>
      </c>
      <c r="AD84" s="38">
        <v>2</v>
      </c>
      <c r="AE84" s="38">
        <v>2</v>
      </c>
      <c r="AF84" s="45">
        <v>0</v>
      </c>
      <c r="AG84" s="38">
        <v>0</v>
      </c>
    </row>
    <row r="85" s="14" customFormat="1" ht="16.8" spans="1:33">
      <c r="A85" s="35"/>
      <c r="B85" s="36"/>
      <c r="C85" s="46" t="s">
        <v>153</v>
      </c>
      <c r="D85" s="46"/>
      <c r="E85" s="30" t="s">
        <v>38</v>
      </c>
      <c r="F85" s="30"/>
      <c r="G85" s="38">
        <v>2</v>
      </c>
      <c r="H85" s="38">
        <v>2</v>
      </c>
      <c r="I85" s="38">
        <v>2</v>
      </c>
      <c r="J85" s="38">
        <v>2</v>
      </c>
      <c r="K85" s="38">
        <v>2</v>
      </c>
      <c r="L85" s="38">
        <v>2</v>
      </c>
      <c r="M85" s="38">
        <v>2</v>
      </c>
      <c r="N85" s="38">
        <v>2</v>
      </c>
      <c r="O85" s="38">
        <v>2</v>
      </c>
      <c r="P85" s="38">
        <v>2</v>
      </c>
      <c r="Q85" s="38">
        <v>2</v>
      </c>
      <c r="R85" s="38">
        <v>2</v>
      </c>
      <c r="S85" s="38">
        <v>2</v>
      </c>
      <c r="T85" s="38">
        <v>2</v>
      </c>
      <c r="U85" s="38">
        <v>2</v>
      </c>
      <c r="V85" s="38">
        <v>2</v>
      </c>
      <c r="W85" s="38">
        <v>2</v>
      </c>
      <c r="X85" s="38">
        <v>2</v>
      </c>
      <c r="Y85" s="38">
        <v>2</v>
      </c>
      <c r="Z85" s="38">
        <v>2</v>
      </c>
      <c r="AA85" s="38">
        <v>2</v>
      </c>
      <c r="AB85" s="38">
        <v>2</v>
      </c>
      <c r="AC85" s="38">
        <v>2</v>
      </c>
      <c r="AD85" s="38">
        <v>2</v>
      </c>
      <c r="AE85" s="38">
        <v>2</v>
      </c>
      <c r="AF85" s="45">
        <v>0</v>
      </c>
      <c r="AG85" s="38">
        <v>0</v>
      </c>
    </row>
    <row r="86" s="14" customFormat="1" ht="16.8" spans="1:33">
      <c r="A86" s="35"/>
      <c r="B86" s="36"/>
      <c r="C86" s="18" t="s">
        <v>154</v>
      </c>
      <c r="D86" s="18"/>
      <c r="E86" s="30" t="s">
        <v>33</v>
      </c>
      <c r="F86" s="30"/>
      <c r="G86" s="38">
        <v>1</v>
      </c>
      <c r="H86" s="38">
        <v>1</v>
      </c>
      <c r="I86" s="38">
        <v>1</v>
      </c>
      <c r="J86" s="38">
        <v>1</v>
      </c>
      <c r="K86" s="38">
        <v>1</v>
      </c>
      <c r="L86" s="38">
        <v>1</v>
      </c>
      <c r="M86" s="38">
        <v>1</v>
      </c>
      <c r="N86" s="38">
        <v>1</v>
      </c>
      <c r="O86" s="38">
        <v>1</v>
      </c>
      <c r="P86" s="38">
        <v>1</v>
      </c>
      <c r="Q86" s="38">
        <v>1</v>
      </c>
      <c r="R86" s="38">
        <v>1</v>
      </c>
      <c r="S86" s="38">
        <v>1</v>
      </c>
      <c r="T86" s="38">
        <v>1</v>
      </c>
      <c r="U86" s="38">
        <v>1</v>
      </c>
      <c r="V86" s="38">
        <v>1</v>
      </c>
      <c r="W86" s="38">
        <v>1</v>
      </c>
      <c r="X86" s="38">
        <v>1</v>
      </c>
      <c r="Y86" s="38">
        <v>1</v>
      </c>
      <c r="Z86" s="38">
        <v>1</v>
      </c>
      <c r="AA86" s="38">
        <v>1</v>
      </c>
      <c r="AB86" s="38">
        <v>1</v>
      </c>
      <c r="AC86" s="38">
        <v>1</v>
      </c>
      <c r="AD86" s="38">
        <v>1</v>
      </c>
      <c r="AE86" s="38">
        <v>1</v>
      </c>
      <c r="AF86" s="45">
        <v>0</v>
      </c>
      <c r="AG86" s="38">
        <v>0</v>
      </c>
    </row>
    <row r="87" s="14" customFormat="1" ht="16.8" spans="1:33">
      <c r="A87" s="35"/>
      <c r="B87" s="36" t="s">
        <v>106</v>
      </c>
      <c r="C87" s="18" t="s">
        <v>155</v>
      </c>
      <c r="D87" s="18"/>
      <c r="E87" s="30" t="s">
        <v>26</v>
      </c>
      <c r="F87" s="30"/>
      <c r="G87" s="31">
        <v>2</v>
      </c>
      <c r="H87" s="31">
        <v>2</v>
      </c>
      <c r="I87" s="31">
        <v>2</v>
      </c>
      <c r="J87" s="31">
        <v>2</v>
      </c>
      <c r="K87" s="31">
        <v>2</v>
      </c>
      <c r="L87" s="31">
        <v>2</v>
      </c>
      <c r="M87" s="31">
        <v>2</v>
      </c>
      <c r="N87" s="31">
        <v>2</v>
      </c>
      <c r="O87" s="31">
        <v>2</v>
      </c>
      <c r="P87" s="31">
        <v>2</v>
      </c>
      <c r="Q87" s="31">
        <v>2</v>
      </c>
      <c r="R87" s="31">
        <v>2</v>
      </c>
      <c r="S87" s="31">
        <v>2</v>
      </c>
      <c r="T87" s="31">
        <v>2</v>
      </c>
      <c r="U87" s="31">
        <v>2</v>
      </c>
      <c r="V87" s="31">
        <v>2</v>
      </c>
      <c r="W87" s="31">
        <v>2</v>
      </c>
      <c r="X87" s="31">
        <v>2</v>
      </c>
      <c r="Y87" s="31">
        <v>2</v>
      </c>
      <c r="Z87" s="31">
        <v>2</v>
      </c>
      <c r="AA87" s="31">
        <v>2</v>
      </c>
      <c r="AB87" s="31">
        <v>2</v>
      </c>
      <c r="AC87" s="31">
        <v>2</v>
      </c>
      <c r="AD87" s="31">
        <v>2</v>
      </c>
      <c r="AE87" s="31">
        <v>2</v>
      </c>
      <c r="AF87" s="31">
        <v>2</v>
      </c>
      <c r="AG87" s="45">
        <v>0</v>
      </c>
    </row>
    <row r="88" s="14" customFormat="1" ht="16.8" spans="1:33">
      <c r="A88" s="35"/>
      <c r="B88" s="36"/>
      <c r="C88" s="18" t="s">
        <v>156</v>
      </c>
      <c r="D88" s="18"/>
      <c r="E88" s="30" t="s">
        <v>26</v>
      </c>
      <c r="F88" s="30"/>
      <c r="G88" s="31">
        <v>4</v>
      </c>
      <c r="H88" s="31">
        <v>4</v>
      </c>
      <c r="I88" s="31">
        <v>4</v>
      </c>
      <c r="J88" s="31">
        <v>4</v>
      </c>
      <c r="K88" s="31">
        <v>4</v>
      </c>
      <c r="L88" s="31">
        <v>4</v>
      </c>
      <c r="M88" s="31">
        <v>4</v>
      </c>
      <c r="N88" s="31">
        <v>4</v>
      </c>
      <c r="O88" s="31">
        <v>4</v>
      </c>
      <c r="P88" s="31">
        <v>4</v>
      </c>
      <c r="Q88" s="31">
        <v>4</v>
      </c>
      <c r="R88" s="31">
        <v>4</v>
      </c>
      <c r="S88" s="31">
        <v>4</v>
      </c>
      <c r="T88" s="31">
        <v>4</v>
      </c>
      <c r="U88" s="31">
        <v>4</v>
      </c>
      <c r="V88" s="31">
        <v>4</v>
      </c>
      <c r="W88" s="31">
        <v>4</v>
      </c>
      <c r="X88" s="31">
        <v>4</v>
      </c>
      <c r="Y88" s="31">
        <v>4</v>
      </c>
      <c r="Z88" s="31">
        <v>4</v>
      </c>
      <c r="AA88" s="31">
        <v>4</v>
      </c>
      <c r="AB88" s="31">
        <v>4</v>
      </c>
      <c r="AC88" s="31">
        <v>4</v>
      </c>
      <c r="AD88" s="31">
        <v>4</v>
      </c>
      <c r="AE88" s="31">
        <v>4</v>
      </c>
      <c r="AF88" s="31">
        <v>4</v>
      </c>
      <c r="AG88" s="45">
        <v>0</v>
      </c>
    </row>
    <row r="89" s="14" customFormat="1" ht="16.8" spans="1:33">
      <c r="A89" s="35"/>
      <c r="B89" s="47" t="s">
        <v>20</v>
      </c>
      <c r="C89" s="47"/>
      <c r="D89" s="47"/>
      <c r="E89" s="48" t="s">
        <v>14</v>
      </c>
      <c r="F89" s="48"/>
      <c r="G89" s="49">
        <f>SUM(G21:G88)</f>
        <v>164</v>
      </c>
      <c r="H89" s="30"/>
      <c r="I89" s="50">
        <f>SUM(I21:I88)</f>
        <v>183</v>
      </c>
      <c r="J89" s="50">
        <f>SUM(J21:J88)+J23</f>
        <v>173</v>
      </c>
      <c r="K89" s="50">
        <f>SUM(K21:K88)</f>
        <v>164</v>
      </c>
      <c r="L89" s="50">
        <f>SUM(L21:L88)</f>
        <v>161</v>
      </c>
      <c r="M89" s="50">
        <f>SUM(M21:M88)</f>
        <v>157</v>
      </c>
      <c r="N89" s="31">
        <f>SUM(N21:N88)+N42+N32-N44</f>
        <v>156</v>
      </c>
      <c r="O89" s="31">
        <f>SUM(O21:O88)-O63</f>
        <v>141</v>
      </c>
      <c r="P89" s="50">
        <f>SUM(P21:P88)</f>
        <v>142</v>
      </c>
      <c r="Q89" s="50">
        <f>SUM(Q21:Q88)</f>
        <v>136</v>
      </c>
      <c r="R89" s="31">
        <f>SUM(R21:R88)-R47-R34</f>
        <v>123</v>
      </c>
      <c r="S89" s="31">
        <f>SUM(S21:S88)-S74-S65</f>
        <v>113</v>
      </c>
      <c r="T89" s="50">
        <f>SUM(T21:T88)</f>
        <v>109</v>
      </c>
      <c r="U89" s="50">
        <f>SUM(U21:U88)+U40</f>
        <v>104</v>
      </c>
      <c r="V89" s="50">
        <f>SUM(V21:V88)</f>
        <v>93</v>
      </c>
      <c r="W89" s="31">
        <f>SUM(W21:W88)-W76</f>
        <v>81</v>
      </c>
      <c r="X89" s="31">
        <f>SUM(X21:X88)-X51</f>
        <v>71</v>
      </c>
      <c r="Y89" s="31">
        <f>SUM(Y21:Y88)-Y68</f>
        <v>62</v>
      </c>
      <c r="Z89" s="50">
        <f>SUM(Z21:Z88)</f>
        <v>60</v>
      </c>
      <c r="AA89" s="51">
        <f>SUM(AA21:AA88)-AA38</f>
        <v>55</v>
      </c>
      <c r="AB89" s="51">
        <f>SUM(AB21:AB88)-AB54-AB56</f>
        <v>49</v>
      </c>
      <c r="AC89" s="51">
        <f>SUM(AC21:AC88)-AC79</f>
        <v>40</v>
      </c>
      <c r="AD89" s="51">
        <f>SUM(AD21:AD88)</f>
        <v>34</v>
      </c>
      <c r="AE89" s="51">
        <f>SUM(AE21:AE88)-AE59-AE40</f>
        <v>22</v>
      </c>
      <c r="AF89" s="51">
        <f>SUM(AF21:AF88)-AF71-AF61</f>
        <v>6</v>
      </c>
      <c r="AG89" s="51">
        <f>SUM(AG21:AG88)</f>
        <v>0</v>
      </c>
    </row>
    <row r="90" s="14" customFormat="1" ht="16.8" spans="1:33">
      <c r="A90" s="35"/>
      <c r="B90" s="47"/>
      <c r="C90" s="47"/>
      <c r="D90" s="47"/>
      <c r="E90" s="48" t="s">
        <v>15</v>
      </c>
      <c r="F90" s="48"/>
      <c r="G90" s="49">
        <f>SUM(H21:H88)</f>
        <v>185</v>
      </c>
      <c r="H90" s="30"/>
      <c r="I90" s="50">
        <f>SUM(I21:I88)</f>
        <v>183</v>
      </c>
      <c r="J90" s="50">
        <f>SUM(J21:J88)-J23</f>
        <v>171</v>
      </c>
      <c r="K90" s="50">
        <f>SUM(K21:K88)</f>
        <v>164</v>
      </c>
      <c r="L90" s="50">
        <f>SUM(L21:L88)</f>
        <v>161</v>
      </c>
      <c r="M90" s="50">
        <f>SUM(M21:M88)+N44</f>
        <v>159</v>
      </c>
      <c r="N90" s="31">
        <f>SUM(N21:N88)+O63-N42</f>
        <v>153.5</v>
      </c>
      <c r="O90" s="50">
        <f>SUM(O21:O88)</f>
        <v>141.5</v>
      </c>
      <c r="P90" s="50">
        <f>SUM(P21:P88)</f>
        <v>142</v>
      </c>
      <c r="Q90" s="31">
        <f>SUM(Q21:Q88)+R47+R34</f>
        <v>141</v>
      </c>
      <c r="R90" s="31">
        <f>SUM(R21:R88)+S74+S65</f>
        <v>130.5</v>
      </c>
      <c r="S90" s="50">
        <f>SUM(S21:S88)</f>
        <v>115.5</v>
      </c>
      <c r="T90" s="50">
        <f>SUM(T21:T88)</f>
        <v>109</v>
      </c>
      <c r="U90" s="50">
        <f>SUM(U21:U88)</f>
        <v>102.5</v>
      </c>
      <c r="V90" s="31">
        <f>SUM(V21:V88)+W76</f>
        <v>94</v>
      </c>
      <c r="W90" s="31">
        <f>SUM(W21:W88)+X51</f>
        <v>83</v>
      </c>
      <c r="X90" s="31">
        <f>SUM(X21:X88)+Y68</f>
        <v>72.5</v>
      </c>
      <c r="Y90" s="50">
        <f>SUM(Y21:Y88)</f>
        <v>62.5</v>
      </c>
      <c r="Z90" s="31">
        <f>SUM(Z21:Z88)+AA38</f>
        <v>61</v>
      </c>
      <c r="AA90" s="51">
        <f>SUM(AA21:AA88)+AB54+AB56</f>
        <v>58</v>
      </c>
      <c r="AB90" s="51">
        <f>SUM(AB21:AB88)+AC79</f>
        <v>52</v>
      </c>
      <c r="AC90" s="51">
        <f>SUM(AC21:AC88)</f>
        <v>41</v>
      </c>
      <c r="AD90" s="51">
        <f>SUM(AD21:AD88)+AE59+AE40</f>
        <v>41</v>
      </c>
      <c r="AE90" s="51">
        <f>SUM(AE21:AE88)+AF71+AF61</f>
        <v>32.5</v>
      </c>
      <c r="AF90" s="51">
        <f>SUM(AF21:AF88)</f>
        <v>9.5</v>
      </c>
      <c r="AG90" s="51">
        <f>SUM(AG21:AG88)</f>
        <v>0</v>
      </c>
    </row>
    <row r="91" s="14" customFormat="1" spans="1:3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="14" customFormat="1" spans="1:3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 t="s">
        <v>157</v>
      </c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="14" customFormat="1" spans="1:3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="14" customFormat="1" spans="1:3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</row>
    <row r="95" s="14" customFormat="1" spans="1:3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="14" customFormat="1" spans="1:3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</row>
    <row r="97" s="14" customFormat="1" spans="1:3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="14" customFormat="1" spans="1:3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</row>
    <row r="99" s="14" customFormat="1" spans="1:3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="14" customFormat="1" spans="1:3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</row>
    <row r="101" s="14" customFormat="1" spans="1:3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="14" customFormat="1" spans="1:3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</row>
    <row r="103" s="14" customFormat="1" spans="1:3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="14" customFormat="1" spans="1:3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</row>
    <row r="105" s="14" customFormat="1" spans="1:3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="14" customFormat="1" spans="1:3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</row>
    <row r="107" s="14" customFormat="1" spans="1:3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="14" customFormat="1" spans="1:3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</row>
  </sheetData>
  <mergeCells count="161">
    <mergeCell ref="A1:B1"/>
    <mergeCell ref="C1:K1"/>
    <mergeCell ref="A2:B2"/>
    <mergeCell ref="C2:K2"/>
    <mergeCell ref="A3:B3"/>
    <mergeCell ref="C3:K3"/>
    <mergeCell ref="A4:B4"/>
    <mergeCell ref="C4:K4"/>
    <mergeCell ref="B12:E12"/>
    <mergeCell ref="B18:C18"/>
    <mergeCell ref="C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1:D41"/>
    <mergeCell ref="E41:F41"/>
    <mergeCell ref="C42:D42"/>
    <mergeCell ref="E42:F42"/>
    <mergeCell ref="C43:D43"/>
    <mergeCell ref="E43:F43"/>
    <mergeCell ref="C44:D44"/>
    <mergeCell ref="E44:F44"/>
    <mergeCell ref="C45:D45"/>
    <mergeCell ref="E45:F45"/>
    <mergeCell ref="C46:D46"/>
    <mergeCell ref="E46:F46"/>
    <mergeCell ref="C47:D47"/>
    <mergeCell ref="E47:F47"/>
    <mergeCell ref="C48:D48"/>
    <mergeCell ref="E48:F48"/>
    <mergeCell ref="C49:D49"/>
    <mergeCell ref="E49:F49"/>
    <mergeCell ref="C50:D50"/>
    <mergeCell ref="E50:F50"/>
    <mergeCell ref="C51:D51"/>
    <mergeCell ref="E51:F5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C69:D69"/>
    <mergeCell ref="E69:F69"/>
    <mergeCell ref="C70:D70"/>
    <mergeCell ref="E70:F70"/>
    <mergeCell ref="C71:D71"/>
    <mergeCell ref="E71:F71"/>
    <mergeCell ref="C72:D72"/>
    <mergeCell ref="E72:F72"/>
    <mergeCell ref="C73:D73"/>
    <mergeCell ref="E73:F73"/>
    <mergeCell ref="C74:D74"/>
    <mergeCell ref="E74:F74"/>
    <mergeCell ref="C75:D75"/>
    <mergeCell ref="E75:F75"/>
    <mergeCell ref="C76:D76"/>
    <mergeCell ref="E76:F76"/>
    <mergeCell ref="C77:D77"/>
    <mergeCell ref="E77:F77"/>
    <mergeCell ref="C78:D78"/>
    <mergeCell ref="E78:F78"/>
    <mergeCell ref="C79:D79"/>
    <mergeCell ref="E79:F79"/>
    <mergeCell ref="C80:D80"/>
    <mergeCell ref="E80:F80"/>
    <mergeCell ref="C81:D81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C88:D88"/>
    <mergeCell ref="E88:F88"/>
    <mergeCell ref="E89:F89"/>
    <mergeCell ref="G89:H89"/>
    <mergeCell ref="E90:F90"/>
    <mergeCell ref="G90:H90"/>
    <mergeCell ref="A21:A90"/>
    <mergeCell ref="B25:B30"/>
    <mergeCell ref="B31:B42"/>
    <mergeCell ref="B43:B61"/>
    <mergeCell ref="B62:B71"/>
    <mergeCell ref="B72:B80"/>
    <mergeCell ref="B81:B86"/>
    <mergeCell ref="B87:B88"/>
    <mergeCell ref="B89:D90"/>
  </mergeCells>
  <pageMargins left="1.37777777777778" right="0.786805555555556" top="0.984027777777778" bottom="0.984027777777778" header="0.5" footer="0.5"/>
  <pageSetup paperSize="8" orientation="landscape" horizont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zoomScale="115" zoomScaleNormal="115" workbookViewId="0">
      <selection activeCell="H11" sqref="H11"/>
    </sheetView>
  </sheetViews>
  <sheetFormatPr defaultColWidth="8.88888888888889" defaultRowHeight="14.4"/>
  <cols>
    <col min="1" max="1" width="9.33333333333333" customWidth="1"/>
    <col min="2" max="2" width="9.77777777777778" customWidth="1"/>
    <col min="3" max="3" width="11" customWidth="1"/>
    <col min="4" max="4" width="9.77777777777778" customWidth="1"/>
    <col min="5" max="5" width="11" customWidth="1"/>
    <col min="6" max="6" width="9.77777777777778" customWidth="1"/>
    <col min="7" max="7" width="11" customWidth="1"/>
    <col min="8" max="8" width="9.77777777777778" customWidth="1"/>
    <col min="9" max="9" width="11" customWidth="1"/>
    <col min="10" max="10" width="9.77777777777778" customWidth="1"/>
    <col min="11" max="11" width="11" customWidth="1"/>
  </cols>
  <sheetData>
    <row r="1" ht="16.8" spans="1:9">
      <c r="A1" s="1" t="s">
        <v>158</v>
      </c>
      <c r="B1" s="1"/>
      <c r="C1" s="1"/>
      <c r="D1" s="1"/>
      <c r="E1" s="1"/>
      <c r="F1" s="1"/>
      <c r="G1" s="1"/>
      <c r="H1" s="1"/>
      <c r="I1" s="1"/>
    </row>
    <row r="2" ht="16.8" spans="1:9">
      <c r="A2" s="2"/>
      <c r="B2" s="1" t="s">
        <v>33</v>
      </c>
      <c r="C2" s="1"/>
      <c r="D2" s="1" t="s">
        <v>30</v>
      </c>
      <c r="E2" s="1"/>
      <c r="F2" s="1" t="s">
        <v>38</v>
      </c>
      <c r="G2" s="1"/>
      <c r="H2" s="1" t="s">
        <v>59</v>
      </c>
      <c r="I2" s="1"/>
    </row>
    <row r="3" ht="16.8" spans="1:9">
      <c r="A3" s="2"/>
      <c r="B3" s="1" t="s">
        <v>14</v>
      </c>
      <c r="C3" s="1" t="s">
        <v>15</v>
      </c>
      <c r="D3" s="1" t="s">
        <v>14</v>
      </c>
      <c r="E3" s="1" t="s">
        <v>15</v>
      </c>
      <c r="F3" s="1" t="s">
        <v>14</v>
      </c>
      <c r="G3" s="1" t="s">
        <v>15</v>
      </c>
      <c r="H3" s="1" t="s">
        <v>14</v>
      </c>
      <c r="I3" s="1" t="s">
        <v>15</v>
      </c>
    </row>
    <row r="4" ht="16.8" spans="1:9">
      <c r="A4" s="3" t="s">
        <v>3</v>
      </c>
      <c r="B4" s="4">
        <f ca="1">Sprint1!$D$14</f>
        <v>32.75</v>
      </c>
      <c r="C4" s="4">
        <f ca="1">Sprint1!$E$14</f>
        <v>29.75</v>
      </c>
      <c r="D4" s="4">
        <f ca="1">Sprint1!$D$15</f>
        <v>62.75</v>
      </c>
      <c r="E4" s="4">
        <f ca="1">Sprint1!$E$15</f>
        <v>68.25</v>
      </c>
      <c r="F4" s="4">
        <f ca="1">Sprint1!$D$16</f>
        <v>32.25</v>
      </c>
      <c r="G4" s="4">
        <f ca="1">Sprint1!$E$16</f>
        <v>31.75</v>
      </c>
      <c r="H4" s="4">
        <f ca="1">Sprint1!D17</f>
        <v>92.25</v>
      </c>
      <c r="I4" s="4">
        <f ca="1">Sprint1!E17</f>
        <v>102.25</v>
      </c>
    </row>
    <row r="5" ht="16.8" spans="1:9">
      <c r="A5" s="3" t="s">
        <v>109</v>
      </c>
      <c r="B5" s="4">
        <f ca="1">Sprint2!$D$14</f>
        <v>22.5</v>
      </c>
      <c r="C5" s="4">
        <f ca="1">Sprint2!$E$14</f>
        <v>26.5</v>
      </c>
      <c r="D5" s="4">
        <f ca="1">Sprint2!$D$15</f>
        <v>51</v>
      </c>
      <c r="E5" s="4">
        <f ca="1">Sprint2!$E$15</f>
        <v>53.5</v>
      </c>
      <c r="F5" s="4">
        <f ca="1">Sprint2!$D$16</f>
        <v>26</v>
      </c>
      <c r="G5" s="4">
        <f ca="1">Sprint2!$E$16</f>
        <v>26.5</v>
      </c>
      <c r="H5" s="4">
        <f ca="1">Sprint2!D17</f>
        <v>64.5</v>
      </c>
      <c r="I5" s="4">
        <f ca="1">Sprint2!E17</f>
        <v>78.5</v>
      </c>
    </row>
    <row r="6" ht="17.55" spans="1:9">
      <c r="A6" s="5" t="s">
        <v>20</v>
      </c>
      <c r="B6" s="6">
        <f ca="1" t="shared" ref="B6:K6" si="0">SUM(B4:B5)</f>
        <v>55.25</v>
      </c>
      <c r="C6" s="6">
        <f ca="1" t="shared" si="0"/>
        <v>56.25</v>
      </c>
      <c r="D6" s="6">
        <f ca="1" t="shared" si="0"/>
        <v>113.75</v>
      </c>
      <c r="E6" s="6">
        <f ca="1" t="shared" si="0"/>
        <v>121.75</v>
      </c>
      <c r="F6" s="6">
        <f ca="1" t="shared" si="0"/>
        <v>58.25</v>
      </c>
      <c r="G6" s="6">
        <f ca="1" t="shared" si="0"/>
        <v>58.25</v>
      </c>
      <c r="H6" s="6">
        <f ca="1" t="shared" si="0"/>
        <v>156.75</v>
      </c>
      <c r="I6" s="6">
        <f ca="1" t="shared" si="0"/>
        <v>180.75</v>
      </c>
    </row>
    <row r="7" spans="1:11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ht="15.15" spans="1:11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ht="16.8" spans="1:11">
      <c r="A9" s="7"/>
      <c r="B9" s="7"/>
      <c r="C9" s="7"/>
      <c r="D9" s="7"/>
      <c r="E9" s="8" t="s">
        <v>159</v>
      </c>
      <c r="F9" s="9"/>
      <c r="G9" s="7"/>
      <c r="H9" s="7"/>
      <c r="I9" s="7"/>
      <c r="J9" s="7"/>
      <c r="K9" s="7"/>
    </row>
    <row r="10" ht="16.8" spans="1:11">
      <c r="A10" s="7"/>
      <c r="B10" s="7"/>
      <c r="C10" s="7"/>
      <c r="D10" s="7"/>
      <c r="E10" s="10" t="s">
        <v>14</v>
      </c>
      <c r="F10" s="11">
        <f ca="1">SUMIF($B$3:$I$3,"Thực tế",B6:I6)</f>
        <v>384</v>
      </c>
      <c r="G10" s="7"/>
      <c r="H10" s="7"/>
      <c r="I10" s="7"/>
      <c r="J10" s="7"/>
      <c r="K10" s="7"/>
    </row>
    <row r="11" ht="17.55" spans="1:11">
      <c r="A11" s="7"/>
      <c r="B11" s="7"/>
      <c r="C11" s="7"/>
      <c r="D11" s="7"/>
      <c r="E11" s="12" t="s">
        <v>15</v>
      </c>
      <c r="F11" s="13">
        <f ca="1">SUMIF($B$3:$I$3,"Ước tính",B6:I6)</f>
        <v>417</v>
      </c>
      <c r="G11" s="7"/>
      <c r="H11" s="7"/>
      <c r="I11" s="7"/>
      <c r="J11" s="7"/>
      <c r="K11" s="7"/>
    </row>
  </sheetData>
  <mergeCells count="7">
    <mergeCell ref="A1:I1"/>
    <mergeCell ref="B2:C2"/>
    <mergeCell ref="D2:E2"/>
    <mergeCell ref="F2:G2"/>
    <mergeCell ref="H2:I2"/>
    <mergeCell ref="E9:F9"/>
    <mergeCell ref="A2:A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Sprint1</vt:lpstr>
      <vt:lpstr>Sprint2</vt:lpstr>
      <vt:lpstr>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HOANGVANDUNG</dc:creator>
  <cp:lastModifiedBy>Dũng Hoàng</cp:lastModifiedBy>
  <dcterms:created xsi:type="dcterms:W3CDTF">2024-12-17T08:45:00Z</dcterms:created>
  <dcterms:modified xsi:type="dcterms:W3CDTF">2024-12-24T08:53:35Z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9A5164F7496544FF8D7C657156CE3007_11</vt:lpwstr>
  </property>
  <property fmtid="{D5CDD505-2E9C-101B-9397-08002B2CF9AE}" pid="3" name="KSOProductBuildVer">
    <vt:lpwstr>1033-12.2.0.19307</vt:lpwstr>
  </property>
</Properties>
</file>