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_GitHub\HW_10-In-Rack_PDU\docs\"/>
    </mc:Choice>
  </mc:AlternateContent>
  <xr:revisionPtr revIDLastSave="0" documentId="13_ncr:1_{2061CEE1-A9B0-4993-A777-0053DB2B8505}" xr6:coauthVersionLast="47" xr6:coauthVersionMax="47" xr10:uidLastSave="{00000000-0000-0000-0000-000000000000}"/>
  <bookViews>
    <workbookView xWindow="28680" yWindow="-120" windowWidth="29040" windowHeight="15720" xr2:uid="{BCCF0BF5-3C15-4C1E-8454-8EC44875103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D16" i="1"/>
  <c r="D15" i="1"/>
  <c r="D14" i="1"/>
  <c r="E14" i="1" s="1"/>
  <c r="D13" i="1"/>
  <c r="D12" i="1"/>
  <c r="E12" i="1" s="1"/>
  <c r="E13" i="1"/>
  <c r="D11" i="1"/>
  <c r="D10" i="1"/>
  <c r="E10" i="1" s="1"/>
  <c r="D9" i="1"/>
  <c r="E9" i="1" s="1"/>
  <c r="H3" i="1"/>
  <c r="H4" i="1"/>
  <c r="H5" i="1"/>
  <c r="H6" i="1"/>
  <c r="H7" i="1"/>
  <c r="H8" i="1"/>
  <c r="H9" i="1"/>
  <c r="I9" i="1" s="1"/>
  <c r="H10" i="1"/>
  <c r="H11" i="1"/>
  <c r="H12" i="1"/>
  <c r="I12" i="1" s="1"/>
  <c r="H13" i="1"/>
  <c r="H14" i="1"/>
  <c r="H15" i="1"/>
  <c r="H16" i="1"/>
  <c r="H17" i="1"/>
  <c r="H18" i="1"/>
  <c r="H19" i="1"/>
  <c r="H20" i="1"/>
  <c r="H21" i="1"/>
  <c r="H2" i="1"/>
  <c r="I2" i="1" s="1"/>
  <c r="E15" i="1"/>
  <c r="E16" i="1"/>
  <c r="E18" i="1"/>
  <c r="E19" i="1"/>
  <c r="E20" i="1"/>
  <c r="E21" i="1"/>
  <c r="E8" i="1"/>
  <c r="E3" i="1"/>
  <c r="E4" i="1"/>
  <c r="E5" i="1"/>
  <c r="E6" i="1"/>
  <c r="E7" i="1"/>
  <c r="E2" i="1"/>
  <c r="D22" i="1" l="1"/>
  <c r="E11" i="1"/>
  <c r="E23" i="1"/>
  <c r="E24" i="1" s="1"/>
</calcChain>
</file>

<file path=xl/sharedStrings.xml><?xml version="1.0" encoding="utf-8"?>
<sst xmlns="http://schemas.openxmlformats.org/spreadsheetml/2006/main" count="47" uniqueCount="33">
  <si>
    <t>QTY</t>
  </si>
  <si>
    <t>Item</t>
  </si>
  <si>
    <t>PCB: MainBoard</t>
  </si>
  <si>
    <t>Components: MainBoard</t>
  </si>
  <si>
    <t>Assebly: MainBoard</t>
  </si>
  <si>
    <t>PCB: DisplayBoard</t>
  </si>
  <si>
    <t>Components: DisplayBoard</t>
  </si>
  <si>
    <t>Assebly: DisplayBoard</t>
  </si>
  <si>
    <t>Price</t>
  </si>
  <si>
    <t>Price/pc</t>
  </si>
  <si>
    <t>Sheetmetal Enclosure Top</t>
  </si>
  <si>
    <t>Sheetmetal Enclosure Bottom</t>
  </si>
  <si>
    <t>Shipping Time (days)</t>
  </si>
  <si>
    <t>Manufacturing Time (days)</t>
  </si>
  <si>
    <t>Total Time (days)</t>
  </si>
  <si>
    <t>Sheetmetal Enclosure Shipping</t>
  </si>
  <si>
    <t>PCB Shipping</t>
  </si>
  <si>
    <t>ETA (days)</t>
  </si>
  <si>
    <t>Manufacturer</t>
  </si>
  <si>
    <t>NextPCB</t>
  </si>
  <si>
    <t>PCBWay</t>
  </si>
  <si>
    <t>Farnell</t>
  </si>
  <si>
    <t>PX0714/4/15/28 IEC C13 Outlet</t>
  </si>
  <si>
    <t>B84771A3015A000 Filtered IEC Power Entry Module</t>
  </si>
  <si>
    <t>Total for 5 pcs</t>
  </si>
  <si>
    <t>PP001207 Wire, Tri Rated, Brown, 16 AWG</t>
  </si>
  <si>
    <t>PP001207 Wire, Tri Rated, Blue, 16 AWG</t>
  </si>
  <si>
    <t>PP001207 Wire, Tri Rated, Green, Yellow, 16 AWG</t>
  </si>
  <si>
    <t>Total per piece</t>
  </si>
  <si>
    <t>Screws, glue, wire crimp terminals, PCB terminals</t>
  </si>
  <si>
    <t>Buttons</t>
  </si>
  <si>
    <t>3D Print</t>
  </si>
  <si>
    <t>LED Diffusor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</si>
</sst>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EUR]\ #,##0.00_);\([$EUR]\ #,##0.00\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2" xfId="0" applyFont="1" applyBorder="1"/>
    <xf numFmtId="0" fontId="2" fillId="0" borderId="14" xfId="0" applyFont="1" applyBorder="1" applyAlignment="1">
      <alignment horizontal="center"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0" fillId="0" borderId="4" xfId="0" applyBorder="1" applyAlignment="1">
      <alignment horizontal="center" vertical="center"/>
    </xf>
    <xf numFmtId="0" fontId="5" fillId="0" borderId="1" xfId="2" applyFont="1" applyBorder="1"/>
    <xf numFmtId="0" fontId="5" fillId="0" borderId="1" xfId="2" applyFont="1" applyBorder="1" applyAlignment="1">
      <alignment wrapText="1"/>
    </xf>
    <xf numFmtId="0" fontId="5" fillId="0" borderId="21" xfId="2" applyFont="1" applyFill="1" applyBorder="1"/>
    <xf numFmtId="0" fontId="3" fillId="0" borderId="26" xfId="0" applyFont="1" applyBorder="1"/>
    <xf numFmtId="44" fontId="3" fillId="0" borderId="27" xfId="1" applyFont="1" applyBorder="1"/>
    <xf numFmtId="165" fontId="3" fillId="0" borderId="25" xfId="0" applyNumberFormat="1" applyFont="1" applyBorder="1"/>
    <xf numFmtId="0" fontId="3" fillId="0" borderId="28" xfId="0" applyFont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3" fillId="0" borderId="5" xfId="0" applyNumberFormat="1" applyFont="1" applyBorder="1" applyAlignment="1">
      <alignment horizontal="left"/>
    </xf>
    <xf numFmtId="164" fontId="3" fillId="0" borderId="21" xfId="0" applyNumberFormat="1" applyFont="1" applyBorder="1" applyAlignment="1">
      <alignment horizontal="left"/>
    </xf>
  </cellXfs>
  <cellStyles count="3">
    <cellStyle name="Hivatkozás" xfId="2" builtinId="8"/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.farnell.com/en-AT/multicomp-pro/pp001207/tri-rated-wire-1-5mm2-brown-1m/dp/2528105" TargetMode="External"/><Relationship Id="rId2" Type="http://schemas.openxmlformats.org/officeDocument/2006/relationships/hyperlink" Target="https://at.farnell.com/en-AT/bulgin/px0714-4-15-28/outlet-iec-quad/dp/865310?MER=BR-MER-PDP-RECO-STM72194" TargetMode="External"/><Relationship Id="rId1" Type="http://schemas.openxmlformats.org/officeDocument/2006/relationships/hyperlink" Target="https://at.farnell.com/en-AT/epcos/b84771a3015a000/iec-inlet-filter-1-phase-250v/dp/338158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t.farnell.com/en-AT/multicomp-pro/pp001241/tri-rated-wire-1-5mm2-grn-yellow/dp/2528143" TargetMode="External"/><Relationship Id="rId4" Type="http://schemas.openxmlformats.org/officeDocument/2006/relationships/hyperlink" Target="https://at.farnell.com/en-AT/multicomp-pro/pp001198/tri-rated-wire-1-5mm2-blue-1m/dp/25280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D24EA-7013-4019-B063-4E522050C142}">
  <dimension ref="A1:I24"/>
  <sheetViews>
    <sheetView tabSelected="1" workbookViewId="0">
      <selection activeCell="L7" sqref="L7"/>
    </sheetView>
  </sheetViews>
  <sheetFormatPr defaultRowHeight="15" x14ac:dyDescent="0.25"/>
  <cols>
    <col min="2" max="2" width="16.7109375" customWidth="1"/>
    <col min="3" max="3" width="50.7109375" bestFit="1" customWidth="1"/>
    <col min="5" max="5" width="15.5703125" customWidth="1"/>
    <col min="6" max="6" width="17.85546875" customWidth="1"/>
    <col min="7" max="7" width="16" customWidth="1"/>
    <col min="8" max="8" width="15" customWidth="1"/>
  </cols>
  <sheetData>
    <row r="1" spans="1:9" ht="45.75" thickBot="1" x14ac:dyDescent="0.3">
      <c r="A1" s="7" t="s">
        <v>0</v>
      </c>
      <c r="B1" s="7" t="s">
        <v>18</v>
      </c>
      <c r="C1" s="7" t="s">
        <v>1</v>
      </c>
      <c r="D1" s="7" t="s">
        <v>8</v>
      </c>
      <c r="E1" s="7" t="s">
        <v>9</v>
      </c>
      <c r="F1" s="8" t="s">
        <v>13</v>
      </c>
      <c r="G1" s="8" t="s">
        <v>12</v>
      </c>
      <c r="H1" s="14" t="s">
        <v>14</v>
      </c>
      <c r="I1" s="8" t="s">
        <v>17</v>
      </c>
    </row>
    <row r="2" spans="1:9" x14ac:dyDescent="0.25">
      <c r="A2" s="9">
        <v>5</v>
      </c>
      <c r="B2" s="18" t="s">
        <v>19</v>
      </c>
      <c r="C2" s="10" t="s">
        <v>2</v>
      </c>
      <c r="D2" s="10">
        <v>112.76</v>
      </c>
      <c r="E2" s="10">
        <f>D2/A2</f>
        <v>22.552</v>
      </c>
      <c r="F2" s="10">
        <v>11</v>
      </c>
      <c r="G2" s="10">
        <v>5</v>
      </c>
      <c r="H2" s="15">
        <f>F2+G2</f>
        <v>16</v>
      </c>
      <c r="I2" s="29">
        <f>MAX(H2:H8)</f>
        <v>33</v>
      </c>
    </row>
    <row r="3" spans="1:9" x14ac:dyDescent="0.25">
      <c r="A3" s="11">
        <v>5</v>
      </c>
      <c r="B3" s="19" t="s">
        <v>19</v>
      </c>
      <c r="C3" s="2" t="s">
        <v>3</v>
      </c>
      <c r="D3" s="2">
        <v>296.82</v>
      </c>
      <c r="E3" s="2">
        <f t="shared" ref="E3:E21" si="0">D3/A3</f>
        <v>59.363999999999997</v>
      </c>
      <c r="F3" s="2">
        <v>28</v>
      </c>
      <c r="G3" s="2">
        <v>5</v>
      </c>
      <c r="H3" s="4">
        <f t="shared" ref="H3:H21" si="1">F3+G3</f>
        <v>33</v>
      </c>
      <c r="I3" s="30"/>
    </row>
    <row r="4" spans="1:9" x14ac:dyDescent="0.25">
      <c r="A4" s="11">
        <v>5</v>
      </c>
      <c r="B4" s="19" t="s">
        <v>19</v>
      </c>
      <c r="C4" s="2" t="s">
        <v>4</v>
      </c>
      <c r="D4" s="2">
        <v>444.15</v>
      </c>
      <c r="E4" s="2">
        <f t="shared" si="0"/>
        <v>88.83</v>
      </c>
      <c r="F4" s="2">
        <v>5</v>
      </c>
      <c r="G4" s="2">
        <v>5</v>
      </c>
      <c r="H4" s="4">
        <f t="shared" si="1"/>
        <v>10</v>
      </c>
      <c r="I4" s="30"/>
    </row>
    <row r="5" spans="1:9" x14ac:dyDescent="0.25">
      <c r="A5" s="11">
        <v>5</v>
      </c>
      <c r="B5" s="19" t="s">
        <v>19</v>
      </c>
      <c r="C5" s="2" t="s">
        <v>5</v>
      </c>
      <c r="D5" s="2">
        <v>48.04</v>
      </c>
      <c r="E5" s="2">
        <f t="shared" si="0"/>
        <v>9.6080000000000005</v>
      </c>
      <c r="F5" s="2">
        <v>3</v>
      </c>
      <c r="G5" s="2">
        <v>5</v>
      </c>
      <c r="H5" s="4">
        <f t="shared" si="1"/>
        <v>8</v>
      </c>
      <c r="I5" s="30"/>
    </row>
    <row r="6" spans="1:9" x14ac:dyDescent="0.25">
      <c r="A6" s="11">
        <v>5</v>
      </c>
      <c r="B6" s="19" t="s">
        <v>19</v>
      </c>
      <c r="C6" s="2" t="s">
        <v>6</v>
      </c>
      <c r="D6" s="2">
        <v>43.65</v>
      </c>
      <c r="E6" s="2">
        <f t="shared" si="0"/>
        <v>8.73</v>
      </c>
      <c r="F6" s="2">
        <v>10</v>
      </c>
      <c r="G6" s="2">
        <v>5</v>
      </c>
      <c r="H6" s="4">
        <f t="shared" si="1"/>
        <v>15</v>
      </c>
      <c r="I6" s="30"/>
    </row>
    <row r="7" spans="1:9" x14ac:dyDescent="0.25">
      <c r="A7" s="11">
        <v>5</v>
      </c>
      <c r="B7" s="19" t="s">
        <v>19</v>
      </c>
      <c r="C7" s="2" t="s">
        <v>7</v>
      </c>
      <c r="D7" s="2">
        <v>78.959999999999994</v>
      </c>
      <c r="E7" s="2">
        <f t="shared" si="0"/>
        <v>15.791999999999998</v>
      </c>
      <c r="F7" s="2">
        <v>5</v>
      </c>
      <c r="G7" s="2">
        <v>5</v>
      </c>
      <c r="H7" s="4">
        <f t="shared" si="1"/>
        <v>10</v>
      </c>
      <c r="I7" s="30"/>
    </row>
    <row r="8" spans="1:9" ht="15.75" thickBot="1" x14ac:dyDescent="0.3">
      <c r="A8" s="12">
        <v>1</v>
      </c>
      <c r="B8" s="20" t="s">
        <v>19</v>
      </c>
      <c r="C8" s="13" t="s">
        <v>16</v>
      </c>
      <c r="D8" s="13">
        <v>30.71</v>
      </c>
      <c r="E8" s="13">
        <f t="shared" si="0"/>
        <v>30.71</v>
      </c>
      <c r="F8" s="13">
        <v>0</v>
      </c>
      <c r="G8" s="13">
        <v>0</v>
      </c>
      <c r="H8" s="16">
        <f t="shared" si="1"/>
        <v>0</v>
      </c>
      <c r="I8" s="31"/>
    </row>
    <row r="9" spans="1:9" x14ac:dyDescent="0.25">
      <c r="A9" s="9">
        <v>5</v>
      </c>
      <c r="B9" s="18" t="s">
        <v>20</v>
      </c>
      <c r="C9" s="10" t="s">
        <v>10</v>
      </c>
      <c r="D9" s="10">
        <f>59.19*5</f>
        <v>295.95</v>
      </c>
      <c r="E9" s="10">
        <f t="shared" si="0"/>
        <v>59.19</v>
      </c>
      <c r="F9" s="10">
        <v>16</v>
      </c>
      <c r="G9" s="10">
        <v>14</v>
      </c>
      <c r="H9" s="15">
        <f t="shared" si="1"/>
        <v>30</v>
      </c>
      <c r="I9" s="29">
        <f>MAX(H9:H11)</f>
        <v>30</v>
      </c>
    </row>
    <row r="10" spans="1:9" x14ac:dyDescent="0.25">
      <c r="A10" s="11">
        <v>5</v>
      </c>
      <c r="B10" s="19" t="s">
        <v>20</v>
      </c>
      <c r="C10" s="2" t="s">
        <v>11</v>
      </c>
      <c r="D10" s="2">
        <f>5*64.19</f>
        <v>320.95</v>
      </c>
      <c r="E10" s="2">
        <f t="shared" si="0"/>
        <v>64.19</v>
      </c>
      <c r="F10" s="2">
        <v>16</v>
      </c>
      <c r="G10" s="2">
        <v>14</v>
      </c>
      <c r="H10" s="4">
        <f t="shared" si="1"/>
        <v>30</v>
      </c>
      <c r="I10" s="30"/>
    </row>
    <row r="11" spans="1:9" ht="15.75" thickBot="1" x14ac:dyDescent="0.3">
      <c r="A11" s="12">
        <v>5</v>
      </c>
      <c r="B11" s="20" t="s">
        <v>20</v>
      </c>
      <c r="C11" s="13" t="s">
        <v>15</v>
      </c>
      <c r="D11" s="13">
        <f>5*22.86</f>
        <v>114.3</v>
      </c>
      <c r="E11" s="13">
        <f t="shared" si="0"/>
        <v>22.86</v>
      </c>
      <c r="F11" s="13">
        <v>16</v>
      </c>
      <c r="G11" s="13">
        <v>14</v>
      </c>
      <c r="H11" s="16">
        <f t="shared" si="1"/>
        <v>30</v>
      </c>
      <c r="I11" s="31"/>
    </row>
    <row r="12" spans="1:9" x14ac:dyDescent="0.25">
      <c r="A12" s="9">
        <v>10</v>
      </c>
      <c r="B12" s="10" t="s">
        <v>21</v>
      </c>
      <c r="C12" s="24" t="s">
        <v>22</v>
      </c>
      <c r="D12" s="10">
        <f>10*15.12*1.17</f>
        <v>176.90399999999997</v>
      </c>
      <c r="E12" s="10">
        <f t="shared" si="0"/>
        <v>17.690399999999997</v>
      </c>
      <c r="F12" s="10">
        <v>0</v>
      </c>
      <c r="G12" s="10">
        <v>2</v>
      </c>
      <c r="H12" s="15">
        <f t="shared" si="1"/>
        <v>2</v>
      </c>
      <c r="I12" s="32">
        <f>MAX(H12)</f>
        <v>2</v>
      </c>
    </row>
    <row r="13" spans="1:9" x14ac:dyDescent="0.25">
      <c r="A13" s="11">
        <v>5</v>
      </c>
      <c r="B13" s="2" t="s">
        <v>21</v>
      </c>
      <c r="C13" s="22" t="s">
        <v>23</v>
      </c>
      <c r="D13" s="2">
        <f>5*9.18*1.17</f>
        <v>53.702999999999996</v>
      </c>
      <c r="E13" s="2">
        <f t="shared" si="0"/>
        <v>10.740599999999999</v>
      </c>
      <c r="F13" s="2">
        <v>0</v>
      </c>
      <c r="G13" s="2">
        <v>2</v>
      </c>
      <c r="H13" s="4">
        <f t="shared" si="1"/>
        <v>2</v>
      </c>
      <c r="I13" s="33"/>
    </row>
    <row r="14" spans="1:9" x14ac:dyDescent="0.25">
      <c r="A14" s="11">
        <v>5</v>
      </c>
      <c r="B14" s="2" t="s">
        <v>21</v>
      </c>
      <c r="C14" s="23" t="s">
        <v>25</v>
      </c>
      <c r="D14" s="2">
        <f>5*1.01*1.17</f>
        <v>5.9084999999999992</v>
      </c>
      <c r="E14" s="2">
        <f t="shared" si="0"/>
        <v>1.1816999999999998</v>
      </c>
      <c r="F14" s="2">
        <v>0</v>
      </c>
      <c r="G14" s="2">
        <v>2</v>
      </c>
      <c r="H14" s="4">
        <f t="shared" si="1"/>
        <v>2</v>
      </c>
      <c r="I14" s="33"/>
    </row>
    <row r="15" spans="1:9" x14ac:dyDescent="0.25">
      <c r="A15" s="11">
        <v>5</v>
      </c>
      <c r="B15" s="2" t="s">
        <v>21</v>
      </c>
      <c r="C15" s="23" t="s">
        <v>26</v>
      </c>
      <c r="D15" s="2">
        <f>5*1.01*1.17</f>
        <v>5.9084999999999992</v>
      </c>
      <c r="E15" s="2">
        <f t="shared" si="0"/>
        <v>1.1816999999999998</v>
      </c>
      <c r="F15" s="2">
        <v>0</v>
      </c>
      <c r="G15" s="2">
        <v>2</v>
      </c>
      <c r="H15" s="4">
        <f t="shared" si="1"/>
        <v>2</v>
      </c>
      <c r="I15" s="33"/>
    </row>
    <row r="16" spans="1:9" ht="29.25" x14ac:dyDescent="0.25">
      <c r="A16" s="11">
        <v>5</v>
      </c>
      <c r="B16" s="2" t="s">
        <v>21</v>
      </c>
      <c r="C16" s="23" t="s">
        <v>27</v>
      </c>
      <c r="D16" s="2">
        <f>5*1.01*1.17</f>
        <v>5.9084999999999992</v>
      </c>
      <c r="E16" s="2">
        <f t="shared" si="0"/>
        <v>1.1816999999999998</v>
      </c>
      <c r="F16" s="2">
        <v>0</v>
      </c>
      <c r="G16" s="2">
        <v>2</v>
      </c>
      <c r="H16" s="4">
        <f t="shared" si="1"/>
        <v>2</v>
      </c>
      <c r="I16" s="33"/>
    </row>
    <row r="17" spans="1:9" ht="15.75" thickBot="1" x14ac:dyDescent="0.3">
      <c r="A17" s="12">
        <v>5</v>
      </c>
      <c r="B17" s="13" t="s">
        <v>21</v>
      </c>
      <c r="C17" s="13" t="s">
        <v>29</v>
      </c>
      <c r="D17" s="13">
        <f>20*1.17</f>
        <v>23.4</v>
      </c>
      <c r="E17" s="13">
        <f t="shared" si="0"/>
        <v>4.68</v>
      </c>
      <c r="F17" s="13">
        <v>0</v>
      </c>
      <c r="G17" s="13">
        <v>2</v>
      </c>
      <c r="H17" s="16">
        <f t="shared" si="1"/>
        <v>2</v>
      </c>
      <c r="I17" s="34"/>
    </row>
    <row r="18" spans="1:9" x14ac:dyDescent="0.25">
      <c r="A18" s="6">
        <v>5</v>
      </c>
      <c r="B18" s="6" t="s">
        <v>31</v>
      </c>
      <c r="C18" s="6" t="s">
        <v>30</v>
      </c>
      <c r="D18" s="6">
        <v>1</v>
      </c>
      <c r="E18" s="6">
        <f t="shared" si="0"/>
        <v>0.2</v>
      </c>
      <c r="F18" s="6"/>
      <c r="G18" s="6"/>
      <c r="H18" s="17">
        <f t="shared" si="1"/>
        <v>0</v>
      </c>
      <c r="I18" s="21"/>
    </row>
    <row r="19" spans="1:9" x14ac:dyDescent="0.25">
      <c r="A19" s="2">
        <v>5</v>
      </c>
      <c r="B19" s="6" t="s">
        <v>31</v>
      </c>
      <c r="C19" s="2" t="s">
        <v>32</v>
      </c>
      <c r="D19" s="2">
        <v>1</v>
      </c>
      <c r="E19" s="2">
        <f t="shared" si="0"/>
        <v>0.2</v>
      </c>
      <c r="F19" s="2"/>
      <c r="G19" s="2"/>
      <c r="H19" s="4">
        <f t="shared" si="1"/>
        <v>0</v>
      </c>
      <c r="I19" s="1"/>
    </row>
    <row r="20" spans="1:9" x14ac:dyDescent="0.25">
      <c r="A20" s="2">
        <v>1</v>
      </c>
      <c r="B20" s="2"/>
      <c r="C20" s="2"/>
      <c r="D20" s="2">
        <v>0</v>
      </c>
      <c r="E20" s="2">
        <f t="shared" si="0"/>
        <v>0</v>
      </c>
      <c r="F20" s="2"/>
      <c r="G20" s="2"/>
      <c r="H20" s="4">
        <f t="shared" si="1"/>
        <v>0</v>
      </c>
      <c r="I20" s="1"/>
    </row>
    <row r="21" spans="1:9" ht="15.75" thickBot="1" x14ac:dyDescent="0.3">
      <c r="A21" s="2">
        <v>1</v>
      </c>
      <c r="B21" s="2"/>
      <c r="C21" s="2"/>
      <c r="D21" s="5">
        <v>0</v>
      </c>
      <c r="E21" s="5">
        <f t="shared" si="0"/>
        <v>0</v>
      </c>
      <c r="F21" s="5"/>
      <c r="G21" s="2"/>
      <c r="H21" s="4">
        <f t="shared" si="1"/>
        <v>0</v>
      </c>
      <c r="I21" s="1"/>
    </row>
    <row r="22" spans="1:9" ht="15.75" thickBot="1" x14ac:dyDescent="0.3">
      <c r="A22" s="3"/>
      <c r="B22" s="3"/>
      <c r="C22" s="3"/>
      <c r="D22" s="35">
        <f>SUM(D2:D21)</f>
        <v>2060.0225</v>
      </c>
      <c r="E22" s="36"/>
      <c r="F22" s="25" t="s">
        <v>24</v>
      </c>
    </row>
    <row r="23" spans="1:9" x14ac:dyDescent="0.25">
      <c r="A23" s="3"/>
      <c r="B23" s="3"/>
      <c r="C23" s="3"/>
      <c r="D23" s="3"/>
      <c r="E23" s="26">
        <f>SUM(E2:E22)</f>
        <v>418.88209999999987</v>
      </c>
      <c r="F23" s="25" t="s">
        <v>28</v>
      </c>
    </row>
    <row r="24" spans="1:9" ht="15.75" thickBot="1" x14ac:dyDescent="0.3">
      <c r="A24" s="3"/>
      <c r="B24" s="3"/>
      <c r="C24" s="3"/>
      <c r="D24" s="3"/>
      <c r="E24" s="27">
        <f>E23*0.85</f>
        <v>356.04978499999987</v>
      </c>
      <c r="F24" s="28"/>
    </row>
  </sheetData>
  <mergeCells count="4">
    <mergeCell ref="I2:I8"/>
    <mergeCell ref="I9:I11"/>
    <mergeCell ref="I12:I17"/>
    <mergeCell ref="D22:E22"/>
  </mergeCells>
  <hyperlinks>
    <hyperlink ref="C13" r:id="rId1" xr:uid="{F675B1F5-6E87-4BEE-A9C9-F8AAD6E21554}"/>
    <hyperlink ref="C12" r:id="rId2" xr:uid="{1668236F-7A53-4F15-92C1-9BCE82D69743}"/>
    <hyperlink ref="C14" r:id="rId3" xr:uid="{163A821E-FC04-4689-BD84-E3A55F18CC96}"/>
    <hyperlink ref="C15" r:id="rId4" xr:uid="{040365A1-104C-4E14-9AC5-A3FAC8DFCE81}"/>
    <hyperlink ref="C16" r:id="rId5" xr:uid="{DBEB2B68-19F5-4F73-ACB0-79ADDE6FCD92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Sipos</dc:creator>
  <cp:lastModifiedBy>David Sipos</cp:lastModifiedBy>
  <dcterms:created xsi:type="dcterms:W3CDTF">2025-09-28T17:13:40Z</dcterms:created>
  <dcterms:modified xsi:type="dcterms:W3CDTF">2025-09-28T19:27:46Z</dcterms:modified>
</cp:coreProperties>
</file>