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46BFBFE-DFFF-438A-ACA9-BA72607C1DAE}" xr6:coauthVersionLast="47" xr6:coauthVersionMax="47" xr10:uidLastSave="{00000000-0000-0000-0000-000000000000}"/>
  <bookViews>
    <workbookView xWindow="795" yWindow="1140" windowWidth="27570" windowHeight="14220" activeTab="3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3" i="1" l="1"/>
  <c r="H43" i="1"/>
  <c r="E43" i="1" s="1"/>
  <c r="G43" i="1" l="1"/>
  <c r="F42" i="1"/>
  <c r="H42" i="1"/>
  <c r="E42" i="1" s="1"/>
  <c r="G42" i="1" l="1"/>
  <c r="F18" i="1"/>
  <c r="H18" i="1"/>
  <c r="E18" i="1" s="1"/>
  <c r="G18" i="1" l="1"/>
  <c r="F17" i="1" l="1"/>
  <c r="H17" i="1"/>
  <c r="E17" i="1" s="1"/>
  <c r="F25" i="2"/>
  <c r="H25" i="2"/>
  <c r="E25" i="2" s="1"/>
  <c r="F24" i="2"/>
  <c r="H24" i="2"/>
  <c r="E24" i="2" s="1"/>
  <c r="F4" i="1"/>
  <c r="H4" i="1"/>
  <c r="E4" i="1" s="1"/>
  <c r="G17" i="1" l="1"/>
  <c r="G25" i="2"/>
  <c r="G24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<sst xmlns="http://schemas.openxmlformats.org/spreadsheetml/2006/main" count="352" uniqueCount="230">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</sst>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24774</v>
          </cell>
        </row>
        <row r="5">
          <cell r="K5">
            <v>38487</v>
          </cell>
        </row>
        <row r="6">
          <cell r="K6">
            <v>8462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8"/>
  <sheetViews>
    <sheetView zoomScale="145" zoomScaleNormal="145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3245394</v>
      </c>
      <c r="F3" s="6">
        <f>+[1]Main!$K$5-[1]Main!$K$6</f>
        <v>30025</v>
      </c>
      <c r="G3" s="6">
        <f>+E3-F3</f>
        <v>3215369</v>
      </c>
      <c r="H3" s="6">
        <f>+[1]Main!$K$3</f>
        <v>24774</v>
      </c>
      <c r="I3" s="3" t="s">
        <v>193</v>
      </c>
      <c r="J3" s="10">
        <v>45714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s="14" t="s">
        <v>46</v>
      </c>
      <c r="B35" t="s">
        <v>220</v>
      </c>
      <c r="C35" t="s">
        <v>221</v>
      </c>
    </row>
    <row r="36" spans="1:10" x14ac:dyDescent="0.2">
      <c r="A36" s="14" t="s">
        <v>46</v>
      </c>
      <c r="B36" t="s">
        <v>222</v>
      </c>
      <c r="C36" t="s">
        <v>223</v>
      </c>
    </row>
    <row r="37" spans="1:10" x14ac:dyDescent="0.2">
      <c r="A37" s="14" t="s">
        <v>46</v>
      </c>
      <c r="B37" t="s">
        <v>224</v>
      </c>
      <c r="C37" t="s">
        <v>225</v>
      </c>
    </row>
    <row r="38" spans="1:10" x14ac:dyDescent="0.2">
      <c r="A38" t="s">
        <v>46</v>
      </c>
      <c r="B38" t="s">
        <v>99</v>
      </c>
      <c r="C38" t="s">
        <v>100</v>
      </c>
    </row>
    <row r="39" spans="1:10" x14ac:dyDescent="0.2">
      <c r="A39" s="14" t="s">
        <v>46</v>
      </c>
      <c r="B39" t="s">
        <v>105</v>
      </c>
      <c r="C39" t="s">
        <v>106</v>
      </c>
    </row>
    <row r="40" spans="1:10" x14ac:dyDescent="0.2">
      <c r="A40" t="s">
        <v>46</v>
      </c>
      <c r="B40" t="s">
        <v>109</v>
      </c>
      <c r="C40" t="s">
        <v>110</v>
      </c>
    </row>
    <row r="41" spans="1:10" x14ac:dyDescent="0.2">
      <c r="A41" s="14" t="s">
        <v>46</v>
      </c>
      <c r="B41" t="s">
        <v>111</v>
      </c>
      <c r="C41" t="s">
        <v>112</v>
      </c>
    </row>
    <row r="42" spans="1:10" x14ac:dyDescent="0.2">
      <c r="B42" s="1" t="s">
        <v>135</v>
      </c>
      <c r="C42" t="s">
        <v>136</v>
      </c>
      <c r="D42" s="4">
        <v>112</v>
      </c>
      <c r="E42" s="6">
        <f>+D42*H42</f>
        <v>15167.281808</v>
      </c>
      <c r="F42" s="6">
        <f>+[11]Main!$J$5-[11]Main!$J$6</f>
        <v>446.97199999999998</v>
      </c>
      <c r="G42" s="6">
        <f>+E42-F42</f>
        <v>14720.309808</v>
      </c>
      <c r="H42" s="6">
        <f>+[11]Main!$J$3</f>
        <v>135.42215899999999</v>
      </c>
      <c r="I42" s="3" t="s">
        <v>121</v>
      </c>
      <c r="J42" s="10">
        <v>45561</v>
      </c>
    </row>
    <row r="43" spans="1:10" x14ac:dyDescent="0.2">
      <c r="B43" s="1" t="s">
        <v>137</v>
      </c>
      <c r="C43" t="s">
        <v>138</v>
      </c>
      <c r="D43" s="4">
        <v>13</v>
      </c>
      <c r="E43" s="6">
        <f>+D43*H43</f>
        <v>10543.625651</v>
      </c>
      <c r="F43" s="6">
        <f>+[12]Main!$K$5-[12]Main!$K$6</f>
        <v>1203</v>
      </c>
      <c r="G43" s="6">
        <f>+E43-F43</f>
        <v>9340.6256510000003</v>
      </c>
      <c r="H43" s="6">
        <f>+[12]Main!$K$3</f>
        <v>811.04812700000002</v>
      </c>
      <c r="I43" s="3" t="s">
        <v>121</v>
      </c>
      <c r="J43" s="10">
        <v>45561</v>
      </c>
    </row>
    <row r="46" spans="1:10" x14ac:dyDescent="0.2">
      <c r="B46" t="s">
        <v>63</v>
      </c>
    </row>
    <row r="47" spans="1:10" x14ac:dyDescent="0.2">
      <c r="B47" t="s">
        <v>107</v>
      </c>
    </row>
    <row r="48" spans="1:10" x14ac:dyDescent="0.2">
      <c r="B48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2" r:id="rId10" xr:uid="{35D78F35-BD1B-401F-9830-193EF147D21A}"/>
    <hyperlink ref="B43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s="14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36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8.85546875" defaultRowHeight="12.75" x14ac:dyDescent="0.2"/>
  <cols>
    <col min="1" max="1" width="6.140625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229</v>
      </c>
      <c r="C11" t="s">
        <v>228</v>
      </c>
    </row>
    <row r="12" spans="1:16" x14ac:dyDescent="0.2">
      <c r="A12" s="14" t="s">
        <v>46</v>
      </c>
      <c r="B12" t="s">
        <v>19</v>
      </c>
      <c r="C12" t="s">
        <v>86</v>
      </c>
    </row>
    <row r="13" spans="1:16" x14ac:dyDescent="0.2">
      <c r="A13" s="14" t="s">
        <v>46</v>
      </c>
      <c r="B13" t="s">
        <v>199</v>
      </c>
      <c r="C13" t="s">
        <v>76</v>
      </c>
    </row>
    <row r="14" spans="1:16" x14ac:dyDescent="0.2">
      <c r="A14" t="s">
        <v>46</v>
      </c>
      <c r="B14" t="s">
        <v>91</v>
      </c>
      <c r="C14" t="s">
        <v>92</v>
      </c>
    </row>
    <row r="15" spans="1:16" x14ac:dyDescent="0.2">
      <c r="A15" s="14" t="s">
        <v>46</v>
      </c>
      <c r="B15" t="s">
        <v>95</v>
      </c>
      <c r="C15" t="s">
        <v>96</v>
      </c>
    </row>
    <row r="16" spans="1:16" x14ac:dyDescent="0.2">
      <c r="A16" s="14" t="s">
        <v>46</v>
      </c>
      <c r="B16" t="s">
        <v>204</v>
      </c>
      <c r="C16" t="s">
        <v>205</v>
      </c>
    </row>
    <row r="17" spans="1:10" x14ac:dyDescent="0.2">
      <c r="A17" s="14" t="s">
        <v>46</v>
      </c>
      <c r="B17" t="s">
        <v>214</v>
      </c>
      <c r="C17" t="s">
        <v>215</v>
      </c>
    </row>
    <row r="18" spans="1:10" x14ac:dyDescent="0.2">
      <c r="A18" s="14" t="s">
        <v>46</v>
      </c>
      <c r="B18" t="s">
        <v>206</v>
      </c>
      <c r="C18" t="s">
        <v>207</v>
      </c>
    </row>
    <row r="19" spans="1:10" x14ac:dyDescent="0.2">
      <c r="A19" s="14" t="s">
        <v>46</v>
      </c>
      <c r="B19" t="s">
        <v>216</v>
      </c>
      <c r="C19" t="s">
        <v>217</v>
      </c>
    </row>
    <row r="20" spans="1:10" x14ac:dyDescent="0.2">
      <c r="A20" s="14" t="s">
        <v>46</v>
      </c>
      <c r="B20" t="s">
        <v>226</v>
      </c>
      <c r="C20" t="s">
        <v>227</v>
      </c>
    </row>
    <row r="21" spans="1:10" x14ac:dyDescent="0.2">
      <c r="A21" t="s">
        <v>46</v>
      </c>
      <c r="B21" t="s">
        <v>97</v>
      </c>
      <c r="C21" t="s">
        <v>98</v>
      </c>
    </row>
    <row r="22" spans="1:10" x14ac:dyDescent="0.2">
      <c r="A22" t="s">
        <v>46</v>
      </c>
      <c r="B22" t="s">
        <v>101</v>
      </c>
      <c r="C22" t="s">
        <v>102</v>
      </c>
    </row>
    <row r="23" spans="1:10" x14ac:dyDescent="0.2">
      <c r="B23" t="s">
        <v>21</v>
      </c>
    </row>
    <row r="24" spans="1:10" x14ac:dyDescent="0.2">
      <c r="B24" s="1" t="s">
        <v>122</v>
      </c>
      <c r="C24" t="s">
        <v>124</v>
      </c>
      <c r="D24" s="4">
        <v>39</v>
      </c>
      <c r="E24" s="6">
        <f>+D24*H24</f>
        <v>9048</v>
      </c>
      <c r="F24" s="6">
        <f>+[13]Main!$J$5-[13]Main!$J$6</f>
        <v>750</v>
      </c>
      <c r="G24" s="6">
        <f>+E24-F24</f>
        <v>8298</v>
      </c>
      <c r="H24" s="6">
        <f>+[13]Main!$J$3</f>
        <v>232</v>
      </c>
      <c r="I24" s="3" t="s">
        <v>129</v>
      </c>
      <c r="J24" s="5">
        <v>45534</v>
      </c>
    </row>
    <row r="25" spans="1:10" x14ac:dyDescent="0.2">
      <c r="B25" s="1" t="s">
        <v>123</v>
      </c>
      <c r="C25" t="s">
        <v>127</v>
      </c>
      <c r="D25" s="3">
        <v>8.51</v>
      </c>
      <c r="E25" s="6">
        <f>+D25*H25</f>
        <v>2412.9838722099998</v>
      </c>
      <c r="F25" s="6">
        <f>+[14]Main!$L$5-[14]Main!$L$6</f>
        <v>217</v>
      </c>
      <c r="G25" s="6">
        <f>+E25-F25</f>
        <v>2195.9838722099998</v>
      </c>
      <c r="H25" s="6">
        <f>+[14]Main!$L$3</f>
        <v>283.54687100000001</v>
      </c>
      <c r="I25" s="3" t="s">
        <v>121</v>
      </c>
      <c r="J25" s="5">
        <v>45534</v>
      </c>
    </row>
    <row r="26" spans="1:10" x14ac:dyDescent="0.2">
      <c r="B26" s="1" t="s">
        <v>126</v>
      </c>
      <c r="C26" t="s">
        <v>125</v>
      </c>
    </row>
    <row r="27" spans="1:10" x14ac:dyDescent="0.2">
      <c r="B27" s="1" t="s">
        <v>128</v>
      </c>
      <c r="C27" t="s">
        <v>128</v>
      </c>
    </row>
    <row r="28" spans="1:10" x14ac:dyDescent="0.2">
      <c r="B28" s="1" t="s">
        <v>131</v>
      </c>
      <c r="C28" t="s">
        <v>132</v>
      </c>
      <c r="D28" s="3">
        <v>101.64</v>
      </c>
    </row>
    <row r="33" spans="2:5" x14ac:dyDescent="0.2">
      <c r="B33" s="9" t="s">
        <v>63</v>
      </c>
    </row>
    <row r="34" spans="2:5" x14ac:dyDescent="0.2">
      <c r="B34" t="s">
        <v>65</v>
      </c>
      <c r="E34" s="3">
        <v>200</v>
      </c>
    </row>
    <row r="35" spans="2:5" x14ac:dyDescent="0.2">
      <c r="B35" t="s">
        <v>64</v>
      </c>
      <c r="E35" s="3">
        <v>150</v>
      </c>
    </row>
    <row r="36" spans="2:5" x14ac:dyDescent="0.2">
      <c r="B36" t="s">
        <v>35</v>
      </c>
    </row>
  </sheetData>
  <hyperlinks>
    <hyperlink ref="B3" r:id="rId1" xr:uid="{CD056E5E-713C-45E7-82FC-EFD06739D880}"/>
    <hyperlink ref="B24" r:id="rId2" xr:uid="{E138C484-1EF3-497D-8DD8-4398C67AAB14}"/>
    <hyperlink ref="B28" r:id="rId3" xr:uid="{17EE0F28-0CA3-4454-8659-59421816F562}"/>
    <hyperlink ref="A1" location="Semiconductors!A1" display="Semis" xr:uid="{3EBFEA52-93DD-4F50-8A15-3931D4DD8A3B}"/>
    <hyperlink ref="B25" r:id="rId4" xr:uid="{B849A3EA-637F-401B-9004-B19AC4384C38}"/>
    <hyperlink ref="B26" r:id="rId5" xr:uid="{B3FD8109-CF06-4F67-80CA-74CB8FA3899F}"/>
    <hyperlink ref="B27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  <row r="3" spans="2:3" x14ac:dyDescent="0.2">
      <c r="B3" t="s">
        <v>218</v>
      </c>
      <c r="C3" s="2">
        <v>1451.75</v>
      </c>
    </row>
    <row r="4" spans="2:3" x14ac:dyDescent="0.2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2025-04-14T03:04:46Z</dcterms:modified>
</cp:coreProperties>
</file>